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7DCD0078-5C97-4628-8DEF-227B0C05B342}" xr6:coauthVersionLast="47" xr6:coauthVersionMax="47" xr10:uidLastSave="{00000000-0000-0000-0000-000000000000}"/>
  <workbookProtection workbookAlgorithmName="SHA-512" workbookHashValue="lSB1NiegbXcXLFb/jZ9okNeARH3dhBRHFw8wJWkP+ZSlX4VaWcEmg5BnE/ZguKEwtfFjsQeCpXmzb+qJYj9N0w==" workbookSaltValue="O9IeJANH15Ik3GIrEDBEK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<sst xmlns="http://schemas.openxmlformats.org/spreadsheetml/2006/main" count="231" uniqueCount="115">
  <si>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</si>
  <si>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</si>
  <si>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</si>
  <si>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</si>
  <si>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</si>
  <si>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</si>
  <si>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</si>
  <si>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</si>
  <si>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</si>
  <si>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</si>
  <si>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</si>
  <si>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</si>
  <si>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</si>
  <si>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</si>
  <si>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</si>
  <si>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</si>
  <si>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</si>
  <si>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</si>
  <si>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</si>
  <si>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</si>
  <si>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</si>
  <si>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</si>
  <si>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</si>
  <si>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</si>
  <si>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</si>
  <si>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</si>
  <si>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</si>
  <si>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</si>
  <si>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</si>
  <si>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</si>
  <si>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</si>
  <si>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</si>
  <si>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</si>
  <si>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</si>
  <si>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</si>
  <si>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</si>
  <si>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</si>
  <si>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</si>
  <si>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</si>
  <si>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</si>
  <si>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</si>
  <si>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</si>
  <si>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</si>
  <si>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</si>
  <si>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</si>
  <si>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</si>
  <si>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</si>
  <si>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</si>
  <si>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</si>
  <si>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</si>
  <si>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</si>
  <si>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</si>
  <si>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</si>
  <si>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</si>
  <si>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</si>
  <si>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</si>
  <si>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</si>
  <si>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</si>
  <si>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</si>
  <si>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</si>
  <si>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</si>
  <si>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</si>
  <si>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</si>
  <si>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</si>
  <si>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</si>
  <si>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</si>
  <si>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</si>
  <si>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</si>
  <si>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</si>
  <si>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</si>
  <si>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</si>
  <si>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</si>
  <si>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</si>
  <si>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</si>
  <si>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</si>
  <si>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</si>
  <si>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</si>
  <si>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</si>
  <si>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</si>
  <si>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</si>
  <si>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</si>
  <si>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</si>
  <si>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</si>
  <si>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</si>
  <si>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</si>
  <si>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</si>
  <si>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</si>
  <si>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</si>
  <si>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</si>
  <si>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</si>
  <si>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</si>
  <si>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</si>
  <si>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</si>
  <si>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</si>
  <si>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</si>
  <si>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</si>
  <si>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東金市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</si>
  <si>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</si>
  <si>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</si>
  <si>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</si>
  <si>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</si>
  <si>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</si>
  <si>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</si>
  <si>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</si>
  <si>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</si>
  <si>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</si>
  <si>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</si>
  <si>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</si>
  <si>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</si>
  <si>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</si>
  <si>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</si>
  <si>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</si>
  <si>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経費回収率が依然として６８％程度であり、汚水処理費の３０％以上を一般会計からの基準外繰入金に頼っている状況であり、良好な経営状態とは言い難い。
　物価や人件費の高騰などの状況について、今後の傾向を注視し、公共下水道施設との共同化による維持管理費の削減や接続率の向上による収入確保等、最大限の経営努力を図ると共に、経営戦略の見直しを行い、持続可能な運営のため、適正な使用料単価への改定を検討する。
</t>
    <rPh sb="7" eb="9">
      <t>イゼン</t>
    </rPh>
    <rPh sb="15" eb="17">
      <t>テイド</t>
    </rPh>
    <rPh sb="21" eb="26">
      <t>オスイショリヒ</t>
    </rPh>
    <rPh sb="30" eb="32">
      <t>イジョウ</t>
    </rPh>
    <rPh sb="33" eb="37">
      <t>イッパンカイケイ</t>
    </rPh>
    <rPh sb="40" eb="46">
      <t>キジュンガイクリイレキン</t>
    </rPh>
    <rPh sb="47" eb="48">
      <t>タヨ</t>
    </rPh>
    <rPh sb="52" eb="54">
      <t>ジョウキョウ</t>
    </rPh>
    <rPh sb="58" eb="60">
      <t>リョウコウ</t>
    </rPh>
    <rPh sb="61" eb="65">
      <t>ケイエイジョウタイ</t>
    </rPh>
    <rPh sb="67" eb="68">
      <t>イ</t>
    </rPh>
    <rPh sb="69" eb="70">
      <t>ガタ</t>
    </rPh>
    <rPh sb="74" eb="76">
      <t>ブッカ</t>
    </rPh>
    <rPh sb="77" eb="80">
      <t>ジンケンヒ</t>
    </rPh>
    <rPh sb="81" eb="83">
      <t>コウトウ</t>
    </rPh>
    <rPh sb="86" eb="88">
      <t>ジョウキョウ</t>
    </rPh>
    <rPh sb="93" eb="95">
      <t>コンゴ</t>
    </rPh>
    <rPh sb="96" eb="98">
      <t>ケイコウ</t>
    </rPh>
    <rPh sb="99" eb="101">
      <t>チュウシ</t>
    </rPh>
    <rPh sb="103" eb="108">
      <t>コウキョウゲスイドウ</t>
    </rPh>
    <rPh sb="108" eb="110">
      <t>シセツ</t>
    </rPh>
    <rPh sb="112" eb="115">
      <t>キョウドウカ</t>
    </rPh>
    <rPh sb="118" eb="123">
      <t>イジカンリヒ</t>
    </rPh>
    <rPh sb="124" eb="126">
      <t>サクゲン</t>
    </rPh>
    <rPh sb="127" eb="130">
      <t>セツゾクリツ</t>
    </rPh>
    <rPh sb="131" eb="133">
      <t>コウジョウ</t>
    </rPh>
    <rPh sb="136" eb="140">
      <t>シュウニュウカクホ</t>
    </rPh>
    <rPh sb="140" eb="141">
      <t>トウ</t>
    </rPh>
    <rPh sb="142" eb="145">
      <t>サイダイゲン</t>
    </rPh>
    <rPh sb="146" eb="148">
      <t>ケイエイ</t>
    </rPh>
    <rPh sb="148" eb="150">
      <t>ドリョク</t>
    </rPh>
    <rPh sb="151" eb="152">
      <t>ハカ</t>
    </rPh>
    <rPh sb="154" eb="155">
      <t>トモ</t>
    </rPh>
    <rPh sb="157" eb="161">
      <t>ケイエイセンリャク</t>
    </rPh>
    <rPh sb="162" eb="164">
      <t>ミナオ</t>
    </rPh>
    <rPh sb="166" eb="167">
      <t>オコナ</t>
    </rPh>
    <rPh sb="169" eb="173">
      <t>ジゾクカノウ</t>
    </rPh>
    <rPh sb="174" eb="176">
      <t>ウンエイ</t>
    </rPh>
    <rPh sb="180" eb="182">
      <t>テキセイ</t>
    </rPh>
    <rPh sb="183" eb="188">
      <t>シヨウリョウタンカ</t>
    </rPh>
    <rPh sb="190" eb="192">
      <t>カイテイ</t>
    </rPh>
    <rPh sb="193" eb="195">
      <t>ケントウ</t>
    </rPh>
    <phoneticPr fontId="4"/>
  </si>
  <si>
    <t>　処理施設の老朽化が甚だしく、修繕での対応が困難な機械類が多くなっているため、計画的な更新を行う。
　また、施設の維持管理費や更新費用を抑制するため、農業集落排水事業を実施している４地区のうち、３地区について公共下水道への接続を進めている。
　残る１地区については、平成１６年の供用開始であり、比較的新しい施設であるが、適切な修繕等により長寿命化を図るとともに、耐用年数に合わせて、更新方法について検討する。</t>
    <rPh sb="1" eb="5">
      <t>ショリシセツ</t>
    </rPh>
    <rPh sb="6" eb="9">
      <t>ロウキュウカ</t>
    </rPh>
    <rPh sb="10" eb="11">
      <t>ハナハ</t>
    </rPh>
    <rPh sb="15" eb="17">
      <t>シュウゼン</t>
    </rPh>
    <rPh sb="19" eb="21">
      <t>タイオウ</t>
    </rPh>
    <rPh sb="22" eb="24">
      <t>コンナン</t>
    </rPh>
    <rPh sb="25" eb="28">
      <t>キカイルイ</t>
    </rPh>
    <rPh sb="29" eb="30">
      <t>オオ</t>
    </rPh>
    <rPh sb="39" eb="42">
      <t>ケイカクテキ</t>
    </rPh>
    <rPh sb="43" eb="45">
      <t>コウシン</t>
    </rPh>
    <rPh sb="46" eb="47">
      <t>オコナ</t>
    </rPh>
    <rPh sb="54" eb="56">
      <t>シセツ</t>
    </rPh>
    <rPh sb="68" eb="70">
      <t>ヨクセイ</t>
    </rPh>
    <rPh sb="81" eb="83">
      <t>ジギョウ</t>
    </rPh>
    <rPh sb="84" eb="86">
      <t>ジッシ</t>
    </rPh>
    <rPh sb="91" eb="93">
      <t>チク</t>
    </rPh>
    <rPh sb="98" eb="100">
      <t>チク</t>
    </rPh>
    <rPh sb="104" eb="109">
      <t>コウキョウゲスイドウ</t>
    </rPh>
    <rPh sb="111" eb="113">
      <t>セツゾク</t>
    </rPh>
    <rPh sb="114" eb="115">
      <t>スス</t>
    </rPh>
    <rPh sb="122" eb="123">
      <t>ノコ</t>
    </rPh>
    <rPh sb="125" eb="127">
      <t>チク</t>
    </rPh>
    <rPh sb="133" eb="135">
      <t>ヘイセイ</t>
    </rPh>
    <rPh sb="137" eb="138">
      <t>ネン</t>
    </rPh>
    <rPh sb="139" eb="141">
      <t>キョウヨウ</t>
    </rPh>
    <rPh sb="141" eb="143">
      <t>カイシ</t>
    </rPh>
    <rPh sb="147" eb="151">
      <t>ヒカクテキアタラ</t>
    </rPh>
    <rPh sb="153" eb="155">
      <t>シセツ</t>
    </rPh>
    <rPh sb="160" eb="162">
      <t>テキセツ</t>
    </rPh>
    <rPh sb="163" eb="165">
      <t>シュウゼン</t>
    </rPh>
    <rPh sb="165" eb="166">
      <t>トウ</t>
    </rPh>
    <rPh sb="169" eb="173">
      <t>チョウジュミョウカ</t>
    </rPh>
    <rPh sb="174" eb="175">
      <t>ハカ</t>
    </rPh>
    <rPh sb="181" eb="185">
      <t>タイヨウネンスウ</t>
    </rPh>
    <rPh sb="186" eb="187">
      <t>ア</t>
    </rPh>
    <rPh sb="191" eb="195">
      <t>コウシンホウホウ</t>
    </rPh>
    <rPh sb="199" eb="201">
      <t>ケントウ</t>
    </rPh>
    <phoneticPr fontId="4"/>
  </si>
  <si>
    <t>　経常収支比率が、大幅減となった。これは制度改正により拡充された資本費平準化債の活用により、４条予算の不足額が減少し、補てん財源不足を補うために一般会計より繰り入れを行っていた３条予算の基準外繰入金が減少したこと、また委託料の増加などにより、経常費用が増加したためである。
　使用料収入は人口が減少している反面で収入額を維持することができているが、維持管理費に対して十分ではなく、必要な収入の大部分を一般会計補助金に依存している状況である。
　また、類似団体の平均値に比べ、汚水処理原価は抑制できているが、使用料収入が十分ではないことから、経費回収率は１００％には遠く及ばない状況である。
　資本費についても、整備当時の企業債償還金を、営業収入で賄うことができず、一般会計補助金を原資として補填している状況である。
　今後、公共下水道との広域化・共同化により、処理場の維持管理費などについて、大規模な経費削減を行う予定である。</t>
    <rPh sb="138" eb="143">
      <t>シヨウリョウシュウニュウ</t>
    </rPh>
    <rPh sb="144" eb="146">
      <t>ジンコウ</t>
    </rPh>
    <rPh sb="147" eb="149">
      <t>ゲンショウ</t>
    </rPh>
    <rPh sb="153" eb="155">
      <t>ハンメン</t>
    </rPh>
    <rPh sb="156" eb="159">
      <t>シュウニュウガク</t>
    </rPh>
    <rPh sb="160" eb="162">
      <t>イジ</t>
    </rPh>
    <rPh sb="174" eb="179">
      <t>イジカンリヒ</t>
    </rPh>
    <rPh sb="180" eb="181">
      <t>タイ</t>
    </rPh>
    <rPh sb="183" eb="185">
      <t>ジュウブン</t>
    </rPh>
    <rPh sb="196" eb="199">
      <t>ダイブブン</t>
    </rPh>
    <rPh sb="200" eb="204">
      <t>イッパンカイケイ</t>
    </rPh>
    <rPh sb="204" eb="207">
      <t>ホジョキン</t>
    </rPh>
    <rPh sb="208" eb="210">
      <t>イゾン</t>
    </rPh>
    <rPh sb="214" eb="216">
      <t>ジョウキョウ</t>
    </rPh>
    <rPh sb="225" eb="229">
      <t>ルイジダンタイ</t>
    </rPh>
    <rPh sb="230" eb="233">
      <t>ヘイキンチ</t>
    </rPh>
    <rPh sb="234" eb="235">
      <t>クラ</t>
    </rPh>
    <rPh sb="237" eb="243">
      <t>オスイショリゲンカ</t>
    </rPh>
    <rPh sb="244" eb="246">
      <t>ヨクセイ</t>
    </rPh>
    <rPh sb="253" eb="258">
      <t>シヨウリョウシュウニュウ</t>
    </rPh>
    <rPh sb="259" eb="261">
      <t>ジュウブン</t>
    </rPh>
    <rPh sb="270" eb="275">
      <t>ケイヒカイシュウリツ</t>
    </rPh>
    <rPh sb="282" eb="283">
      <t>トオ</t>
    </rPh>
    <rPh sb="284" eb="285">
      <t>オヨ</t>
    </rPh>
    <rPh sb="288" eb="290">
      <t>ジョウキョウ</t>
    </rPh>
    <rPh sb="296" eb="299">
      <t>シホンヒ</t>
    </rPh>
    <rPh sb="305" eb="307">
      <t>セイビ</t>
    </rPh>
    <rPh sb="307" eb="309">
      <t>トウジ</t>
    </rPh>
    <rPh sb="310" eb="313">
      <t>キギョウサイ</t>
    </rPh>
    <rPh sb="313" eb="316">
      <t>ショウカンキン</t>
    </rPh>
    <rPh sb="318" eb="322">
      <t>エイギョウシュウニュウ</t>
    </rPh>
    <rPh sb="323" eb="324">
      <t>マカナ</t>
    </rPh>
    <rPh sb="332" eb="336">
      <t>イッパンカイケイ</t>
    </rPh>
    <rPh sb="336" eb="339">
      <t>ホジョキン</t>
    </rPh>
    <rPh sb="340" eb="342">
      <t>ゲンシ</t>
    </rPh>
    <rPh sb="345" eb="347">
      <t>ホテン</t>
    </rPh>
    <rPh sb="351" eb="353">
      <t>ジョウキョウケイヒカイシュウリツ</t>
    </rPh>
    <rPh sb="359" eb="361">
      <t>コンゴ</t>
    </rPh>
    <rPh sb="369" eb="372">
      <t>コウイキカ</t>
    </rPh>
    <rPh sb="373" eb="376">
      <t>キョウドウカ</t>
    </rPh>
    <rPh sb="380" eb="383">
      <t>ショリジョウ</t>
    </rPh>
    <rPh sb="384" eb="389">
      <t>イジカンリヒ</t>
    </rPh>
    <rPh sb="395" eb="396">
      <t>サラ</t>
    </rPh>
    <rPh sb="405" eb="406">
      <t>オコナ</t>
    </rPh>
    <rPh sb="407" eb="40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</si>
</sst>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86-4F01-A7DB-C4E89D2C82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8186-4F01-A7DB-C4E89D2C82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48.11</c:v>
                </c:pt>
                <c:pt idx="1">
                  <c:v>46.37</c:v>
                </c:pt>
                <c:pt idx="2">
                  <c:v>40.479999999999997</c:v>
                </c:pt>
                <c:pt idx="3">
                  <c:v>45.75</c:v>
                </c:pt>
                <c:pt idx="4">
                  <c:v>45.75</c:v>
                </c:pt>
              </c:numCache>
            </c:numRef>
          </c:val>
          <c:extLst>
            <c:ext xmlns:c16="http://schemas.microsoft.com/office/drawing/2014/chart" uri="{C3380CC4-5D6E-409C-BE32-E72D297353CC}">
              <c16:uniqueId val="{00000000-4742-4E90-B3FF-8C3AC97F67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4742-4E90-B3FF-8C3AC97F67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80.73</c:v>
                </c:pt>
                <c:pt idx="1">
                  <c:v>82.02</c:v>
                </c:pt>
                <c:pt idx="2">
                  <c:v>84.07</c:v>
                </c:pt>
                <c:pt idx="3">
                  <c:v>85.06</c:v>
                </c:pt>
                <c:pt idx="4">
                  <c:v>85.77</c:v>
                </c:pt>
              </c:numCache>
            </c:numRef>
          </c:val>
          <c:extLst>
            <c:ext xmlns:c16="http://schemas.microsoft.com/office/drawing/2014/chart" uri="{C3380CC4-5D6E-409C-BE32-E72D297353CC}">
              <c16:uniqueId val="{00000000-8854-4861-9FEA-28E31A2EEB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8854-4861-9FEA-28E31A2EEB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126.85</c:v>
                </c:pt>
                <c:pt idx="1">
                  <c:v>130.35</c:v>
                </c:pt>
                <c:pt idx="2">
                  <c:v>134.93</c:v>
                </c:pt>
                <c:pt idx="3">
                  <c:v>135.72999999999999</c:v>
                </c:pt>
                <c:pt idx="4">
                  <c:v>105.39</c:v>
                </c:pt>
              </c:numCache>
            </c:numRef>
          </c:val>
          <c:extLst>
            <c:ext xmlns:c16="http://schemas.microsoft.com/office/drawing/2014/chart" uri="{C3380CC4-5D6E-409C-BE32-E72D297353CC}">
              <c16:uniqueId val="{00000000-F875-42B3-B828-697516C8E58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F875-42B3-B828-697516C8E58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3.59</c:v>
                </c:pt>
                <c:pt idx="1">
                  <c:v>7.17</c:v>
                </c:pt>
                <c:pt idx="2">
                  <c:v>10.41</c:v>
                </c:pt>
                <c:pt idx="3">
                  <c:v>13.61</c:v>
                </c:pt>
                <c:pt idx="4">
                  <c:v>16.62</c:v>
                </c:pt>
              </c:numCache>
            </c:numRef>
          </c:val>
          <c:extLst>
            <c:ext xmlns:c16="http://schemas.microsoft.com/office/drawing/2014/chart" uri="{C3380CC4-5D6E-409C-BE32-E72D297353CC}">
              <c16:uniqueId val="{00000000-5831-4E2F-AC00-88346C8E8A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5831-4E2F-AC00-88346C8E8A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79-4077-91BE-41E6226BB5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0179-4077-91BE-41E6226BB5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15-4E1C-A9B2-ED96FECC09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815-4E1C-A9B2-ED96FECC09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19.86</c:v>
                </c:pt>
                <c:pt idx="1">
                  <c:v>22.96</c:v>
                </c:pt>
                <c:pt idx="2">
                  <c:v>23.2</c:v>
                </c:pt>
                <c:pt idx="3">
                  <c:v>28.87</c:v>
                </c:pt>
                <c:pt idx="4">
                  <c:v>55.7</c:v>
                </c:pt>
              </c:numCache>
            </c:numRef>
          </c:val>
          <c:extLst>
            <c:ext xmlns:c16="http://schemas.microsoft.com/office/drawing/2014/chart" uri="{C3380CC4-5D6E-409C-BE32-E72D297353CC}">
              <c16:uniqueId val="{00000000-EBE7-473A-BCDB-A57CF4E4AB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EBE7-473A-BCDB-A57CF4E4AB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4E-4801-B72F-334DBCF6BE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C64E-4801-B72F-334DBCF6BE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63.92</c:v>
                </c:pt>
                <c:pt idx="1">
                  <c:v>60.31</c:v>
                </c:pt>
                <c:pt idx="2">
                  <c:v>62.72</c:v>
                </c:pt>
                <c:pt idx="3">
                  <c:v>70.010000000000005</c:v>
                </c:pt>
                <c:pt idx="4">
                  <c:v>68.06</c:v>
                </c:pt>
              </c:numCache>
            </c:numRef>
          </c:val>
          <c:extLst>
            <c:ext xmlns:c16="http://schemas.microsoft.com/office/drawing/2014/chart" uri="{C3380CC4-5D6E-409C-BE32-E72D297353CC}">
              <c16:uniqueId val="{00000000-33E5-42C5-9946-1998E70A6A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3E5-42C5-9946-1998E70A6A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215.51</c:v>
                </c:pt>
                <c:pt idx="1">
                  <c:v>229.46</c:v>
                </c:pt>
                <c:pt idx="2">
                  <c:v>223.16</c:v>
                </c:pt>
                <c:pt idx="3">
                  <c:v>200.54</c:v>
                </c:pt>
                <c:pt idx="4">
                  <c:v>207.49</c:v>
                </c:pt>
              </c:numCache>
            </c:numRef>
          </c:val>
          <c:extLst>
            <c:ext xmlns:c16="http://schemas.microsoft.com/office/drawing/2014/chart" uri="{C3380CC4-5D6E-409C-BE32-E72D297353CC}">
              <c16:uniqueId val="{00000000-AD46-4E98-9035-937A56A9DCA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D46-4E98-9035-937A56A9DCA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東金市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56524</v>
      </c>
      <c r="AM8" s="41"/>
      <c r="AN8" s="41"/>
      <c r="AO8" s="41"/>
      <c r="AP8" s="41"/>
      <c r="AQ8" s="41"/>
      <c r="AR8" s="41"/>
      <c r="AS8" s="41"/>
      <c r="AT8" s="34">
        <f>データ!T6</f>
        <v>89.12</v>
      </c>
      <c r="AU8" s="34"/>
      <c r="AV8" s="34"/>
      <c r="AW8" s="34"/>
      <c r="AX8" s="34"/>
      <c r="AY8" s="34"/>
      <c r="AZ8" s="34"/>
      <c r="BA8" s="34"/>
      <c r="BB8" s="34">
        <f>データ!U6</f>
        <v>634.25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70.53</v>
      </c>
      <c r="J10" s="34"/>
      <c r="K10" s="34"/>
      <c r="L10" s="34"/>
      <c r="M10" s="34"/>
      <c r="N10" s="34"/>
      <c r="O10" s="34"/>
      <c r="P10" s="34">
        <f>データ!P6</f>
        <v>6.86</v>
      </c>
      <c r="Q10" s="34"/>
      <c r="R10" s="34"/>
      <c r="S10" s="34"/>
      <c r="T10" s="34"/>
      <c r="U10" s="34"/>
      <c r="V10" s="34"/>
      <c r="W10" s="34">
        <f>データ!Q6</f>
        <v>90.22</v>
      </c>
      <c r="X10" s="34"/>
      <c r="Y10" s="34"/>
      <c r="Z10" s="34"/>
      <c r="AA10" s="34"/>
      <c r="AB10" s="34"/>
      <c r="AC10" s="34"/>
      <c r="AD10" s="41">
        <f>データ!R6</f>
        <v>2714</v>
      </c>
      <c r="AE10" s="41"/>
      <c r="AF10" s="41"/>
      <c r="AG10" s="41"/>
      <c r="AH10" s="41"/>
      <c r="AI10" s="41"/>
      <c r="AJ10" s="41"/>
      <c r="AK10" s="2"/>
      <c r="AL10" s="41">
        <f>データ!V6</f>
        <v>3858</v>
      </c>
      <c r="AM10" s="41"/>
      <c r="AN10" s="41"/>
      <c r="AO10" s="41"/>
      <c r="AP10" s="41"/>
      <c r="AQ10" s="41"/>
      <c r="AR10" s="41"/>
      <c r="AS10" s="41"/>
      <c r="AT10" s="34">
        <f>データ!W6</f>
        <v>2.34</v>
      </c>
      <c r="AU10" s="34"/>
      <c r="AV10" s="34"/>
      <c r="AW10" s="34"/>
      <c r="AX10" s="34"/>
      <c r="AY10" s="34"/>
      <c r="AZ10" s="34"/>
      <c r="BA10" s="34"/>
      <c r="BB10" s="34">
        <f>データ!X6</f>
        <v>1648.72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0qreh9zHh5C5VFaw+U5Ys+3kpla2zGcG/NthMjqhpBW3PlmSLTbS5DH6PI6JDj0Xky9zSeGowFKC2ZURA2KYw==" saltValue="pOgRBsEWWwCPwB4kx0WHE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122131</v>
      </c>
      <c r="D6" s="19">
        <f t="shared" si="3"/>
        <v>46</v>
      </c>
      <c r="E6" s="19">
        <f t="shared" si="3"/>
        <v>17</v>
      </c>
      <c r="F6" s="19">
        <f t="shared" si="3"/>
        <v>5</v>
      </c>
      <c r="G6" s="19">
        <f t="shared" si="3"/>
        <v>0</v>
      </c>
      <c r="H6" s="19" t="str">
        <f t="shared" si="3"/>
        <v>千葉県　東金市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70.53</v>
      </c>
      <c r="P6" s="20">
        <f t="shared" si="3"/>
        <v>6.86</v>
      </c>
      <c r="Q6" s="20">
        <f t="shared" si="3"/>
        <v>90.22</v>
      </c>
      <c r="R6" s="20">
        <f t="shared" si="3"/>
        <v>2714</v>
      </c>
      <c r="S6" s="20">
        <f t="shared" si="3"/>
        <v>56524</v>
      </c>
      <c r="T6" s="20">
        <f t="shared" si="3"/>
        <v>89.12</v>
      </c>
      <c r="U6" s="20">
        <f t="shared" si="3"/>
        <v>634.25</v>
      </c>
      <c r="V6" s="20">
        <f t="shared" si="3"/>
        <v>3858</v>
      </c>
      <c r="W6" s="20">
        <f t="shared" si="3"/>
        <v>2.34</v>
      </c>
      <c r="X6" s="20">
        <f t="shared" si="3"/>
        <v>1648.72</v>
      </c>
      <c r="Y6" s="21">
        <f>IF(Y7="",NA(),Y7)</f>
        <v>126.85</v>
      </c>
      <c r="Z6" s="21">
        <f t="shared" ref="Z6:AH6" si="4">IF(Z7="",NA(),Z7)</f>
        <v>130.35</v>
      </c>
      <c r="AA6" s="21">
        <f t="shared" si="4"/>
        <v>134.93</v>
      </c>
      <c r="AB6" s="21">
        <f t="shared" si="4"/>
        <v>135.72999999999999</v>
      </c>
      <c r="AC6" s="21">
        <f t="shared" si="4"/>
        <v>105.39</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19.86</v>
      </c>
      <c r="AV6" s="21">
        <f t="shared" ref="AV6:BD6" si="6">IF(AV7="",NA(),AV7)</f>
        <v>22.96</v>
      </c>
      <c r="AW6" s="21">
        <f t="shared" si="6"/>
        <v>23.2</v>
      </c>
      <c r="AX6" s="21">
        <f t="shared" si="6"/>
        <v>28.87</v>
      </c>
      <c r="AY6" s="21">
        <f t="shared" si="6"/>
        <v>55.7</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63.92</v>
      </c>
      <c r="BR6" s="21">
        <f t="shared" ref="BR6:BZ6" si="8">IF(BR7="",NA(),BR7)</f>
        <v>60.31</v>
      </c>
      <c r="BS6" s="21">
        <f t="shared" si="8"/>
        <v>62.72</v>
      </c>
      <c r="BT6" s="21">
        <f t="shared" si="8"/>
        <v>70.010000000000005</v>
      </c>
      <c r="BU6" s="21">
        <f t="shared" si="8"/>
        <v>68.06</v>
      </c>
      <c r="BV6" s="21">
        <f t="shared" si="8"/>
        <v>57.08</v>
      </c>
      <c r="BW6" s="21">
        <f t="shared" si="8"/>
        <v>56.26</v>
      </c>
      <c r="BX6" s="21">
        <f t="shared" si="8"/>
        <v>52.94</v>
      </c>
      <c r="BY6" s="21">
        <f t="shared" si="8"/>
        <v>52.05</v>
      </c>
      <c r="BZ6" s="21">
        <f t="shared" si="8"/>
        <v>47.96</v>
      </c>
      <c r="CA6" s="20" t="str">
        <f>IF(CA7="","",IF(CA7="-","【-】","【"&amp;SUBSTITUTE(TEXT(CA7,"#,##0.00"),"-","△")&amp;"】"))</f>
        <v>【54.51】</v>
      </c>
      <c r="CB6" s="21">
        <f>IF(CB7="",NA(),CB7)</f>
        <v>215.51</v>
      </c>
      <c r="CC6" s="21">
        <f t="shared" ref="CC6:CK6" si="9">IF(CC7="",NA(),CC7)</f>
        <v>229.46</v>
      </c>
      <c r="CD6" s="21">
        <f t="shared" si="9"/>
        <v>223.16</v>
      </c>
      <c r="CE6" s="21">
        <f t="shared" si="9"/>
        <v>200.54</v>
      </c>
      <c r="CF6" s="21">
        <f t="shared" si="9"/>
        <v>207.49</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48.11</v>
      </c>
      <c r="CN6" s="21">
        <f t="shared" ref="CN6:CV6" si="10">IF(CN7="",NA(),CN7)</f>
        <v>46.37</v>
      </c>
      <c r="CO6" s="21">
        <f t="shared" si="10"/>
        <v>40.479999999999997</v>
      </c>
      <c r="CP6" s="21">
        <f t="shared" si="10"/>
        <v>45.75</v>
      </c>
      <c r="CQ6" s="21">
        <f t="shared" si="10"/>
        <v>45.75</v>
      </c>
      <c r="CR6" s="21">
        <f t="shared" si="10"/>
        <v>54.83</v>
      </c>
      <c r="CS6" s="21">
        <f t="shared" si="10"/>
        <v>66.53</v>
      </c>
      <c r="CT6" s="21">
        <f t="shared" si="10"/>
        <v>52.35</v>
      </c>
      <c r="CU6" s="21">
        <f t="shared" si="10"/>
        <v>46.25</v>
      </c>
      <c r="CV6" s="21">
        <f t="shared" si="10"/>
        <v>45.32</v>
      </c>
      <c r="CW6" s="20" t="str">
        <f>IF(CW7="","",IF(CW7="-","【-】","【"&amp;SUBSTITUTE(TEXT(CW7,"#,##0.00"),"-","△")&amp;"】"))</f>
        <v>【49.92】</v>
      </c>
      <c r="CX6" s="21">
        <f>IF(CX7="",NA(),CX7)</f>
        <v>80.73</v>
      </c>
      <c r="CY6" s="21">
        <f t="shared" ref="CY6:DG6" si="11">IF(CY7="",NA(),CY7)</f>
        <v>82.02</v>
      </c>
      <c r="CZ6" s="21">
        <f t="shared" si="11"/>
        <v>84.07</v>
      </c>
      <c r="DA6" s="21">
        <f t="shared" si="11"/>
        <v>85.06</v>
      </c>
      <c r="DB6" s="21">
        <f t="shared" si="11"/>
        <v>85.77</v>
      </c>
      <c r="DC6" s="21">
        <f t="shared" si="11"/>
        <v>84.7</v>
      </c>
      <c r="DD6" s="21">
        <f t="shared" si="11"/>
        <v>84.67</v>
      </c>
      <c r="DE6" s="21">
        <f t="shared" si="11"/>
        <v>84.39</v>
      </c>
      <c r="DF6" s="21">
        <f t="shared" si="11"/>
        <v>83.96</v>
      </c>
      <c r="DG6" s="21">
        <f t="shared" si="11"/>
        <v>83.54</v>
      </c>
      <c r="DH6" s="20" t="str">
        <f>IF(DH7="","",IF(DH7="-","【-】","【"&amp;SUBSTITUTE(TEXT(DH7,"#,##0.00"),"-","△")&amp;"】"))</f>
        <v>【87.80】</v>
      </c>
      <c r="DI6" s="21">
        <f>IF(DI7="",NA(),DI7)</f>
        <v>3.59</v>
      </c>
      <c r="DJ6" s="21">
        <f t="shared" ref="DJ6:DR6" si="12">IF(DJ7="",NA(),DJ7)</f>
        <v>7.17</v>
      </c>
      <c r="DK6" s="21">
        <f t="shared" si="12"/>
        <v>10.41</v>
      </c>
      <c r="DL6" s="21">
        <f t="shared" si="12"/>
        <v>13.61</v>
      </c>
      <c r="DM6" s="21">
        <f t="shared" si="12"/>
        <v>16.62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122131</v>
      </c>
      <c r="D7" s="23">
        <v>46</v>
      </c>
      <c r="E7" s="23">
        <v>17</v>
      </c>
      <c r="F7" s="23">
        <v>5</v>
      </c>
      <c r="G7" s="23">
        <v>0</v>
      </c>
      <c r="H7" s="23" t="s">
        <v>96</v>
      </c>
      <c r="I7" s="23" t="s">
        <v>97</v>
      </c>
      <c r="J7" s="23" t="s">
        <v>98</v>
      </c>
      <c r="K7" s="23" t="s">
        <v>99</v>
      </c>
      <c r="L7" s="23" t="s">
        <v>100</v>
      </c>
      <c r="M7" s="23" t="s">
        <v>101</v>
      </c>
      <c r="N7" s="24" t="s">
        <v>102</v>
      </c>
      <c r="O7" s="24">
        <v>70.53</v>
      </c>
      <c r="P7" s="24">
        <v>6.86</v>
      </c>
      <c r="Q7" s="24">
        <v>90.22</v>
      </c>
      <c r="R7" s="24">
        <v>2714</v>
      </c>
      <c r="S7" s="24">
        <v>56524</v>
      </c>
      <c r="T7" s="24">
        <v>89.12</v>
      </c>
      <c r="U7" s="24">
        <v>634.25</v>
      </c>
      <c r="V7" s="24">
        <v>3858</v>
      </c>
      <c r="W7" s="24">
        <v>2.34</v>
      </c>
      <c r="X7" s="24">
        <v>1648.72</v>
      </c>
      <c r="Y7" s="24">
        <v>126.85</v>
      </c>
      <c r="Z7" s="24">
        <v>130.35</v>
      </c>
      <c r="AA7" s="24">
        <v>134.93</v>
      </c>
      <c r="AB7" s="24">
        <v>135.72999999999999</v>
      </c>
      <c r="AC7" s="24">
        <v>105.39</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19.86</v>
      </c>
      <c r="AV7" s="24">
        <v>22.96</v>
      </c>
      <c r="AW7" s="24">
        <v>23.2</v>
      </c>
      <c r="AX7" s="24">
        <v>28.87</v>
      </c>
      <c r="AY7" s="24">
        <v>55.7</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63.92</v>
      </c>
      <c r="BR7" s="24">
        <v>60.31</v>
      </c>
      <c r="BS7" s="24">
        <v>62.72</v>
      </c>
      <c r="BT7" s="24">
        <v>70.010000000000005</v>
      </c>
      <c r="BU7" s="24">
        <v>68.06</v>
      </c>
      <c r="BV7" s="24">
        <v>57.08</v>
      </c>
      <c r="BW7" s="24">
        <v>56.26</v>
      </c>
      <c r="BX7" s="24">
        <v>52.94</v>
      </c>
      <c r="BY7" s="24">
        <v>52.05</v>
      </c>
      <c r="BZ7" s="24">
        <v>47.96</v>
      </c>
      <c r="CA7" s="24">
        <v>54.51</v>
      </c>
      <c r="CB7" s="24">
        <v>215.51</v>
      </c>
      <c r="CC7" s="24">
        <v>229.46</v>
      </c>
      <c r="CD7" s="24">
        <v>223.16</v>
      </c>
      <c r="CE7" s="24">
        <v>200.54</v>
      </c>
      <c r="CF7" s="24">
        <v>207.49</v>
      </c>
      <c r="CG7" s="24">
        <v>274.99</v>
      </c>
      <c r="CH7" s="24">
        <v>282.08999999999997</v>
      </c>
      <c r="CI7" s="24">
        <v>303.27999999999997</v>
      </c>
      <c r="CJ7" s="24">
        <v>301.86</v>
      </c>
      <c r="CK7" s="24">
        <v>325.85000000000002</v>
      </c>
      <c r="CL7" s="24">
        <v>286.33</v>
      </c>
      <c r="CM7" s="24">
        <v>48.11</v>
      </c>
      <c r="CN7" s="24">
        <v>46.37</v>
      </c>
      <c r="CO7" s="24">
        <v>40.479999999999997</v>
      </c>
      <c r="CP7" s="24">
        <v>45.75</v>
      </c>
      <c r="CQ7" s="24">
        <v>45.75</v>
      </c>
      <c r="CR7" s="24">
        <v>54.83</v>
      </c>
      <c r="CS7" s="24">
        <v>66.53</v>
      </c>
      <c r="CT7" s="24">
        <v>52.35</v>
      </c>
      <c r="CU7" s="24">
        <v>46.25</v>
      </c>
      <c r="CV7" s="24">
        <v>45.32</v>
      </c>
      <c r="CW7" s="24">
        <v>49.92</v>
      </c>
      <c r="CX7" s="24">
        <v>80.73</v>
      </c>
      <c r="CY7" s="24">
        <v>82.02</v>
      </c>
      <c r="CZ7" s="24">
        <v>84.07</v>
      </c>
      <c r="DA7" s="24">
        <v>85.06</v>
      </c>
      <c r="DB7" s="24">
        <v>85.77</v>
      </c>
      <c r="DC7" s="24">
        <v>84.7</v>
      </c>
      <c r="DD7" s="24">
        <v>84.67</v>
      </c>
      <c r="DE7" s="24">
        <v>84.39</v>
      </c>
      <c r="DF7" s="24">
        <v>83.96</v>
      </c>
      <c r="DG7" s="24">
        <v>83.54</v>
      </c>
      <c r="DH7" s="24">
        <v>87.8</v>
      </c>
      <c r="DI7" s="24">
        <v>3.59</v>
      </c>
      <c r="DJ7" s="24">
        <v>7.17</v>
      </c>
      <c r="DK7" s="24">
        <v>10.41</v>
      </c>
      <c r="DL7" s="24">
        <v>13.61</v>
      </c>
      <c r="DM7" s="24">
        <v>16.62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2026-01-26T02:59:01Z</cp:lastPrinted>
  <dcterms:created xsi:type="dcterms:W3CDTF">2025-12-23T06:18:41Z</dcterms:created>
  <dcterms:modified xsi:type="dcterms:W3CDTF">2026-03-05T03:51:23Z</dcterms:modified>
  <cp:category/>
</cp:coreProperties>
</file>