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CT12-FS01\section$\zaisei\財政係\【起債・予算書・各種調査等】\地方公営企業に関する調査等\R7\21 R8.1.14 公営企業に係る経営比較分析表（令和６年度決算）の分析等について\04 市→県\"/>
    </mc:Choice>
  </mc:AlternateContent>
  <xr:revisionPtr revIDLastSave="0" documentId="13_ncr:1_{2B0CB68A-0DC3-4945-AAEB-3DB50F4AF5E0}" xr6:coauthVersionLast="47" xr6:coauthVersionMax="47" xr10:uidLastSave="{00000000-0000-0000-0000-000000000000}"/>
  <workbookProtection workbookAlgorithmName="SHA-512" workbookHashValue="XPzJ5X3gSMoa+qUAO1EFDaaUOCWNC5NGDeSHmSO5l7S6B21FLQr9rNUJJIiL8XAJ3/2ggPtnesHeg1Fla6rU1Q==" workbookSaltValue="UKCI6/m9T0CQIujdiCt/9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T10"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<sst xmlns="http://schemas.openxmlformats.org/spreadsheetml/2006/main" count="231" uniqueCount="117">
  <si>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</si>
  <si>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</si>
  <si>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</si>
  <si>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</si>
  <si>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</si>
  <si>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</si>
  <si>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</si>
  <si>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</si>
  <si>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</si>
  <si>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</si>
  <si>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</si>
  <si>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</si>
  <si>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</si>
  <si>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</si>
  <si>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</si>
  <si>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</si>
  <si>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</si>
  <si>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</si>
  <si>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</si>
  <si>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</si>
  <si>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</si>
  <si>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</si>
  <si>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</si>
  <si>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</si>
  <si>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</si>
  <si>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</si>
  <si>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</si>
  <si>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</si>
  <si>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</si>
  <si>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</si>
  <si>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</si>
  <si>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</si>
  <si>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</si>
  <si>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</si>
  <si>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</si>
  <si>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</si>
  <si>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</si>
  <si>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</si>
  <si>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</si>
  <si>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</si>
  <si>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</si>
  <si>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</si>
  <si>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</si>
  <si>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</si>
  <si>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</si>
  <si>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</si>
  <si>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</si>
  <si>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</si>
  <si>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</si>
  <si>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</si>
  <si>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</si>
  <si>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</si>
  <si>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</si>
  <si>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</si>
  <si>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</si>
  <si>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</si>
  <si>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</si>
  <si>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</si>
  <si>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</si>
  <si>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</si>
  <si>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</si>
  <si>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</si>
  <si>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</si>
  <si>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</si>
  <si>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</si>
  <si>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</si>
  <si>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</si>
  <si>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</si>
  <si>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</si>
  <si>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</si>
  <si>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</si>
  <si>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</si>
  <si>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</si>
  <si>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</si>
  <si>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</si>
  <si>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</si>
  <si>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</si>
  <si>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</si>
  <si>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</si>
  <si>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</si>
  <si>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</si>
  <si>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</si>
  <si>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</si>
  <si>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</si>
  <si>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</si>
  <si>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</si>
  <si>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</si>
  <si>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</si>
  <si>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</si>
  <si>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</si>
  <si>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</si>
  <si>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</si>
  <si>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</si>
  <si>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</si>
  <si>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</si>
  <si>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</si>
  <si>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東金市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</si>
  <si>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</si>
  <si>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</si>
  <si>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</si>
  <si>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</si>
  <si>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</si>
  <si>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</si>
  <si>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</si>
  <si>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</si>
  <si>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</si>
  <si>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</si>
  <si>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</si>
  <si>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</si>
  <si>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</si>
  <si>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</si>
  <si>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</si>
  <si>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</si>
  <si>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</si>
  <si>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6年度の使用料単価は、国が示す水準である150円／㎥を超えており、現在の指標における使用料としては適正価格である。しかしながら、動力費や汚泥処分費の高騰などが影響し、経費回収率は100％を下回っている。
　物価や人件費の高騰などの状況について、今後の傾向を注視し、また、接続率の向上による収入確保や維持管理費の縮減等に最大限の努力を図った上で、現状に合わせた適正な使用料単価への改定について検討する必要がある。
　資本費については、今後も減債に努めるとともに、資本費平準化債を活用しながら、安定した事業運営のために、将来を見通した資金管理を行っていく。</t>
    <rPh sb="1" eb="3">
      <t>レイワ</t>
    </rPh>
    <rPh sb="4" eb="6">
      <t>ネンド</t>
    </rPh>
    <rPh sb="7" eb="10">
      <t>シヨウリョウ</t>
    </rPh>
    <rPh sb="10" eb="12">
      <t>タンカ</t>
    </rPh>
    <rPh sb="14" eb="15">
      <t>クニ</t>
    </rPh>
    <rPh sb="16" eb="17">
      <t>シメ</t>
    </rPh>
    <rPh sb="18" eb="20">
      <t>スイジュン</t>
    </rPh>
    <rPh sb="26" eb="27">
      <t>エン</t>
    </rPh>
    <rPh sb="30" eb="31">
      <t>コ</t>
    </rPh>
    <rPh sb="36" eb="38">
      <t>ゲンザイ</t>
    </rPh>
    <rPh sb="39" eb="41">
      <t>シヒョウ</t>
    </rPh>
    <rPh sb="45" eb="48">
      <t>シヨウリョウ</t>
    </rPh>
    <rPh sb="52" eb="54">
      <t>テキセイ</t>
    </rPh>
    <rPh sb="54" eb="56">
      <t>カカク</t>
    </rPh>
    <rPh sb="71" eb="73">
      <t>オデイ</t>
    </rPh>
    <rPh sb="73" eb="75">
      <t>ショブン</t>
    </rPh>
    <rPh sb="77" eb="79">
      <t>コウトウ</t>
    </rPh>
    <rPh sb="82" eb="84">
      <t>エイキョウ</t>
    </rPh>
    <rPh sb="86" eb="88">
      <t>ケイヒ</t>
    </rPh>
    <rPh sb="88" eb="91">
      <t>カイシュウリツ</t>
    </rPh>
    <rPh sb="97" eb="99">
      <t>シタマワ</t>
    </rPh>
    <rPh sb="106" eb="108">
      <t>ブッカ</t>
    </rPh>
    <rPh sb="109" eb="112">
      <t>ジンケンヒ</t>
    </rPh>
    <rPh sb="113" eb="115">
      <t>コウトウ</t>
    </rPh>
    <rPh sb="118" eb="120">
      <t>ジョウキョウ</t>
    </rPh>
    <rPh sb="125" eb="127">
      <t>コンゴ</t>
    </rPh>
    <rPh sb="138" eb="141">
      <t>セツゾクリツ</t>
    </rPh>
    <rPh sb="142" eb="144">
      <t>コウジョウ</t>
    </rPh>
    <rPh sb="147" eb="151">
      <t>シュウニュウカクホ</t>
    </rPh>
    <rPh sb="172" eb="173">
      <t>ウエ</t>
    </rPh>
    <rPh sb="175" eb="177">
      <t>ゲンジョウ</t>
    </rPh>
    <rPh sb="178" eb="179">
      <t>ア</t>
    </rPh>
    <rPh sb="182" eb="184">
      <t>テキセイ</t>
    </rPh>
    <rPh sb="185" eb="188">
      <t>シヨウリョウ</t>
    </rPh>
    <rPh sb="188" eb="190">
      <t>タンカ</t>
    </rPh>
    <rPh sb="192" eb="194">
      <t>カイテイ</t>
    </rPh>
    <rPh sb="202" eb="204">
      <t>ヒツヨウ</t>
    </rPh>
    <rPh sb="210" eb="213">
      <t>シホンヒ</t>
    </rPh>
    <rPh sb="219" eb="221">
      <t>コンゴ</t>
    </rPh>
    <rPh sb="222" eb="224">
      <t>ゲンサイ</t>
    </rPh>
    <rPh sb="225" eb="226">
      <t>ツト</t>
    </rPh>
    <rPh sb="233" eb="236">
      <t>シホンヒ</t>
    </rPh>
    <rPh sb="236" eb="240">
      <t>ヘイジュンカサイ</t>
    </rPh>
    <rPh sb="241" eb="243">
      <t>カツヨウ</t>
    </rPh>
    <rPh sb="248" eb="250">
      <t>アンテイ</t>
    </rPh>
    <phoneticPr fontId="4"/>
  </si>
  <si>
    <t>　経常収支比率が、大幅減となった。これは制度改正により拡充された資本費平準化債及び下水道事業債（特別措置分）の活用により、４条予算の不足額が減少し、補てん財源不足を補うために一般会計より繰り入れを行っていた３条予算の基準外繰入金が減少したこと、また委託料の増加などにより、経常費用が増加したためである。
　また経費回収率は改善傾向にあるものの、100％を下回っている状況で、本来使用料により賄うべき汚水処理費について、補助金等の収入に依存している状況である。
　運営上の資金の状況については、流動比率が極端に低く、資金管理に予断を許さない状況が続いている。ただし、減債管理により元利償還金は減少しており、資金の状況は今後、急速な改善が見込まれている。</t>
    <rPh sb="1" eb="7">
      <t>ケイジョウシュウシヒリツ</t>
    </rPh>
    <rPh sb="9" eb="11">
      <t>オオハバ</t>
    </rPh>
    <rPh sb="11" eb="12">
      <t>ゲン</t>
    </rPh>
    <rPh sb="20" eb="22">
      <t>セイド</t>
    </rPh>
    <rPh sb="22" eb="24">
      <t>カイセイ</t>
    </rPh>
    <rPh sb="27" eb="29">
      <t>カクジュウ</t>
    </rPh>
    <rPh sb="32" eb="39">
      <t>シホンヒヘイジュンカサイ</t>
    </rPh>
    <rPh sb="39" eb="40">
      <t>オヨ</t>
    </rPh>
    <rPh sb="41" eb="47">
      <t>ゲスイドウジギョウサイ</t>
    </rPh>
    <rPh sb="48" eb="52">
      <t>トクベツソチ</t>
    </rPh>
    <rPh sb="52" eb="53">
      <t>ブン</t>
    </rPh>
    <rPh sb="55" eb="57">
      <t>カツヨウ</t>
    </rPh>
    <rPh sb="62" eb="63">
      <t>ジョウ</t>
    </rPh>
    <rPh sb="63" eb="65">
      <t>ヨサン</t>
    </rPh>
    <rPh sb="66" eb="69">
      <t>フソクガク</t>
    </rPh>
    <rPh sb="70" eb="72">
      <t>ゲンショウ</t>
    </rPh>
    <rPh sb="74" eb="75">
      <t>ホ</t>
    </rPh>
    <rPh sb="77" eb="81">
      <t>ザイゲンフソク</t>
    </rPh>
    <rPh sb="82" eb="83">
      <t>オギナ</t>
    </rPh>
    <rPh sb="87" eb="91">
      <t>イッパンカイケイ</t>
    </rPh>
    <rPh sb="115" eb="117">
      <t>ゲンショウ</t>
    </rPh>
    <rPh sb="124" eb="127">
      <t>イタクリョウ</t>
    </rPh>
    <rPh sb="128" eb="130">
      <t>ゾウカ</t>
    </rPh>
    <rPh sb="136" eb="140">
      <t>ケイジョウヒヨウ</t>
    </rPh>
    <rPh sb="141" eb="143">
      <t>ゾウカ</t>
    </rPh>
    <rPh sb="155" eb="160">
      <t>ケイヒカイシュウリツ</t>
    </rPh>
    <rPh sb="161" eb="165">
      <t>カイゼンケイコウ</t>
    </rPh>
    <rPh sb="177" eb="179">
      <t>シタマワ</t>
    </rPh>
    <rPh sb="183" eb="185">
      <t>ジョウキョウ</t>
    </rPh>
    <rPh sb="187" eb="189">
      <t>ホンライ</t>
    </rPh>
    <rPh sb="189" eb="192">
      <t>シヨウリョウ</t>
    </rPh>
    <rPh sb="195" eb="196">
      <t>マカナ</t>
    </rPh>
    <rPh sb="199" eb="204">
      <t>オスイショリヒ</t>
    </rPh>
    <rPh sb="209" eb="213">
      <t>ホジョキントウ</t>
    </rPh>
    <rPh sb="214" eb="216">
      <t>シュウニュウ</t>
    </rPh>
    <rPh sb="217" eb="219">
      <t>イゾン</t>
    </rPh>
    <rPh sb="223" eb="225">
      <t>ジョウキョウ</t>
    </rPh>
    <rPh sb="231" eb="234">
      <t>ウンエイジョウ</t>
    </rPh>
    <rPh sb="235" eb="237">
      <t>シキン</t>
    </rPh>
    <rPh sb="238" eb="240">
      <t>ジョウキョウ</t>
    </rPh>
    <rPh sb="246" eb="250">
      <t>リュウドウヒリツ</t>
    </rPh>
    <rPh sb="251" eb="253">
      <t>キョクタン</t>
    </rPh>
    <rPh sb="254" eb="255">
      <t>ヒク</t>
    </rPh>
    <rPh sb="257" eb="261">
      <t>シキンカンリ</t>
    </rPh>
    <rPh sb="262" eb="264">
      <t>ヨダン</t>
    </rPh>
    <rPh sb="265" eb="266">
      <t>ユル</t>
    </rPh>
    <rPh sb="269" eb="277">
      <t>ジョウキョウカ</t>
    </rPh>
    <rPh sb="282" eb="284">
      <t>ゲンサイ</t>
    </rPh>
    <rPh sb="284" eb="286">
      <t>カンリ</t>
    </rPh>
    <rPh sb="289" eb="294">
      <t>ガンリショウカンキン</t>
    </rPh>
    <rPh sb="295" eb="297">
      <t>ゲンショウ</t>
    </rPh>
    <rPh sb="302" eb="304">
      <t>シキン</t>
    </rPh>
    <rPh sb="305" eb="307">
      <t>ジョウキョウ</t>
    </rPh>
    <rPh sb="308" eb="310">
      <t>コンゴ</t>
    </rPh>
    <rPh sb="311" eb="313">
      <t>キュウソク</t>
    </rPh>
    <rPh sb="314" eb="316">
      <t>カイゼン</t>
    </rPh>
    <rPh sb="317" eb="319">
      <t>ミコ</t>
    </rPh>
    <phoneticPr fontId="4"/>
  </si>
  <si>
    <t>　昭和60年3月の供用開始以降40年近く経っており、施設の老朽化が懸念される。
　改築・更新にあっては、ストックマネジメント計画に基づき、長寿命化を図り、ＬＣＣを最小限に抑えるとともに、持続可能な経営に向けて、農業集落排水事業との共同化など、経済的かつ効率的な対策を進めていく。</t>
    <rPh sb="1" eb="3">
      <t>ショウワ</t>
    </rPh>
    <rPh sb="5" eb="6">
      <t>ネン</t>
    </rPh>
    <rPh sb="7" eb="8">
      <t>ツキ</t>
    </rPh>
    <rPh sb="9" eb="13">
      <t>キョウヨウカイシ</t>
    </rPh>
    <rPh sb="13" eb="15">
      <t>イコウ</t>
    </rPh>
    <rPh sb="17" eb="18">
      <t>ネン</t>
    </rPh>
    <rPh sb="18" eb="19">
      <t>チカ</t>
    </rPh>
    <rPh sb="20" eb="21">
      <t>タ</t>
    </rPh>
    <rPh sb="26" eb="28">
      <t>シセツ</t>
    </rPh>
    <rPh sb="29" eb="32">
      <t>ロウキュウカ</t>
    </rPh>
    <rPh sb="33" eb="35">
      <t>ケネン</t>
    </rPh>
    <rPh sb="41" eb="43">
      <t>カイチク</t>
    </rPh>
    <rPh sb="44" eb="46">
      <t>コウシン</t>
    </rPh>
    <rPh sb="62" eb="64">
      <t>ケイカク</t>
    </rPh>
    <rPh sb="65" eb="66">
      <t>モト</t>
    </rPh>
    <rPh sb="69" eb="73">
      <t>チョウジュミョウカ</t>
    </rPh>
    <rPh sb="93" eb="97">
      <t>ジゾクカノウ</t>
    </rPh>
    <rPh sb="98" eb="100">
      <t>ケイエイ</t>
    </rPh>
    <rPh sb="101" eb="102">
      <t>ム</t>
    </rPh>
    <rPh sb="105" eb="113">
      <t>ノウギョウシュウラクハイスイジギョウ</t>
    </rPh>
    <rPh sb="115" eb="118">
      <t>キョウドウカ</t>
    </rPh>
    <rPh sb="121" eb="124">
      <t>ケイザイテキ</t>
    </rPh>
    <rPh sb="126" eb="129">
      <t>コウリツテキ</t>
    </rPh>
    <rPh sb="130" eb="132">
      <t>タイサク</t>
    </rPh>
    <rPh sb="133" eb="13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</si>
</sst>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0.05</c:v>
                </c:pt>
                <c:pt idx="1">
                  <c:v>0</c:v>
                </c:pt>
                <c:pt idx="2">
                  <c:v>0</c:v>
                </c:pt>
                <c:pt idx="3">
                  <c:v>0</c:v>
                </c:pt>
                <c:pt idx="4">
                  <c:v>0</c:v>
                </c:pt>
              </c:numCache>
            </c:numRef>
          </c:val>
          <c:extLst>
            <c:ext xmlns:c16="http://schemas.microsoft.com/office/drawing/2014/chart" uri="{C3380CC4-5D6E-409C-BE32-E72D297353CC}">
              <c16:uniqueId val="{00000000-AEBE-4D48-A467-F201FD3073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AEBE-4D48-A467-F201FD3073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60.47</c:v>
                </c:pt>
                <c:pt idx="1">
                  <c:v>60.52</c:v>
                </c:pt>
                <c:pt idx="2">
                  <c:v>59.77</c:v>
                </c:pt>
                <c:pt idx="3">
                  <c:v>58.72</c:v>
                </c:pt>
                <c:pt idx="4">
                  <c:v>60.27</c:v>
                </c:pt>
              </c:numCache>
            </c:numRef>
          </c:val>
          <c:extLst>
            <c:ext xmlns:c16="http://schemas.microsoft.com/office/drawing/2014/chart" uri="{C3380CC4-5D6E-409C-BE32-E72D297353CC}">
              <c16:uniqueId val="{00000000-90BA-4CEC-8B9C-5824C6F354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90BA-4CEC-8B9C-5824C6F354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91.54</c:v>
                </c:pt>
                <c:pt idx="1">
                  <c:v>91.84</c:v>
                </c:pt>
                <c:pt idx="2">
                  <c:v>92.04</c:v>
                </c:pt>
                <c:pt idx="3">
                  <c:v>92.59</c:v>
                </c:pt>
                <c:pt idx="4">
                  <c:v>92.65</c:v>
                </c:pt>
              </c:numCache>
            </c:numRef>
          </c:val>
          <c:extLst>
            <c:ext xmlns:c16="http://schemas.microsoft.com/office/drawing/2014/chart" uri="{C3380CC4-5D6E-409C-BE32-E72D297353CC}">
              <c16:uniqueId val="{00000000-6A81-4CC9-B002-9F76051A4E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6A81-4CC9-B002-9F76051A4E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106.18</c:v>
                </c:pt>
                <c:pt idx="1">
                  <c:v>108.51</c:v>
                </c:pt>
                <c:pt idx="2">
                  <c:v>109.44</c:v>
                </c:pt>
                <c:pt idx="3">
                  <c:v>111.97</c:v>
                </c:pt>
                <c:pt idx="4">
                  <c:v>101.13</c:v>
                </c:pt>
              </c:numCache>
            </c:numRef>
          </c:val>
          <c:extLst>
            <c:ext xmlns:c16="http://schemas.microsoft.com/office/drawing/2014/chart" uri="{C3380CC4-5D6E-409C-BE32-E72D297353CC}">
              <c16:uniqueId val="{00000000-5717-4608-98B4-1115B9B682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5717-4608-98B4-1115B9B682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4.8099999999999996</c:v>
                </c:pt>
                <c:pt idx="1">
                  <c:v>9.68</c:v>
                </c:pt>
                <c:pt idx="2">
                  <c:v>14.29</c:v>
                </c:pt>
                <c:pt idx="3">
                  <c:v>18.73</c:v>
                </c:pt>
                <c:pt idx="4">
                  <c:v>23.08</c:v>
                </c:pt>
              </c:numCache>
            </c:numRef>
          </c:val>
          <c:extLst>
            <c:ext xmlns:c16="http://schemas.microsoft.com/office/drawing/2014/chart" uri="{C3380CC4-5D6E-409C-BE32-E72D297353CC}">
              <c16:uniqueId val="{00000000-70D2-4B41-A4D7-B9AB866BE5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70D2-4B41-A4D7-B9AB866BE5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FD-42DE-824F-82CF67E4E3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47FD-42DE-824F-82CF67E4E3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A9-42E7-A703-4BC60071FD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0FA9-42E7-A703-4BC60071FD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30.36</c:v>
                </c:pt>
                <c:pt idx="1">
                  <c:v>21.99</c:v>
                </c:pt>
                <c:pt idx="2">
                  <c:v>20.38</c:v>
                </c:pt>
                <c:pt idx="3">
                  <c:v>21.5</c:v>
                </c:pt>
                <c:pt idx="4">
                  <c:v>28.13</c:v>
                </c:pt>
              </c:numCache>
            </c:numRef>
          </c:val>
          <c:extLst>
            <c:ext xmlns:c16="http://schemas.microsoft.com/office/drawing/2014/chart" uri="{C3380CC4-5D6E-409C-BE32-E72D297353CC}">
              <c16:uniqueId val="{00000000-DA47-4A4A-AFE7-24EB24E47E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DA47-4A4A-AFE7-24EB24E47E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184.36</c:v>
                </c:pt>
                <c:pt idx="1">
                  <c:v>181.89</c:v>
                </c:pt>
                <c:pt idx="2">
                  <c:v>120.29</c:v>
                </c:pt>
                <c:pt idx="3">
                  <c:v>119.84</c:v>
                </c:pt>
                <c:pt idx="4" formatCode="#,##0.00;&quot;△&quot;#,##0.00">
                  <c:v>0</c:v>
                </c:pt>
              </c:numCache>
            </c:numRef>
          </c:val>
          <c:extLst>
            <c:ext xmlns:c16="http://schemas.microsoft.com/office/drawing/2014/chart" uri="{C3380CC4-5D6E-409C-BE32-E72D297353CC}">
              <c16:uniqueId val="{00000000-51BF-4A78-AFC2-DDCB602A48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51BF-4A78-AFC2-DDCB602A48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106.7</c:v>
                </c:pt>
                <c:pt idx="1">
                  <c:v>100.35</c:v>
                </c:pt>
                <c:pt idx="2">
                  <c:v>98.06</c:v>
                </c:pt>
                <c:pt idx="3">
                  <c:v>98.23</c:v>
                </c:pt>
                <c:pt idx="4">
                  <c:v>99.77</c:v>
                </c:pt>
              </c:numCache>
            </c:numRef>
          </c:val>
          <c:extLst>
            <c:ext xmlns:c16="http://schemas.microsoft.com/office/drawing/2014/chart" uri="{C3380CC4-5D6E-409C-BE32-E72D297353CC}">
              <c16:uniqueId val="{00000000-9B96-468D-9BA3-C9D84E8200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9B96-468D-9BA3-C9D84E8200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139.13999999999999</c:v>
                </c:pt>
                <c:pt idx="1">
                  <c:v>148.69</c:v>
                </c:pt>
                <c:pt idx="2">
                  <c:v>152.78</c:v>
                </c:pt>
                <c:pt idx="3">
                  <c:v>152.91</c:v>
                </c:pt>
                <c:pt idx="4">
                  <c:v>150.99</c:v>
                </c:pt>
              </c:numCache>
            </c:numRef>
          </c:val>
          <c:extLst>
            <c:ext xmlns:c16="http://schemas.microsoft.com/office/drawing/2014/chart" uri="{C3380CC4-5D6E-409C-BE32-E72D297353CC}">
              <c16:uniqueId val="{00000000-191E-4266-BB62-A0836C0900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91E-4266-BB62-A0836C0900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千葉県　東金市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56524</v>
      </c>
      <c r="AM8" s="44"/>
      <c r="AN8" s="44"/>
      <c r="AO8" s="44"/>
      <c r="AP8" s="44"/>
      <c r="AQ8" s="44"/>
      <c r="AR8" s="44"/>
      <c r="AS8" s="44"/>
      <c r="AT8" s="45">
        <f>データ!T6</f>
        <v>89.12</v>
      </c>
      <c r="AU8" s="45"/>
      <c r="AV8" s="45"/>
      <c r="AW8" s="45"/>
      <c r="AX8" s="45"/>
      <c r="AY8" s="45"/>
      <c r="AZ8" s="45"/>
      <c r="BA8" s="45"/>
      <c r="BB8" s="45">
        <f>データ!U6</f>
        <v>634.25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83.79</v>
      </c>
      <c r="J10" s="45"/>
      <c r="K10" s="45"/>
      <c r="L10" s="45"/>
      <c r="M10" s="45"/>
      <c r="N10" s="45"/>
      <c r="O10" s="45"/>
      <c r="P10" s="45">
        <f>データ!P6</f>
        <v>42.32</v>
      </c>
      <c r="Q10" s="45"/>
      <c r="R10" s="45"/>
      <c r="S10" s="45"/>
      <c r="T10" s="45"/>
      <c r="U10" s="45"/>
      <c r="V10" s="45"/>
      <c r="W10" s="45">
        <f>データ!Q6</f>
        <v>77.62</v>
      </c>
      <c r="X10" s="45"/>
      <c r="Y10" s="45"/>
      <c r="Z10" s="45"/>
      <c r="AA10" s="45"/>
      <c r="AB10" s="45"/>
      <c r="AC10" s="45"/>
      <c r="AD10" s="44">
        <f>データ!R6</f>
        <v>2714</v>
      </c>
      <c r="AE10" s="44"/>
      <c r="AF10" s="44"/>
      <c r="AG10" s="44"/>
      <c r="AH10" s="44"/>
      <c r="AI10" s="44"/>
      <c r="AJ10" s="44"/>
      <c r="AK10" s="2"/>
      <c r="AL10" s="44">
        <f>データ!V6</f>
        <v>23793</v>
      </c>
      <c r="AM10" s="44"/>
      <c r="AN10" s="44"/>
      <c r="AO10" s="44"/>
      <c r="AP10" s="44"/>
      <c r="AQ10" s="44"/>
      <c r="AR10" s="44"/>
      <c r="AS10" s="44"/>
      <c r="AT10" s="45">
        <f>データ!W6</f>
        <v>8.07</v>
      </c>
      <c r="AU10" s="45"/>
      <c r="AV10" s="45"/>
      <c r="AW10" s="45"/>
      <c r="AX10" s="45"/>
      <c r="AY10" s="45"/>
      <c r="AZ10" s="45"/>
      <c r="BA10" s="45"/>
      <c r="BB10" s="45">
        <f>データ!X6</f>
        <v>2948.33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D7wWXnssYIuuEAriKbp6R8xICjwu8k2lNIe9FkaLDFtJAyrMf5TSmoi4o7AlUg+f/Y2PpZ1QxeS2c86TC3OFA==" saltValue="9+10f6E+oFKhIN9XVZFB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122131</v>
      </c>
      <c r="D6" s="19">
        <f t="shared" si="3"/>
        <v>46</v>
      </c>
      <c r="E6" s="19">
        <f t="shared" si="3"/>
        <v>17</v>
      </c>
      <c r="F6" s="19">
        <f t="shared" si="3"/>
        <v>1</v>
      </c>
      <c r="G6" s="19">
        <f t="shared" si="3"/>
        <v>0</v>
      </c>
      <c r="H6" s="19" t="str">
        <f t="shared" si="3"/>
        <v>千葉県　東金市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83.79</v>
      </c>
      <c r="P6" s="20">
        <f t="shared" si="3"/>
        <v>42.32</v>
      </c>
      <c r="Q6" s="20">
        <f t="shared" si="3"/>
        <v>77.62</v>
      </c>
      <c r="R6" s="20">
        <f t="shared" si="3"/>
        <v>2714</v>
      </c>
      <c r="S6" s="20">
        <f t="shared" si="3"/>
        <v>56524</v>
      </c>
      <c r="T6" s="20">
        <f t="shared" si="3"/>
        <v>89.12</v>
      </c>
      <c r="U6" s="20">
        <f t="shared" si="3"/>
        <v>634.25</v>
      </c>
      <c r="V6" s="20">
        <f t="shared" si="3"/>
        <v>23793</v>
      </c>
      <c r="W6" s="20">
        <f t="shared" si="3"/>
        <v>8.07</v>
      </c>
      <c r="X6" s="20">
        <f t="shared" si="3"/>
        <v>2948.33</v>
      </c>
      <c r="Y6" s="21">
        <f>IF(Y7="",NA(),Y7)</f>
        <v>106.18</v>
      </c>
      <c r="Z6" s="21">
        <f t="shared" ref="Z6:AH6" si="4">IF(Z7="",NA(),Z7)</f>
        <v>108.51</v>
      </c>
      <c r="AA6" s="21">
        <f t="shared" si="4"/>
        <v>109.44</v>
      </c>
      <c r="AB6" s="21">
        <f t="shared" si="4"/>
        <v>111.97</v>
      </c>
      <c r="AC6" s="21">
        <f t="shared" si="4"/>
        <v>101.13</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30.36</v>
      </c>
      <c r="AV6" s="21">
        <f t="shared" ref="AV6:BD6" si="6">IF(AV7="",NA(),AV7)</f>
        <v>21.99</v>
      </c>
      <c r="AW6" s="21">
        <f t="shared" si="6"/>
        <v>20.38</v>
      </c>
      <c r="AX6" s="21">
        <f t="shared" si="6"/>
        <v>21.5</v>
      </c>
      <c r="AY6" s="21">
        <f t="shared" si="6"/>
        <v>28.13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184.36</v>
      </c>
      <c r="BG6" s="21">
        <f t="shared" ref="BG6:BO6" si="7">IF(BG7="",NA(),BG7)</f>
        <v>181.89</v>
      </c>
      <c r="BH6" s="21">
        <f t="shared" si="7"/>
        <v>120.29</v>
      </c>
      <c r="BI6" s="21">
        <f t="shared" si="7"/>
        <v>119.84</v>
      </c>
      <c r="BJ6" s="20">
        <f t="shared" si="7"/>
        <v>0</v>
      </c>
      <c r="BK6" s="21">
        <f t="shared" si="7"/>
        <v>789.08</v>
      </c>
      <c r="BL6" s="21">
        <f t="shared" si="7"/>
        <v>747.84</v>
      </c>
      <c r="BM6" s="21">
        <f t="shared" si="7"/>
        <v>804.98</v>
      </c>
      <c r="BN6" s="21">
        <f t="shared" si="7"/>
        <v>767.56</v>
      </c>
      <c r="BO6" s="21">
        <f t="shared" si="7"/>
        <v>795.22</v>
      </c>
      <c r="BP6" s="20" t="str">
        <f>IF(BP7="","",IF(BP7="-","【-】","【"&amp;SUBSTITUTE(TEXT(BP7,"#,##0.00"),"-","△")&amp;"】"))</f>
        <v>【602.56】</v>
      </c>
      <c r="BQ6" s="21">
        <f>IF(BQ7="",NA(),BQ7)</f>
        <v>106.7</v>
      </c>
      <c r="BR6" s="21">
        <f t="shared" ref="BR6:BZ6" si="8">IF(BR7="",NA(),BR7)</f>
        <v>100.35</v>
      </c>
      <c r="BS6" s="21">
        <f t="shared" si="8"/>
        <v>98.06</v>
      </c>
      <c r="BT6" s="21">
        <f t="shared" si="8"/>
        <v>98.23</v>
      </c>
      <c r="BU6" s="21">
        <f t="shared" si="8"/>
        <v>99.77</v>
      </c>
      <c r="BV6" s="21">
        <f t="shared" si="8"/>
        <v>88.25</v>
      </c>
      <c r="BW6" s="21">
        <f t="shared" si="8"/>
        <v>90.17</v>
      </c>
      <c r="BX6" s="21">
        <f t="shared" si="8"/>
        <v>88.71</v>
      </c>
      <c r="BY6" s="21">
        <f t="shared" si="8"/>
        <v>90.23</v>
      </c>
      <c r="BZ6" s="21">
        <f t="shared" si="8"/>
        <v>90.78</v>
      </c>
      <c r="CA6" s="20" t="str">
        <f>IF(CA7="","",IF(CA7="-","【-】","【"&amp;SUBSTITUTE(TEXT(CA7,"#,##0.00"),"-","△")&amp;"】"))</f>
        <v>【97.94】</v>
      </c>
      <c r="CB6" s="21">
        <f>IF(CB7="",NA(),CB7)</f>
        <v>139.13999999999999</v>
      </c>
      <c r="CC6" s="21">
        <f t="shared" ref="CC6:CK6" si="9">IF(CC7="",NA(),CC7)</f>
        <v>148.69</v>
      </c>
      <c r="CD6" s="21">
        <f t="shared" si="9"/>
        <v>152.78</v>
      </c>
      <c r="CE6" s="21">
        <f t="shared" si="9"/>
        <v>152.91</v>
      </c>
      <c r="CF6" s="21">
        <f t="shared" si="9"/>
        <v>150.99</v>
      </c>
      <c r="CG6" s="21">
        <f t="shared" si="9"/>
        <v>176.37</v>
      </c>
      <c r="CH6" s="21">
        <f t="shared" si="9"/>
        <v>173.17</v>
      </c>
      <c r="CI6" s="21">
        <f t="shared" si="9"/>
        <v>174.8</v>
      </c>
      <c r="CJ6" s="21">
        <f t="shared" si="9"/>
        <v>170.2</v>
      </c>
      <c r="CK6" s="21">
        <f t="shared" si="9"/>
        <v>170.83</v>
      </c>
      <c r="CL6" s="20" t="str">
        <f>IF(CL7="","",IF(CL7="-","【-】","【"&amp;SUBSTITUTE(TEXT(CL7,"#,##0.00"),"-","△")&amp;"】"))</f>
        <v>【140.98】</v>
      </c>
      <c r="CM6" s="21">
        <f>IF(CM7="",NA(),CM7)</f>
        <v>60.47</v>
      </c>
      <c r="CN6" s="21">
        <f t="shared" ref="CN6:CV6" si="10">IF(CN7="",NA(),CN7)</f>
        <v>60.52</v>
      </c>
      <c r="CO6" s="21">
        <f t="shared" si="10"/>
        <v>59.77</v>
      </c>
      <c r="CP6" s="21">
        <f t="shared" si="10"/>
        <v>58.72</v>
      </c>
      <c r="CQ6" s="21">
        <f t="shared" si="10"/>
        <v>60.27</v>
      </c>
      <c r="CR6" s="21">
        <f t="shared" si="10"/>
        <v>56.72</v>
      </c>
      <c r="CS6" s="21">
        <f t="shared" si="10"/>
        <v>56.43</v>
      </c>
      <c r="CT6" s="21">
        <f t="shared" si="10"/>
        <v>55.82</v>
      </c>
      <c r="CU6" s="21">
        <f t="shared" si="10"/>
        <v>56.51</v>
      </c>
      <c r="CV6" s="21">
        <f t="shared" si="10"/>
        <v>56.85</v>
      </c>
      <c r="CW6" s="20" t="str">
        <f>IF(CW7="","",IF(CW7="-","【-】","【"&amp;SUBSTITUTE(TEXT(CW7,"#,##0.00"),"-","△")&amp;"】"))</f>
        <v>【60.13】</v>
      </c>
      <c r="CX6" s="21">
        <f>IF(CX7="",NA(),CX7)</f>
        <v>91.54</v>
      </c>
      <c r="CY6" s="21">
        <f t="shared" ref="CY6:DG6" si="11">IF(CY7="",NA(),CY7)</f>
        <v>91.84</v>
      </c>
      <c r="CZ6" s="21">
        <f t="shared" si="11"/>
        <v>92.04</v>
      </c>
      <c r="DA6" s="21">
        <f t="shared" si="11"/>
        <v>92.59</v>
      </c>
      <c r="DB6" s="21">
        <f t="shared" si="11"/>
        <v>92.65</v>
      </c>
      <c r="DC6" s="21">
        <f t="shared" si="11"/>
        <v>90.72</v>
      </c>
      <c r="DD6" s="21">
        <f t="shared" si="11"/>
        <v>91.07</v>
      </c>
      <c r="DE6" s="21">
        <f t="shared" si="11"/>
        <v>90.67</v>
      </c>
      <c r="DF6" s="21">
        <f t="shared" si="11"/>
        <v>90.62</v>
      </c>
      <c r="DG6" s="21">
        <f t="shared" si="11"/>
        <v>90.79</v>
      </c>
      <c r="DH6" s="20" t="str">
        <f>IF(DH7="","",IF(DH7="-","【-】","【"&amp;SUBSTITUTE(TEXT(DH7,"#,##0.00"),"-","△")&amp;"】"))</f>
        <v>【96.00】</v>
      </c>
      <c r="DI6" s="21">
        <f>IF(DI7="",NA(),DI7)</f>
        <v>4.8099999999999996</v>
      </c>
      <c r="DJ6" s="21">
        <f t="shared" ref="DJ6:DR6" si="12">IF(DJ7="",NA(),DJ7)</f>
        <v>9.68</v>
      </c>
      <c r="DK6" s="21">
        <f t="shared" si="12"/>
        <v>14.29</v>
      </c>
      <c r="DL6" s="21">
        <f t="shared" si="12"/>
        <v>18.73</v>
      </c>
      <c r="DM6" s="21">
        <f t="shared" si="12"/>
        <v>23.08</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0.05</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122131</v>
      </c>
      <c r="D7" s="23">
        <v>46</v>
      </c>
      <c r="E7" s="23">
        <v>17</v>
      </c>
      <c r="F7" s="23">
        <v>1</v>
      </c>
      <c r="G7" s="23">
        <v>0</v>
      </c>
      <c r="H7" s="23" t="s">
        <v>96</v>
      </c>
      <c r="I7" s="23" t="s">
        <v>97</v>
      </c>
      <c r="J7" s="23" t="s">
        <v>98</v>
      </c>
      <c r="K7" s="23" t="s">
        <v>99</v>
      </c>
      <c r="L7" s="23" t="s">
        <v>100</v>
      </c>
      <c r="M7" s="23" t="s">
        <v>101</v>
      </c>
      <c r="N7" s="24" t="s">
        <v>102</v>
      </c>
      <c r="O7" s="24">
        <v>83.79</v>
      </c>
      <c r="P7" s="24">
        <v>42.32</v>
      </c>
      <c r="Q7" s="24">
        <v>77.62</v>
      </c>
      <c r="R7" s="24">
        <v>2714</v>
      </c>
      <c r="S7" s="24">
        <v>56524</v>
      </c>
      <c r="T7" s="24">
        <v>89.12</v>
      </c>
      <c r="U7" s="24">
        <v>634.25</v>
      </c>
      <c r="V7" s="24">
        <v>23793</v>
      </c>
      <c r="W7" s="24">
        <v>8.07</v>
      </c>
      <c r="X7" s="24">
        <v>2948.33</v>
      </c>
      <c r="Y7" s="24">
        <v>106.18</v>
      </c>
      <c r="Z7" s="24">
        <v>108.51</v>
      </c>
      <c r="AA7" s="24">
        <v>109.44</v>
      </c>
      <c r="AB7" s="24">
        <v>111.97</v>
      </c>
      <c r="AC7" s="24">
        <v>101.13</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30.36</v>
      </c>
      <c r="AV7" s="24">
        <v>21.99</v>
      </c>
      <c r="AW7" s="24">
        <v>20.38</v>
      </c>
      <c r="AX7" s="24">
        <v>21.5</v>
      </c>
      <c r="AY7" s="24">
        <v>28.13</v>
      </c>
      <c r="AZ7" s="24">
        <v>55.6</v>
      </c>
      <c r="BA7" s="24">
        <v>59.4</v>
      </c>
      <c r="BB7" s="24">
        <v>68.27</v>
      </c>
      <c r="BC7" s="24">
        <v>74.790000000000006</v>
      </c>
      <c r="BD7" s="24">
        <v>73.930000000000007</v>
      </c>
      <c r="BE7" s="24">
        <v>82.75</v>
      </c>
      <c r="BF7" s="24">
        <v>184.36</v>
      </c>
      <c r="BG7" s="24">
        <v>181.89</v>
      </c>
      <c r="BH7" s="24">
        <v>120.29</v>
      </c>
      <c r="BI7" s="24">
        <v>119.84</v>
      </c>
      <c r="BJ7" s="24">
        <v>0</v>
      </c>
      <c r="BK7" s="24">
        <v>789.08</v>
      </c>
      <c r="BL7" s="24">
        <v>747.84</v>
      </c>
      <c r="BM7" s="24">
        <v>804.98</v>
      </c>
      <c r="BN7" s="24">
        <v>767.56</v>
      </c>
      <c r="BO7" s="24">
        <v>795.22</v>
      </c>
      <c r="BP7" s="24">
        <v>602.55999999999995</v>
      </c>
      <c r="BQ7" s="24">
        <v>106.7</v>
      </c>
      <c r="BR7" s="24">
        <v>100.35</v>
      </c>
      <c r="BS7" s="24">
        <v>98.06</v>
      </c>
      <c r="BT7" s="24">
        <v>98.23</v>
      </c>
      <c r="BU7" s="24">
        <v>99.77</v>
      </c>
      <c r="BV7" s="24">
        <v>88.25</v>
      </c>
      <c r="BW7" s="24">
        <v>90.17</v>
      </c>
      <c r="BX7" s="24">
        <v>88.71</v>
      </c>
      <c r="BY7" s="24">
        <v>90.23</v>
      </c>
      <c r="BZ7" s="24">
        <v>90.78</v>
      </c>
      <c r="CA7" s="24">
        <v>97.94</v>
      </c>
      <c r="CB7" s="24">
        <v>139.13999999999999</v>
      </c>
      <c r="CC7" s="24">
        <v>148.69</v>
      </c>
      <c r="CD7" s="24">
        <v>152.78</v>
      </c>
      <c r="CE7" s="24">
        <v>152.91</v>
      </c>
      <c r="CF7" s="24">
        <v>150.99</v>
      </c>
      <c r="CG7" s="24">
        <v>176.37</v>
      </c>
      <c r="CH7" s="24">
        <v>173.17</v>
      </c>
      <c r="CI7" s="24">
        <v>174.8</v>
      </c>
      <c r="CJ7" s="24">
        <v>170.2</v>
      </c>
      <c r="CK7" s="24">
        <v>170.83</v>
      </c>
      <c r="CL7" s="24">
        <v>140.97999999999999</v>
      </c>
      <c r="CM7" s="24">
        <v>60.47</v>
      </c>
      <c r="CN7" s="24">
        <v>60.52</v>
      </c>
      <c r="CO7" s="24">
        <v>59.77</v>
      </c>
      <c r="CP7" s="24">
        <v>58.72</v>
      </c>
      <c r="CQ7" s="24">
        <v>60.27</v>
      </c>
      <c r="CR7" s="24">
        <v>56.72</v>
      </c>
      <c r="CS7" s="24">
        <v>56.43</v>
      </c>
      <c r="CT7" s="24">
        <v>55.82</v>
      </c>
      <c r="CU7" s="24">
        <v>56.51</v>
      </c>
      <c r="CV7" s="24">
        <v>56.85</v>
      </c>
      <c r="CW7" s="24">
        <v>60.13</v>
      </c>
      <c r="CX7" s="24">
        <v>91.54</v>
      </c>
      <c r="CY7" s="24">
        <v>91.84</v>
      </c>
      <c r="CZ7" s="24">
        <v>92.04</v>
      </c>
      <c r="DA7" s="24">
        <v>92.59</v>
      </c>
      <c r="DB7" s="24">
        <v>92.65</v>
      </c>
      <c r="DC7" s="24">
        <v>90.72</v>
      </c>
      <c r="DD7" s="24">
        <v>91.07</v>
      </c>
      <c r="DE7" s="24">
        <v>90.67</v>
      </c>
      <c r="DF7" s="24">
        <v>90.62</v>
      </c>
      <c r="DG7" s="24">
        <v>90.79</v>
      </c>
      <c r="DH7" s="24">
        <v>96</v>
      </c>
      <c r="DI7" s="24">
        <v>4.8099999999999996</v>
      </c>
      <c r="DJ7" s="24">
        <v>9.68</v>
      </c>
      <c r="DK7" s="24">
        <v>14.29</v>
      </c>
      <c r="DL7" s="24">
        <v>18.73</v>
      </c>
      <c r="DM7" s="24">
        <v>23.08</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0.05</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2026-01-26T02:57:59Z</cp:lastPrinted>
  <dcterms:created xsi:type="dcterms:W3CDTF">2025-12-23T05:59:07Z</dcterms:created>
  <dcterms:modified xsi:type="dcterms:W3CDTF">2026-01-26T02:58:02Z</dcterms:modified>
  <cp:category/>
</cp:coreProperties>
</file>