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7_経営比較分析表\02 公営企業に係る経営比較分析表（令和６年度決算）の分析・公表について\05 最終データ\175 下水道（農集）\"/>
    </mc:Choice>
  </mc:AlternateContent>
  <xr:revisionPtr revIDLastSave="0" documentId="13_ncr:1_{974A991F-1258-448C-8035-20204966A8DF}" xr6:coauthVersionLast="47" xr6:coauthVersionMax="47" xr10:uidLastSave="{00000000-0000-0000-0000-000000000000}"/>
  <workbookProtection workbookAlgorithmName="SHA-512" workbookHashValue="QSj3D7oNXZ5EYYR88qnF+XhI7+lludcr+qP2+7DR/KuYgBdLJ9QWQPM1NSAvJophjRSxhRog2c7Sk+9wuBp4qg==" workbookSaltValue="Zl/uUv4ngeyfA/wb7L48TA==" workbookSpinCount="100000" lockStructure="1"/>
  <bookViews>
    <workbookView xWindow="28680" yWindow="-120" windowWidth="29040" windowHeight="1572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<sst xmlns="http://schemas.openxmlformats.org/spreadsheetml/2006/main" count="236" uniqueCount="121">
  <si>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</si>
  <si>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</si>
  <si>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</si>
  <si>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</si>
  <si>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</si>
  <si>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</si>
  <si>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</si>
  <si>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</si>
  <si>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</si>
  <si>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</si>
  <si>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</si>
  <si>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</si>
  <si>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</si>
  <si>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</si>
  <si>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</si>
  <si>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</si>
  <si>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</si>
  <si>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</si>
  <si>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</si>
  <si>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</si>
  <si>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</si>
  <si>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</si>
  <si>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</si>
  <si>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</si>
  <si>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</si>
  <si>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</si>
  <si>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</si>
  <si>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</si>
  <si>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</si>
  <si>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</si>
  <si>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</si>
  <si>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</si>
  <si>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</si>
  <si>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</si>
  <si>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</si>
  <si>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</si>
  <si>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</si>
  <si>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</si>
  <si>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</si>
  <si>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</si>
  <si>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</si>
  <si>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</si>
  <si>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</si>
  <si>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</si>
  <si>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</si>
  <si>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</si>
  <si>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</si>
  <si>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</si>
  <si>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</si>
  <si>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</si>
  <si>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</si>
  <si>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</si>
  <si>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</si>
  <si>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</si>
  <si>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</si>
  <si>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</si>
  <si>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</si>
  <si>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</si>
  <si>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</si>
  <si>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</si>
  <si>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</si>
  <si>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</si>
  <si>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</si>
  <si>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</si>
  <si>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</si>
  <si>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</si>
  <si>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</si>
  <si>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</si>
  <si>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</si>
  <si>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</si>
  <si>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</si>
  <si>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</si>
  <si>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</si>
  <si>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</si>
  <si>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</si>
  <si>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</si>
  <si>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</si>
  <si>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</si>
  <si>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</si>
  <si>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</si>
  <si>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</si>
  <si>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</si>
  <si>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</si>
  <si>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</si>
  <si>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</si>
  <si>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</si>
  <si>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</si>
  <si>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</si>
  <si>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</si>
  <si>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</si>
  <si>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</si>
  <si>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</si>
  <si>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</si>
  <si>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</si>
  <si>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</si>
  <si>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</si>
  <si>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</si>
  <si>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</si>
  <si>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</si>
  <si>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佐倉市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</si>
  <si>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</si>
  <si>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</si>
  <si>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</si>
  <si>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</si>
  <si>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</si>
  <si>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</si>
  <si>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</si>
  <si>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</si>
  <si>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</si>
  <si>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</si>
  <si>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</si>
  <si>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</si>
  <si>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</si>
  <si>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</si>
  <si>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</si>
  <si>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</si>
  <si>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</si>
  <si>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</si>
  <si>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収益的収支比率は100％であるものの、料金収入の不足分を一般会計繰入金で賄っている状況である。
　また、処理区域内の水洗化率は90％を超えているものの、年々人口が減少している地域であり、収入の増加も見込まれないため、当該事業を現状のままで継続する場合、経費回収率等の抜本的な改善は難しい状況である。</t>
    <phoneticPr fontId="4"/>
  </si>
  <si>
    <t>　管渠については、直ちに改修の必要性が生じている状況ではないが、耐用年数を鑑みると、今後大規模な改修も必要となってくる可能性が高い。</t>
    <phoneticPr fontId="4"/>
  </si>
  <si>
    <t>　経費回収率の改善が見込まれない一方で、処理施設及び管渠の老朽化による費用の増大も危惧され、本事業の経営状況の改善は難しい状況である。
　そのため、公共下水道への接続の検討など、各種調査や関係機関との協議等を進めているところである。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</si>
</sst>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1-48DD-B294-17EF6749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1-48DD-B294-17EF6749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68.03</c:v>
                </c:pt>
                <c:pt idx="1">
                  <c:v>65.569999999999993</c:v>
                </c:pt>
                <c:pt idx="2">
                  <c:v>54.92</c:v>
                </c:pt>
                <c:pt idx="3">
                  <c:v>54.1</c:v>
                </c:pt>
                <c:pt idx="4">
                  <c:v>55.74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B-4F4D-8291-F97D7927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B-4F4D-8291-F97D7927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91.47</c:v>
                </c:pt>
                <c:pt idx="1">
                  <c:v>90.24</c:v>
                </c:pt>
                <c:pt idx="2">
                  <c:v>91.67</c:v>
                </c:pt>
                <c:pt idx="3">
                  <c:v>91.91</c:v>
                </c:pt>
                <c:pt idx="4">
                  <c:v>91.91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7-41B3-A8D8-3F1283E80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7-41B3-A8D8-3F1283E80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5-4698-B307-B8FC1AFC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5-4698-B307-B8FC1AFC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1-4175-B834-8B5E62B7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1-4175-B834-8B5E62B71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C-4497-99BC-8C97FA85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C-4497-99BC-8C97FA85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9-4AF9-8D61-E49664C7D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9-4AF9-8D61-E49664C7D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2-4F1E-8149-3D62A6D7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2-4F1E-8149-3D62A6D7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212.71</c:v>
                </c:pt>
                <c:pt idx="1">
                  <c:v>112.74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D-4007-AE8C-0CAC3B455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D-4007-AE8C-0CAC3B455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22.9</c:v>
                </c:pt>
                <c:pt idx="1">
                  <c:v>22.99</c:v>
                </c:pt>
                <c:pt idx="2">
                  <c:v>21.03</c:v>
                </c:pt>
                <c:pt idx="3">
                  <c:v>10.97</c:v>
                </c:pt>
                <c:pt idx="4">
                  <c:v>9.6300000000000008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B-4530-9347-AFF5F2D82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B-4530-9347-AFF5F2D82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421.15</c:v>
                </c:pt>
                <c:pt idx="1">
                  <c:v>396.43</c:v>
                </c:pt>
                <c:pt idx="2">
                  <c:v>507.02</c:v>
                </c:pt>
                <c:pt idx="3">
                  <c:v>986.32</c:v>
                </c:pt>
                <c:pt idx="4">
                  <c:v>1052.1199999999999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A-4FDC-ADB7-420A87F61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A-4FDC-ADB7-420A87F61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千葉県　佐倉市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F1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169506</v>
      </c>
      <c r="AM8" s="45"/>
      <c r="AN8" s="45"/>
      <c r="AO8" s="45"/>
      <c r="AP8" s="45"/>
      <c r="AQ8" s="45"/>
      <c r="AR8" s="45"/>
      <c r="AS8" s="45"/>
      <c r="AT8" s="44">
        <f>データ!T6</f>
        <v>103.69</v>
      </c>
      <c r="AU8" s="44"/>
      <c r="AV8" s="44"/>
      <c r="AW8" s="44"/>
      <c r="AX8" s="44"/>
      <c r="AY8" s="44"/>
      <c r="AZ8" s="44"/>
      <c r="BA8" s="44"/>
      <c r="BB8" s="44">
        <f>データ!U6</f>
        <v>1634.74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0.14000000000000001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6168</v>
      </c>
      <c r="AE10" s="45"/>
      <c r="AF10" s="45"/>
      <c r="AG10" s="45"/>
      <c r="AH10" s="45"/>
      <c r="AI10" s="45"/>
      <c r="AJ10" s="45"/>
      <c r="AK10" s="2"/>
      <c r="AL10" s="45">
        <f>データ!V6</f>
        <v>235</v>
      </c>
      <c r="AM10" s="45"/>
      <c r="AN10" s="45"/>
      <c r="AO10" s="45"/>
      <c r="AP10" s="45"/>
      <c r="AQ10" s="45"/>
      <c r="AR10" s="45"/>
      <c r="AS10" s="45"/>
      <c r="AT10" s="44">
        <f>データ!W6</f>
        <v>0.16</v>
      </c>
      <c r="AU10" s="44"/>
      <c r="AV10" s="44"/>
      <c r="AW10" s="44"/>
      <c r="AX10" s="44"/>
      <c r="AY10" s="44"/>
      <c r="AZ10" s="44"/>
      <c r="BA10" s="44"/>
      <c r="BB10" s="44">
        <f>データ!X6</f>
        <v>1468.75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118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119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120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【798.10】</v>
      </c>
      <c r="I86" s="12" t="str">
        <f>データ!CA6</f>
        <v>【54.51】</v>
      </c>
      <c r="J86" s="12" t="str">
        <f>データ!CL6</f>
        <v>【286.33】</v>
      </c>
      <c r="K86" s="12" t="str">
        <f>データ!CW6</f>
        <v>【49.92】</v>
      </c>
      <c r="L86" s="12" t="str">
        <f>データ!DH6</f>
        <v>【87.80】</v>
      </c>
      <c r="M86" s="12" t="s">
        <v>43</v>
      </c>
      <c r="N86" s="12" t="s">
        <v>45</v>
      </c>
      <c r="O86" s="12" t="str">
        <f>データ!EO6</f>
        <v>【0.02】</v>
      </c>
    </row>
  </sheetData>
  <sheetProtection algorithmName="SHA-512" hashValue="VcFJZ4wp71MyUT4gZL2rR8tzjUXEtwaoyqMVlaCDuqU+KjprZnOGHPzUS2EE5NZ4Z2uV6Uul0IcsZOHdXeF2pg==" saltValue="PZ4eaZ0n0MLOifxtie2Re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2" t="s">
        <v>55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56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57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58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59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60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61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62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63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64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65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66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67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68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69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2">
      <c r="A6" s="14" t="s">
        <v>98</v>
      </c>
      <c r="B6" s="19">
        <f>B7</f>
        <v>2024</v>
      </c>
      <c r="C6" s="19">
        <f t="shared" ref="C6:X6" si="3">C7</f>
        <v>122122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千葉県　佐倉市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0.14000000000000001</v>
      </c>
      <c r="Q6" s="20">
        <f t="shared" si="3"/>
        <v>100</v>
      </c>
      <c r="R6" s="20">
        <f t="shared" si="3"/>
        <v>6168</v>
      </c>
      <c r="S6" s="20">
        <f t="shared" si="3"/>
        <v>169506</v>
      </c>
      <c r="T6" s="20">
        <f t="shared" si="3"/>
        <v>103.69</v>
      </c>
      <c r="U6" s="20">
        <f t="shared" si="3"/>
        <v>1634.74</v>
      </c>
      <c r="V6" s="20">
        <f t="shared" si="3"/>
        <v>235</v>
      </c>
      <c r="W6" s="20">
        <f t="shared" si="3"/>
        <v>0.16</v>
      </c>
      <c r="X6" s="20">
        <f t="shared" si="3"/>
        <v>1468.75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212.71</v>
      </c>
      <c r="BG6" s="21">
        <f t="shared" ref="BG6:BO6" si="7">IF(BG7="",NA(),BG7)</f>
        <v>112.74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>
        <f>IF(BQ7="",NA(),BQ7)</f>
        <v>22.9</v>
      </c>
      <c r="BR6" s="21">
        <f t="shared" ref="BR6:BZ6" si="8">IF(BR7="",NA(),BR7)</f>
        <v>22.99</v>
      </c>
      <c r="BS6" s="21">
        <f t="shared" si="8"/>
        <v>21.03</v>
      </c>
      <c r="BT6" s="21">
        <f t="shared" si="8"/>
        <v>10.97</v>
      </c>
      <c r="BU6" s="21">
        <f t="shared" si="8"/>
        <v>9.6300000000000008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>
        <f>IF(CB7="",NA(),CB7)</f>
        <v>421.15</v>
      </c>
      <c r="CC6" s="21">
        <f t="shared" ref="CC6:CK6" si="9">IF(CC7="",NA(),CC7)</f>
        <v>396.43</v>
      </c>
      <c r="CD6" s="21">
        <f t="shared" si="9"/>
        <v>507.02</v>
      </c>
      <c r="CE6" s="21">
        <f t="shared" si="9"/>
        <v>986.32</v>
      </c>
      <c r="CF6" s="21">
        <f t="shared" si="9"/>
        <v>1052.1199999999999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>
        <f>IF(CM7="",NA(),CM7)</f>
        <v>68.03</v>
      </c>
      <c r="CN6" s="21">
        <f t="shared" ref="CN6:CV6" si="10">IF(CN7="",NA(),CN7)</f>
        <v>65.569999999999993</v>
      </c>
      <c r="CO6" s="21">
        <f t="shared" si="10"/>
        <v>54.92</v>
      </c>
      <c r="CP6" s="21">
        <f t="shared" si="10"/>
        <v>54.1</v>
      </c>
      <c r="CQ6" s="21">
        <f t="shared" si="10"/>
        <v>55.74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>
        <f>IF(CX7="",NA(),CX7)</f>
        <v>91.47</v>
      </c>
      <c r="CY6" s="21">
        <f t="shared" ref="CY6:DG6" si="11">IF(CY7="",NA(),CY7)</f>
        <v>90.24</v>
      </c>
      <c r="CZ6" s="21">
        <f t="shared" si="11"/>
        <v>91.67</v>
      </c>
      <c r="DA6" s="21">
        <f t="shared" si="11"/>
        <v>91.91</v>
      </c>
      <c r="DB6" s="21">
        <f t="shared" si="11"/>
        <v>91.91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2">
      <c r="A7" s="14"/>
      <c r="B7" s="23">
        <v>2024</v>
      </c>
      <c r="C7" s="23">
        <v>122122</v>
      </c>
      <c r="D7" s="23">
        <v>47</v>
      </c>
      <c r="E7" s="23">
        <v>17</v>
      </c>
      <c r="F7" s="23">
        <v>5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0.14000000000000001</v>
      </c>
      <c r="Q7" s="24">
        <v>100</v>
      </c>
      <c r="R7" s="24">
        <v>6168</v>
      </c>
      <c r="S7" s="24">
        <v>169506</v>
      </c>
      <c r="T7" s="24">
        <v>103.69</v>
      </c>
      <c r="U7" s="24">
        <v>1634.74</v>
      </c>
      <c r="V7" s="24">
        <v>235</v>
      </c>
      <c r="W7" s="24">
        <v>0.16</v>
      </c>
      <c r="X7" s="24">
        <v>1468.75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212.71</v>
      </c>
      <c r="BG7" s="24">
        <v>112.74</v>
      </c>
      <c r="BH7" s="24">
        <v>0</v>
      </c>
      <c r="BI7" s="24">
        <v>0</v>
      </c>
      <c r="BJ7" s="24">
        <v>0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796.8</v>
      </c>
      <c r="BP7" s="24">
        <v>798.1</v>
      </c>
      <c r="BQ7" s="24">
        <v>22.9</v>
      </c>
      <c r="BR7" s="24">
        <v>22.99</v>
      </c>
      <c r="BS7" s="24">
        <v>21.03</v>
      </c>
      <c r="BT7" s="24">
        <v>10.97</v>
      </c>
      <c r="BU7" s="24">
        <v>9.6300000000000008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58.41</v>
      </c>
      <c r="CA7" s="24">
        <v>54.51</v>
      </c>
      <c r="CB7" s="24">
        <v>421.15</v>
      </c>
      <c r="CC7" s="24">
        <v>396.43</v>
      </c>
      <c r="CD7" s="24">
        <v>507.02</v>
      </c>
      <c r="CE7" s="24">
        <v>986.32</v>
      </c>
      <c r="CF7" s="24">
        <v>1052.1199999999999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267.33999999999997</v>
      </c>
      <c r="CL7" s="24">
        <v>286.33</v>
      </c>
      <c r="CM7" s="24">
        <v>68.03</v>
      </c>
      <c r="CN7" s="24">
        <v>65.569999999999993</v>
      </c>
      <c r="CO7" s="24">
        <v>54.92</v>
      </c>
      <c r="CP7" s="24">
        <v>54.1</v>
      </c>
      <c r="CQ7" s="24">
        <v>55.74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52.34</v>
      </c>
      <c r="CW7" s="24">
        <v>49.92</v>
      </c>
      <c r="CX7" s="24">
        <v>91.47</v>
      </c>
      <c r="CY7" s="24">
        <v>90.24</v>
      </c>
      <c r="CZ7" s="24">
        <v>91.67</v>
      </c>
      <c r="DA7" s="24">
        <v>91.91</v>
      </c>
      <c r="DB7" s="24">
        <v>91.91</v>
      </c>
      <c r="DC7" s="24">
        <v>84.7</v>
      </c>
      <c r="DD7" s="24">
        <v>84.67</v>
      </c>
      <c r="DE7" s="24">
        <v>84.39</v>
      </c>
      <c r="DF7" s="24">
        <v>83.96</v>
      </c>
      <c r="DG7" s="24">
        <v>90.05</v>
      </c>
      <c r="DH7" s="24">
        <v>87.8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0.02</v>
      </c>
      <c r="EO7" s="24">
        <v>0.02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49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112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2">
      <c r="B13" t="s">
        <v>114</v>
      </c>
      <c r="C13" t="s">
        <v>115</v>
      </c>
      <c r="D13" t="s">
        <v>116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dcterms:created xsi:type="dcterms:W3CDTF">2025-12-22T09:29:48Z</dcterms:created>
  <dcterms:modified xsi:type="dcterms:W3CDTF">2026-03-05T03:51:21Z</dcterms:modified>
  <cp:category/>
</cp:coreProperties>
</file>