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C05EF2B2-8872-4D80-8D99-02FAEC92635B}" xr6:coauthVersionLast="47" xr6:coauthVersionMax="47" xr10:uidLastSave="{00000000-0000-0000-0000-000000000000}"/>
  <workbookProtection workbookAlgorithmName="SHA-512" workbookHashValue="+F7T1xpyRofwGJmr5obil1REtDfKfcknbhwePj5d4p3WQlsyvObELWicDsHglV3cilg0SiIGgm+wKqRvkWE81w==" workbookSaltValue="WxQMH5vxKHutS3R6vkmbu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AT10" i="4"/>
  <c r="AL10" i="4"/>
  <c r="W10" i="4"/>
  <c r="P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<sst xmlns="http://schemas.openxmlformats.org/spreadsheetml/2006/main" count="228" uniqueCount="112">
  <si>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</si>
  <si>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</si>
  <si>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</si>
  <si>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</si>
  <si>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</si>
  <si>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</si>
  <si>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</si>
  <si>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</si>
  <si>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</si>
  <si>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</si>
  <si>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</si>
  <si>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</si>
  <si>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</si>
  <si>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</si>
  <si>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</si>
  <si>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</si>
  <si>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</si>
  <si>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</si>
  <si>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</si>
  <si>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</si>
  <si>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</si>
  <si>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</si>
  <si>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</si>
  <si>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</si>
  <si>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</si>
  <si>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</si>
  <si>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</si>
  <si>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</si>
  <si>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</si>
  <si>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</si>
  <si>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</si>
  <si>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</si>
  <si>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</si>
  <si>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</si>
  <si>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</si>
  <si>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</si>
  <si>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</si>
  <si>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</si>
  <si>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</si>
  <si>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</si>
  <si>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</si>
  <si>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</si>
  <si>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</si>
  <si>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</si>
  <si>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</si>
  <si>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</si>
  <si>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</si>
  <si>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</si>
  <si>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</si>
  <si>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</si>
  <si>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</si>
  <si>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</si>
  <si>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</si>
  <si>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</si>
  <si>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</si>
  <si>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</si>
  <si>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</si>
  <si>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</si>
  <si>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</si>
  <si>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</si>
  <si>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</si>
  <si>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</si>
  <si>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</si>
  <si>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</si>
  <si>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</si>
  <si>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</si>
  <si>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</si>
  <si>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</si>
  <si>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</si>
  <si>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</si>
  <si>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</si>
  <si>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</si>
  <si>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</si>
  <si>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</si>
  <si>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</si>
  <si>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</si>
  <si>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</si>
  <si>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</si>
  <si>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</si>
  <si>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</si>
  <si>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</si>
  <si>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</si>
  <si>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</si>
  <si>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</si>
  <si>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</si>
  <si>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</si>
  <si>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</si>
  <si>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</si>
  <si>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</si>
  <si>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</si>
  <si>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</si>
  <si>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</si>
  <si>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</si>
  <si>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</si>
  <si>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</si>
  <si>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</si>
  <si>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</si>
  <si>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</si>
  <si>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</si>
  <si>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</si>
  <si>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</si>
  <si>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</si>
  <si>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</si>
  <si>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</si>
  <si>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</si>
  <si>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</si>
  <si>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</si>
  <si>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</si>
  <si>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</si>
  <si>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①経常収支比率は収益費用ともに減少し、横ばいとなったが、今後は物価高騰等による費用の増大が見込まれるため、料金改定を予定している。
②累積欠損金の発生はない。
③流動比率は類似団体と比較し大きく上回っている。前年度と比べ、現金が大きく減少したものの、未払金も減少し、増加となった。
④企業債残高対給水収益比率
　平成22年以降、企業債の新規借入をしていなかったが、必要な水道施設の耐震化を進めていくに伴い現金が減少傾向のため、令和6年は新規借入を行った。依然として全国平均、類似団体平均よりも低い状況だが、金利が上昇してきており、現預金の残高を踏まえながら慎重に進めていく必要がある。
⑤令和6年度は、物価高騰対策として水道料金基本料金減免を実施したため、給水収益が下がり、結果として料金回収率は前年より低下しているが、減免の影響をのぞくと料金回収率は前年より改善している。
⑥給水原価は、費用が前年よりは減少したことにより、やや減額となったが、今後は維持管理費用の増大により増加していくものと見込まれる。
⑦施設利用率は類似団体よりも高い値だが、年々減少している。
⑧有収率は全国平均、類似団体平均、前年度を上回っており、ロスを低く抑えて収益化できている。</t>
    <rPh sb="1" eb="7">
      <t>ケイジョウシュウシヒリツ</t>
    </rPh>
    <rPh sb="8" eb="10">
      <t>シュウエキ</t>
    </rPh>
    <rPh sb="10" eb="12">
      <t>ヒヨウ</t>
    </rPh>
    <rPh sb="15" eb="17">
      <t>ゲンショウ</t>
    </rPh>
    <rPh sb="19" eb="20">
      <t>ヨコ</t>
    </rPh>
    <rPh sb="28" eb="30">
      <t>コンゴ</t>
    </rPh>
    <rPh sb="31" eb="35">
      <t>ブッカコウトウ</t>
    </rPh>
    <rPh sb="35" eb="36">
      <t>トウ</t>
    </rPh>
    <rPh sb="39" eb="41">
      <t>ヒヨウ</t>
    </rPh>
    <rPh sb="42" eb="44">
      <t>ゾウダイ</t>
    </rPh>
    <rPh sb="45" eb="47">
      <t>ミコ</t>
    </rPh>
    <rPh sb="53" eb="57">
      <t>リョウキンカイテイ</t>
    </rPh>
    <rPh sb="58" eb="60">
      <t>ヨテイ</t>
    </rPh>
    <rPh sb="81" eb="85">
      <t>リュウドウヒリツ</t>
    </rPh>
    <rPh sb="86" eb="88">
      <t>ルイジ</t>
    </rPh>
    <rPh sb="88" eb="90">
      <t>ダンタイ</t>
    </rPh>
    <rPh sb="91" eb="93">
      <t>ヒカク</t>
    </rPh>
    <rPh sb="94" eb="95">
      <t>オオ</t>
    </rPh>
    <rPh sb="97" eb="99">
      <t>ウワマワ</t>
    </rPh>
    <rPh sb="104" eb="107">
      <t>ゼンネンド</t>
    </rPh>
    <rPh sb="108" eb="109">
      <t>クラ</t>
    </rPh>
    <rPh sb="111" eb="113">
      <t>ゲンキン</t>
    </rPh>
    <rPh sb="114" eb="115">
      <t>オオ</t>
    </rPh>
    <rPh sb="117" eb="119">
      <t>ゲンショウ</t>
    </rPh>
    <rPh sb="125" eb="128">
      <t>ミバライキン</t>
    </rPh>
    <rPh sb="129" eb="131">
      <t>ゲンショウ</t>
    </rPh>
    <rPh sb="133" eb="135">
      <t>ゾウカ</t>
    </rPh>
    <rPh sb="200" eb="201">
      <t>トモナ</t>
    </rPh>
    <rPh sb="202" eb="204">
      <t>ゲンキン</t>
    </rPh>
    <rPh sb="205" eb="207">
      <t>ゲンショウ</t>
    </rPh>
    <rPh sb="207" eb="209">
      <t>ケイコウ</t>
    </rPh>
    <rPh sb="213" eb="215">
      <t>レイワ</t>
    </rPh>
    <rPh sb="216" eb="217">
      <t>ネン</t>
    </rPh>
    <rPh sb="227" eb="229">
      <t>イゼン</t>
    </rPh>
    <rPh sb="246" eb="247">
      <t>ヒク</t>
    </rPh>
    <rPh sb="248" eb="250">
      <t>ジョウキョウ</t>
    </rPh>
    <rPh sb="253" eb="255">
      <t>キンリ</t>
    </rPh>
    <rPh sb="265" eb="268">
      <t>ゲンヨキン</t>
    </rPh>
    <rPh sb="269" eb="271">
      <t>ザンダカ</t>
    </rPh>
    <rPh sb="272" eb="273">
      <t>フ</t>
    </rPh>
    <rPh sb="278" eb="280">
      <t>シンチョウ</t>
    </rPh>
    <rPh sb="281" eb="282">
      <t>スス</t>
    </rPh>
    <rPh sb="286" eb="288">
      <t>ヒツヨウ</t>
    </rPh>
    <rPh sb="294" eb="296">
      <t>レイワ</t>
    </rPh>
    <rPh sb="297" eb="299">
      <t>ネンド</t>
    </rPh>
    <rPh sb="301" eb="307">
      <t>ブッカコウトウタイサク</t>
    </rPh>
    <rPh sb="310" eb="314">
      <t>スイドウリョウキン</t>
    </rPh>
    <rPh sb="314" eb="318">
      <t>キホンリョウキン</t>
    </rPh>
    <rPh sb="318" eb="320">
      <t>ゲンメン</t>
    </rPh>
    <rPh sb="321" eb="323">
      <t>ジッシ</t>
    </rPh>
    <rPh sb="328" eb="330">
      <t>キュウスイ</t>
    </rPh>
    <rPh sb="330" eb="332">
      <t>シュウエキ</t>
    </rPh>
    <rPh sb="333" eb="334">
      <t>サ</t>
    </rPh>
    <rPh sb="337" eb="339">
      <t>ケッカ</t>
    </rPh>
    <rPh sb="342" eb="347">
      <t>リョウキンカイシュウリツ</t>
    </rPh>
    <rPh sb="348" eb="350">
      <t>ゼンネン</t>
    </rPh>
    <rPh sb="352" eb="354">
      <t>テイカ</t>
    </rPh>
    <rPh sb="360" eb="362">
      <t>ゲンメン</t>
    </rPh>
    <rPh sb="363" eb="365">
      <t>エイキョウ</t>
    </rPh>
    <rPh sb="370" eb="375">
      <t>リョウキンカイシュウリツ</t>
    </rPh>
    <rPh sb="376" eb="378">
      <t>ゼンネン</t>
    </rPh>
    <rPh sb="380" eb="382">
      <t>カイゼン</t>
    </rPh>
    <rPh sb="389" eb="393">
      <t>キュウスイゲンカ</t>
    </rPh>
    <rPh sb="395" eb="397">
      <t>ヒヨウ</t>
    </rPh>
    <rPh sb="398" eb="400">
      <t>ゼンネン</t>
    </rPh>
    <rPh sb="403" eb="405">
      <t>ゲンショウ</t>
    </rPh>
    <rPh sb="415" eb="417">
      <t>ゲンガク</t>
    </rPh>
    <rPh sb="423" eb="425">
      <t>コンゴ</t>
    </rPh>
    <rPh sb="455" eb="460">
      <t>シセツリヨウリツ</t>
    </rPh>
    <rPh sb="461" eb="465">
      <t>ルイジダンタイ</t>
    </rPh>
    <rPh sb="468" eb="469">
      <t>タカ</t>
    </rPh>
    <rPh sb="470" eb="471">
      <t>アタイ</t>
    </rPh>
    <rPh sb="474" eb="476">
      <t>ネンネン</t>
    </rPh>
    <rPh sb="476" eb="478">
      <t>ゲンショウ</t>
    </rPh>
    <rPh sb="489" eb="493">
      <t>ゼンコクヘイキン</t>
    </rPh>
    <rPh sb="494" eb="498">
      <t>ルイジダンタイ</t>
    </rPh>
    <rPh sb="498" eb="500">
      <t>ヘイキン</t>
    </rPh>
    <rPh sb="501" eb="504">
      <t>ゼンネンド</t>
    </rPh>
    <phoneticPr fontId="4"/>
  </si>
  <si>
    <t>令和4年度に料金改定したものの、増加傾向の費用により経常収支比率は横ばいで、料金回収率も100％を下回っている。
施設の老朽化も着実に進んでおり、必要な施設の更新を行うため、財源に企業債の借入を再開した。
さらなる物価高騰による費用の増加、人口減少による収益の減少が続くと思われ、今後も厳しい経営状況が予想される中、水道事業を安定的に経営していくため、令和8年から料金改定を予定するとともに、定期的に適正な料金水準の検討を含め、一層効率的な経営を実践していく。
　</t>
    <rPh sb="0" eb="2">
      <t>レイワ</t>
    </rPh>
    <rPh sb="3" eb="5">
      <t>ネンド</t>
    </rPh>
    <rPh sb="6" eb="10">
      <t>リョウキンカイテイ</t>
    </rPh>
    <rPh sb="16" eb="18">
      <t>ゾウカ</t>
    </rPh>
    <rPh sb="18" eb="20">
      <t>ケイコウ</t>
    </rPh>
    <rPh sb="21" eb="23">
      <t>ヒヨウ</t>
    </rPh>
    <rPh sb="26" eb="32">
      <t>ケイジョウシュウシヒリツ</t>
    </rPh>
    <rPh sb="33" eb="34">
      <t>ヨコ</t>
    </rPh>
    <rPh sb="38" eb="43">
      <t>リョウキンカイシュウリツ</t>
    </rPh>
    <rPh sb="49" eb="51">
      <t>シタマワ</t>
    </rPh>
    <rPh sb="57" eb="59">
      <t>シセツ</t>
    </rPh>
    <rPh sb="60" eb="63">
      <t>ロウキュウカ</t>
    </rPh>
    <rPh sb="64" eb="66">
      <t>チャクジツ</t>
    </rPh>
    <rPh sb="67" eb="68">
      <t>スス</t>
    </rPh>
    <rPh sb="73" eb="75">
      <t>ヒツヨウ</t>
    </rPh>
    <rPh sb="76" eb="78">
      <t>シセツ</t>
    </rPh>
    <rPh sb="79" eb="81">
      <t>コウシン</t>
    </rPh>
    <rPh sb="82" eb="83">
      <t>オコナ</t>
    </rPh>
    <rPh sb="87" eb="89">
      <t>ザイゲン</t>
    </rPh>
    <rPh sb="90" eb="93">
      <t>キギョウサイ</t>
    </rPh>
    <rPh sb="94" eb="96">
      <t>カリイレ</t>
    </rPh>
    <rPh sb="97" eb="99">
      <t>サイカイ</t>
    </rPh>
    <rPh sb="107" eb="111">
      <t>ブッカコウトウ</t>
    </rPh>
    <rPh sb="114" eb="116">
      <t>ヒヨウ</t>
    </rPh>
    <rPh sb="117" eb="119">
      <t>ゾウカ</t>
    </rPh>
    <rPh sb="120" eb="124">
      <t>ジンコウゲンショウ</t>
    </rPh>
    <rPh sb="127" eb="129">
      <t>シュウエキ</t>
    </rPh>
    <rPh sb="130" eb="132">
      <t>ゲンショウ</t>
    </rPh>
    <rPh sb="133" eb="134">
      <t>ツヅ</t>
    </rPh>
    <rPh sb="136" eb="137">
      <t>オモ</t>
    </rPh>
    <rPh sb="140" eb="142">
      <t>コンゴ</t>
    </rPh>
    <rPh sb="143" eb="144">
      <t>キビ</t>
    </rPh>
    <rPh sb="146" eb="150">
      <t>ケイエイジョウキョウ</t>
    </rPh>
    <rPh sb="151" eb="153">
      <t>ヨソウ</t>
    </rPh>
    <rPh sb="156" eb="157">
      <t>ナカ</t>
    </rPh>
    <rPh sb="163" eb="166">
      <t>アンテイテキ</t>
    </rPh>
    <rPh sb="167" eb="169">
      <t>ケイエイ</t>
    </rPh>
    <rPh sb="176" eb="178">
      <t>レイワ</t>
    </rPh>
    <rPh sb="179" eb="180">
      <t>ネン</t>
    </rPh>
    <rPh sb="184" eb="186">
      <t>カイテイ</t>
    </rPh>
    <rPh sb="187" eb="189">
      <t>ヨテイ</t>
    </rPh>
    <rPh sb="196" eb="199">
      <t>テイキテキ</t>
    </rPh>
    <rPh sb="200" eb="202">
      <t>テキセイ</t>
    </rPh>
    <rPh sb="203" eb="207">
      <t>リョウキンスイジュン</t>
    </rPh>
    <rPh sb="208" eb="210">
      <t>ケントウイッソウコウリツテキケイエイ</t>
    </rPh>
    <rPh sb="211" eb="212">
      <t>フク</t>
    </rPh>
    <rPh sb="214" eb="216">
      <t>イッソウ</t>
    </rPh>
    <phoneticPr fontId="4"/>
  </si>
  <si>
    <t xml:space="preserve">①有形固定資産減価償却率②管路経年変化率
近年、耐用年数を迎える管路は、市内の開発が盛んに行われた時期に布設されており、着実に老朽化が進んでいる。
③管路更新率
前年よりも改善したものの、交付金の減額、人件費及び材料費の高騰により更新延長が伸ばせないこと、管口径が大きく交通量の多い道路での工事のため、近年更新率は低下傾向である。
</t>
    <rPh sb="1" eb="3">
      <t>ユウケイ</t>
    </rPh>
    <rPh sb="3" eb="5">
      <t>コテイ</t>
    </rPh>
    <rPh sb="5" eb="7">
      <t>シサン</t>
    </rPh>
    <rPh sb="7" eb="9">
      <t>ゲンカ</t>
    </rPh>
    <rPh sb="9" eb="11">
      <t>ショウキャク</t>
    </rPh>
    <rPh sb="11" eb="12">
      <t>リツ</t>
    </rPh>
    <rPh sb="21" eb="23">
      <t>キンネン</t>
    </rPh>
    <rPh sb="24" eb="28">
      <t>タイヨウネンスウ</t>
    </rPh>
    <rPh sb="29" eb="30">
      <t>ムカ</t>
    </rPh>
    <rPh sb="32" eb="34">
      <t>カンロ</t>
    </rPh>
    <rPh sb="60" eb="62">
      <t>チャクジツ</t>
    </rPh>
    <rPh sb="75" eb="80">
      <t>カンロコウシンリツ</t>
    </rPh>
    <rPh sb="81" eb="83">
      <t>ゼンネン</t>
    </rPh>
    <rPh sb="86" eb="88">
      <t>カイゼン</t>
    </rPh>
    <rPh sb="151" eb="153">
      <t>キンネン</t>
    </rPh>
    <rPh sb="153" eb="156">
      <t>コウシンリツ</t>
    </rPh>
    <rPh sb="157" eb="159">
      <t>テイカ</t>
    </rPh>
    <rPh sb="159" eb="16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</si>
</sst>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1.39</c:v>
                </c:pt>
                <c:pt idx="1">
                  <c:v>1.07</c:v>
                </c:pt>
                <c:pt idx="2">
                  <c:v>0.86</c:v>
                </c:pt>
                <c:pt idx="3">
                  <c:v>0.5</c:v>
                </c:pt>
                <c:pt idx="4">
                  <c:v>0.59</c:v>
                </c:pt>
              </c:numCache>
            </c:numRef>
          </c:val>
          <c:extLst>
            <c:ext xmlns:c16="http://schemas.microsoft.com/office/drawing/2014/chart" uri="{C3380CC4-5D6E-409C-BE32-E72D297353CC}">
              <c16:uniqueId val="{00000000-A2F3-481F-8796-4B11E3BB514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2F3-481F-8796-4B11E3BB514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76.97</c:v>
                </c:pt>
                <c:pt idx="1">
                  <c:v>76.53</c:v>
                </c:pt>
                <c:pt idx="2">
                  <c:v>75.17</c:v>
                </c:pt>
                <c:pt idx="3">
                  <c:v>74.7</c:v>
                </c:pt>
                <c:pt idx="4">
                  <c:v>73.42</c:v>
                </c:pt>
              </c:numCache>
            </c:numRef>
          </c:val>
          <c:extLst>
            <c:ext xmlns:c16="http://schemas.microsoft.com/office/drawing/2014/chart" uri="{C3380CC4-5D6E-409C-BE32-E72D297353CC}">
              <c16:uniqueId val="{00000000-41CD-41B5-9028-C800FFE298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41CD-41B5-9028-C800FFE298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95.52</c:v>
                </c:pt>
                <c:pt idx="1">
                  <c:v>94.96</c:v>
                </c:pt>
                <c:pt idx="2">
                  <c:v>94.46</c:v>
                </c:pt>
                <c:pt idx="3">
                  <c:v>93.58</c:v>
                </c:pt>
                <c:pt idx="4">
                  <c:v>94.98</c:v>
                </c:pt>
              </c:numCache>
            </c:numRef>
          </c:val>
          <c:extLst>
            <c:ext xmlns:c16="http://schemas.microsoft.com/office/drawing/2014/chart" uri="{C3380CC4-5D6E-409C-BE32-E72D297353CC}">
              <c16:uniqueId val="{00000000-376B-44E7-85C2-83B25ED4E9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376B-44E7-85C2-83B25ED4E9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104.86</c:v>
                </c:pt>
                <c:pt idx="1">
                  <c:v>104.23</c:v>
                </c:pt>
                <c:pt idx="2">
                  <c:v>103.91</c:v>
                </c:pt>
                <c:pt idx="3">
                  <c:v>104.15</c:v>
                </c:pt>
                <c:pt idx="4">
                  <c:v>104.27</c:v>
                </c:pt>
              </c:numCache>
            </c:numRef>
          </c:val>
          <c:extLst>
            <c:ext xmlns:c16="http://schemas.microsoft.com/office/drawing/2014/chart" uri="{C3380CC4-5D6E-409C-BE32-E72D297353CC}">
              <c16:uniqueId val="{00000000-FFB6-4DA4-941E-044AD9612C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FFB6-4DA4-941E-044AD9612C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48.86</c:v>
                </c:pt>
                <c:pt idx="1">
                  <c:v>49.78</c:v>
                </c:pt>
                <c:pt idx="2">
                  <c:v>50.23</c:v>
                </c:pt>
                <c:pt idx="3">
                  <c:v>51.68</c:v>
                </c:pt>
                <c:pt idx="4">
                  <c:v>52.43</c:v>
                </c:pt>
              </c:numCache>
            </c:numRef>
          </c:val>
          <c:extLst>
            <c:ext xmlns:c16="http://schemas.microsoft.com/office/drawing/2014/chart" uri="{C3380CC4-5D6E-409C-BE32-E72D297353CC}">
              <c16:uniqueId val="{00000000-D3B6-42CD-8E0B-9C039CA495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D3B6-42CD-8E0B-9C039CA495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11.54</c:v>
                </c:pt>
                <c:pt idx="1">
                  <c:v>13.35</c:v>
                </c:pt>
                <c:pt idx="2">
                  <c:v>14.68</c:v>
                </c:pt>
                <c:pt idx="3">
                  <c:v>16.46</c:v>
                </c:pt>
                <c:pt idx="4">
                  <c:v>17.27</c:v>
                </c:pt>
              </c:numCache>
            </c:numRef>
          </c:val>
          <c:extLst>
            <c:ext xmlns:c16="http://schemas.microsoft.com/office/drawing/2014/chart" uri="{C3380CC4-5D6E-409C-BE32-E72D297353CC}">
              <c16:uniqueId val="{00000000-125C-4307-B45B-8728C4D874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125C-4307-B45B-8728C4D874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82-44A1-BF85-3A351E05C2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182-44A1-BF85-3A351E05C2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884.87</c:v>
                </c:pt>
                <c:pt idx="1">
                  <c:v>1193.22</c:v>
                </c:pt>
                <c:pt idx="2">
                  <c:v>887.07</c:v>
                </c:pt>
                <c:pt idx="3">
                  <c:v>959.77</c:v>
                </c:pt>
                <c:pt idx="4">
                  <c:v>989.53</c:v>
                </c:pt>
              </c:numCache>
            </c:numRef>
          </c:val>
          <c:extLst>
            <c:ext xmlns:c16="http://schemas.microsoft.com/office/drawing/2014/chart" uri="{C3380CC4-5D6E-409C-BE32-E72D297353CC}">
              <c16:uniqueId val="{00000000-F6AA-4DE8-B528-8802AAA3D6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F6AA-4DE8-B528-8802AAA3D6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50.97</c:v>
                </c:pt>
                <c:pt idx="1">
                  <c:v>47.97</c:v>
                </c:pt>
                <c:pt idx="2">
                  <c:v>45.56</c:v>
                </c:pt>
                <c:pt idx="3">
                  <c:v>40.04</c:v>
                </c:pt>
                <c:pt idx="4">
                  <c:v>43.21</c:v>
                </c:pt>
              </c:numCache>
            </c:numRef>
          </c:val>
          <c:extLst>
            <c:ext xmlns:c16="http://schemas.microsoft.com/office/drawing/2014/chart" uri="{C3380CC4-5D6E-409C-BE32-E72D297353CC}">
              <c16:uniqueId val="{00000000-4760-4898-8FB3-4715C393DA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4760-4898-8FB3-4715C393DA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97.85</c:v>
                </c:pt>
                <c:pt idx="1">
                  <c:v>95.73</c:v>
                </c:pt>
                <c:pt idx="2">
                  <c:v>91.71</c:v>
                </c:pt>
                <c:pt idx="3">
                  <c:v>95.47</c:v>
                </c:pt>
                <c:pt idx="4">
                  <c:v>92.1</c:v>
                </c:pt>
              </c:numCache>
            </c:numRef>
          </c:val>
          <c:extLst>
            <c:ext xmlns:c16="http://schemas.microsoft.com/office/drawing/2014/chart" uri="{C3380CC4-5D6E-409C-BE32-E72D297353CC}">
              <c16:uniqueId val="{00000000-55FB-4B62-B114-634D919723D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55FB-4B62-B114-634D919723D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193.54</c:v>
                </c:pt>
                <c:pt idx="1">
                  <c:v>198.77</c:v>
                </c:pt>
                <c:pt idx="2">
                  <c:v>207.64</c:v>
                </c:pt>
                <c:pt idx="3">
                  <c:v>211.88</c:v>
                </c:pt>
                <c:pt idx="4">
                  <c:v>209.99</c:v>
                </c:pt>
              </c:numCache>
            </c:numRef>
          </c:val>
          <c:extLst>
            <c:ext xmlns:c16="http://schemas.microsoft.com/office/drawing/2014/chart" uri="{C3380CC4-5D6E-409C-BE32-E72D297353CC}">
              <c16:uniqueId val="{00000000-FE1A-45D0-9BB2-98436A187D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FE1A-45D0-9BB2-98436A187D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佐倉市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169506</v>
      </c>
      <c r="AM8" s="65"/>
      <c r="AN8" s="65"/>
      <c r="AO8" s="65"/>
      <c r="AP8" s="65"/>
      <c r="AQ8" s="65"/>
      <c r="AR8" s="65"/>
      <c r="AS8" s="65"/>
      <c r="AT8" s="36">
        <f>データ!$S$6</f>
        <v>103.69</v>
      </c>
      <c r="AU8" s="37"/>
      <c r="AV8" s="37"/>
      <c r="AW8" s="37"/>
      <c r="AX8" s="37"/>
      <c r="AY8" s="37"/>
      <c r="AZ8" s="37"/>
      <c r="BA8" s="37"/>
      <c r="BB8" s="54">
        <f>データ!$T$6</f>
        <v>1634.74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94.62</v>
      </c>
      <c r="J10" s="37"/>
      <c r="K10" s="37"/>
      <c r="L10" s="37"/>
      <c r="M10" s="37"/>
      <c r="N10" s="37"/>
      <c r="O10" s="64"/>
      <c r="P10" s="54">
        <f>データ!$P$6</f>
        <v>94.87</v>
      </c>
      <c r="Q10" s="54"/>
      <c r="R10" s="54"/>
      <c r="S10" s="54"/>
      <c r="T10" s="54"/>
      <c r="U10" s="54"/>
      <c r="V10" s="54"/>
      <c r="W10" s="65">
        <f>データ!$Q$6</f>
        <v>3099</v>
      </c>
      <c r="X10" s="65"/>
      <c r="Y10" s="65"/>
      <c r="Z10" s="65"/>
      <c r="AA10" s="65"/>
      <c r="AB10" s="65"/>
      <c r="AC10" s="65"/>
      <c r="AD10" s="2"/>
      <c r="AE10" s="2"/>
      <c r="AF10" s="2"/>
      <c r="AG10" s="2"/>
      <c r="AH10" s="2"/>
      <c r="AI10" s="2"/>
      <c r="AJ10" s="2"/>
      <c r="AK10" s="2"/>
      <c r="AL10" s="65">
        <f>データ!$U$6</f>
        <v>160250</v>
      </c>
      <c r="AM10" s="65"/>
      <c r="AN10" s="65"/>
      <c r="AO10" s="65"/>
      <c r="AP10" s="65"/>
      <c r="AQ10" s="65"/>
      <c r="AR10" s="65"/>
      <c r="AS10" s="65"/>
      <c r="AT10" s="36">
        <f>データ!$V$6</f>
        <v>103.69</v>
      </c>
      <c r="AU10" s="37"/>
      <c r="AV10" s="37"/>
      <c r="AW10" s="37"/>
      <c r="AX10" s="37"/>
      <c r="AY10" s="37"/>
      <c r="AZ10" s="37"/>
      <c r="BA10" s="37"/>
      <c r="BB10" s="54">
        <f>データ!$W$6</f>
        <v>1545.47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5ZP1sOFI6/BJ6KvAGx+4M0oZ0ggYZvK5d8sga90XegZlCHmQnGUyA9t2GEfm30V5kGHzvu6JNNflHDOXrz2+g==" saltValue="hnW3EqomC+HcKRS+Cxe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122122</v>
      </c>
      <c r="D6" s="20">
        <f t="shared" si="3"/>
        <v>46</v>
      </c>
      <c r="E6" s="20">
        <f t="shared" si="3"/>
        <v>1</v>
      </c>
      <c r="F6" s="20">
        <f t="shared" si="3"/>
        <v>0</v>
      </c>
      <c r="G6" s="20">
        <f t="shared" si="3"/>
        <v>1</v>
      </c>
      <c r="H6" s="20" t="str">
        <f t="shared" si="3"/>
        <v>千葉県　佐倉市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94.62</v>
      </c>
      <c r="P6" s="21">
        <f t="shared" si="3"/>
        <v>94.87</v>
      </c>
      <c r="Q6" s="21">
        <f t="shared" si="3"/>
        <v>3099</v>
      </c>
      <c r="R6" s="21">
        <f t="shared" si="3"/>
        <v>169506</v>
      </c>
      <c r="S6" s="21">
        <f t="shared" si="3"/>
        <v>103.69</v>
      </c>
      <c r="T6" s="21">
        <f t="shared" si="3"/>
        <v>1634.74</v>
      </c>
      <c r="U6" s="21">
        <f t="shared" si="3"/>
        <v>160250</v>
      </c>
      <c r="V6" s="21">
        <f t="shared" si="3"/>
        <v>103.69</v>
      </c>
      <c r="W6" s="21">
        <f t="shared" si="3"/>
        <v>1545.47</v>
      </c>
      <c r="X6" s="22">
        <f>IF(X7="",NA(),X7)</f>
        <v>104.86</v>
      </c>
      <c r="Y6" s="22">
        <f t="shared" ref="Y6:AG6" si="4">IF(Y7="",NA(),Y7)</f>
        <v>104.23</v>
      </c>
      <c r="Z6" s="22">
        <f t="shared" si="4"/>
        <v>103.91</v>
      </c>
      <c r="AA6" s="22">
        <f t="shared" si="4"/>
        <v>104.15</v>
      </c>
      <c r="AB6" s="22">
        <f t="shared" si="4"/>
        <v>104.27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884.87</v>
      </c>
      <c r="AU6" s="22">
        <f t="shared" ref="AU6:BC6" si="6">IF(AU7="",NA(),AU7)</f>
        <v>1193.22</v>
      </c>
      <c r="AV6" s="22">
        <f t="shared" si="6"/>
        <v>887.07</v>
      </c>
      <c r="AW6" s="22">
        <f t="shared" si="6"/>
        <v>959.77</v>
      </c>
      <c r="AX6" s="22">
        <f t="shared" si="6"/>
        <v>989.53</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50.97</v>
      </c>
      <c r="BF6" s="22">
        <f t="shared" ref="BF6:BN6" si="7">IF(BF7="",NA(),BF7)</f>
        <v>47.97</v>
      </c>
      <c r="BG6" s="22">
        <f t="shared" si="7"/>
        <v>45.56</v>
      </c>
      <c r="BH6" s="22">
        <f t="shared" si="7"/>
        <v>40.04</v>
      </c>
      <c r="BI6" s="22">
        <f t="shared" si="7"/>
        <v>43.21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97.85</v>
      </c>
      <c r="BQ6" s="22">
        <f t="shared" ref="BQ6:BY6" si="8">IF(BQ7="",NA(),BQ7)</f>
        <v>95.73</v>
      </c>
      <c r="BR6" s="22">
        <f t="shared" si="8"/>
        <v>91.71</v>
      </c>
      <c r="BS6" s="22">
        <f t="shared" si="8"/>
        <v>95.47</v>
      </c>
      <c r="BT6" s="22">
        <f t="shared" si="8"/>
        <v>92.1</v>
      </c>
      <c r="BU6" s="22">
        <f t="shared" si="8"/>
        <v>103.75</v>
      </c>
      <c r="BV6" s="22">
        <f t="shared" si="8"/>
        <v>105.3</v>
      </c>
      <c r="BW6" s="22">
        <f t="shared" si="8"/>
        <v>99.41</v>
      </c>
      <c r="BX6" s="22">
        <f t="shared" si="8"/>
        <v>101.11</v>
      </c>
      <c r="BY6" s="22">
        <f t="shared" si="8"/>
        <v>102.03</v>
      </c>
      <c r="BZ6" s="21" t="str">
        <f>IF(BZ7="","",IF(BZ7="-","【-】","【"&amp;SUBSTITUTE(TEXT(BZ7,"#,##0.00"),"-","△")&amp;"】"))</f>
        <v>【97.59】</v>
      </c>
      <c r="CA6" s="22">
        <f>IF(CA7="",NA(),CA7)</f>
        <v>193.54</v>
      </c>
      <c r="CB6" s="22">
        <f t="shared" ref="CB6:CJ6" si="9">IF(CB7="",NA(),CB7)</f>
        <v>198.77</v>
      </c>
      <c r="CC6" s="22">
        <f t="shared" si="9"/>
        <v>207.64</v>
      </c>
      <c r="CD6" s="22">
        <f t="shared" si="9"/>
        <v>211.88</v>
      </c>
      <c r="CE6" s="22">
        <f t="shared" si="9"/>
        <v>209.99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76.97</v>
      </c>
      <c r="CM6" s="22">
        <f t="shared" ref="CM6:CU6" si="10">IF(CM7="",NA(),CM7)</f>
        <v>76.53</v>
      </c>
      <c r="CN6" s="22">
        <f t="shared" si="10"/>
        <v>75.17</v>
      </c>
      <c r="CO6" s="22">
        <f t="shared" si="10"/>
        <v>74.7</v>
      </c>
      <c r="CP6" s="22">
        <f t="shared" si="10"/>
        <v>73.42</v>
      </c>
      <c r="CQ6" s="22">
        <f t="shared" si="10"/>
        <v>63.12</v>
      </c>
      <c r="CR6" s="22">
        <f t="shared" si="10"/>
        <v>62.57</v>
      </c>
      <c r="CS6" s="22">
        <f t="shared" si="10"/>
        <v>61.56</v>
      </c>
      <c r="CT6" s="22">
        <f t="shared" si="10"/>
        <v>60.84</v>
      </c>
      <c r="CU6" s="22">
        <f t="shared" si="10"/>
        <v>60.8</v>
      </c>
      <c r="CV6" s="21" t="str">
        <f>IF(CV7="","",IF(CV7="-","【-】","【"&amp;SUBSTITUTE(TEXT(CV7,"#,##0.00"),"-","△")&amp;"】"))</f>
        <v>【60.21】</v>
      </c>
      <c r="CW6" s="22">
        <f>IF(CW7="",NA(),CW7)</f>
        <v>95.52</v>
      </c>
      <c r="CX6" s="22">
        <f t="shared" ref="CX6:DF6" si="11">IF(CX7="",NA(),CX7)</f>
        <v>94.96</v>
      </c>
      <c r="CY6" s="22">
        <f t="shared" si="11"/>
        <v>94.46</v>
      </c>
      <c r="CZ6" s="22">
        <f t="shared" si="11"/>
        <v>93.58</v>
      </c>
      <c r="DA6" s="22">
        <f t="shared" si="11"/>
        <v>94.98</v>
      </c>
      <c r="DB6" s="22">
        <f t="shared" si="11"/>
        <v>90.09</v>
      </c>
      <c r="DC6" s="22">
        <f t="shared" si="11"/>
        <v>90.21</v>
      </c>
      <c r="DD6" s="22">
        <f t="shared" si="11"/>
        <v>90.11</v>
      </c>
      <c r="DE6" s="22">
        <f t="shared" si="11"/>
        <v>89.73</v>
      </c>
      <c r="DF6" s="22">
        <f t="shared" si="11"/>
        <v>89.86</v>
      </c>
      <c r="DG6" s="21" t="str">
        <f>IF(DG7="","",IF(DG7="-","【-】","【"&amp;SUBSTITUTE(TEXT(DG7,"#,##0.00"),"-","△")&amp;"】"))</f>
        <v>【89.21】</v>
      </c>
      <c r="DH6" s="22">
        <f>IF(DH7="",NA(),DH7)</f>
        <v>48.86</v>
      </c>
      <c r="DI6" s="22">
        <f t="shared" ref="DI6:DQ6" si="12">IF(DI7="",NA(),DI7)</f>
        <v>49.78</v>
      </c>
      <c r="DJ6" s="22">
        <f t="shared" si="12"/>
        <v>50.23</v>
      </c>
      <c r="DK6" s="22">
        <f t="shared" si="12"/>
        <v>51.68</v>
      </c>
      <c r="DL6" s="22">
        <f t="shared" si="12"/>
        <v>52.43</v>
      </c>
      <c r="DM6" s="22">
        <f t="shared" si="12"/>
        <v>50.31</v>
      </c>
      <c r="DN6" s="22">
        <f t="shared" si="12"/>
        <v>50.74</v>
      </c>
      <c r="DO6" s="22">
        <f t="shared" si="12"/>
        <v>51.49</v>
      </c>
      <c r="DP6" s="22">
        <f t="shared" si="12"/>
        <v>51.94</v>
      </c>
      <c r="DQ6" s="22">
        <f t="shared" si="12"/>
        <v>52.46</v>
      </c>
      <c r="DR6" s="21" t="str">
        <f>IF(DR7="","",IF(DR7="-","【-】","【"&amp;SUBSTITUTE(TEXT(DR7,"#,##0.00"),"-","△")&amp;"】"))</f>
        <v>【52.41】</v>
      </c>
      <c r="DS6" s="22">
        <f>IF(DS7="",NA(),DS7)</f>
        <v>11.54</v>
      </c>
      <c r="DT6" s="22">
        <f t="shared" ref="DT6:EB6" si="13">IF(DT7="",NA(),DT7)</f>
        <v>13.35</v>
      </c>
      <c r="DU6" s="22">
        <f t="shared" si="13"/>
        <v>14.68</v>
      </c>
      <c r="DV6" s="22">
        <f t="shared" si="13"/>
        <v>16.46</v>
      </c>
      <c r="DW6" s="22">
        <f t="shared" si="13"/>
        <v>17.27</v>
      </c>
      <c r="DX6" s="22">
        <f t="shared" si="13"/>
        <v>21.34</v>
      </c>
      <c r="DY6" s="22">
        <f t="shared" si="13"/>
        <v>23.27</v>
      </c>
      <c r="DZ6" s="22">
        <f t="shared" si="13"/>
        <v>25.18</v>
      </c>
      <c r="EA6" s="22">
        <f t="shared" si="13"/>
        <v>26.52</v>
      </c>
      <c r="EB6" s="22">
        <f t="shared" si="13"/>
        <v>28.4</v>
      </c>
      <c r="EC6" s="21" t="str">
        <f>IF(EC7="","",IF(EC7="-","【-】","【"&amp;SUBSTITUTE(TEXT(EC7,"#,##0.00"),"-","△")&amp;"】"))</f>
        <v>【26.78】</v>
      </c>
      <c r="ED6" s="22">
        <f>IF(ED7="",NA(),ED7)</f>
        <v>1.39</v>
      </c>
      <c r="EE6" s="22">
        <f t="shared" ref="EE6:EM6" si="14">IF(EE7="",NA(),EE7)</f>
        <v>1.07</v>
      </c>
      <c r="EF6" s="22">
        <f t="shared" si="14"/>
        <v>0.86</v>
      </c>
      <c r="EG6" s="22">
        <f t="shared" si="14"/>
        <v>0.5</v>
      </c>
      <c r="EH6" s="22">
        <f t="shared" si="14"/>
        <v>0.59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122122</v>
      </c>
      <c r="D7" s="24">
        <v>46</v>
      </c>
      <c r="E7" s="24">
        <v>1</v>
      </c>
      <c r="F7" s="24">
        <v>0</v>
      </c>
      <c r="G7" s="24">
        <v>1</v>
      </c>
      <c r="H7" s="24" t="s">
        <v>93</v>
      </c>
      <c r="I7" s="24" t="s">
        <v>94</v>
      </c>
      <c r="J7" s="24" t="s">
        <v>95</v>
      </c>
      <c r="K7" s="24" t="s">
        <v>96</v>
      </c>
      <c r="L7" s="24" t="s">
        <v>97</v>
      </c>
      <c r="M7" s="24" t="s">
        <v>98</v>
      </c>
      <c r="N7" s="25" t="s">
        <v>99</v>
      </c>
      <c r="O7" s="25">
        <v>94.62</v>
      </c>
      <c r="P7" s="25">
        <v>94.87</v>
      </c>
      <c r="Q7" s="25">
        <v>3099</v>
      </c>
      <c r="R7" s="25">
        <v>169506</v>
      </c>
      <c r="S7" s="25">
        <v>103.69</v>
      </c>
      <c r="T7" s="25">
        <v>1634.74</v>
      </c>
      <c r="U7" s="25">
        <v>160250</v>
      </c>
      <c r="V7" s="25">
        <v>103.69</v>
      </c>
      <c r="W7" s="25">
        <v>1545.47</v>
      </c>
      <c r="X7" s="25">
        <v>104.86</v>
      </c>
      <c r="Y7" s="25">
        <v>104.23</v>
      </c>
      <c r="Z7" s="25">
        <v>103.91</v>
      </c>
      <c r="AA7" s="25">
        <v>104.15</v>
      </c>
      <c r="AB7" s="25">
        <v>104.27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884.87</v>
      </c>
      <c r="AU7" s="25">
        <v>1193.22</v>
      </c>
      <c r="AV7" s="25">
        <v>887.07</v>
      </c>
      <c r="AW7" s="25">
        <v>959.77</v>
      </c>
      <c r="AX7" s="25">
        <v>989.53</v>
      </c>
      <c r="AY7" s="25">
        <v>306.08</v>
      </c>
      <c r="AZ7" s="25">
        <v>306.14999999999998</v>
      </c>
      <c r="BA7" s="25">
        <v>297.54000000000002</v>
      </c>
      <c r="BB7" s="25">
        <v>289.44</v>
      </c>
      <c r="BC7" s="25">
        <v>282.19</v>
      </c>
      <c r="BD7" s="25">
        <v>239.69</v>
      </c>
      <c r="BE7" s="25">
        <v>50.97</v>
      </c>
      <c r="BF7" s="25">
        <v>47.97</v>
      </c>
      <c r="BG7" s="25">
        <v>45.56</v>
      </c>
      <c r="BH7" s="25">
        <v>40.04</v>
      </c>
      <c r="BI7" s="25">
        <v>43.21</v>
      </c>
      <c r="BJ7" s="25">
        <v>294.66000000000003</v>
      </c>
      <c r="BK7" s="25">
        <v>285.27</v>
      </c>
      <c r="BL7" s="25">
        <v>294.73</v>
      </c>
      <c r="BM7" s="25">
        <v>301.23</v>
      </c>
      <c r="BN7" s="25">
        <v>300.33</v>
      </c>
      <c r="BO7" s="25">
        <v>264.86</v>
      </c>
      <c r="BP7" s="25">
        <v>97.85</v>
      </c>
      <c r="BQ7" s="25">
        <v>95.73</v>
      </c>
      <c r="BR7" s="25">
        <v>91.71</v>
      </c>
      <c r="BS7" s="25">
        <v>95.47</v>
      </c>
      <c r="BT7" s="25">
        <v>92.1</v>
      </c>
      <c r="BU7" s="25">
        <v>103.75</v>
      </c>
      <c r="BV7" s="25">
        <v>105.3</v>
      </c>
      <c r="BW7" s="25">
        <v>99.41</v>
      </c>
      <c r="BX7" s="25">
        <v>101.11</v>
      </c>
      <c r="BY7" s="25">
        <v>102.03</v>
      </c>
      <c r="BZ7" s="25">
        <v>97.59</v>
      </c>
      <c r="CA7" s="25">
        <v>193.54</v>
      </c>
      <c r="CB7" s="25">
        <v>198.77</v>
      </c>
      <c r="CC7" s="25">
        <v>207.64</v>
      </c>
      <c r="CD7" s="25">
        <v>211.88</v>
      </c>
      <c r="CE7" s="25">
        <v>209.99</v>
      </c>
      <c r="CF7" s="25">
        <v>159.93</v>
      </c>
      <c r="CG7" s="25">
        <v>162.77000000000001</v>
      </c>
      <c r="CH7" s="25">
        <v>170.87</v>
      </c>
      <c r="CI7" s="25">
        <v>171.09</v>
      </c>
      <c r="CJ7" s="25">
        <v>173.56</v>
      </c>
      <c r="CK7" s="25">
        <v>181.66</v>
      </c>
      <c r="CL7" s="25">
        <v>76.97</v>
      </c>
      <c r="CM7" s="25">
        <v>76.53</v>
      </c>
      <c r="CN7" s="25">
        <v>75.17</v>
      </c>
      <c r="CO7" s="25">
        <v>74.7</v>
      </c>
      <c r="CP7" s="25">
        <v>73.42</v>
      </c>
      <c r="CQ7" s="25">
        <v>63.12</v>
      </c>
      <c r="CR7" s="25">
        <v>62.57</v>
      </c>
      <c r="CS7" s="25">
        <v>61.56</v>
      </c>
      <c r="CT7" s="25">
        <v>60.84</v>
      </c>
      <c r="CU7" s="25">
        <v>60.8</v>
      </c>
      <c r="CV7" s="25">
        <v>60.21</v>
      </c>
      <c r="CW7" s="25">
        <v>95.52</v>
      </c>
      <c r="CX7" s="25">
        <v>94.96</v>
      </c>
      <c r="CY7" s="25">
        <v>94.46</v>
      </c>
      <c r="CZ7" s="25">
        <v>93.58</v>
      </c>
      <c r="DA7" s="25">
        <v>94.98</v>
      </c>
      <c r="DB7" s="25">
        <v>90.09</v>
      </c>
      <c r="DC7" s="25">
        <v>90.21</v>
      </c>
      <c r="DD7" s="25">
        <v>90.11</v>
      </c>
      <c r="DE7" s="25">
        <v>89.73</v>
      </c>
      <c r="DF7" s="25">
        <v>89.86</v>
      </c>
      <c r="DG7" s="25">
        <v>89.21</v>
      </c>
      <c r="DH7" s="25">
        <v>48.86</v>
      </c>
      <c r="DI7" s="25">
        <v>49.78</v>
      </c>
      <c r="DJ7" s="25">
        <v>50.23</v>
      </c>
      <c r="DK7" s="25">
        <v>51.68</v>
      </c>
      <c r="DL7" s="25">
        <v>52.43</v>
      </c>
      <c r="DM7" s="25">
        <v>50.31</v>
      </c>
      <c r="DN7" s="25">
        <v>50.74</v>
      </c>
      <c r="DO7" s="25">
        <v>51.49</v>
      </c>
      <c r="DP7" s="25">
        <v>51.94</v>
      </c>
      <c r="DQ7" s="25">
        <v>52.46</v>
      </c>
      <c r="DR7" s="25">
        <v>52.41</v>
      </c>
      <c r="DS7" s="25">
        <v>11.54</v>
      </c>
      <c r="DT7" s="25">
        <v>13.35</v>
      </c>
      <c r="DU7" s="25">
        <v>14.68</v>
      </c>
      <c r="DV7" s="25">
        <v>16.46</v>
      </c>
      <c r="DW7" s="25">
        <v>17.27</v>
      </c>
      <c r="DX7" s="25">
        <v>21.34</v>
      </c>
      <c r="DY7" s="25">
        <v>23.27</v>
      </c>
      <c r="DZ7" s="25">
        <v>25.18</v>
      </c>
      <c r="EA7" s="25">
        <v>26.52</v>
      </c>
      <c r="EB7" s="25">
        <v>28.4</v>
      </c>
      <c r="EC7" s="25">
        <v>26.78</v>
      </c>
      <c r="ED7" s="25">
        <v>1.39</v>
      </c>
      <c r="EE7" s="25">
        <v>1.07</v>
      </c>
      <c r="EF7" s="25">
        <v>0.86</v>
      </c>
      <c r="EG7" s="25">
        <v>0.5</v>
      </c>
      <c r="EH7" s="25">
        <v>0.59</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2026-01-21T05:26:33Z</cp:lastPrinted>
  <dcterms:created xsi:type="dcterms:W3CDTF">2025-12-12T09:14:25Z</dcterms:created>
  <dcterms:modified xsi:type="dcterms:W3CDTF">2026-03-05T03:47:38Z</dcterms:modified>
  <cp:category/>
</cp:coreProperties>
</file>