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6AA27486-292C-40B5-99AA-92BDAE72A591}" xr6:coauthVersionLast="47" xr6:coauthVersionMax="47" xr10:uidLastSave="{00000000-0000-0000-0000-000000000000}"/>
  <workbookProtection workbookAlgorithmName="SHA-512" workbookHashValue="sZ+kym9rhtYMgGL2GfrcqV9SaDaqGs8DCWnyDhAsEv4GKOujrDw5xrRE+SmvDQn6yJP0fh9lJF7G7K8XKSV2OQ==" workbookSaltValue="YVtPXjB+LSILQ/bhokfU1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AT8" i="4"/>
  <c r="W8"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<sst xmlns="http://schemas.openxmlformats.org/spreadsheetml/2006/main" count="236" uniqueCount="115">
  <si>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</si>
  <si>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</si>
  <si>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</si>
  <si>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</si>
  <si>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</si>
  <si>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</si>
  <si>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</si>
  <si>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</si>
  <si>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</si>
  <si>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</si>
  <si>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</si>
  <si>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</si>
  <si>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</si>
  <si>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</si>
  <si>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</si>
  <si>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</si>
  <si>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</si>
  <si>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</si>
  <si>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</si>
  <si>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</si>
  <si>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</si>
  <si>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</si>
  <si>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</si>
  <si>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</si>
  <si>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</si>
  <si>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</si>
  <si>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</si>
  <si>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</si>
  <si>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</si>
  <si>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</si>
  <si>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</si>
  <si>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</si>
  <si>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</si>
  <si>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</si>
  <si>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</si>
  <si>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</si>
  <si>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</si>
  <si>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</si>
  <si>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</si>
  <si>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</si>
  <si>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</si>
  <si>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</si>
  <si>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</si>
  <si>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</si>
  <si>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</si>
  <si>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</si>
  <si>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</si>
  <si>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</si>
  <si>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</si>
  <si>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</si>
  <si>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</si>
  <si>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</si>
  <si>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</si>
  <si>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</si>
  <si>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</si>
  <si>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</si>
  <si>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</si>
  <si>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</si>
  <si>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</si>
  <si>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</si>
  <si>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</si>
  <si>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</si>
  <si>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</si>
  <si>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</si>
  <si>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</si>
  <si>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</si>
  <si>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</si>
  <si>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</si>
  <si>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</si>
  <si>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</si>
  <si>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</si>
  <si>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</si>
  <si>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</si>
  <si>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</si>
  <si>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</si>
  <si>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</si>
  <si>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</si>
  <si>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</si>
  <si>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</si>
  <si>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</si>
  <si>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</si>
  <si>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</si>
  <si>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</si>
  <si>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</si>
  <si>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</si>
  <si>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</si>
  <si>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</si>
  <si>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</si>
  <si>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</si>
  <si>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</si>
  <si>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</si>
  <si>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</si>
  <si>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</si>
  <si>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</si>
  <si>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</si>
  <si>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</si>
  <si>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</si>
  <si>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</si>
  <si>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</si>
  <si>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</si>
  <si>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</si>
  <si>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</si>
  <si>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</si>
  <si>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</si>
  <si>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</si>
  <si>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</si>
  <si>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</si>
  <si>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</si>
  <si>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</si>
  <si>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</si>
  <si>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</si>
  <si>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</si>
  <si>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流域下水道事業維持管理費負担金や減価償却費が経費のうち大きな割合を占めており、大幅な経費削減が困難な状況である。また、改築・更新が必要となってくる下水道施設が増えていくため、ストックマネジメント計画に基づき平準化を図って事業を進めていくものの、投資に係る費用が大きな負担となっていくことが見込まれる。経費抑制のため、今後も継続して先進事例の調査を行っていくが、下水道サービスを持続的・安定的に提供していくため、適正な下水道使用料のあり方の検討を進めていく必要がある。</t>
    <rPh sb="23" eb="25">
      <t>ケイヒ</t>
    </rPh>
    <phoneticPr fontId="4"/>
  </si>
  <si>
    <t>①　経常収支比率については、一般会計からの繰入れがあることで100％に近い水準を維持することができている状況である。
②　減価償却費、処理費用等の費用の増加等により、令和4年度、令和6年度に欠損金が生じている。
③　流動比率は増加傾向にあり、令和6年度は100％を上回った。
④　企業債残高対事業規模比率については、平成初期に借り入れていた企業債の償還が終わってきた一方で、更新事業を進めていくにあたり、その財源として、多額の企業債を借り入れる予定をしているため、比率が高なることが見込まれる。
⑤　おおむね100％であり、全国平均に近い数値となっている。なお、令和5年度から汚水処理費の計算方法を変更したこと、令和4年度に使用料の減免を実施したことから、令和4年度までは低い数値となっている。
⑥　おおむね平均を下回る数値で、物価の上昇等を反映し増加している。なお、令和5年度から汚水処理費の計算方法を変更したことから、令和4年度までの数値は高く算出されている。
⑦　施設利用率については、独自の処理場を保有していないため、0となっている。</t>
    <rPh sb="67" eb="71">
      <t>ショリヒヨウ</t>
    </rPh>
    <rPh sb="78" eb="79">
      <t>トウ</t>
    </rPh>
    <rPh sb="89" eb="91">
      <t>レイワ</t>
    </rPh>
    <rPh sb="92" eb="94">
      <t>ネンド</t>
    </rPh>
    <rPh sb="113" eb="117">
      <t>ゾウカケイコウ</t>
    </rPh>
    <rPh sb="121" eb="123">
      <t>レイワ</t>
    </rPh>
    <rPh sb="124" eb="126">
      <t>ネンド</t>
    </rPh>
    <rPh sb="132" eb="134">
      <t>ウワマワ</t>
    </rPh>
    <rPh sb="183" eb="185">
      <t>イッポウ</t>
    </rPh>
    <rPh sb="262" eb="266">
      <t>ゼンコクヘイキン</t>
    </rPh>
    <rPh sb="267" eb="268">
      <t>チカ</t>
    </rPh>
    <rPh sb="269" eb="271">
      <t>スウチ</t>
    </rPh>
    <rPh sb="281" eb="283">
      <t>レイワ</t>
    </rPh>
    <rPh sb="284" eb="285">
      <t>ネン</t>
    </rPh>
    <rPh sb="285" eb="286">
      <t>ド</t>
    </rPh>
    <rPh sb="288" eb="293">
      <t>オスイショリヒ</t>
    </rPh>
    <rPh sb="294" eb="298">
      <t>ケイサンホウホウ</t>
    </rPh>
    <rPh sb="299" eb="301">
      <t>ヘンコウ</t>
    </rPh>
    <rPh sb="306" eb="308">
      <t>レイワ</t>
    </rPh>
    <rPh sb="309" eb="311">
      <t>ネンド</t>
    </rPh>
    <rPh sb="312" eb="315">
      <t>シヨウリョウ</t>
    </rPh>
    <rPh sb="316" eb="318">
      <t>ゲンメン</t>
    </rPh>
    <rPh sb="319" eb="321">
      <t>ジッシ</t>
    </rPh>
    <rPh sb="328" eb="330">
      <t>レイワ</t>
    </rPh>
    <rPh sb="331" eb="333">
      <t>ネンド</t>
    </rPh>
    <rPh sb="336" eb="337">
      <t>ヒク</t>
    </rPh>
    <rPh sb="338" eb="340">
      <t>スウチ</t>
    </rPh>
    <rPh sb="354" eb="356">
      <t>ヘイキン</t>
    </rPh>
    <rPh sb="357" eb="359">
      <t>シタマワ</t>
    </rPh>
    <rPh sb="360" eb="362">
      <t>スウチ</t>
    </rPh>
    <rPh sb="364" eb="366">
      <t>ブッカ</t>
    </rPh>
    <rPh sb="367" eb="370">
      <t>ジョウショウトウ</t>
    </rPh>
    <rPh sb="371" eb="373">
      <t>ハンエイ</t>
    </rPh>
    <rPh sb="374" eb="376">
      <t>ゾウカ</t>
    </rPh>
    <rPh sb="397" eb="401">
      <t>ケイサンホウホウ</t>
    </rPh>
    <rPh sb="402" eb="404">
      <t>ヘンコウ</t>
    </rPh>
    <rPh sb="411" eb="413">
      <t>レイワ</t>
    </rPh>
    <rPh sb="414" eb="416">
      <t>ネンド</t>
    </rPh>
    <rPh sb="419" eb="421">
      <t>スウチ</t>
    </rPh>
    <rPh sb="422" eb="423">
      <t>タカ</t>
    </rPh>
    <phoneticPr fontId="4"/>
  </si>
  <si>
    <t>①　有形固定資産減価償却率については、令和元年度に地方公営企業法の一部適用を行ったため、類似団体平均に比べ低い水準となっているが、今後上昇していくものと見込まれる。
②　管渠老朽化率については、今後も上昇していくものと想定されるが、改築・更新をするための費用に充てられる財源に限りがあるため、単純に年数だけでなく、管路の状況を把握した上で、適正な管理を実施していく。
③　管渠改善率については、ストックマネジメント計画に基づき、管渠の状況確認、更新の実施設計を行った結果、令和5年度に初めて計上した。今後も更新に伴い、計上されることが見込まれる。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</si>
</sst>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0.08</c:v>
                </c:pt>
                <c:pt idx="4" formatCode="#,##0.00;&quot;△&quot;#,##0.00;&quot;-&quot;">
                  <c:v>0.06</c:v>
                </c:pt>
              </c:numCache>
            </c:numRef>
          </c:val>
          <c:extLst>
            <c:ext xmlns:c16="http://schemas.microsoft.com/office/drawing/2014/chart" uri="{C3380CC4-5D6E-409C-BE32-E72D297353CC}">
              <c16:uniqueId val="{00000000-3EF6-4CAF-89F9-69B5C2BF31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3EF6-4CAF-89F9-69B5C2BF31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8D-45EE-8397-92E99DF8D0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AB8D-45EE-8397-92E99DF8D0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97.48</c:v>
                </c:pt>
                <c:pt idx="1">
                  <c:v>97.52</c:v>
                </c:pt>
                <c:pt idx="2">
                  <c:v>97.59</c:v>
                </c:pt>
                <c:pt idx="3">
                  <c:v>97.66</c:v>
                </c:pt>
                <c:pt idx="4">
                  <c:v>97.7</c:v>
                </c:pt>
              </c:numCache>
            </c:numRef>
          </c:val>
          <c:extLst>
            <c:ext xmlns:c16="http://schemas.microsoft.com/office/drawing/2014/chart" uri="{C3380CC4-5D6E-409C-BE32-E72D297353CC}">
              <c16:uniqueId val="{00000000-0B83-4525-B8B5-E6F7B007BD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0B83-4525-B8B5-E6F7B007BD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100.94</c:v>
                </c:pt>
                <c:pt idx="1">
                  <c:v>98.74</c:v>
                </c:pt>
                <c:pt idx="2">
                  <c:v>98.63</c:v>
                </c:pt>
                <c:pt idx="3">
                  <c:v>99.97</c:v>
                </c:pt>
                <c:pt idx="4">
                  <c:v>99.55</c:v>
                </c:pt>
              </c:numCache>
            </c:numRef>
          </c:val>
          <c:extLst>
            <c:ext xmlns:c16="http://schemas.microsoft.com/office/drawing/2014/chart" uri="{C3380CC4-5D6E-409C-BE32-E72D297353CC}">
              <c16:uniqueId val="{00000000-BE95-4347-891B-DA3425611B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BE95-4347-891B-DA3425611B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c:v>
                </c:pt>
                <c:pt idx="1">
                  <c:v>10.62</c:v>
                </c:pt>
                <c:pt idx="2">
                  <c:v>16.39</c:v>
                </c:pt>
                <c:pt idx="3">
                  <c:v>49.32</c:v>
                </c:pt>
                <c:pt idx="4">
                  <c:v>25.62</c:v>
                </c:pt>
              </c:numCache>
            </c:numRef>
          </c:val>
          <c:extLst>
            <c:ext xmlns:c16="http://schemas.microsoft.com/office/drawing/2014/chart" uri="{C3380CC4-5D6E-409C-BE32-E72D297353CC}">
              <c16:uniqueId val="{00000000-923B-43F7-9D4D-9C3B81E15D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923B-43F7-9D4D-9C3B81E15D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0.22</c:v>
                </c:pt>
                <c:pt idx="1">
                  <c:v>9.18</c:v>
                </c:pt>
                <c:pt idx="2">
                  <c:v>13.46</c:v>
                </c:pt>
                <c:pt idx="3">
                  <c:v>17.55</c:v>
                </c:pt>
                <c:pt idx="4">
                  <c:v>23.54</c:v>
                </c:pt>
              </c:numCache>
            </c:numRef>
          </c:val>
          <c:extLst>
            <c:ext xmlns:c16="http://schemas.microsoft.com/office/drawing/2014/chart" uri="{C3380CC4-5D6E-409C-BE32-E72D297353CC}">
              <c16:uniqueId val="{00000000-09CF-49E9-9B26-409DC1D32D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09CF-49E9-9B26-409DC1D32D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1.29</c:v>
                </c:pt>
                <c:pt idx="3">
                  <c:v>0</c:v>
                </c:pt>
                <c:pt idx="4" formatCode="#,##0.00;&quot;△&quot;#,##0.00;&quot;-&quot;">
                  <c:v>0.68</c:v>
                </c:pt>
              </c:numCache>
            </c:numRef>
          </c:val>
          <c:extLst>
            <c:ext xmlns:c16="http://schemas.microsoft.com/office/drawing/2014/chart" uri="{C3380CC4-5D6E-409C-BE32-E72D297353CC}">
              <c16:uniqueId val="{00000000-C76D-4CD1-914B-E26A14DB5F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C76D-4CD1-914B-E26A14DB5F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57.11</c:v>
                </c:pt>
                <c:pt idx="1">
                  <c:v>74.03</c:v>
                </c:pt>
                <c:pt idx="2">
                  <c:v>63.1</c:v>
                </c:pt>
                <c:pt idx="3">
                  <c:v>78.81</c:v>
                </c:pt>
                <c:pt idx="4">
                  <c:v>113.04</c:v>
                </c:pt>
              </c:numCache>
            </c:numRef>
          </c:val>
          <c:extLst>
            <c:ext xmlns:c16="http://schemas.microsoft.com/office/drawing/2014/chart" uri="{C3380CC4-5D6E-409C-BE32-E72D297353CC}">
              <c16:uniqueId val="{00000000-3CDA-484C-B656-AF39A071A1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3CDA-484C-B656-AF39A071A1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307.74</c:v>
                </c:pt>
                <c:pt idx="1">
                  <c:v>306.43</c:v>
                </c:pt>
                <c:pt idx="2">
                  <c:v>368.83</c:v>
                </c:pt>
                <c:pt idx="3">
                  <c:v>325.58</c:v>
                </c:pt>
                <c:pt idx="4">
                  <c:v>331.84</c:v>
                </c:pt>
              </c:numCache>
            </c:numRef>
          </c:val>
          <c:extLst>
            <c:ext xmlns:c16="http://schemas.microsoft.com/office/drawing/2014/chart" uri="{C3380CC4-5D6E-409C-BE32-E72D297353CC}">
              <c16:uniqueId val="{00000000-DD16-4B11-A4B6-0D415BB325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DD16-4B11-A4B6-0D415BB325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60.59</c:v>
                </c:pt>
                <c:pt idx="1">
                  <c:v>59.66</c:v>
                </c:pt>
                <c:pt idx="2">
                  <c:v>46.5</c:v>
                </c:pt>
                <c:pt idx="3">
                  <c:v>100.13</c:v>
                </c:pt>
                <c:pt idx="4">
                  <c:v>99.36</c:v>
                </c:pt>
              </c:numCache>
            </c:numRef>
          </c:val>
          <c:extLst>
            <c:ext xmlns:c16="http://schemas.microsoft.com/office/drawing/2014/chart" uri="{C3380CC4-5D6E-409C-BE32-E72D297353CC}">
              <c16:uniqueId val="{00000000-5410-4ED8-9731-5ECC174D19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5410-4ED8-9731-5ECC174D19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188.3</c:v>
                </c:pt>
                <c:pt idx="1">
                  <c:v>191.68</c:v>
                </c:pt>
                <c:pt idx="2">
                  <c:v>206.5</c:v>
                </c:pt>
                <c:pt idx="3">
                  <c:v>116.65</c:v>
                </c:pt>
                <c:pt idx="4">
                  <c:v>118.35</c:v>
                </c:pt>
              </c:numCache>
            </c:numRef>
          </c:val>
          <c:extLst>
            <c:ext xmlns:c16="http://schemas.microsoft.com/office/drawing/2014/chart" uri="{C3380CC4-5D6E-409C-BE32-E72D297353CC}">
              <c16:uniqueId val="{00000000-93AB-4FE7-A69C-49CFF4BAA0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93AB-4FE7-A69C-49CFF4BAA0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千葉県　成田市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71" t="str">
        <f>データ!$M$6</f>
        <v>非設置</v>
      </c>
      <c r="AE8" s="71"/>
      <c r="AF8" s="71"/>
      <c r="AG8" s="71"/>
      <c r="AH8" s="71"/>
      <c r="AI8" s="71"/>
      <c r="AJ8" s="71"/>
      <c r="AK8" s="3"/>
      <c r="AL8" s="44">
        <f>データ!S6</f>
        <v>133099</v>
      </c>
      <c r="AM8" s="44"/>
      <c r="AN8" s="44"/>
      <c r="AO8" s="44"/>
      <c r="AP8" s="44"/>
      <c r="AQ8" s="44"/>
      <c r="AR8" s="44"/>
      <c r="AS8" s="44"/>
      <c r="AT8" s="45">
        <f>データ!T6</f>
        <v>213.84</v>
      </c>
      <c r="AU8" s="45"/>
      <c r="AV8" s="45"/>
      <c r="AW8" s="45"/>
      <c r="AX8" s="45"/>
      <c r="AY8" s="45"/>
      <c r="AZ8" s="45"/>
      <c r="BA8" s="45"/>
      <c r="BB8" s="45">
        <f>データ!U6</f>
        <v>622.41999999999996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89.27</v>
      </c>
      <c r="J10" s="45"/>
      <c r="K10" s="45"/>
      <c r="L10" s="45"/>
      <c r="M10" s="45"/>
      <c r="N10" s="45"/>
      <c r="O10" s="45"/>
      <c r="P10" s="45">
        <f>データ!P6</f>
        <v>78.67</v>
      </c>
      <c r="Q10" s="45"/>
      <c r="R10" s="45"/>
      <c r="S10" s="45"/>
      <c r="T10" s="45"/>
      <c r="U10" s="45"/>
      <c r="V10" s="45"/>
      <c r="W10" s="45">
        <f>データ!Q6</f>
        <v>85.68</v>
      </c>
      <c r="X10" s="45"/>
      <c r="Y10" s="45"/>
      <c r="Z10" s="45"/>
      <c r="AA10" s="45"/>
      <c r="AB10" s="45"/>
      <c r="AC10" s="45"/>
      <c r="AD10" s="44">
        <f>データ!R6</f>
        <v>1980</v>
      </c>
      <c r="AE10" s="44"/>
      <c r="AF10" s="44"/>
      <c r="AG10" s="44"/>
      <c r="AH10" s="44"/>
      <c r="AI10" s="44"/>
      <c r="AJ10" s="44"/>
      <c r="AK10" s="2"/>
      <c r="AL10" s="44">
        <f>データ!V6</f>
        <v>104787</v>
      </c>
      <c r="AM10" s="44"/>
      <c r="AN10" s="44"/>
      <c r="AO10" s="44"/>
      <c r="AP10" s="44"/>
      <c r="AQ10" s="44"/>
      <c r="AR10" s="44"/>
      <c r="AS10" s="44"/>
      <c r="AT10" s="45">
        <f>データ!W6</f>
        <v>18.600000000000001</v>
      </c>
      <c r="AU10" s="45"/>
      <c r="AV10" s="45"/>
      <c r="AW10" s="45"/>
      <c r="AX10" s="45"/>
      <c r="AY10" s="45"/>
      <c r="AZ10" s="45"/>
      <c r="BA10" s="45"/>
      <c r="BB10" s="45">
        <f>データ!X6</f>
        <v>5633.71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zzLets0d3b6ojLGoFDFO5pLE3u2D4d3D752kBv5ReAWVXocvk9yf/EQPTGiKBjosCjZjc/s/1QjiPvZ4peFXw==" saltValue="Moyq6C5GJDOSwZ7hC5OH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122114</v>
      </c>
      <c r="D6" s="19">
        <f t="shared" si="3"/>
        <v>46</v>
      </c>
      <c r="E6" s="19">
        <f t="shared" si="3"/>
        <v>17</v>
      </c>
      <c r="F6" s="19">
        <f t="shared" si="3"/>
        <v>1</v>
      </c>
      <c r="G6" s="19">
        <f t="shared" si="3"/>
        <v>0</v>
      </c>
      <c r="H6" s="19" t="str">
        <f t="shared" si="3"/>
        <v>千葉県　成田市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89.27</v>
      </c>
      <c r="P6" s="20">
        <f t="shared" si="3"/>
        <v>78.67</v>
      </c>
      <c r="Q6" s="20">
        <f t="shared" si="3"/>
        <v>85.68</v>
      </c>
      <c r="R6" s="20">
        <f t="shared" si="3"/>
        <v>1980</v>
      </c>
      <c r="S6" s="20">
        <f t="shared" si="3"/>
        <v>133099</v>
      </c>
      <c r="T6" s="20">
        <f t="shared" si="3"/>
        <v>213.84</v>
      </c>
      <c r="U6" s="20">
        <f t="shared" si="3"/>
        <v>622.41999999999996</v>
      </c>
      <c r="V6" s="20">
        <f t="shared" si="3"/>
        <v>104787</v>
      </c>
      <c r="W6" s="20">
        <f t="shared" si="3"/>
        <v>18.600000000000001</v>
      </c>
      <c r="X6" s="20">
        <f t="shared" si="3"/>
        <v>5633.71</v>
      </c>
      <c r="Y6" s="21">
        <f>IF(Y7="",NA(),Y7)</f>
        <v>100.94</v>
      </c>
      <c r="Z6" s="21">
        <f t="shared" ref="Z6:AH6" si="4">IF(Z7="",NA(),Z7)</f>
        <v>98.74</v>
      </c>
      <c r="AA6" s="21">
        <f t="shared" si="4"/>
        <v>98.63</v>
      </c>
      <c r="AB6" s="21">
        <f t="shared" si="4"/>
        <v>99.97</v>
      </c>
      <c r="AC6" s="21">
        <f t="shared" si="4"/>
        <v>99.55</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1">
        <f t="shared" si="5"/>
        <v>1.29</v>
      </c>
      <c r="AM6" s="20">
        <f t="shared" si="5"/>
        <v>0</v>
      </c>
      <c r="AN6" s="21">
        <f t="shared" si="5"/>
        <v>0.68</v>
      </c>
      <c r="AO6" s="21">
        <f t="shared" si="5"/>
        <v>5.95</v>
      </c>
      <c r="AP6" s="21">
        <f t="shared" si="5"/>
        <v>5.27</v>
      </c>
      <c r="AQ6" s="21">
        <f t="shared" si="5"/>
        <v>4.83</v>
      </c>
      <c r="AR6" s="21">
        <f t="shared" si="5"/>
        <v>4.5</v>
      </c>
      <c r="AS6" s="21">
        <f t="shared" si="5"/>
        <v>4.38</v>
      </c>
      <c r="AT6" s="20" t="str">
        <f>IF(AT7="","",IF(AT7="-","【-】","【"&amp;SUBSTITUTE(TEXT(AT7,"#,##0.00"),"-","△")&amp;"】"))</f>
        <v>【3.12】</v>
      </c>
      <c r="AU6" s="21">
        <f>IF(AU7="",NA(),AU7)</f>
        <v>57.11</v>
      </c>
      <c r="AV6" s="21">
        <f t="shared" ref="AV6:BD6" si="6">IF(AV7="",NA(),AV7)</f>
        <v>74.03</v>
      </c>
      <c r="AW6" s="21">
        <f t="shared" si="6"/>
        <v>63.1</v>
      </c>
      <c r="AX6" s="21">
        <f t="shared" si="6"/>
        <v>78.81</v>
      </c>
      <c r="AY6" s="21">
        <f t="shared" si="6"/>
        <v>113.04</v>
      </c>
      <c r="AZ6" s="21">
        <f t="shared" si="6"/>
        <v>72.930000000000007</v>
      </c>
      <c r="BA6" s="21">
        <f t="shared" si="6"/>
        <v>80.08</v>
      </c>
      <c r="BB6" s="21">
        <f t="shared" si="6"/>
        <v>87.33</v>
      </c>
      <c r="BC6" s="21">
        <f t="shared" si="6"/>
        <v>92.26</v>
      </c>
      <c r="BD6" s="21">
        <f t="shared" si="6"/>
        <v>99.9</v>
      </c>
      <c r="BE6" s="20" t="str">
        <f>IF(BE7="","",IF(BE7="-","【-】","【"&amp;SUBSTITUTE(TEXT(BE7,"#,##0.00"),"-","△")&amp;"】"))</f>
        <v>【82.75】</v>
      </c>
      <c r="BF6" s="21">
        <f>IF(BF7="",NA(),BF7)</f>
        <v>307.74</v>
      </c>
      <c r="BG6" s="21">
        <f t="shared" ref="BG6:BO6" si="7">IF(BG7="",NA(),BG7)</f>
        <v>306.43</v>
      </c>
      <c r="BH6" s="21">
        <f t="shared" si="7"/>
        <v>368.83</v>
      </c>
      <c r="BI6" s="21">
        <f t="shared" si="7"/>
        <v>325.58</v>
      </c>
      <c r="BJ6" s="21">
        <f t="shared" si="7"/>
        <v>331.84</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60.59</v>
      </c>
      <c r="BR6" s="21">
        <f t="shared" ref="BR6:BZ6" si="8">IF(BR7="",NA(),BR7)</f>
        <v>59.66</v>
      </c>
      <c r="BS6" s="21">
        <f t="shared" si="8"/>
        <v>46.5</v>
      </c>
      <c r="BT6" s="21">
        <f t="shared" si="8"/>
        <v>100.13</v>
      </c>
      <c r="BU6" s="21">
        <f t="shared" si="8"/>
        <v>99.36</v>
      </c>
      <c r="BV6" s="21">
        <f t="shared" si="8"/>
        <v>98.61</v>
      </c>
      <c r="BW6" s="21">
        <f t="shared" si="8"/>
        <v>98.75</v>
      </c>
      <c r="BX6" s="21">
        <f t="shared" si="8"/>
        <v>98.36</v>
      </c>
      <c r="BY6" s="21">
        <f t="shared" si="8"/>
        <v>97.29</v>
      </c>
      <c r="BZ6" s="21">
        <f t="shared" si="8"/>
        <v>99.29</v>
      </c>
      <c r="CA6" s="20" t="str">
        <f>IF(CA7="","",IF(CA7="-","【-】","【"&amp;SUBSTITUTE(TEXT(CA7,"#,##0.00"),"-","△")&amp;"】"))</f>
        <v>【97.94】</v>
      </c>
      <c r="CB6" s="21">
        <f>IF(CB7="",NA(),CB7)</f>
        <v>188.3</v>
      </c>
      <c r="CC6" s="21">
        <f t="shared" ref="CC6:CK6" si="9">IF(CC7="",NA(),CC7)</f>
        <v>191.68</v>
      </c>
      <c r="CD6" s="21">
        <f t="shared" si="9"/>
        <v>206.5</v>
      </c>
      <c r="CE6" s="21">
        <f t="shared" si="9"/>
        <v>116.65</v>
      </c>
      <c r="CF6" s="21">
        <f t="shared" si="9"/>
        <v>118.35</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97.48</v>
      </c>
      <c r="CY6" s="21">
        <f t="shared" ref="CY6:DG6" si="11">IF(CY7="",NA(),CY7)</f>
        <v>97.52</v>
      </c>
      <c r="CZ6" s="21">
        <f t="shared" si="11"/>
        <v>97.59</v>
      </c>
      <c r="DA6" s="21">
        <f t="shared" si="11"/>
        <v>97.66</v>
      </c>
      <c r="DB6" s="21">
        <f t="shared" si="11"/>
        <v>97.7</v>
      </c>
      <c r="DC6" s="21">
        <f t="shared" si="11"/>
        <v>94.56</v>
      </c>
      <c r="DD6" s="21">
        <f t="shared" si="11"/>
        <v>94.75</v>
      </c>
      <c r="DE6" s="21">
        <f t="shared" si="11"/>
        <v>94.92</v>
      </c>
      <c r="DF6" s="21">
        <f t="shared" si="11"/>
        <v>95.01</v>
      </c>
      <c r="DG6" s="21">
        <f t="shared" si="11"/>
        <v>94.96</v>
      </c>
      <c r="DH6" s="20" t="str">
        <f>IF(DH7="","",IF(DH7="-","【-】","【"&amp;SUBSTITUTE(TEXT(DH7,"#,##0.00"),"-","△")&amp;"】"))</f>
        <v>【96.00】</v>
      </c>
      <c r="DI6" s="21">
        <f>IF(DI7="",NA(),DI7)</f>
        <v>7.1</v>
      </c>
      <c r="DJ6" s="21">
        <f t="shared" ref="DJ6:DR6" si="12">IF(DJ7="",NA(),DJ7)</f>
        <v>10.62</v>
      </c>
      <c r="DK6" s="21">
        <f t="shared" si="12"/>
        <v>16.39</v>
      </c>
      <c r="DL6" s="21">
        <f t="shared" si="12"/>
        <v>49.32</v>
      </c>
      <c r="DM6" s="21">
        <f t="shared" si="12"/>
        <v>25.62</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0.22</v>
      </c>
      <c r="DU6" s="21">
        <f t="shared" ref="DU6:EC6" si="13">IF(DU7="",NA(),DU7)</f>
        <v>9.18</v>
      </c>
      <c r="DV6" s="21">
        <f t="shared" si="13"/>
        <v>13.46</v>
      </c>
      <c r="DW6" s="21">
        <f t="shared" si="13"/>
        <v>17.55</v>
      </c>
      <c r="DX6" s="21">
        <f t="shared" si="13"/>
        <v>23.54</v>
      </c>
      <c r="DY6" s="21">
        <f t="shared" si="13"/>
        <v>5.64</v>
      </c>
      <c r="DZ6" s="21">
        <f t="shared" si="13"/>
        <v>6.43</v>
      </c>
      <c r="EA6" s="21">
        <f t="shared" si="13"/>
        <v>7.75</v>
      </c>
      <c r="EB6" s="21">
        <f t="shared" si="13"/>
        <v>9.44</v>
      </c>
      <c r="EC6" s="21">
        <f t="shared" si="13"/>
        <v>10.69</v>
      </c>
      <c r="ED6" s="20" t="str">
        <f>IF(ED7="","",IF(ED7="-","【-】","【"&amp;SUBSTITUTE(TEXT(ED7,"#,##0.00"),"-","△")&amp;"】"))</f>
        <v>【9.46】</v>
      </c>
      <c r="EE6" s="20">
        <f>IF(EE7="",NA(),EE7)</f>
        <v>0</v>
      </c>
      <c r="EF6" s="20">
        <f t="shared" ref="EF6:EN6" si="14">IF(EF7="",NA(),EF7)</f>
        <v>0</v>
      </c>
      <c r="EG6" s="20">
        <f t="shared" si="14"/>
        <v>0</v>
      </c>
      <c r="EH6" s="21">
        <f t="shared" si="14"/>
        <v>0.08</v>
      </c>
      <c r="EI6" s="21">
        <f t="shared" si="14"/>
        <v>0.06</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122114</v>
      </c>
      <c r="D7" s="23">
        <v>46</v>
      </c>
      <c r="E7" s="23">
        <v>17</v>
      </c>
      <c r="F7" s="23">
        <v>1</v>
      </c>
      <c r="G7" s="23">
        <v>0</v>
      </c>
      <c r="H7" s="23" t="s">
        <v>96</v>
      </c>
      <c r="I7" s="23" t="s">
        <v>97</v>
      </c>
      <c r="J7" s="23" t="s">
        <v>98</v>
      </c>
      <c r="K7" s="23" t="s">
        <v>99</v>
      </c>
      <c r="L7" s="23" t="s">
        <v>100</v>
      </c>
      <c r="M7" s="23" t="s">
        <v>101</v>
      </c>
      <c r="N7" s="24" t="s">
        <v>102</v>
      </c>
      <c r="O7" s="24">
        <v>89.27</v>
      </c>
      <c r="P7" s="24">
        <v>78.67</v>
      </c>
      <c r="Q7" s="24">
        <v>85.68</v>
      </c>
      <c r="R7" s="24">
        <v>1980</v>
      </c>
      <c r="S7" s="24">
        <v>133099</v>
      </c>
      <c r="T7" s="24">
        <v>213.84</v>
      </c>
      <c r="U7" s="24">
        <v>622.41999999999996</v>
      </c>
      <c r="V7" s="24">
        <v>104787</v>
      </c>
      <c r="W7" s="24">
        <v>18.600000000000001</v>
      </c>
      <c r="X7" s="24">
        <v>5633.71</v>
      </c>
      <c r="Y7" s="24">
        <v>100.94</v>
      </c>
      <c r="Z7" s="24">
        <v>98.74</v>
      </c>
      <c r="AA7" s="24">
        <v>98.63</v>
      </c>
      <c r="AB7" s="24">
        <v>99.97</v>
      </c>
      <c r="AC7" s="24">
        <v>99.55</v>
      </c>
      <c r="AD7" s="24">
        <v>106.55</v>
      </c>
      <c r="AE7" s="24">
        <v>106.01</v>
      </c>
      <c r="AF7" s="24">
        <v>105.5</v>
      </c>
      <c r="AG7" s="24">
        <v>105.24</v>
      </c>
      <c r="AH7" s="24">
        <v>105.55</v>
      </c>
      <c r="AI7" s="24">
        <v>105.36</v>
      </c>
      <c r="AJ7" s="24">
        <v>0</v>
      </c>
      <c r="AK7" s="24">
        <v>0</v>
      </c>
      <c r="AL7" s="24">
        <v>1.29</v>
      </c>
      <c r="AM7" s="24">
        <v>0</v>
      </c>
      <c r="AN7" s="24">
        <v>0.68</v>
      </c>
      <c r="AO7" s="24">
        <v>5.95</v>
      </c>
      <c r="AP7" s="24">
        <v>5.27</v>
      </c>
      <c r="AQ7" s="24">
        <v>4.83</v>
      </c>
      <c r="AR7" s="24">
        <v>4.5</v>
      </c>
      <c r="AS7" s="24">
        <v>4.38</v>
      </c>
      <c r="AT7" s="24">
        <v>3.12</v>
      </c>
      <c r="AU7" s="24">
        <v>57.11</v>
      </c>
      <c r="AV7" s="24">
        <v>74.03</v>
      </c>
      <c r="AW7" s="24">
        <v>63.1</v>
      </c>
      <c r="AX7" s="24">
        <v>78.81</v>
      </c>
      <c r="AY7" s="24">
        <v>113.04</v>
      </c>
      <c r="AZ7" s="24">
        <v>72.930000000000007</v>
      </c>
      <c r="BA7" s="24">
        <v>80.08</v>
      </c>
      <c r="BB7" s="24">
        <v>87.33</v>
      </c>
      <c r="BC7" s="24">
        <v>92.26</v>
      </c>
      <c r="BD7" s="24">
        <v>99.9</v>
      </c>
      <c r="BE7" s="24">
        <v>82.75</v>
      </c>
      <c r="BF7" s="24">
        <v>307.74</v>
      </c>
      <c r="BG7" s="24">
        <v>306.43</v>
      </c>
      <c r="BH7" s="24">
        <v>368.83</v>
      </c>
      <c r="BI7" s="24">
        <v>325.58</v>
      </c>
      <c r="BJ7" s="24">
        <v>331.84</v>
      </c>
      <c r="BK7" s="24">
        <v>730.52</v>
      </c>
      <c r="BL7" s="24">
        <v>672.33</v>
      </c>
      <c r="BM7" s="24">
        <v>668.8</v>
      </c>
      <c r="BN7" s="24">
        <v>652.79999999999995</v>
      </c>
      <c r="BO7" s="24">
        <v>624.62</v>
      </c>
      <c r="BP7" s="24">
        <v>602.55999999999995</v>
      </c>
      <c r="BQ7" s="24">
        <v>60.59</v>
      </c>
      <c r="BR7" s="24">
        <v>59.66</v>
      </c>
      <c r="BS7" s="24">
        <v>46.5</v>
      </c>
      <c r="BT7" s="24">
        <v>100.13</v>
      </c>
      <c r="BU7" s="24">
        <v>99.36</v>
      </c>
      <c r="BV7" s="24">
        <v>98.61</v>
      </c>
      <c r="BW7" s="24">
        <v>98.75</v>
      </c>
      <c r="BX7" s="24">
        <v>98.36</v>
      </c>
      <c r="BY7" s="24">
        <v>97.29</v>
      </c>
      <c r="BZ7" s="24">
        <v>99.29</v>
      </c>
      <c r="CA7" s="24">
        <v>97.94</v>
      </c>
      <c r="CB7" s="24">
        <v>188.3</v>
      </c>
      <c r="CC7" s="24">
        <v>191.68</v>
      </c>
      <c r="CD7" s="24">
        <v>206.5</v>
      </c>
      <c r="CE7" s="24">
        <v>116.65</v>
      </c>
      <c r="CF7" s="24">
        <v>118.35</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97.48</v>
      </c>
      <c r="CY7" s="24">
        <v>97.52</v>
      </c>
      <c r="CZ7" s="24">
        <v>97.59</v>
      </c>
      <c r="DA7" s="24">
        <v>97.66</v>
      </c>
      <c r="DB7" s="24">
        <v>97.7</v>
      </c>
      <c r="DC7" s="24">
        <v>94.56</v>
      </c>
      <c r="DD7" s="24">
        <v>94.75</v>
      </c>
      <c r="DE7" s="24">
        <v>94.92</v>
      </c>
      <c r="DF7" s="24">
        <v>95.01</v>
      </c>
      <c r="DG7" s="24">
        <v>94.96</v>
      </c>
      <c r="DH7" s="24">
        <v>96</v>
      </c>
      <c r="DI7" s="24">
        <v>7.1</v>
      </c>
      <c r="DJ7" s="24">
        <v>10.62</v>
      </c>
      <c r="DK7" s="24">
        <v>16.39</v>
      </c>
      <c r="DL7" s="24">
        <v>49.32</v>
      </c>
      <c r="DM7" s="24">
        <v>25.62</v>
      </c>
      <c r="DN7" s="24">
        <v>28.87</v>
      </c>
      <c r="DO7" s="24">
        <v>31.34</v>
      </c>
      <c r="DP7" s="24">
        <v>32.909999999999997</v>
      </c>
      <c r="DQ7" s="24">
        <v>34.869999999999997</v>
      </c>
      <c r="DR7" s="24">
        <v>36.700000000000003</v>
      </c>
      <c r="DS7" s="24">
        <v>42.2</v>
      </c>
      <c r="DT7" s="24">
        <v>0.22</v>
      </c>
      <c r="DU7" s="24">
        <v>9.18</v>
      </c>
      <c r="DV7" s="24">
        <v>13.46</v>
      </c>
      <c r="DW7" s="24">
        <v>17.55</v>
      </c>
      <c r="DX7" s="24">
        <v>23.54</v>
      </c>
      <c r="DY7" s="24">
        <v>5.64</v>
      </c>
      <c r="DZ7" s="24">
        <v>6.43</v>
      </c>
      <c r="EA7" s="24">
        <v>7.75</v>
      </c>
      <c r="EB7" s="24">
        <v>9.44</v>
      </c>
      <c r="EC7" s="24">
        <v>10.69</v>
      </c>
      <c r="ED7" s="24">
        <v>9.4600000000000009</v>
      </c>
      <c r="EE7" s="24">
        <v>0</v>
      </c>
      <c r="EF7" s="24">
        <v>0</v>
      </c>
      <c r="EG7" s="24">
        <v>0</v>
      </c>
      <c r="EH7" s="24">
        <v>0.08</v>
      </c>
      <c r="EI7" s="24">
        <v>0.06</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2025-12-23T05:59:06Z</dcterms:created>
  <dcterms:modified xsi:type="dcterms:W3CDTF">2026-02-16T05:39:34Z</dcterms:modified>
  <cp:category/>
</cp:coreProperties>
</file>