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A6ACB94-B09D-4A49-A5C2-2A6ED05E6D18}" xr6:coauthVersionLast="47" xr6:coauthVersionMax="47" xr10:uidLastSave="{00000000-0000-0000-0000-000000000000}"/>
  <workbookProtection workbookAlgorithmName="SHA-512" workbookHashValue="vtHeIkxwflyJnuoHOlgXCM56GUDP2fg13oiDHdhkK4OPrRi8NYbC45+KByIoTl8VewujNeEtfRUwunFqd5yxcg==" workbookSaltValue="cUwSL3HJysR7r6X1ELbmV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I10" i="4" s="1"/>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BB10" i="4"/>
  <c r="AT10" i="4"/>
  <c r="AL10" i="4"/>
  <c r="BB8" i="4"/>
  <c r="AT8" i="4"/>
  <c r="AL8" i="4"/>
  <c r="W8" i="4"/>
  <c r="P8" i="4"/>
  <c r="I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<sst xmlns="http://schemas.openxmlformats.org/spreadsheetml/2006/main" count="228" uniqueCount="114">
  <si>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</si>
  <si>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</si>
  <si>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</si>
  <si>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</si>
  <si>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</si>
  <si>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</si>
  <si>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</si>
  <si>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</si>
  <si>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</si>
  <si>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</si>
  <si>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</si>
  <si>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</si>
  <si>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</si>
  <si>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</si>
  <si>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</si>
  <si>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</si>
  <si>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</si>
  <si>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</si>
  <si>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</si>
  <si>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</si>
  <si>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</si>
  <si>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</si>
  <si>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</si>
  <si>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</si>
  <si>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</si>
  <si>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</si>
  <si>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</si>
  <si>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</si>
  <si>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</si>
  <si>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</si>
  <si>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</si>
  <si>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</si>
  <si>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</si>
  <si>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</si>
  <si>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</si>
  <si>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</si>
  <si>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</si>
  <si>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</si>
  <si>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</si>
  <si>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</si>
  <si>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</si>
  <si>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</si>
  <si>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</si>
  <si>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</si>
  <si>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</si>
  <si>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</si>
  <si>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</si>
  <si>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</si>
  <si>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</si>
  <si>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</si>
  <si>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</si>
  <si>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</si>
  <si>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</si>
  <si>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</si>
  <si>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</si>
  <si>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</si>
  <si>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</si>
  <si>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</si>
  <si>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</si>
  <si>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</si>
  <si>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</si>
  <si>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</si>
  <si>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</si>
  <si>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</si>
  <si>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</si>
  <si>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</si>
  <si>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</si>
  <si>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</si>
  <si>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</si>
  <si>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</si>
  <si>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</si>
  <si>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</si>
  <si>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</si>
  <si>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</si>
  <si>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</si>
  <si>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</si>
  <si>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</si>
  <si>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</si>
  <si>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</si>
  <si>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</si>
  <si>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</si>
  <si>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</si>
  <si>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</si>
  <si>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</si>
  <si>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</si>
  <si>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</si>
  <si>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</si>
  <si>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</si>
  <si>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</si>
  <si>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</si>
  <si>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</si>
  <si>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</si>
  <si>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</si>
  <si>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成田市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</si>
  <si>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</si>
  <si>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</si>
  <si>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</si>
  <si>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</si>
  <si>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</si>
  <si>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</si>
  <si>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</si>
  <si>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</si>
  <si>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</si>
  <si>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</si>
  <si>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</si>
  <si>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</si>
  <si>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</si>
  <si>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</si>
  <si>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</si>
  <si>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</si>
  <si>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</si>
  <si>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
全国平均及び類似団体平均を下回っている。これは、施設や管路等の更新を計画的に行っているためである。
②管路経年化率
令和3年度に法定耐用年数を経過した管が増加したことから、管路経年化率が上昇しているが、過去に集中して更新を行ったことから、基幹管路を中心に管路経年化率は低い水準である。
③管路更新率
管路経年化率が低い水準であることから、管路更新化率も低い水準で推移しているが、既設管の老朽化は進んでいくため、今後も引き続き計画的に管路の更新を行っていく必要がある。</t>
    <rPh sb="72" eb="74">
      <t>レイワ</t>
    </rPh>
    <rPh sb="75" eb="77">
      <t>ネンド</t>
    </rPh>
    <rPh sb="150" eb="152">
      <t>スイジュン</t>
    </rPh>
    <rPh sb="204" eb="206">
      <t>キセツ</t>
    </rPh>
    <rPh sb="206" eb="207">
      <t>カン</t>
    </rPh>
    <rPh sb="208" eb="211">
      <t>ロウキュウカ</t>
    </rPh>
    <rPh sb="212" eb="213">
      <t>スス</t>
    </rPh>
    <rPh sb="220" eb="222">
      <t>コンゴ</t>
    </rPh>
    <rPh sb="223" eb="224">
      <t>ヒ</t>
    </rPh>
    <rPh sb="225" eb="226">
      <t>ツヅ</t>
    </rPh>
    <rPh sb="242" eb="244">
      <t>ヒツヨウ</t>
    </rPh>
    <phoneticPr fontId="4"/>
  </si>
  <si>
    <t xml:space="preserve"> 施設・管路の老朽化や耐震化対策、用水供給事業からの受水量の増、物価高騰の影響により経常費用が増加傾向であり、経常収支比率と料金回収率が100％を下回る状況が続いている。
　施設や管路の老朽化は全国平均や類似団体と比較すると進んでいない状況だが、これから耐用年数を経過する資産が増えていくことから、引き続き計画的な更新を行っていく必要がある。
　令和7年度に実施した料金改定により、経常収支比率や料金回収率は改善する見込みだが、今後も経常費用の増加や設備投資により厳しい経営状況になることが見込まれるため、経営健全化の取り組みを進めていく必要がある。</t>
    <phoneticPr fontId="4"/>
  </si>
  <si>
    <t>①「経常収支比率」・⑤「料金回収率」の低下、②「累積欠損金比率」・⑥「給水原価」の上昇は、受水費や委託料、減価償却費、支払利息などの経常費用が増加傾向であるためである。これらの費用は今後も増加する見込みであるため、令和7年度から料金改定を実施する。
③流動比率・④企業債残高対給水収益比率
流動比率は約200％であり、短期債務の支払能力を十分に有していると言える。しかしながら、企業債残高対給水収益比率は約600％で、これは1年間の給水収益の収入額に対して、6倍程度の企業債残高となっていることを意味する。引き続き、改修工事等を実施していくための財源として、企業債を借り入れざるを得ないため、資本的収支と損益勘定留保資金とのバランスを見ながら、計画的に企業債の借り入れを行っていく必要がある。
⑦施設利用率
全国平均及び類似団体平均を若干上回っており、保有している施設を有効に利用していると言える。
⑧有収率
類似団体平均を上回っているものの、全国平均を下回っている。</t>
    <rPh sb="24" eb="26">
      <t>ルイセキ</t>
    </rPh>
    <rPh sb="26" eb="28">
      <t>ケッソン</t>
    </rPh>
    <rPh sb="28" eb="29">
      <t>キン</t>
    </rPh>
    <rPh sb="29" eb="31">
      <t>ヒリツ</t>
    </rPh>
    <rPh sb="49" eb="52">
      <t>イタクリョウ</t>
    </rPh>
    <rPh sb="59" eb="61">
      <t>シハライ</t>
    </rPh>
    <rPh sb="61" eb="63">
      <t>リソク</t>
    </rPh>
    <rPh sb="66" eb="68">
      <t>ケイジョウ</t>
    </rPh>
    <rPh sb="68" eb="70">
      <t>ヒヨウ</t>
    </rPh>
    <rPh sb="73" eb="75">
      <t>ケイコウ</t>
    </rPh>
    <rPh sb="88" eb="90">
      <t>ヒヨウ</t>
    </rPh>
    <rPh sb="91" eb="93">
      <t>コンゴ</t>
    </rPh>
    <rPh sb="94" eb="96">
      <t>ゾウカ</t>
    </rPh>
    <rPh sb="98" eb="100">
      <t>ミコ</t>
    </rPh>
    <rPh sb="107" eb="109">
      <t>レイワ</t>
    </rPh>
    <rPh sb="110" eb="112">
      <t>ネンド</t>
    </rPh>
    <rPh sb="114" eb="116">
      <t>リョウキン</t>
    </rPh>
    <rPh sb="116" eb="118">
      <t>カイテイ</t>
    </rPh>
    <rPh sb="119" eb="121">
      <t>ジッシ</t>
    </rPh>
    <rPh sb="151" eb="152">
      <t>ヤク</t>
    </rPh>
    <rPh sb="203" eb="204">
      <t>ヤク</t>
    </rPh>
    <rPh sb="232" eb="234">
      <t>テイド</t>
    </rPh>
    <rPh sb="369" eb="371">
      <t>ジャッカン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</si>
</sst>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0.12</c:v>
                </c:pt>
                <c:pt idx="1">
                  <c:v>0.11</c:v>
                </c:pt>
                <c:pt idx="2">
                  <c:v>0.34</c:v>
                </c:pt>
                <c:pt idx="3">
                  <c:v>0.14000000000000001</c:v>
                </c:pt>
                <c:pt idx="4">
                  <c:v>0.14000000000000001</c:v>
                </c:pt>
              </c:numCache>
            </c:numRef>
          </c:val>
          <c:extLst>
            <c:ext xmlns:c16="http://schemas.microsoft.com/office/drawing/2014/chart" uri="{C3380CC4-5D6E-409C-BE32-E72D297353CC}">
              <c16:uniqueId val="{00000000-1282-47B5-9F83-4E1EA1A1340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1282-47B5-9F83-4E1EA1A1340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78.83</c:v>
                </c:pt>
                <c:pt idx="1">
                  <c:v>62.63</c:v>
                </c:pt>
                <c:pt idx="2">
                  <c:v>62.13</c:v>
                </c:pt>
                <c:pt idx="3">
                  <c:v>62.85</c:v>
                </c:pt>
                <c:pt idx="4">
                  <c:v>64.180000000000007</c:v>
                </c:pt>
              </c:numCache>
            </c:numRef>
          </c:val>
          <c:extLst>
            <c:ext xmlns:c16="http://schemas.microsoft.com/office/drawing/2014/chart" uri="{C3380CC4-5D6E-409C-BE32-E72D297353CC}">
              <c16:uniqueId val="{00000000-6598-469A-9D5E-621D1326AE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6598-469A-9D5E-621D1326AE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87.45</c:v>
                </c:pt>
                <c:pt idx="1">
                  <c:v>87.82</c:v>
                </c:pt>
                <c:pt idx="2">
                  <c:v>88.27</c:v>
                </c:pt>
                <c:pt idx="3">
                  <c:v>88.22</c:v>
                </c:pt>
                <c:pt idx="4">
                  <c:v>88.46</c:v>
                </c:pt>
              </c:numCache>
            </c:numRef>
          </c:val>
          <c:extLst>
            <c:ext xmlns:c16="http://schemas.microsoft.com/office/drawing/2014/chart" uri="{C3380CC4-5D6E-409C-BE32-E72D297353CC}">
              <c16:uniqueId val="{00000000-AF8F-4262-9437-46DA3D3B5C4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AF8F-4262-9437-46DA3D3B5C4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99</c:v>
                </c:pt>
                <c:pt idx="1">
                  <c:v>94.74</c:v>
                </c:pt>
                <c:pt idx="2">
                  <c:v>95.06</c:v>
                </c:pt>
                <c:pt idx="3">
                  <c:v>91.2</c:v>
                </c:pt>
                <c:pt idx="4">
                  <c:v>91.52</c:v>
                </c:pt>
              </c:numCache>
            </c:numRef>
          </c:val>
          <c:extLst>
            <c:ext xmlns:c16="http://schemas.microsoft.com/office/drawing/2014/chart" uri="{C3380CC4-5D6E-409C-BE32-E72D297353CC}">
              <c16:uniqueId val="{00000000-81E0-42DA-BE79-F09FA527053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81E0-42DA-BE79-F09FA527053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44.21</c:v>
                </c:pt>
                <c:pt idx="1">
                  <c:v>45.75</c:v>
                </c:pt>
                <c:pt idx="2">
                  <c:v>47.47</c:v>
                </c:pt>
                <c:pt idx="3">
                  <c:v>48.31</c:v>
                </c:pt>
                <c:pt idx="4">
                  <c:v>45.39</c:v>
                </c:pt>
              </c:numCache>
            </c:numRef>
          </c:val>
          <c:extLst>
            <c:ext xmlns:c16="http://schemas.microsoft.com/office/drawing/2014/chart" uri="{C3380CC4-5D6E-409C-BE32-E72D297353CC}">
              <c16:uniqueId val="{00000000-9D70-4E2B-9D50-7A6FAFCA8F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9D70-4E2B-9D50-7A6FAFCA8F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c:v>
                </c:pt>
                <c:pt idx="1">
                  <c:v>10.09</c:v>
                </c:pt>
                <c:pt idx="2">
                  <c:v>10.029999999999999</c:v>
                </c:pt>
                <c:pt idx="3">
                  <c:v>10.16</c:v>
                </c:pt>
                <c:pt idx="4">
                  <c:v>10.119999999999999</c:v>
                </c:pt>
              </c:numCache>
            </c:numRef>
          </c:val>
          <c:extLst>
            <c:ext xmlns:c16="http://schemas.microsoft.com/office/drawing/2014/chart" uri="{C3380CC4-5D6E-409C-BE32-E72D297353CC}">
              <c16:uniqueId val="{00000000-46B6-4A03-9B5E-EC306AD56D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46B6-4A03-9B5E-EC306AD56D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1.36</c:v>
                </c:pt>
                <c:pt idx="1">
                  <c:v>6.68</c:v>
                </c:pt>
                <c:pt idx="2">
                  <c:v>6.49</c:v>
                </c:pt>
                <c:pt idx="3">
                  <c:v>11.4</c:v>
                </c:pt>
                <c:pt idx="4">
                  <c:v>18.71</c:v>
                </c:pt>
              </c:numCache>
            </c:numRef>
          </c:val>
          <c:extLst>
            <c:ext xmlns:c16="http://schemas.microsoft.com/office/drawing/2014/chart" uri="{C3380CC4-5D6E-409C-BE32-E72D297353CC}">
              <c16:uniqueId val="{00000000-E952-4294-8CA2-3FA2EB3592E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E952-4294-8CA2-3FA2EB3592E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284.49</c:v>
                </c:pt>
                <c:pt idx="1">
                  <c:v>278.20999999999998</c:v>
                </c:pt>
                <c:pt idx="2">
                  <c:v>217.17</c:v>
                </c:pt>
                <c:pt idx="3">
                  <c:v>212.85</c:v>
                </c:pt>
                <c:pt idx="4">
                  <c:v>196.28</c:v>
                </c:pt>
              </c:numCache>
            </c:numRef>
          </c:val>
          <c:extLst>
            <c:ext xmlns:c16="http://schemas.microsoft.com/office/drawing/2014/chart" uri="{C3380CC4-5D6E-409C-BE32-E72D297353CC}">
              <c16:uniqueId val="{00000000-07CB-45FF-B659-F3F232F131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7CB-45FF-B659-F3F232F131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546.62</c:v>
                </c:pt>
                <c:pt idx="1">
                  <c:v>532.02</c:v>
                </c:pt>
                <c:pt idx="2">
                  <c:v>618.42999999999995</c:v>
                </c:pt>
                <c:pt idx="3">
                  <c:v>624.11</c:v>
                </c:pt>
                <c:pt idx="4">
                  <c:v>597.92999999999995</c:v>
                </c:pt>
              </c:numCache>
            </c:numRef>
          </c:val>
          <c:extLst>
            <c:ext xmlns:c16="http://schemas.microsoft.com/office/drawing/2014/chart" uri="{C3380CC4-5D6E-409C-BE32-E72D297353CC}">
              <c16:uniqueId val="{00000000-5725-4A7D-A68F-8D9623E7B7D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725-4A7D-A68F-8D9623E7B7D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84.28</c:v>
                </c:pt>
                <c:pt idx="1">
                  <c:v>82.56</c:v>
                </c:pt>
                <c:pt idx="2">
                  <c:v>82.4</c:v>
                </c:pt>
                <c:pt idx="3">
                  <c:v>81.34</c:v>
                </c:pt>
                <c:pt idx="4">
                  <c:v>81.790000000000006</c:v>
                </c:pt>
              </c:numCache>
            </c:numRef>
          </c:val>
          <c:extLst>
            <c:ext xmlns:c16="http://schemas.microsoft.com/office/drawing/2014/chart" uri="{C3380CC4-5D6E-409C-BE32-E72D297353CC}">
              <c16:uniqueId val="{00000000-CF1A-42CC-8203-FA2FB72B069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CF1A-42CC-8203-FA2FB72B069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243.52</c:v>
                </c:pt>
                <c:pt idx="1">
                  <c:v>247.53</c:v>
                </c:pt>
                <c:pt idx="2">
                  <c:v>250.04</c:v>
                </c:pt>
                <c:pt idx="3">
                  <c:v>256.07</c:v>
                </c:pt>
                <c:pt idx="4">
                  <c:v>256</c:v>
                </c:pt>
              </c:numCache>
            </c:numRef>
          </c:val>
          <c:extLst>
            <c:ext xmlns:c16="http://schemas.microsoft.com/office/drawing/2014/chart" uri="{C3380CC4-5D6E-409C-BE32-E72D297353CC}">
              <c16:uniqueId val="{00000000-65DD-47C3-B4D8-19E003F7A1D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5DD-47C3-B4D8-19E003F7A1D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0"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成田市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133099</v>
      </c>
      <c r="AM8" s="44"/>
      <c r="AN8" s="44"/>
      <c r="AO8" s="44"/>
      <c r="AP8" s="44"/>
      <c r="AQ8" s="44"/>
      <c r="AR8" s="44"/>
      <c r="AS8" s="44"/>
      <c r="AT8" s="45">
        <f>データ!$S$6</f>
        <v>213.84</v>
      </c>
      <c r="AU8" s="46"/>
      <c r="AV8" s="46"/>
      <c r="AW8" s="46"/>
      <c r="AX8" s="46"/>
      <c r="AY8" s="46"/>
      <c r="AZ8" s="46"/>
      <c r="BA8" s="46"/>
      <c r="BB8" s="47">
        <f>データ!$T$6</f>
        <v>622.41999999999996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57.49</v>
      </c>
      <c r="J10" s="46"/>
      <c r="K10" s="46"/>
      <c r="L10" s="46"/>
      <c r="M10" s="46"/>
      <c r="N10" s="46"/>
      <c r="O10" s="80"/>
      <c r="P10" s="47">
        <f>データ!$P$6</f>
        <v>59.22</v>
      </c>
      <c r="Q10" s="47"/>
      <c r="R10" s="47"/>
      <c r="S10" s="47"/>
      <c r="T10" s="47"/>
      <c r="U10" s="47"/>
      <c r="V10" s="47"/>
      <c r="W10" s="44">
        <f>データ!$Q$6</f>
        <v>2739</v>
      </c>
      <c r="X10" s="44"/>
      <c r="Y10" s="44"/>
      <c r="Z10" s="44"/>
      <c r="AA10" s="44"/>
      <c r="AB10" s="44"/>
      <c r="AC10" s="44"/>
      <c r="AD10" s="2"/>
      <c r="AE10" s="2"/>
      <c r="AF10" s="2"/>
      <c r="AG10" s="2"/>
      <c r="AH10" s="2"/>
      <c r="AI10" s="2"/>
      <c r="AJ10" s="2"/>
      <c r="AK10" s="2"/>
      <c r="AL10" s="44">
        <f>データ!$U$6</f>
        <v>78881</v>
      </c>
      <c r="AM10" s="44"/>
      <c r="AN10" s="44"/>
      <c r="AO10" s="44"/>
      <c r="AP10" s="44"/>
      <c r="AQ10" s="44"/>
      <c r="AR10" s="44"/>
      <c r="AS10" s="44"/>
      <c r="AT10" s="45">
        <f>データ!$V$6</f>
        <v>26.06</v>
      </c>
      <c r="AU10" s="46"/>
      <c r="AV10" s="46"/>
      <c r="AW10" s="46"/>
      <c r="AX10" s="46"/>
      <c r="AY10" s="46"/>
      <c r="AZ10" s="46"/>
      <c r="BA10" s="46"/>
      <c r="BB10" s="47">
        <f>データ!$W$6</f>
        <v>3026.9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113</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l5B44NUa16cpwjL0WSipePBPxBh1iL2T0wMlg/1rNK2zHk2HJlnrxxlPQKwC5mB0cM7Xvqq+3gfq/BIMnh4HA==" saltValue="2RzmLxy+O2UW0bqPe5cG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122114</v>
      </c>
      <c r="D6" s="20">
        <f t="shared" si="3"/>
        <v>46</v>
      </c>
      <c r="E6" s="20">
        <f t="shared" si="3"/>
        <v>1</v>
      </c>
      <c r="F6" s="20">
        <f t="shared" si="3"/>
        <v>0</v>
      </c>
      <c r="G6" s="20">
        <f t="shared" si="3"/>
        <v>1</v>
      </c>
      <c r="H6" s="20" t="str">
        <f t="shared" si="3"/>
        <v>千葉県　成田市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57.49</v>
      </c>
      <c r="P6" s="21">
        <f t="shared" si="3"/>
        <v>59.22</v>
      </c>
      <c r="Q6" s="21">
        <f t="shared" si="3"/>
        <v>2739</v>
      </c>
      <c r="R6" s="21">
        <f t="shared" si="3"/>
        <v>133099</v>
      </c>
      <c r="S6" s="21">
        <f t="shared" si="3"/>
        <v>213.84</v>
      </c>
      <c r="T6" s="21">
        <f t="shared" si="3"/>
        <v>622.41999999999996</v>
      </c>
      <c r="U6" s="21">
        <f t="shared" si="3"/>
        <v>78881</v>
      </c>
      <c r="V6" s="21">
        <f t="shared" si="3"/>
        <v>26.06</v>
      </c>
      <c r="W6" s="21">
        <f t="shared" si="3"/>
        <v>3026.9</v>
      </c>
      <c r="X6" s="22">
        <f>IF(X7="",NA(),X7)</f>
        <v>99</v>
      </c>
      <c r="Y6" s="22">
        <f t="shared" ref="Y6:AG6" si="4">IF(Y7="",NA(),Y7)</f>
        <v>94.74</v>
      </c>
      <c r="Z6" s="22">
        <f t="shared" si="4"/>
        <v>95.06</v>
      </c>
      <c r="AA6" s="22">
        <f t="shared" si="4"/>
        <v>91.2</v>
      </c>
      <c r="AB6" s="22">
        <f t="shared" si="4"/>
        <v>91.52</v>
      </c>
      <c r="AC6" s="22">
        <f t="shared" si="4"/>
        <v>110.91</v>
      </c>
      <c r="AD6" s="22">
        <f t="shared" si="4"/>
        <v>111.49</v>
      </c>
      <c r="AE6" s="22">
        <f t="shared" si="4"/>
        <v>109.09</v>
      </c>
      <c r="AF6" s="22">
        <f t="shared" si="4"/>
        <v>109.05</v>
      </c>
      <c r="AG6" s="22">
        <f t="shared" si="4"/>
        <v>107.61</v>
      </c>
      <c r="AH6" s="21" t="str">
        <f>IF(AH7="","",IF(AH7="-","【-】","【"&amp;SUBSTITUTE(TEXT(AH7,"#,##0.00"),"-","△")&amp;"】"))</f>
        <v>【107.26】</v>
      </c>
      <c r="AI6" s="22">
        <f>IF(AI7="",NA(),AI7)</f>
        <v>1.36</v>
      </c>
      <c r="AJ6" s="22">
        <f t="shared" ref="AJ6:AR6" si="5">IF(AJ7="",NA(),AJ7)</f>
        <v>6.68</v>
      </c>
      <c r="AK6" s="22">
        <f t="shared" si="5"/>
        <v>6.49</v>
      </c>
      <c r="AL6" s="22">
        <f t="shared" si="5"/>
        <v>11.4</v>
      </c>
      <c r="AM6" s="22">
        <f t="shared" si="5"/>
        <v>18.71</v>
      </c>
      <c r="AN6" s="22">
        <f t="shared" si="5"/>
        <v>0.92</v>
      </c>
      <c r="AO6" s="22">
        <f t="shared" si="5"/>
        <v>0.87</v>
      </c>
      <c r="AP6" s="22">
        <f t="shared" si="5"/>
        <v>0.93</v>
      </c>
      <c r="AQ6" s="22">
        <f t="shared" si="5"/>
        <v>1.02</v>
      </c>
      <c r="AR6" s="22">
        <f t="shared" si="5"/>
        <v>1.24</v>
      </c>
      <c r="AS6" s="21" t="str">
        <f>IF(AS7="","",IF(AS7="-","【-】","【"&amp;SUBSTITUTE(TEXT(AS7,"#,##0.00"),"-","△")&amp;"】"))</f>
        <v>【1.61】</v>
      </c>
      <c r="AT6" s="22">
        <f>IF(AT7="",NA(),AT7)</f>
        <v>284.49</v>
      </c>
      <c r="AU6" s="22">
        <f t="shared" ref="AU6:BC6" si="6">IF(AU7="",NA(),AU7)</f>
        <v>278.20999999999998</v>
      </c>
      <c r="AV6" s="22">
        <f t="shared" si="6"/>
        <v>217.17</v>
      </c>
      <c r="AW6" s="22">
        <f t="shared" si="6"/>
        <v>212.85</v>
      </c>
      <c r="AX6" s="22">
        <f t="shared" si="6"/>
        <v>196.28</v>
      </c>
      <c r="AY6" s="22">
        <f t="shared" si="6"/>
        <v>350.79</v>
      </c>
      <c r="AZ6" s="22">
        <f t="shared" si="6"/>
        <v>354.57</v>
      </c>
      <c r="BA6" s="22">
        <f t="shared" si="6"/>
        <v>357.74</v>
      </c>
      <c r="BB6" s="22">
        <f t="shared" si="6"/>
        <v>344.88</v>
      </c>
      <c r="BC6" s="22">
        <f t="shared" si="6"/>
        <v>326.02</v>
      </c>
      <c r="BD6" s="21" t="str">
        <f>IF(BD7="","",IF(BD7="-","【-】","【"&amp;SUBSTITUTE(TEXT(BD7,"#,##0.00"),"-","△")&amp;"】"))</f>
        <v>【239.69】</v>
      </c>
      <c r="BE6" s="22">
        <f>IF(BE7="",NA(),BE7)</f>
        <v>546.62</v>
      </c>
      <c r="BF6" s="22">
        <f t="shared" ref="BF6:BN6" si="7">IF(BF7="",NA(),BF7)</f>
        <v>532.02</v>
      </c>
      <c r="BG6" s="22">
        <f t="shared" si="7"/>
        <v>618.42999999999995</v>
      </c>
      <c r="BH6" s="22">
        <f t="shared" si="7"/>
        <v>624.11</v>
      </c>
      <c r="BI6" s="22">
        <f t="shared" si="7"/>
        <v>597.92999999999995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84.28</v>
      </c>
      <c r="BQ6" s="22">
        <f t="shared" ref="BQ6:BY6" si="8">IF(BQ7="",NA(),BQ7)</f>
        <v>82.56</v>
      </c>
      <c r="BR6" s="22">
        <f t="shared" si="8"/>
        <v>82.4</v>
      </c>
      <c r="BS6" s="22">
        <f t="shared" si="8"/>
        <v>81.34</v>
      </c>
      <c r="BT6" s="22">
        <f t="shared" si="8"/>
        <v>81.790000000000006</v>
      </c>
      <c r="BU6" s="22">
        <f t="shared" si="8"/>
        <v>100.85</v>
      </c>
      <c r="BV6" s="22">
        <f t="shared" si="8"/>
        <v>103.79</v>
      </c>
      <c r="BW6" s="22">
        <f t="shared" si="8"/>
        <v>98.3</v>
      </c>
      <c r="BX6" s="22">
        <f t="shared" si="8"/>
        <v>98.89</v>
      </c>
      <c r="BY6" s="22">
        <f t="shared" si="8"/>
        <v>99.25</v>
      </c>
      <c r="BZ6" s="21" t="str">
        <f>IF(BZ7="","",IF(BZ7="-","【-】","【"&amp;SUBSTITUTE(TEXT(BZ7,"#,##0.00"),"-","△")&amp;"】"))</f>
        <v>【97.59】</v>
      </c>
      <c r="CA6" s="22">
        <f>IF(CA7="",NA(),CA7)</f>
        <v>243.52</v>
      </c>
      <c r="CB6" s="22">
        <f t="shared" ref="CB6:CJ6" si="9">IF(CB7="",NA(),CB7)</f>
        <v>247.53</v>
      </c>
      <c r="CC6" s="22">
        <f t="shared" si="9"/>
        <v>250.04</v>
      </c>
      <c r="CD6" s="22">
        <f t="shared" si="9"/>
        <v>256.07</v>
      </c>
      <c r="CE6" s="22">
        <f t="shared" si="9"/>
        <v>256</v>
      </c>
      <c r="CF6" s="22">
        <f t="shared" si="9"/>
        <v>167.1</v>
      </c>
      <c r="CG6" s="22">
        <f t="shared" si="9"/>
        <v>167.86</v>
      </c>
      <c r="CH6" s="22">
        <f t="shared" si="9"/>
        <v>173.68</v>
      </c>
      <c r="CI6" s="22">
        <f t="shared" si="9"/>
        <v>174.52</v>
      </c>
      <c r="CJ6" s="22">
        <f t="shared" si="9"/>
        <v>178.92</v>
      </c>
      <c r="CK6" s="21" t="str">
        <f>IF(CK7="","",IF(CK7="-","【-】","【"&amp;SUBSTITUTE(TEXT(CK7,"#,##0.00"),"-","△")&amp;"】"))</f>
        <v>【181.66】</v>
      </c>
      <c r="CL6" s="22">
        <f>IF(CL7="",NA(),CL7)</f>
        <v>78.83</v>
      </c>
      <c r="CM6" s="22">
        <f t="shared" ref="CM6:CU6" si="10">IF(CM7="",NA(),CM7)</f>
        <v>62.63</v>
      </c>
      <c r="CN6" s="22">
        <f t="shared" si="10"/>
        <v>62.13</v>
      </c>
      <c r="CO6" s="22">
        <f t="shared" si="10"/>
        <v>62.85</v>
      </c>
      <c r="CP6" s="22">
        <f t="shared" si="10"/>
        <v>64.180000000000007</v>
      </c>
      <c r="CQ6" s="22">
        <f t="shared" si="10"/>
        <v>59.91</v>
      </c>
      <c r="CR6" s="22">
        <f t="shared" si="10"/>
        <v>59.4</v>
      </c>
      <c r="CS6" s="22">
        <f t="shared" si="10"/>
        <v>59.24</v>
      </c>
      <c r="CT6" s="22">
        <f t="shared" si="10"/>
        <v>58.77</v>
      </c>
      <c r="CU6" s="22">
        <f t="shared" si="10"/>
        <v>59.17</v>
      </c>
      <c r="CV6" s="21" t="str">
        <f>IF(CV7="","",IF(CV7="-","【-】","【"&amp;SUBSTITUTE(TEXT(CV7,"#,##0.00"),"-","△")&amp;"】"))</f>
        <v>【60.21】</v>
      </c>
      <c r="CW6" s="22">
        <f>IF(CW7="",NA(),CW7)</f>
        <v>87.45</v>
      </c>
      <c r="CX6" s="22">
        <f t="shared" ref="CX6:DF6" si="11">IF(CX7="",NA(),CX7)</f>
        <v>87.82</v>
      </c>
      <c r="CY6" s="22">
        <f t="shared" si="11"/>
        <v>88.27</v>
      </c>
      <c r="CZ6" s="22">
        <f t="shared" si="11"/>
        <v>88.22</v>
      </c>
      <c r="DA6" s="22">
        <f t="shared" si="11"/>
        <v>88.46</v>
      </c>
      <c r="DB6" s="22">
        <f t="shared" si="11"/>
        <v>87.26</v>
      </c>
      <c r="DC6" s="22">
        <f t="shared" si="11"/>
        <v>87.57</v>
      </c>
      <c r="DD6" s="22">
        <f t="shared" si="11"/>
        <v>87.26</v>
      </c>
      <c r="DE6" s="22">
        <f t="shared" si="11"/>
        <v>86.95</v>
      </c>
      <c r="DF6" s="22">
        <f t="shared" si="11"/>
        <v>86.58</v>
      </c>
      <c r="DG6" s="21" t="str">
        <f>IF(DG7="","",IF(DG7="-","【-】","【"&amp;SUBSTITUTE(TEXT(DG7,"#,##0.00"),"-","△")&amp;"】"))</f>
        <v>【89.21】</v>
      </c>
      <c r="DH6" s="22">
        <f>IF(DH7="",NA(),DH7)</f>
        <v>44.21</v>
      </c>
      <c r="DI6" s="22">
        <f t="shared" ref="DI6:DQ6" si="12">IF(DI7="",NA(),DI7)</f>
        <v>45.75</v>
      </c>
      <c r="DJ6" s="22">
        <f t="shared" si="12"/>
        <v>47.47</v>
      </c>
      <c r="DK6" s="22">
        <f t="shared" si="12"/>
        <v>48.31</v>
      </c>
      <c r="DL6" s="22">
        <f t="shared" si="12"/>
        <v>45.39</v>
      </c>
      <c r="DM6" s="22">
        <f t="shared" si="12"/>
        <v>49.2</v>
      </c>
      <c r="DN6" s="22">
        <f t="shared" si="12"/>
        <v>50.01</v>
      </c>
      <c r="DO6" s="22">
        <f t="shared" si="12"/>
        <v>50.99</v>
      </c>
      <c r="DP6" s="22">
        <f t="shared" si="12"/>
        <v>51.79</v>
      </c>
      <c r="DQ6" s="22">
        <f t="shared" si="12"/>
        <v>52.02</v>
      </c>
      <c r="DR6" s="21" t="str">
        <f>IF(DR7="","",IF(DR7="-","【-】","【"&amp;SUBSTITUTE(TEXT(DR7,"#,##0.00"),"-","△")&amp;"】"))</f>
        <v>【52.41】</v>
      </c>
      <c r="DS6" s="22">
        <f>IF(DS7="",NA(),DS7)</f>
        <v>3.9</v>
      </c>
      <c r="DT6" s="22">
        <f t="shared" ref="DT6:EB6" si="13">IF(DT7="",NA(),DT7)</f>
        <v>10.09</v>
      </c>
      <c r="DU6" s="22">
        <f t="shared" si="13"/>
        <v>10.029999999999999</v>
      </c>
      <c r="DV6" s="22">
        <f t="shared" si="13"/>
        <v>10.16</v>
      </c>
      <c r="DW6" s="22">
        <f t="shared" si="13"/>
        <v>10.119999999999999</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0.12</v>
      </c>
      <c r="EE6" s="22">
        <f t="shared" ref="EE6:EM6" si="14">IF(EE7="",NA(),EE7)</f>
        <v>0.11</v>
      </c>
      <c r="EF6" s="22">
        <f t="shared" si="14"/>
        <v>0.34</v>
      </c>
      <c r="EG6" s="22">
        <f t="shared" si="14"/>
        <v>0.14000000000000001</v>
      </c>
      <c r="EH6" s="22">
        <f t="shared" si="14"/>
        <v>0.14000000000000001</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122114</v>
      </c>
      <c r="D7" s="24">
        <v>46</v>
      </c>
      <c r="E7" s="24">
        <v>1</v>
      </c>
      <c r="F7" s="24">
        <v>0</v>
      </c>
      <c r="G7" s="24">
        <v>1</v>
      </c>
      <c r="H7" s="24" t="s">
        <v>93</v>
      </c>
      <c r="I7" s="24" t="s">
        <v>94</v>
      </c>
      <c r="J7" s="24" t="s">
        <v>95</v>
      </c>
      <c r="K7" s="24" t="s">
        <v>96</v>
      </c>
      <c r="L7" s="24" t="s">
        <v>97</v>
      </c>
      <c r="M7" s="24" t="s">
        <v>98</v>
      </c>
      <c r="N7" s="25" t="s">
        <v>99</v>
      </c>
      <c r="O7" s="25">
        <v>57.49</v>
      </c>
      <c r="P7" s="25">
        <v>59.22</v>
      </c>
      <c r="Q7" s="25">
        <v>2739</v>
      </c>
      <c r="R7" s="25">
        <v>133099</v>
      </c>
      <c r="S7" s="25">
        <v>213.84</v>
      </c>
      <c r="T7" s="25">
        <v>622.41999999999996</v>
      </c>
      <c r="U7" s="25">
        <v>78881</v>
      </c>
      <c r="V7" s="25">
        <v>26.06</v>
      </c>
      <c r="W7" s="25">
        <v>3026.9</v>
      </c>
      <c r="X7" s="25">
        <v>99</v>
      </c>
      <c r="Y7" s="25">
        <v>94.74</v>
      </c>
      <c r="Z7" s="25">
        <v>95.06</v>
      </c>
      <c r="AA7" s="25">
        <v>91.2</v>
      </c>
      <c r="AB7" s="25">
        <v>91.52</v>
      </c>
      <c r="AC7" s="25">
        <v>110.91</v>
      </c>
      <c r="AD7" s="25">
        <v>111.49</v>
      </c>
      <c r="AE7" s="25">
        <v>109.09</v>
      </c>
      <c r="AF7" s="25">
        <v>109.05</v>
      </c>
      <c r="AG7" s="25">
        <v>107.61</v>
      </c>
      <c r="AH7" s="25">
        <v>107.26</v>
      </c>
      <c r="AI7" s="25">
        <v>1.36</v>
      </c>
      <c r="AJ7" s="25">
        <v>6.68</v>
      </c>
      <c r="AK7" s="25">
        <v>6.49</v>
      </c>
      <c r="AL7" s="25">
        <v>11.4</v>
      </c>
      <c r="AM7" s="25">
        <v>18.71</v>
      </c>
      <c r="AN7" s="25">
        <v>0.92</v>
      </c>
      <c r="AO7" s="25">
        <v>0.87</v>
      </c>
      <c r="AP7" s="25">
        <v>0.93</v>
      </c>
      <c r="AQ7" s="25">
        <v>1.02</v>
      </c>
      <c r="AR7" s="25">
        <v>1.24</v>
      </c>
      <c r="AS7" s="25">
        <v>1.61</v>
      </c>
      <c r="AT7" s="25">
        <v>284.49</v>
      </c>
      <c r="AU7" s="25">
        <v>278.20999999999998</v>
      </c>
      <c r="AV7" s="25">
        <v>217.17</v>
      </c>
      <c r="AW7" s="25">
        <v>212.85</v>
      </c>
      <c r="AX7" s="25">
        <v>196.28</v>
      </c>
      <c r="AY7" s="25">
        <v>350.79</v>
      </c>
      <c r="AZ7" s="25">
        <v>354.57</v>
      </c>
      <c r="BA7" s="25">
        <v>357.74</v>
      </c>
      <c r="BB7" s="25">
        <v>344.88</v>
      </c>
      <c r="BC7" s="25">
        <v>326.02</v>
      </c>
      <c r="BD7" s="25">
        <v>239.69</v>
      </c>
      <c r="BE7" s="25">
        <v>546.62</v>
      </c>
      <c r="BF7" s="25">
        <v>532.02</v>
      </c>
      <c r="BG7" s="25">
        <v>618.42999999999995</v>
      </c>
      <c r="BH7" s="25">
        <v>624.11</v>
      </c>
      <c r="BI7" s="25">
        <v>597.92999999999995</v>
      </c>
      <c r="BJ7" s="25">
        <v>322.92</v>
      </c>
      <c r="BK7" s="25">
        <v>303.45999999999998</v>
      </c>
      <c r="BL7" s="25">
        <v>307.27999999999997</v>
      </c>
      <c r="BM7" s="25">
        <v>304.02</v>
      </c>
      <c r="BN7" s="25">
        <v>300.54000000000002</v>
      </c>
      <c r="BO7" s="25">
        <v>264.86</v>
      </c>
      <c r="BP7" s="25">
        <v>84.28</v>
      </c>
      <c r="BQ7" s="25">
        <v>82.56</v>
      </c>
      <c r="BR7" s="25">
        <v>82.4</v>
      </c>
      <c r="BS7" s="25">
        <v>81.34</v>
      </c>
      <c r="BT7" s="25">
        <v>81.790000000000006</v>
      </c>
      <c r="BU7" s="25">
        <v>100.85</v>
      </c>
      <c r="BV7" s="25">
        <v>103.79</v>
      </c>
      <c r="BW7" s="25">
        <v>98.3</v>
      </c>
      <c r="BX7" s="25">
        <v>98.89</v>
      </c>
      <c r="BY7" s="25">
        <v>99.25</v>
      </c>
      <c r="BZ7" s="25">
        <v>97.59</v>
      </c>
      <c r="CA7" s="25">
        <v>243.52</v>
      </c>
      <c r="CB7" s="25">
        <v>247.53</v>
      </c>
      <c r="CC7" s="25">
        <v>250.04</v>
      </c>
      <c r="CD7" s="25">
        <v>256.07</v>
      </c>
      <c r="CE7" s="25">
        <v>256</v>
      </c>
      <c r="CF7" s="25">
        <v>167.1</v>
      </c>
      <c r="CG7" s="25">
        <v>167.86</v>
      </c>
      <c r="CH7" s="25">
        <v>173.68</v>
      </c>
      <c r="CI7" s="25">
        <v>174.52</v>
      </c>
      <c r="CJ7" s="25">
        <v>178.92</v>
      </c>
      <c r="CK7" s="25">
        <v>181.66</v>
      </c>
      <c r="CL7" s="25">
        <v>78.83</v>
      </c>
      <c r="CM7" s="25">
        <v>62.63</v>
      </c>
      <c r="CN7" s="25">
        <v>62.13</v>
      </c>
      <c r="CO7" s="25">
        <v>62.85</v>
      </c>
      <c r="CP7" s="25">
        <v>64.180000000000007</v>
      </c>
      <c r="CQ7" s="25">
        <v>59.91</v>
      </c>
      <c r="CR7" s="25">
        <v>59.4</v>
      </c>
      <c r="CS7" s="25">
        <v>59.24</v>
      </c>
      <c r="CT7" s="25">
        <v>58.77</v>
      </c>
      <c r="CU7" s="25">
        <v>59.17</v>
      </c>
      <c r="CV7" s="25">
        <v>60.21</v>
      </c>
      <c r="CW7" s="25">
        <v>87.45</v>
      </c>
      <c r="CX7" s="25">
        <v>87.82</v>
      </c>
      <c r="CY7" s="25">
        <v>88.27</v>
      </c>
      <c r="CZ7" s="25">
        <v>88.22</v>
      </c>
      <c r="DA7" s="25">
        <v>88.46</v>
      </c>
      <c r="DB7" s="25">
        <v>87.26</v>
      </c>
      <c r="DC7" s="25">
        <v>87.57</v>
      </c>
      <c r="DD7" s="25">
        <v>87.26</v>
      </c>
      <c r="DE7" s="25">
        <v>86.95</v>
      </c>
      <c r="DF7" s="25">
        <v>86.58</v>
      </c>
      <c r="DG7" s="25">
        <v>89.21</v>
      </c>
      <c r="DH7" s="25">
        <v>44.21</v>
      </c>
      <c r="DI7" s="25">
        <v>45.75</v>
      </c>
      <c r="DJ7" s="25">
        <v>47.47</v>
      </c>
      <c r="DK7" s="25">
        <v>48.31</v>
      </c>
      <c r="DL7" s="25">
        <v>45.39</v>
      </c>
      <c r="DM7" s="25">
        <v>49.2</v>
      </c>
      <c r="DN7" s="25">
        <v>50.01</v>
      </c>
      <c r="DO7" s="25">
        <v>50.99</v>
      </c>
      <c r="DP7" s="25">
        <v>51.79</v>
      </c>
      <c r="DQ7" s="25">
        <v>52.02</v>
      </c>
      <c r="DR7" s="25">
        <v>52.41</v>
      </c>
      <c r="DS7" s="25">
        <v>3.9</v>
      </c>
      <c r="DT7" s="25">
        <v>10.09</v>
      </c>
      <c r="DU7" s="25">
        <v>10.029999999999999</v>
      </c>
      <c r="DV7" s="25">
        <v>10.16</v>
      </c>
      <c r="DW7" s="25">
        <v>10.119999999999999</v>
      </c>
      <c r="DX7" s="25">
        <v>18.329999999999998</v>
      </c>
      <c r="DY7" s="25">
        <v>20.27</v>
      </c>
      <c r="DZ7" s="25">
        <v>21.69</v>
      </c>
      <c r="EA7" s="25">
        <v>23.19</v>
      </c>
      <c r="EB7" s="25">
        <v>24.61</v>
      </c>
      <c r="EC7" s="25">
        <v>26.78</v>
      </c>
      <c r="ED7" s="25">
        <v>0.12</v>
      </c>
      <c r="EE7" s="25">
        <v>0.11</v>
      </c>
      <c r="EF7" s="25">
        <v>0.34</v>
      </c>
      <c r="EG7" s="25">
        <v>0.14000000000000001</v>
      </c>
      <c r="EH7" s="25">
        <v>0.14000000000000001</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2025-12-12T09:14:24Z</dcterms:created>
  <dcterms:modified xsi:type="dcterms:W3CDTF">2026-03-05T03:47:37Z</dcterms:modified>
  <cp:category/>
</cp:coreProperties>
</file>