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061AD706-C446-406C-B651-801C8508EAFD}" xr6:coauthVersionLast="47" xr6:coauthVersionMax="47" xr10:uidLastSave="{00000000-0000-0000-0000-000000000000}"/>
  <workbookProtection workbookAlgorithmName="SHA-512" workbookHashValue="gsR1nbgOJmRgR23BmRsI3khBrGL4kavTT0EAOu44scpYxjUDkpiVbP+irMVNI6XqnFjWjG/6doH8g6hMMZe8Dg==" workbookSaltValue="6k0hRxcEPQXaV0RlIyJKz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E85" i="4"/>
  <c r="BB10" i="4"/>
  <c r="W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<sst xmlns="http://schemas.openxmlformats.org/spreadsheetml/2006/main" count="236" uniqueCount="115">
  <si>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</si>
  <si>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</si>
  <si>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</si>
  <si>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</si>
  <si>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</si>
  <si>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</si>
  <si>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</si>
  <si>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</si>
  <si>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</si>
  <si>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</si>
  <si>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</si>
  <si>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</si>
  <si>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</si>
  <si>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</si>
  <si>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</si>
  <si>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</si>
  <si>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</si>
  <si>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</si>
  <si>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</si>
  <si>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</si>
  <si>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</si>
  <si>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</si>
  <si>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</si>
  <si>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</si>
  <si>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</si>
  <si>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</si>
  <si>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</si>
  <si>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</si>
  <si>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</si>
  <si>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</si>
  <si>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</si>
  <si>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</si>
  <si>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</si>
  <si>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</si>
  <si>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</si>
  <si>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</si>
  <si>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</si>
  <si>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</si>
  <si>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</si>
  <si>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</si>
  <si>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</si>
  <si>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</si>
  <si>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</si>
  <si>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</si>
  <si>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</si>
  <si>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</si>
  <si>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</si>
  <si>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</si>
  <si>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</si>
  <si>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</si>
  <si>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</si>
  <si>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</si>
  <si>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</si>
  <si>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</si>
  <si>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</si>
  <si>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</si>
  <si>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</si>
  <si>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</si>
  <si>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</si>
  <si>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</si>
  <si>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</si>
  <si>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</si>
  <si>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</si>
  <si>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</si>
  <si>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</si>
  <si>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</si>
  <si>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</si>
  <si>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</si>
  <si>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</si>
  <si>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</si>
  <si>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</si>
  <si>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</si>
  <si>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</si>
  <si>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</si>
  <si>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</si>
  <si>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</si>
  <si>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</si>
  <si>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</si>
  <si>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</si>
  <si>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</si>
  <si>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</si>
  <si>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</si>
  <si>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</si>
  <si>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</si>
  <si>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</si>
  <si>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</si>
  <si>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</si>
  <si>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</si>
  <si>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</si>
  <si>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</si>
  <si>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</si>
  <si>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</si>
  <si>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</si>
  <si>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</si>
  <si>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</si>
  <si>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</si>
  <si>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</si>
  <si>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</si>
  <si>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</si>
  <si>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</si>
  <si>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</si>
  <si>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</si>
  <si>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</si>
  <si>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</si>
  <si>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</si>
  <si>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</si>
  <si>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</si>
  <si>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</si>
  <si>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</si>
  <si>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</si>
  <si>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</si>
  <si>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</si>
  <si>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経営の安定化を図るため、引き続き汚水施設の整備を行いながら、接続促進や融資あっせん及び利子補給制度により水洗化率の向上に努め、下水道使用料の増収に繋</t>
    </r>
    <r>
      <rPr>
        <sz val="11"/>
        <rFont val="ＭＳ ゴシック"/>
        <family val="3"/>
        <charset val="128"/>
      </rPr>
      <t>げてまいります。</t>
    </r>
    <r>
      <rPr>
        <sz val="11"/>
        <color theme="1"/>
        <rFont val="ＭＳ ゴシック"/>
        <family val="3"/>
        <charset val="128"/>
      </rPr>
      <t xml:space="preserve">
　また、中長期を見据えた経営戦略に基づき、計画的な事業運営を実施することで経営基盤の更なる強化を図</t>
    </r>
    <r>
      <rPr>
        <sz val="11"/>
        <rFont val="ＭＳ ゴシック"/>
        <family val="3"/>
        <charset val="128"/>
      </rPr>
      <t>ってまいります。</t>
    </r>
    <rPh sb="71" eb="73">
      <t>ゾウシュウ</t>
    </rPh>
    <rPh sb="74" eb="75">
      <t>ツナ</t>
    </rPh>
    <rPh sb="88" eb="91">
      <t>チュウチョウキ</t>
    </rPh>
    <rPh sb="92" eb="94">
      <t>ミス</t>
    </rPh>
    <rPh sb="96" eb="98">
      <t>ケイエイ</t>
    </rPh>
    <rPh sb="98" eb="100">
      <t>センリャク</t>
    </rPh>
    <rPh sb="101" eb="102">
      <t>モト</t>
    </rPh>
    <rPh sb="105" eb="108">
      <t>ケイカクテキ</t>
    </rPh>
    <rPh sb="109" eb="111">
      <t>ジギョウ</t>
    </rPh>
    <rPh sb="111" eb="113">
      <t>ウンエイ</t>
    </rPh>
    <rPh sb="114" eb="116">
      <t>ジッシ</t>
    </rPh>
    <rPh sb="121" eb="123">
      <t>ケイエイ</t>
    </rPh>
    <rPh sb="123" eb="125">
      <t>キバン</t>
    </rPh>
    <rPh sb="126" eb="127">
      <t>サラ</t>
    </rPh>
    <rPh sb="129" eb="131">
      <t>キョウカ</t>
    </rPh>
    <rPh sb="132" eb="133">
      <t>ハカトウシゲスイドウミセイビチイキセイビスス</t>
    </rPh>
    <phoneticPr fontId="4"/>
  </si>
  <si>
    <r>
      <t>　本市は、昭和62年度末から公共下水道の供用を開始したため、更新対象の管渠施設が少ない状況にあります。
　今後の老朽化対策については、下水道ストックマネジメント計画（長寿命化計画）に基づき、計画的な維持管理を</t>
    </r>
    <r>
      <rPr>
        <sz val="11"/>
        <rFont val="ＭＳ ゴシック"/>
        <family val="3"/>
        <charset val="128"/>
      </rPr>
      <t>行ってまいります。</t>
    </r>
    <phoneticPr fontId="4"/>
  </si>
  <si>
    <r>
      <t>　経常収支比率は、年間有収水量が増加したことに伴い下水道使用料収入が増額となったこと及び一般会計繰入金が増額となったことにより100％を上回っています。
　流動比率は100％を下回っておりますが、流動負債のうち大部分を占める企業債は建設改良費に充てた企業債のみであり、この財源により整備された施設により償還の財源である下水道使用料の増収に</t>
    </r>
    <r>
      <rPr>
        <sz val="11"/>
        <rFont val="ＭＳ ゴシック"/>
        <family val="3"/>
        <charset val="128"/>
      </rPr>
      <t>繋がっています。</t>
    </r>
    <r>
      <rPr>
        <sz val="11"/>
        <color theme="1"/>
        <rFont val="ＭＳ ゴシック"/>
        <family val="3"/>
        <charset val="128"/>
      </rPr>
      <t xml:space="preserve">
　企業債残高対事業規模比率は、企業債の償還が進んでいることに伴い昨年度より43.68</t>
    </r>
    <r>
      <rPr>
        <sz val="11"/>
        <rFont val="ＭＳ ゴシック"/>
        <family val="3"/>
        <charset val="128"/>
      </rPr>
      <t>ポイント</t>
    </r>
    <r>
      <rPr>
        <sz val="11"/>
        <color theme="1"/>
        <rFont val="ＭＳ ゴシック"/>
        <family val="3"/>
        <charset val="128"/>
      </rPr>
      <t>減少し、</t>
    </r>
    <r>
      <rPr>
        <sz val="11"/>
        <rFont val="ＭＳ ゴシック"/>
        <family val="3"/>
        <charset val="128"/>
      </rPr>
      <t>改善</t>
    </r>
    <r>
      <rPr>
        <sz val="11"/>
        <color theme="1"/>
        <rFont val="ＭＳ ゴシック"/>
        <family val="3"/>
        <charset val="128"/>
      </rPr>
      <t>の傾向にあります。
　経費回収率は、下水道使用料収入の増加に伴い0.1</t>
    </r>
    <r>
      <rPr>
        <sz val="11"/>
        <rFont val="ＭＳ ゴシック"/>
        <family val="3"/>
        <charset val="128"/>
      </rPr>
      <t>5ポイント上昇しました。今後も接続促進による下水道使用料の</t>
    </r>
    <r>
      <rPr>
        <sz val="11"/>
        <color theme="1"/>
        <rFont val="ＭＳ ゴシック"/>
        <family val="3"/>
        <charset val="128"/>
      </rPr>
      <t>増収や汚水処理費の削減を図り、</t>
    </r>
    <r>
      <rPr>
        <sz val="11"/>
        <rFont val="ＭＳ ゴシック"/>
        <family val="3"/>
        <charset val="128"/>
      </rPr>
      <t>引き続き改</t>
    </r>
    <r>
      <rPr>
        <sz val="11"/>
        <color theme="1"/>
        <rFont val="ＭＳ ゴシック"/>
        <family val="3"/>
        <charset val="128"/>
      </rPr>
      <t>善に</t>
    </r>
    <r>
      <rPr>
        <sz val="11"/>
        <rFont val="ＭＳ ゴシック"/>
        <family val="3"/>
        <charset val="128"/>
      </rPr>
      <t>努めてまいります。</t>
    </r>
    <r>
      <rPr>
        <sz val="11"/>
        <color theme="1"/>
        <rFont val="ＭＳ ゴシック"/>
        <family val="3"/>
        <charset val="128"/>
      </rPr>
      <t xml:space="preserve">
　汚水処理原価は、未整備地域への下水道整備を進めている中でも概ね過年度と同程度の水準を保っています。
　施設利用率は、汚水処理施設を保有しておらず流域下水道へ接続しているため、該当</t>
    </r>
    <r>
      <rPr>
        <sz val="11"/>
        <rFont val="ＭＳ ゴシック"/>
        <family val="3"/>
        <charset val="128"/>
      </rPr>
      <t>は</t>
    </r>
    <r>
      <rPr>
        <sz val="11"/>
        <color theme="1"/>
        <rFont val="ＭＳ ゴシック"/>
        <family val="3"/>
        <charset val="128"/>
      </rPr>
      <t>ありません。
　水洗化率は、未整備地域への下水道整備を進めている中、下水道整備時や既整備地域に対する下水道接続促進の地道な取組の結果、0.50</t>
    </r>
    <r>
      <rPr>
        <sz val="11"/>
        <rFont val="ＭＳ ゴシック"/>
        <family val="3"/>
        <charset val="128"/>
      </rPr>
      <t>ポイント</t>
    </r>
    <r>
      <rPr>
        <sz val="11"/>
        <color theme="1"/>
        <rFont val="ＭＳ ゴシック"/>
        <family val="3"/>
        <charset val="128"/>
      </rPr>
      <t>上昇して</t>
    </r>
    <r>
      <rPr>
        <sz val="11"/>
        <rFont val="ＭＳ ゴシック"/>
        <family val="3"/>
        <charset val="128"/>
      </rPr>
      <t>い</t>
    </r>
    <r>
      <rPr>
        <sz val="11"/>
        <color theme="1"/>
        <rFont val="ＭＳ ゴシック"/>
        <family val="3"/>
        <charset val="128"/>
      </rPr>
      <t>ます。
　</t>
    </r>
    <rPh sb="1" eb="3">
      <t>ケイジョウ</t>
    </rPh>
    <rPh sb="3" eb="5">
      <t>シュウシ</t>
    </rPh>
    <rPh sb="5" eb="7">
      <t>ヒリツ</t>
    </rPh>
    <rPh sb="9" eb="11">
      <t>ネンカン</t>
    </rPh>
    <rPh sb="11" eb="13">
      <t>ユウシュウ</t>
    </rPh>
    <rPh sb="13" eb="15">
      <t>スイリョウ</t>
    </rPh>
    <rPh sb="16" eb="18">
      <t>ゾウカ</t>
    </rPh>
    <rPh sb="23" eb="24">
      <t>トモナ</t>
    </rPh>
    <rPh sb="25" eb="28">
      <t>ゲスイドウ</t>
    </rPh>
    <rPh sb="28" eb="31">
      <t>シヨウリョウ</t>
    </rPh>
    <rPh sb="31" eb="33">
      <t>シュウニュウ</t>
    </rPh>
    <rPh sb="34" eb="36">
      <t>ゾウガク</t>
    </rPh>
    <rPh sb="42" eb="43">
      <t>オヨ</t>
    </rPh>
    <rPh sb="44" eb="46">
      <t>イッパン</t>
    </rPh>
    <rPh sb="46" eb="48">
      <t>カイケイ</t>
    </rPh>
    <rPh sb="48" eb="50">
      <t>クリイレ</t>
    </rPh>
    <rPh sb="50" eb="51">
      <t>キン</t>
    </rPh>
    <rPh sb="52" eb="54">
      <t>ゾウガク</t>
    </rPh>
    <rPh sb="68" eb="70">
      <t>ウワマワ</t>
    </rPh>
    <rPh sb="78" eb="80">
      <t>リュウドウ</t>
    </rPh>
    <rPh sb="80" eb="82">
      <t>ヒリツ</t>
    </rPh>
    <rPh sb="88" eb="90">
      <t>シタマワ</t>
    </rPh>
    <rPh sb="100" eb="102">
      <t>フサイ</t>
    </rPh>
    <rPh sb="105" eb="108">
      <t>ダイブブン</t>
    </rPh>
    <rPh sb="109" eb="110">
      <t>シ</t>
    </rPh>
    <rPh sb="112" eb="114">
      <t>キギョウ</t>
    </rPh>
    <rPh sb="114" eb="115">
      <t>サイ</t>
    </rPh>
    <rPh sb="116" eb="118">
      <t>ケンセツ</t>
    </rPh>
    <rPh sb="118" eb="120">
      <t>カイリョウ</t>
    </rPh>
    <rPh sb="120" eb="121">
      <t>ヒ</t>
    </rPh>
    <rPh sb="122" eb="123">
      <t>ア</t>
    </rPh>
    <rPh sb="125" eb="127">
      <t>キギョウ</t>
    </rPh>
    <rPh sb="127" eb="128">
      <t>サイ</t>
    </rPh>
    <rPh sb="136" eb="138">
      <t>ザイゲン</t>
    </rPh>
    <rPh sb="141" eb="143">
      <t>セイビ</t>
    </rPh>
    <rPh sb="146" eb="148">
      <t>シセツ</t>
    </rPh>
    <rPh sb="151" eb="153">
      <t>ショウカン</t>
    </rPh>
    <rPh sb="154" eb="156">
      <t>ザイゲン</t>
    </rPh>
    <rPh sb="159" eb="162">
      <t>ゲスイドウ</t>
    </rPh>
    <rPh sb="162" eb="165">
      <t>シヨウリョウ</t>
    </rPh>
    <rPh sb="166" eb="168">
      <t>ゾウシュウ</t>
    </rPh>
    <rPh sb="169" eb="170">
      <t>ツナ</t>
    </rPh>
    <rPh sb="179" eb="181">
      <t>キギョウ</t>
    </rPh>
    <rPh sb="181" eb="182">
      <t>サイ</t>
    </rPh>
    <rPh sb="182" eb="184">
      <t>ザンダカ</t>
    </rPh>
    <rPh sb="184" eb="185">
      <t>タイ</t>
    </rPh>
    <rPh sb="185" eb="187">
      <t>ジギョウ</t>
    </rPh>
    <rPh sb="187" eb="189">
      <t>キボ</t>
    </rPh>
    <rPh sb="189" eb="191">
      <t>ヒリツ</t>
    </rPh>
    <rPh sb="193" eb="195">
      <t>キギョウ</t>
    </rPh>
    <rPh sb="195" eb="196">
      <t>サイ</t>
    </rPh>
    <rPh sb="197" eb="199">
      <t>ショウカン</t>
    </rPh>
    <rPh sb="200" eb="201">
      <t>スス</t>
    </rPh>
    <rPh sb="208" eb="209">
      <t>トモナ</t>
    </rPh>
    <rPh sb="210" eb="213">
      <t>サクネンド</t>
    </rPh>
    <rPh sb="224" eb="226">
      <t>ゲンショウ</t>
    </rPh>
    <rPh sb="228" eb="230">
      <t>カイゼン</t>
    </rPh>
    <rPh sb="231" eb="233">
      <t>ケイコウ</t>
    </rPh>
    <rPh sb="241" eb="243">
      <t>ケイヒ</t>
    </rPh>
    <rPh sb="243" eb="245">
      <t>カイシュウ</t>
    </rPh>
    <rPh sb="245" eb="246">
      <t>リツ</t>
    </rPh>
    <rPh sb="248" eb="251">
      <t>ゲスイドウ</t>
    </rPh>
    <rPh sb="251" eb="254">
      <t>シヨウリョウ</t>
    </rPh>
    <rPh sb="254" eb="256">
      <t>シュウニュウ</t>
    </rPh>
    <rPh sb="257" eb="259">
      <t>ゾウカ</t>
    </rPh>
    <rPh sb="260" eb="261">
      <t>トモナ</t>
    </rPh>
    <rPh sb="270" eb="272">
      <t>ジョウショウ</t>
    </rPh>
    <rPh sb="277" eb="279">
      <t>コンゴ</t>
    </rPh>
    <rPh sb="280" eb="282">
      <t>セツゾク</t>
    </rPh>
    <rPh sb="282" eb="284">
      <t>ソクシン</t>
    </rPh>
    <rPh sb="287" eb="290">
      <t>ゲスイドウ</t>
    </rPh>
    <rPh sb="290" eb="293">
      <t>シヨウリョウ</t>
    </rPh>
    <rPh sb="294" eb="296">
      <t>ゾウシュウ</t>
    </rPh>
    <rPh sb="297" eb="299">
      <t>オスイ</t>
    </rPh>
    <rPh sb="299" eb="301">
      <t>ショリ</t>
    </rPh>
    <rPh sb="301" eb="302">
      <t>ヒ</t>
    </rPh>
    <rPh sb="303" eb="305">
      <t>サクゲン</t>
    </rPh>
    <rPh sb="306" eb="307">
      <t>ハカ</t>
    </rPh>
    <rPh sb="313" eb="315">
      <t>カイゼン</t>
    </rPh>
    <rPh sb="316" eb="317">
      <t>ツト</t>
    </rPh>
    <rPh sb="324" eb="325">
      <t>ツト</t>
    </rPh>
    <rPh sb="449" eb="450">
      <t>ナカ</t>
    </rPh>
    <rPh sb="492" eb="494">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</si>
</sst>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E75-4DB7-B5A9-602BFBCA52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7E75-4DB7-B5A9-602BFBCA52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1B-4175-BF95-72DCFA80F9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FA1B-4175-BF95-72DCFA80F9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93.22</c:v>
                </c:pt>
                <c:pt idx="1">
                  <c:v>93.16</c:v>
                </c:pt>
                <c:pt idx="2">
                  <c:v>93.52</c:v>
                </c:pt>
                <c:pt idx="3">
                  <c:v>93.9</c:v>
                </c:pt>
                <c:pt idx="4">
                  <c:v>94.4</c:v>
                </c:pt>
              </c:numCache>
            </c:numRef>
          </c:val>
          <c:extLst>
            <c:ext xmlns:c16="http://schemas.microsoft.com/office/drawing/2014/chart" uri="{C3380CC4-5D6E-409C-BE32-E72D297353CC}">
              <c16:uniqueId val="{00000000-BA6B-4EBD-B025-9123044BB2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BA6B-4EBD-B025-9123044BB2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108.48</c:v>
                </c:pt>
                <c:pt idx="1">
                  <c:v>102.44</c:v>
                </c:pt>
                <c:pt idx="2">
                  <c:v>99.92</c:v>
                </c:pt>
                <c:pt idx="3">
                  <c:v>99.63</c:v>
                </c:pt>
                <c:pt idx="4">
                  <c:v>102.23</c:v>
                </c:pt>
              </c:numCache>
            </c:numRef>
          </c:val>
          <c:extLst>
            <c:ext xmlns:c16="http://schemas.microsoft.com/office/drawing/2014/chart" uri="{C3380CC4-5D6E-409C-BE32-E72D297353CC}">
              <c16:uniqueId val="{00000000-C5B0-4C9C-90A7-AB09777219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C5B0-4C9C-90A7-AB09777219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c:v>
                </c:pt>
                <c:pt idx="1">
                  <c:v>6.23</c:v>
                </c:pt>
                <c:pt idx="2">
                  <c:v>9.25</c:v>
                </c:pt>
                <c:pt idx="3">
                  <c:v>12.21</c:v>
                </c:pt>
                <c:pt idx="4">
                  <c:v>15.13</c:v>
                </c:pt>
              </c:numCache>
            </c:numRef>
          </c:val>
          <c:extLst>
            <c:ext xmlns:c16="http://schemas.microsoft.com/office/drawing/2014/chart" uri="{C3380CC4-5D6E-409C-BE32-E72D297353CC}">
              <c16:uniqueId val="{00000000-E644-4B29-91EC-8C425A9B9B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E644-4B29-91EC-8C425A9B9B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0.78</c:v>
                </c:pt>
                <c:pt idx="1">
                  <c:v>0.77</c:v>
                </c:pt>
                <c:pt idx="2">
                  <c:v>2.1</c:v>
                </c:pt>
                <c:pt idx="3">
                  <c:v>3.07</c:v>
                </c:pt>
                <c:pt idx="4">
                  <c:v>3.57</c:v>
                </c:pt>
              </c:numCache>
            </c:numRef>
          </c:val>
          <c:extLst>
            <c:ext xmlns:c16="http://schemas.microsoft.com/office/drawing/2014/chart" uri="{C3380CC4-5D6E-409C-BE32-E72D297353CC}">
              <c16:uniqueId val="{00000000-51B6-4280-8C9C-EA00EB9A99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51B6-4280-8C9C-EA00EB9A99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00-47B7-A647-F79AE36659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C300-47B7-A647-F79AE36659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43.09</c:v>
                </c:pt>
                <c:pt idx="1">
                  <c:v>43.89</c:v>
                </c:pt>
                <c:pt idx="2">
                  <c:v>36.659999999999997</c:v>
                </c:pt>
                <c:pt idx="3">
                  <c:v>39.67</c:v>
                </c:pt>
                <c:pt idx="4">
                  <c:v>61.63</c:v>
                </c:pt>
              </c:numCache>
            </c:numRef>
          </c:val>
          <c:extLst>
            <c:ext xmlns:c16="http://schemas.microsoft.com/office/drawing/2014/chart" uri="{C3380CC4-5D6E-409C-BE32-E72D297353CC}">
              <c16:uniqueId val="{00000000-0BC4-4290-A7B9-050401F640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0BC4-4290-A7B9-050401F640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1005.39</c:v>
                </c:pt>
                <c:pt idx="1">
                  <c:v>933.21</c:v>
                </c:pt>
                <c:pt idx="2">
                  <c:v>894.16</c:v>
                </c:pt>
                <c:pt idx="3">
                  <c:v>851.48</c:v>
                </c:pt>
                <c:pt idx="4">
                  <c:v>807.8</c:v>
                </c:pt>
              </c:numCache>
            </c:numRef>
          </c:val>
          <c:extLst>
            <c:ext xmlns:c16="http://schemas.microsoft.com/office/drawing/2014/chart" uri="{C3380CC4-5D6E-409C-BE32-E72D297353CC}">
              <c16:uniqueId val="{00000000-692B-4525-A4E7-C3B5CA9AAB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692B-4525-A4E7-C3B5CA9AAB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92.97</c:v>
                </c:pt>
                <c:pt idx="1">
                  <c:v>94.44</c:v>
                </c:pt>
                <c:pt idx="2">
                  <c:v>94.19</c:v>
                </c:pt>
                <c:pt idx="3">
                  <c:v>94.44</c:v>
                </c:pt>
                <c:pt idx="4">
                  <c:v>94.59</c:v>
                </c:pt>
              </c:numCache>
            </c:numRef>
          </c:val>
          <c:extLst>
            <c:ext xmlns:c16="http://schemas.microsoft.com/office/drawing/2014/chart" uri="{C3380CC4-5D6E-409C-BE32-E72D297353CC}">
              <c16:uniqueId val="{00000000-6416-4D4F-9E08-F68E34F4052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6416-4D4F-9E08-F68E34F4052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E157-4270-8812-B53362C21D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E157-4270-8812-B53362C21D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野田市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非設置</v>
      </c>
      <c r="AE8" s="65"/>
      <c r="AF8" s="65"/>
      <c r="AG8" s="65"/>
      <c r="AH8" s="65"/>
      <c r="AI8" s="65"/>
      <c r="AJ8" s="65"/>
      <c r="AK8" s="3"/>
      <c r="AL8" s="44">
        <f>データ!S6</f>
        <v>153538</v>
      </c>
      <c r="AM8" s="44"/>
      <c r="AN8" s="44"/>
      <c r="AO8" s="44"/>
      <c r="AP8" s="44"/>
      <c r="AQ8" s="44"/>
      <c r="AR8" s="44"/>
      <c r="AS8" s="44"/>
      <c r="AT8" s="45">
        <f>データ!T6</f>
        <v>103.55</v>
      </c>
      <c r="AU8" s="45"/>
      <c r="AV8" s="45"/>
      <c r="AW8" s="45"/>
      <c r="AX8" s="45"/>
      <c r="AY8" s="45"/>
      <c r="AZ8" s="45"/>
      <c r="BA8" s="45"/>
      <c r="BB8" s="45">
        <f>データ!U6</f>
        <v>1482.74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80.959999999999994</v>
      </c>
      <c r="J10" s="45"/>
      <c r="K10" s="45"/>
      <c r="L10" s="45"/>
      <c r="M10" s="45"/>
      <c r="N10" s="45"/>
      <c r="O10" s="45"/>
      <c r="P10" s="45">
        <f>データ!P6</f>
        <v>72.86</v>
      </c>
      <c r="Q10" s="45"/>
      <c r="R10" s="45"/>
      <c r="S10" s="45"/>
      <c r="T10" s="45"/>
      <c r="U10" s="45"/>
      <c r="V10" s="45"/>
      <c r="W10" s="45">
        <f>データ!Q6</f>
        <v>80.040000000000006</v>
      </c>
      <c r="X10" s="45"/>
      <c r="Y10" s="45"/>
      <c r="Z10" s="45"/>
      <c r="AA10" s="45"/>
      <c r="AB10" s="45"/>
      <c r="AC10" s="45"/>
      <c r="AD10" s="44">
        <f>データ!R6</f>
        <v>2310</v>
      </c>
      <c r="AE10" s="44"/>
      <c r="AF10" s="44"/>
      <c r="AG10" s="44"/>
      <c r="AH10" s="44"/>
      <c r="AI10" s="44"/>
      <c r="AJ10" s="44"/>
      <c r="AK10" s="2"/>
      <c r="AL10" s="44">
        <f>データ!V6</f>
        <v>111721</v>
      </c>
      <c r="AM10" s="44"/>
      <c r="AN10" s="44"/>
      <c r="AO10" s="44"/>
      <c r="AP10" s="44"/>
      <c r="AQ10" s="44"/>
      <c r="AR10" s="44"/>
      <c r="AS10" s="44"/>
      <c r="AT10" s="45">
        <f>データ!W6</f>
        <v>18.920000000000002</v>
      </c>
      <c r="AU10" s="45"/>
      <c r="AV10" s="45"/>
      <c r="AW10" s="45"/>
      <c r="AX10" s="45"/>
      <c r="AY10" s="45"/>
      <c r="AZ10" s="45"/>
      <c r="BA10" s="45"/>
      <c r="BB10" s="45">
        <f>データ!X6</f>
        <v>5904.92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EzyTyoQD+DJyOKO2o7OXEZZjU3vwhntzdWt3IffwcynNDr2R63Xh1F5ogBsEwR/D5aD3xJgKQp6QXEmt8CJbw==" saltValue="iWCW2aKKbN8XjGN8hkDn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122084</v>
      </c>
      <c r="D6" s="19">
        <f t="shared" si="3"/>
        <v>46</v>
      </c>
      <c r="E6" s="19">
        <f t="shared" si="3"/>
        <v>17</v>
      </c>
      <c r="F6" s="19">
        <f t="shared" si="3"/>
        <v>1</v>
      </c>
      <c r="G6" s="19">
        <f t="shared" si="3"/>
        <v>0</v>
      </c>
      <c r="H6" s="19" t="str">
        <f t="shared" si="3"/>
        <v>千葉県　野田市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80.959999999999994</v>
      </c>
      <c r="P6" s="20">
        <f t="shared" si="3"/>
        <v>72.86</v>
      </c>
      <c r="Q6" s="20">
        <f t="shared" si="3"/>
        <v>80.040000000000006</v>
      </c>
      <c r="R6" s="20">
        <f t="shared" si="3"/>
        <v>2310</v>
      </c>
      <c r="S6" s="20">
        <f t="shared" si="3"/>
        <v>153538</v>
      </c>
      <c r="T6" s="20">
        <f t="shared" si="3"/>
        <v>103.55</v>
      </c>
      <c r="U6" s="20">
        <f t="shared" si="3"/>
        <v>1482.74</v>
      </c>
      <c r="V6" s="20">
        <f t="shared" si="3"/>
        <v>111721</v>
      </c>
      <c r="W6" s="20">
        <f t="shared" si="3"/>
        <v>18.920000000000002</v>
      </c>
      <c r="X6" s="20">
        <f t="shared" si="3"/>
        <v>5904.92</v>
      </c>
      <c r="Y6" s="21">
        <f>IF(Y7="",NA(),Y7)</f>
        <v>108.48</v>
      </c>
      <c r="Z6" s="21">
        <f t="shared" ref="Z6:AH6" si="4">IF(Z7="",NA(),Z7)</f>
        <v>102.44</v>
      </c>
      <c r="AA6" s="21">
        <f t="shared" si="4"/>
        <v>99.92</v>
      </c>
      <c r="AB6" s="21">
        <f t="shared" si="4"/>
        <v>99.63</v>
      </c>
      <c r="AC6" s="21">
        <f t="shared" si="4"/>
        <v>102.23</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43.09</v>
      </c>
      <c r="AV6" s="21">
        <f t="shared" ref="AV6:BD6" si="6">IF(AV7="",NA(),AV7)</f>
        <v>43.89</v>
      </c>
      <c r="AW6" s="21">
        <f t="shared" si="6"/>
        <v>36.659999999999997</v>
      </c>
      <c r="AX6" s="21">
        <f t="shared" si="6"/>
        <v>39.67</v>
      </c>
      <c r="AY6" s="21">
        <f t="shared" si="6"/>
        <v>61.63</v>
      </c>
      <c r="AZ6" s="21">
        <f t="shared" si="6"/>
        <v>72.930000000000007</v>
      </c>
      <c r="BA6" s="21">
        <f t="shared" si="6"/>
        <v>80.08</v>
      </c>
      <c r="BB6" s="21">
        <f t="shared" si="6"/>
        <v>87.33</v>
      </c>
      <c r="BC6" s="21">
        <f t="shared" si="6"/>
        <v>92.26</v>
      </c>
      <c r="BD6" s="21">
        <f t="shared" si="6"/>
        <v>99.9</v>
      </c>
      <c r="BE6" s="20" t="str">
        <f>IF(BE7="","",IF(BE7="-","【-】","【"&amp;SUBSTITUTE(TEXT(BE7,"#,##0.00"),"-","△")&amp;"】"))</f>
        <v>【82.75】</v>
      </c>
      <c r="BF6" s="21">
        <f>IF(BF7="",NA(),BF7)</f>
        <v>1005.39</v>
      </c>
      <c r="BG6" s="21">
        <f t="shared" ref="BG6:BO6" si="7">IF(BG7="",NA(),BG7)</f>
        <v>933.21</v>
      </c>
      <c r="BH6" s="21">
        <f t="shared" si="7"/>
        <v>894.16</v>
      </c>
      <c r="BI6" s="21">
        <f t="shared" si="7"/>
        <v>851.48</v>
      </c>
      <c r="BJ6" s="21">
        <f t="shared" si="7"/>
        <v>807.8</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92.97</v>
      </c>
      <c r="BR6" s="21">
        <f t="shared" ref="BR6:BZ6" si="8">IF(BR7="",NA(),BR7)</f>
        <v>94.44</v>
      </c>
      <c r="BS6" s="21">
        <f t="shared" si="8"/>
        <v>94.19</v>
      </c>
      <c r="BT6" s="21">
        <f t="shared" si="8"/>
        <v>94.44</v>
      </c>
      <c r="BU6" s="21">
        <f t="shared" si="8"/>
        <v>94.59</v>
      </c>
      <c r="BV6" s="21">
        <f t="shared" si="8"/>
        <v>98.61</v>
      </c>
      <c r="BW6" s="21">
        <f t="shared" si="8"/>
        <v>98.75</v>
      </c>
      <c r="BX6" s="21">
        <f t="shared" si="8"/>
        <v>98.36</v>
      </c>
      <c r="BY6" s="21">
        <f t="shared" si="8"/>
        <v>97.29</v>
      </c>
      <c r="BZ6" s="21">
        <f t="shared" si="8"/>
        <v>99.29</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93.22</v>
      </c>
      <c r="CY6" s="21">
        <f t="shared" ref="CY6:DG6" si="11">IF(CY7="",NA(),CY7)</f>
        <v>93.16</v>
      </c>
      <c r="CZ6" s="21">
        <f t="shared" si="11"/>
        <v>93.52</v>
      </c>
      <c r="DA6" s="21">
        <f t="shared" si="11"/>
        <v>93.9</v>
      </c>
      <c r="DB6" s="21">
        <f t="shared" si="11"/>
        <v>94.4</v>
      </c>
      <c r="DC6" s="21">
        <f t="shared" si="11"/>
        <v>94.56</v>
      </c>
      <c r="DD6" s="21">
        <f t="shared" si="11"/>
        <v>94.75</v>
      </c>
      <c r="DE6" s="21">
        <f t="shared" si="11"/>
        <v>94.92</v>
      </c>
      <c r="DF6" s="21">
        <f t="shared" si="11"/>
        <v>95.01</v>
      </c>
      <c r="DG6" s="21">
        <f t="shared" si="11"/>
        <v>94.96</v>
      </c>
      <c r="DH6" s="20" t="str">
        <f>IF(DH7="","",IF(DH7="-","【-】","【"&amp;SUBSTITUTE(TEXT(DH7,"#,##0.00"),"-","△")&amp;"】"))</f>
        <v>【96.00】</v>
      </c>
      <c r="DI6" s="21">
        <f>IF(DI7="",NA(),DI7)</f>
        <v>3.14</v>
      </c>
      <c r="DJ6" s="21">
        <f t="shared" ref="DJ6:DR6" si="12">IF(DJ7="",NA(),DJ7)</f>
        <v>6.23</v>
      </c>
      <c r="DK6" s="21">
        <f t="shared" si="12"/>
        <v>9.25</v>
      </c>
      <c r="DL6" s="21">
        <f t="shared" si="12"/>
        <v>12.21</v>
      </c>
      <c r="DM6" s="21">
        <f t="shared" si="12"/>
        <v>15.13</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0.78</v>
      </c>
      <c r="DU6" s="21">
        <f t="shared" ref="DU6:EC6" si="13">IF(DU7="",NA(),DU7)</f>
        <v>0.77</v>
      </c>
      <c r="DV6" s="21">
        <f t="shared" si="13"/>
        <v>2.1</v>
      </c>
      <c r="DW6" s="21">
        <f t="shared" si="13"/>
        <v>3.07</v>
      </c>
      <c r="DX6" s="21">
        <f t="shared" si="13"/>
        <v>3.57</v>
      </c>
      <c r="DY6" s="21">
        <f t="shared" si="13"/>
        <v>5.64</v>
      </c>
      <c r="DZ6" s="21">
        <f t="shared" si="13"/>
        <v>6.43</v>
      </c>
      <c r="EA6" s="21">
        <f t="shared" si="13"/>
        <v>7.75</v>
      </c>
      <c r="EB6" s="21">
        <f t="shared" si="13"/>
        <v>9.44</v>
      </c>
      <c r="EC6" s="21">
        <f t="shared" si="13"/>
        <v>10.69</v>
      </c>
      <c r="ED6" s="20" t="str">
        <f>IF(ED7="","",IF(ED7="-","【-】","【"&amp;SUBSTITUTE(TEXT(ED7,"#,##0.00"),"-","△")&amp;"】"))</f>
        <v>【9.46】</v>
      </c>
      <c r="EE6" s="20">
        <f>IF(EE7="",NA(),EE7)</f>
        <v>0</v>
      </c>
      <c r="EF6" s="21">
        <f t="shared" ref="EF6:EN6" si="14">IF(EF7="",NA(),EF7)</f>
        <v>0.01</v>
      </c>
      <c r="EG6" s="20">
        <f t="shared" si="14"/>
        <v>0</v>
      </c>
      <c r="EH6" s="20">
        <f t="shared" si="14"/>
        <v>0</v>
      </c>
      <c r="EI6" s="20">
        <f t="shared" si="14"/>
        <v>0</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122084</v>
      </c>
      <c r="D7" s="23">
        <v>46</v>
      </c>
      <c r="E7" s="23">
        <v>17</v>
      </c>
      <c r="F7" s="23">
        <v>1</v>
      </c>
      <c r="G7" s="23">
        <v>0</v>
      </c>
      <c r="H7" s="23" t="s">
        <v>95</v>
      </c>
      <c r="I7" s="23" t="s">
        <v>96</v>
      </c>
      <c r="J7" s="23" t="s">
        <v>97</v>
      </c>
      <c r="K7" s="23" t="s">
        <v>98</v>
      </c>
      <c r="L7" s="23" t="s">
        <v>99</v>
      </c>
      <c r="M7" s="23" t="s">
        <v>100</v>
      </c>
      <c r="N7" s="24" t="s">
        <v>101</v>
      </c>
      <c r="O7" s="24">
        <v>80.959999999999994</v>
      </c>
      <c r="P7" s="24">
        <v>72.86</v>
      </c>
      <c r="Q7" s="24">
        <v>80.040000000000006</v>
      </c>
      <c r="R7" s="24">
        <v>2310</v>
      </c>
      <c r="S7" s="24">
        <v>153538</v>
      </c>
      <c r="T7" s="24">
        <v>103.55</v>
      </c>
      <c r="U7" s="24">
        <v>1482.74</v>
      </c>
      <c r="V7" s="24">
        <v>111721</v>
      </c>
      <c r="W7" s="24">
        <v>18.920000000000002</v>
      </c>
      <c r="X7" s="24">
        <v>5904.92</v>
      </c>
      <c r="Y7" s="24">
        <v>108.48</v>
      </c>
      <c r="Z7" s="24">
        <v>102.44</v>
      </c>
      <c r="AA7" s="24">
        <v>99.92</v>
      </c>
      <c r="AB7" s="24">
        <v>99.63</v>
      </c>
      <c r="AC7" s="24">
        <v>102.23</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43.09</v>
      </c>
      <c r="AV7" s="24">
        <v>43.89</v>
      </c>
      <c r="AW7" s="24">
        <v>36.659999999999997</v>
      </c>
      <c r="AX7" s="24">
        <v>39.67</v>
      </c>
      <c r="AY7" s="24">
        <v>61.63</v>
      </c>
      <c r="AZ7" s="24">
        <v>72.930000000000007</v>
      </c>
      <c r="BA7" s="24">
        <v>80.08</v>
      </c>
      <c r="BB7" s="24">
        <v>87.33</v>
      </c>
      <c r="BC7" s="24">
        <v>92.26</v>
      </c>
      <c r="BD7" s="24">
        <v>99.9</v>
      </c>
      <c r="BE7" s="24">
        <v>82.75</v>
      </c>
      <c r="BF7" s="24">
        <v>1005.39</v>
      </c>
      <c r="BG7" s="24">
        <v>933.21</v>
      </c>
      <c r="BH7" s="24">
        <v>894.16</v>
      </c>
      <c r="BI7" s="24">
        <v>851.48</v>
      </c>
      <c r="BJ7" s="24">
        <v>807.8</v>
      </c>
      <c r="BK7" s="24">
        <v>730.52</v>
      </c>
      <c r="BL7" s="24">
        <v>672.33</v>
      </c>
      <c r="BM7" s="24">
        <v>668.8</v>
      </c>
      <c r="BN7" s="24">
        <v>652.79999999999995</v>
      </c>
      <c r="BO7" s="24">
        <v>624.62</v>
      </c>
      <c r="BP7" s="24">
        <v>602.55999999999995</v>
      </c>
      <c r="BQ7" s="24">
        <v>92.97</v>
      </c>
      <c r="BR7" s="24">
        <v>94.44</v>
      </c>
      <c r="BS7" s="24">
        <v>94.19</v>
      </c>
      <c r="BT7" s="24">
        <v>94.44</v>
      </c>
      <c r="BU7" s="24">
        <v>94.59</v>
      </c>
      <c r="BV7" s="24">
        <v>98.61</v>
      </c>
      <c r="BW7" s="24">
        <v>98.75</v>
      </c>
      <c r="BX7" s="24">
        <v>98.36</v>
      </c>
      <c r="BY7" s="24">
        <v>97.29</v>
      </c>
      <c r="BZ7" s="24">
        <v>99.29</v>
      </c>
      <c r="CA7" s="24">
        <v>97.94</v>
      </c>
      <c r="CB7" s="24">
        <v>150</v>
      </c>
      <c r="CC7" s="24">
        <v>150</v>
      </c>
      <c r="CD7" s="24">
        <v>150</v>
      </c>
      <c r="CE7" s="24">
        <v>150</v>
      </c>
      <c r="CF7" s="24">
        <v>150</v>
      </c>
      <c r="CG7" s="24">
        <v>141.24</v>
      </c>
      <c r="CH7" s="24">
        <v>142.03</v>
      </c>
      <c r="CI7" s="24">
        <v>142.11000000000001</v>
      </c>
      <c r="CJ7" s="24">
        <v>145.49</v>
      </c>
      <c r="CK7" s="24">
        <v>144.28</v>
      </c>
      <c r="CL7" s="24">
        <v>140.97999999999999</v>
      </c>
      <c r="CM7" s="24" t="s">
        <v>101</v>
      </c>
      <c r="CN7" s="24" t="s">
        <v>101</v>
      </c>
      <c r="CO7" s="24" t="s">
        <v>101</v>
      </c>
      <c r="CP7" s="24" t="s">
        <v>101</v>
      </c>
      <c r="CQ7" s="24" t="s">
        <v>101</v>
      </c>
      <c r="CR7" s="24">
        <v>61.7</v>
      </c>
      <c r="CS7" s="24">
        <v>63.04</v>
      </c>
      <c r="CT7" s="24">
        <v>60.55</v>
      </c>
      <c r="CU7" s="24">
        <v>61.49</v>
      </c>
      <c r="CV7" s="24">
        <v>62.15</v>
      </c>
      <c r="CW7" s="24">
        <v>60.13</v>
      </c>
      <c r="CX7" s="24">
        <v>93.22</v>
      </c>
      <c r="CY7" s="24">
        <v>93.16</v>
      </c>
      <c r="CZ7" s="24">
        <v>93.52</v>
      </c>
      <c r="DA7" s="24">
        <v>93.9</v>
      </c>
      <c r="DB7" s="24">
        <v>94.4</v>
      </c>
      <c r="DC7" s="24">
        <v>94.56</v>
      </c>
      <c r="DD7" s="24">
        <v>94.75</v>
      </c>
      <c r="DE7" s="24">
        <v>94.92</v>
      </c>
      <c r="DF7" s="24">
        <v>95.01</v>
      </c>
      <c r="DG7" s="24">
        <v>94.96</v>
      </c>
      <c r="DH7" s="24">
        <v>96</v>
      </c>
      <c r="DI7" s="24">
        <v>3.14</v>
      </c>
      <c r="DJ7" s="24">
        <v>6.23</v>
      </c>
      <c r="DK7" s="24">
        <v>9.25</v>
      </c>
      <c r="DL7" s="24">
        <v>12.21</v>
      </c>
      <c r="DM7" s="24">
        <v>15.13</v>
      </c>
      <c r="DN7" s="24">
        <v>28.87</v>
      </c>
      <c r="DO7" s="24">
        <v>31.34</v>
      </c>
      <c r="DP7" s="24">
        <v>32.909999999999997</v>
      </c>
      <c r="DQ7" s="24">
        <v>34.869999999999997</v>
      </c>
      <c r="DR7" s="24">
        <v>36.700000000000003</v>
      </c>
      <c r="DS7" s="24">
        <v>42.2</v>
      </c>
      <c r="DT7" s="24">
        <v>0.78</v>
      </c>
      <c r="DU7" s="24">
        <v>0.77</v>
      </c>
      <c r="DV7" s="24">
        <v>2.1</v>
      </c>
      <c r="DW7" s="24">
        <v>3.07</v>
      </c>
      <c r="DX7" s="24">
        <v>3.57</v>
      </c>
      <c r="DY7" s="24">
        <v>5.64</v>
      </c>
      <c r="DZ7" s="24">
        <v>6.43</v>
      </c>
      <c r="EA7" s="24">
        <v>7.75</v>
      </c>
      <c r="EB7" s="24">
        <v>9.44</v>
      </c>
      <c r="EC7" s="24">
        <v>10.69</v>
      </c>
      <c r="ED7" s="24">
        <v>9.4600000000000009</v>
      </c>
      <c r="EE7" s="24">
        <v>0</v>
      </c>
      <c r="EF7" s="24">
        <v>0.01</v>
      </c>
      <c r="EG7" s="24">
        <v>0</v>
      </c>
      <c r="EH7" s="24">
        <v>0</v>
      </c>
      <c r="EI7" s="24">
        <v>0</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2026-01-27T07:53:33Z</cp:lastPrinted>
  <dcterms:created xsi:type="dcterms:W3CDTF">2025-12-23T05:59:05Z</dcterms:created>
  <dcterms:modified xsi:type="dcterms:W3CDTF">2026-02-16T05:28:31Z</dcterms:modified>
  <cp:category/>
</cp:coreProperties>
</file>