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4 団体から回答\02 経営比較分析表\171 下水道（公共）\"/>
    </mc:Choice>
  </mc:AlternateContent>
  <xr:revisionPtr revIDLastSave="0" documentId="13_ncr:1_{0BB63321-1D0A-4DB9-9F5F-25F90F39A4B8}" xr6:coauthVersionLast="47" xr6:coauthVersionMax="47" xr10:uidLastSave="{00000000-0000-0000-0000-000000000000}"/>
  <workbookProtection workbookAlgorithmName="SHA-512" workbookHashValue="GX/2pwl1VFhvbN7CBXWrzAikImG2AoAWxzkTUPFPRlIQsJgjTX8HB5yDBbdnwTfaDHynHBGMiUkWMZbW2VvnSA==" workbookSaltValue="7+D7YyKGctaL1FYe0g/aCg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I85" i="4"/>
  <c r="H85" i="4"/>
  <c r="G85" i="4"/>
  <c r="E85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<sst xmlns="http://schemas.openxmlformats.org/spreadsheetml/2006/main" count="231" uniqueCount="116">
  <si>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</si>
  <si>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</si>
  <si>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</si>
  <si>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</si>
  <si>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</si>
  <si>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</si>
  <si>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</si>
  <si>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</si>
  <si>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</si>
  <si>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</si>
  <si>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</si>
  <si>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</si>
  <si>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</si>
  <si>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</si>
  <si>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</si>
  <si>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</si>
  <si>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</si>
  <si>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</si>
  <si>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</si>
  <si>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</si>
  <si>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</si>
  <si>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</si>
  <si>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</si>
  <si>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</si>
  <si>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</si>
  <si>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</si>
  <si>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</si>
  <si>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</si>
  <si>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</si>
  <si>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</si>
  <si>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</si>
  <si>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</si>
  <si>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</si>
  <si>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</si>
  <si>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</si>
  <si>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</si>
  <si>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</si>
  <si>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</si>
  <si>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</si>
  <si>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</si>
  <si>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</si>
  <si>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</si>
  <si>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</si>
  <si>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</si>
  <si>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</si>
  <si>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</si>
  <si>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</si>
  <si>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</si>
  <si>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</si>
  <si>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</si>
  <si>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</si>
  <si>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</si>
  <si>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</si>
  <si>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</si>
  <si>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</si>
  <si>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</si>
  <si>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</si>
  <si>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</si>
  <si>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</si>
  <si>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</si>
  <si>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</si>
  <si>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</si>
  <si>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</si>
  <si>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</si>
  <si>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</si>
  <si>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</si>
  <si>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</si>
  <si>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</si>
  <si>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</si>
  <si>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</si>
  <si>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</si>
  <si>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</si>
  <si>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</si>
  <si>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</si>
  <si>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</si>
  <si>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</si>
  <si>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</si>
  <si>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</si>
  <si>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</si>
  <si>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</si>
  <si>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</si>
  <si>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</si>
  <si>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</si>
  <si>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</si>
  <si>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</si>
  <si>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</si>
  <si>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</si>
  <si>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</si>
  <si>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</si>
  <si>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</si>
  <si>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</si>
  <si>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</si>
  <si>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</si>
  <si>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</si>
  <si>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</si>
  <si>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</si>
  <si>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松戸市</t>
  </si>
  <si>
    <t>法適用</t>
  </si>
  <si>
    <t>下水道事業</t>
  </si>
  <si>
    <t>公共下水道</t>
  </si>
  <si>
    <t>Aa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</si>
  <si>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</si>
  <si>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</si>
  <si>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</si>
  <si>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</si>
  <si>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</si>
  <si>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</si>
  <si>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</si>
  <si>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</si>
  <si>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</si>
  <si>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</si>
  <si>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</si>
  <si>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</si>
  <si>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100％を上回っており、③流動比率も前年度の87.16％から108.54％へと上昇し、100％を上回った。全国平均は上回ったものの、類似団体平均値を下回っている状況であることから、今後も現金等の確保に努め、支払能力の維持・向上を図っていく。
④企業債残高対事業規模比率は、全国平均、類似団体平均値を下回っており、今後も適切な投資規模を保つことができるよう努めていく。
⑥汚水処理原価が全国平均、類似団体平均値と比べて高くなっていることから、費用削減等を行い、健全経営に努める必要がある。
　</t>
    <rPh sb="26" eb="29">
      <t>ゼンネンド</t>
    </rPh>
    <rPh sb="47" eb="49">
      <t>ジョウショウ</t>
    </rPh>
    <rPh sb="56" eb="58">
      <t>ウワマワ</t>
    </rPh>
    <rPh sb="66" eb="68">
      <t>ウワマワ</t>
    </rPh>
    <rPh sb="88" eb="90">
      <t>ジョウキョウ</t>
    </rPh>
    <rPh sb="98" eb="100">
      <t>コンゴ</t>
    </rPh>
    <rPh sb="116" eb="118">
      <t>イジ</t>
    </rPh>
    <rPh sb="119" eb="121">
      <t>コウジョウ</t>
    </rPh>
    <rPh sb="122" eb="123">
      <t>ハカ</t>
    </rPh>
    <phoneticPr fontId="4"/>
  </si>
  <si>
    <t>①有形固定資産減価償却率は、全国平均及び類似団体と比べて低水準ではあるものの、②管渠老朽化率は全国平均を上回っている。
　今後はストックマネジメント計画をもとに、計画的な調査・改築を行い、管きょの健全度を維持していく必要がある。</t>
    <phoneticPr fontId="4"/>
  </si>
  <si>
    <t xml:space="preserve">　普及率は90％を超え、年々増加傾向にあるが、引き続き施設の整備を進め、下水道未普及地域の解消を図っていく。また、早期接続を促進するため、啓発活動等を継続的に実施することで⑧水洗化率の向上、有収水量の増加を図っていく。
　維持管理費については、今後増加していくことが見込まれるため、計画的・効率的に維持管理を行っていく必要がある。
　分析により得られた結果を基に、経営基盤の強化に向けて取り組んでいきたい。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</si>
</sst>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</c:v>
                </c:pt>
                <c:pt idx="2">
                  <c:v>0.09</c:v>
                </c:pt>
                <c:pt idx="3">
                  <c:v>0.05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D-46A6-A1AB-464AED76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6A6-A1AB-464AED76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61.8</c:v>
                </c:pt>
                <c:pt idx="1">
                  <c:v>63.24</c:v>
                </c:pt>
                <c:pt idx="2">
                  <c:v>59.13</c:v>
                </c:pt>
                <c:pt idx="3">
                  <c:v>54.34</c:v>
                </c:pt>
                <c:pt idx="4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5-4F8D-8A47-EE2CF830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64.930000000000007</c:v>
                </c:pt>
                <c:pt idx="1">
                  <c:v>65.680000000000007</c:v>
                </c:pt>
                <c:pt idx="2">
                  <c:v>63.62</c:v>
                </c:pt>
                <c:pt idx="3">
                  <c:v>62.65</c:v>
                </c:pt>
                <c:pt idx="4">
                  <c:v>61.96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5-4F8D-8A47-EE2CF830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96.16</c:v>
                </c:pt>
                <c:pt idx="1">
                  <c:v>96.41</c:v>
                </c:pt>
                <c:pt idx="2">
                  <c:v>96.77</c:v>
                </c:pt>
                <c:pt idx="3">
                  <c:v>96.82</c:v>
                </c:pt>
                <c:pt idx="4">
                  <c:v>95.99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3-448A-A91E-AC2DB6F2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97.59</c:v>
                </c:pt>
                <c:pt idx="2">
                  <c:v>97.53</c:v>
                </c:pt>
                <c:pt idx="3">
                  <c:v>97.54</c:v>
                </c:pt>
                <c:pt idx="4">
                  <c:v>97.51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3-448A-A91E-AC2DB6F2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104.43</c:v>
                </c:pt>
                <c:pt idx="1">
                  <c:v>104.31</c:v>
                </c:pt>
                <c:pt idx="2">
                  <c:v>104.17</c:v>
                </c:pt>
                <c:pt idx="3">
                  <c:v>105.39</c:v>
                </c:pt>
                <c:pt idx="4">
                  <c:v>105.39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0-4652-95E4-30D52A8A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107.09</c:v>
                </c:pt>
                <c:pt idx="1">
                  <c:v>107.96</c:v>
                </c:pt>
                <c:pt idx="2">
                  <c:v>107.29</c:v>
                </c:pt>
                <c:pt idx="3">
                  <c:v>106.58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652-95E4-30D52A8A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10.99</c:v>
                </c:pt>
                <c:pt idx="1">
                  <c:v>14.22</c:v>
                </c:pt>
                <c:pt idx="2">
                  <c:v>17.39</c:v>
                </c:pt>
                <c:pt idx="3">
                  <c:v>20.52</c:v>
                </c:pt>
                <c:pt idx="4">
                  <c:v>23.05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C-4E66-9DE1-492266C0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23.38</c:v>
                </c:pt>
                <c:pt idx="1">
                  <c:v>24.59</c:v>
                </c:pt>
                <c:pt idx="2">
                  <c:v>26.87</c:v>
                </c:pt>
                <c:pt idx="3">
                  <c:v>29.31</c:v>
                </c:pt>
                <c:pt idx="4">
                  <c:v>31.67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E66-9DE1-492266C0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9.5</c:v>
                </c:pt>
                <c:pt idx="1">
                  <c:v>9.56</c:v>
                </c:pt>
                <c:pt idx="2">
                  <c:v>9.9600000000000009</c:v>
                </c:pt>
                <c:pt idx="3">
                  <c:v>10.46</c:v>
                </c:pt>
                <c:pt idx="4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3-4E36-B762-9F19A18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8.1999999999999993</c:v>
                </c:pt>
                <c:pt idx="1">
                  <c:v>9.43</c:v>
                </c:pt>
                <c:pt idx="2">
                  <c:v>12.4</c:v>
                </c:pt>
                <c:pt idx="3">
                  <c:v>13.81</c:v>
                </c:pt>
                <c:pt idx="4">
                  <c:v>15.32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3-4E36-B762-9F19A18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E-4308-A8A6-453A4944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0.68</c:v>
                </c:pt>
                <c:pt idx="2">
                  <c:v>0.9</c:v>
                </c:pt>
                <c:pt idx="3">
                  <c:v>1.19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E-4308-A8A6-453A4944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46.38</c:v>
                </c:pt>
                <c:pt idx="1">
                  <c:v>56.55</c:v>
                </c:pt>
                <c:pt idx="2">
                  <c:v>71.180000000000007</c:v>
                </c:pt>
                <c:pt idx="3">
                  <c:v>87.16</c:v>
                </c:pt>
                <c:pt idx="4">
                  <c:v>108.54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F-4DF9-9432-42CC07F8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77.72</c:v>
                </c:pt>
                <c:pt idx="1">
                  <c:v>86.61</c:v>
                </c:pt>
                <c:pt idx="2">
                  <c:v>100.73</c:v>
                </c:pt>
                <c:pt idx="3">
                  <c:v>108.7</c:v>
                </c:pt>
                <c:pt idx="4">
                  <c:v>120.78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F-4DF9-9432-42CC07F8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370.4</c:v>
                </c:pt>
                <c:pt idx="1">
                  <c:v>359.91</c:v>
                </c:pt>
                <c:pt idx="2">
                  <c:v>329.45</c:v>
                </c:pt>
                <c:pt idx="3">
                  <c:v>324.38</c:v>
                </c:pt>
                <c:pt idx="4">
                  <c:v>304.56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3-4BE2-84A0-83141630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485.6</c:v>
                </c:pt>
                <c:pt idx="1">
                  <c:v>463.93</c:v>
                </c:pt>
                <c:pt idx="2">
                  <c:v>481.88</c:v>
                </c:pt>
                <c:pt idx="3">
                  <c:v>460.03</c:v>
                </c:pt>
                <c:pt idx="4">
                  <c:v>447.27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3-4BE2-84A0-83141630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98.75</c:v>
                </c:pt>
                <c:pt idx="1">
                  <c:v>99.38</c:v>
                </c:pt>
                <c:pt idx="2">
                  <c:v>99.82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E-4F69-A331-9B1C486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99.95</c:v>
                </c:pt>
                <c:pt idx="1">
                  <c:v>103.4</c:v>
                </c:pt>
                <c:pt idx="2">
                  <c:v>101.87</c:v>
                </c:pt>
                <c:pt idx="3">
                  <c:v>101.33</c:v>
                </c:pt>
                <c:pt idx="4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F69-A331-9B1C486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150.38</c:v>
                </c:pt>
                <c:pt idx="4">
                  <c:v>150.18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3-4164-8045-00169E3F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110.21</c:v>
                </c:pt>
                <c:pt idx="1">
                  <c:v>110.26</c:v>
                </c:pt>
                <c:pt idx="2">
                  <c:v>111.88</c:v>
                </c:pt>
                <c:pt idx="3">
                  <c:v>114.16</c:v>
                </c:pt>
                <c:pt idx="4">
                  <c:v>114.28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3-4164-8045-00169E3F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千葉県　松戸市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Aa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500395</v>
      </c>
      <c r="AM8" s="44"/>
      <c r="AN8" s="44"/>
      <c r="AO8" s="44"/>
      <c r="AP8" s="44"/>
      <c r="AQ8" s="44"/>
      <c r="AR8" s="44"/>
      <c r="AS8" s="44"/>
      <c r="AT8" s="45">
        <f>データ!T6</f>
        <v>61.38</v>
      </c>
      <c r="AU8" s="45"/>
      <c r="AV8" s="45"/>
      <c r="AW8" s="45"/>
      <c r="AX8" s="45"/>
      <c r="AY8" s="45"/>
      <c r="AZ8" s="45"/>
      <c r="BA8" s="45"/>
      <c r="BB8" s="45">
        <f>データ!U6</f>
        <v>8152.41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67.58</v>
      </c>
      <c r="J10" s="45"/>
      <c r="K10" s="45"/>
      <c r="L10" s="45"/>
      <c r="M10" s="45"/>
      <c r="N10" s="45"/>
      <c r="O10" s="45"/>
      <c r="P10" s="45">
        <f>データ!P6</f>
        <v>90.22</v>
      </c>
      <c r="Q10" s="45"/>
      <c r="R10" s="45"/>
      <c r="S10" s="45"/>
      <c r="T10" s="45"/>
      <c r="U10" s="45"/>
      <c r="V10" s="45"/>
      <c r="W10" s="45">
        <f>データ!Q6</f>
        <v>79.61</v>
      </c>
      <c r="X10" s="45"/>
      <c r="Y10" s="45"/>
      <c r="Z10" s="45"/>
      <c r="AA10" s="45"/>
      <c r="AB10" s="45"/>
      <c r="AC10" s="45"/>
      <c r="AD10" s="44">
        <f>データ!R6</f>
        <v>2468</v>
      </c>
      <c r="AE10" s="44"/>
      <c r="AF10" s="44"/>
      <c r="AG10" s="44"/>
      <c r="AH10" s="44"/>
      <c r="AI10" s="44"/>
      <c r="AJ10" s="44"/>
      <c r="AK10" s="2"/>
      <c r="AL10" s="44">
        <f>データ!V6</f>
        <v>451931</v>
      </c>
      <c r="AM10" s="44"/>
      <c r="AN10" s="44"/>
      <c r="AO10" s="44"/>
      <c r="AP10" s="44"/>
      <c r="AQ10" s="44"/>
      <c r="AR10" s="44"/>
      <c r="AS10" s="44"/>
      <c r="AT10" s="45">
        <f>データ!W6</f>
        <v>41.26</v>
      </c>
      <c r="AU10" s="45"/>
      <c r="AV10" s="45"/>
      <c r="AW10" s="45"/>
      <c r="AX10" s="45"/>
      <c r="AY10" s="45"/>
      <c r="AZ10" s="45"/>
      <c r="BA10" s="45"/>
      <c r="BB10" s="45">
        <f>データ!X6</f>
        <v>10953.25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iPcKl0rOjCAL2V24FN/9afqi4j2cOLkGxphtDqCer4fGO6YWdoZYn6ywxDxwcJoXrXiQBSi1lrMYhyaZvDU+Rg==" saltValue="XeReCz63yKFcdjuwj+AIz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122076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千葉県　松戸市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Aa</v>
      </c>
      <c r="M6" s="19" t="str">
        <f t="shared" si="3"/>
        <v>非設置</v>
      </c>
      <c r="N6" s="20" t="str">
        <f t="shared" si="3"/>
        <v>-</v>
      </c>
      <c r="O6" s="20">
        <f t="shared" si="3"/>
        <v>67.58</v>
      </c>
      <c r="P6" s="20">
        <f t="shared" si="3"/>
        <v>90.22</v>
      </c>
      <c r="Q6" s="20">
        <f t="shared" si="3"/>
        <v>79.61</v>
      </c>
      <c r="R6" s="20">
        <f t="shared" si="3"/>
        <v>2468</v>
      </c>
      <c r="S6" s="20">
        <f t="shared" si="3"/>
        <v>500395</v>
      </c>
      <c r="T6" s="20">
        <f t="shared" si="3"/>
        <v>61.38</v>
      </c>
      <c r="U6" s="20">
        <f t="shared" si="3"/>
        <v>8152.41</v>
      </c>
      <c r="V6" s="20">
        <f t="shared" si="3"/>
        <v>451931</v>
      </c>
      <c r="W6" s="20">
        <f t="shared" si="3"/>
        <v>41.26</v>
      </c>
      <c r="X6" s="20">
        <f t="shared" si="3"/>
        <v>10953.25</v>
      </c>
      <c r="Y6" s="21">
        <f>IF(Y7="",NA(),Y7)</f>
        <v>104.43</v>
      </c>
      <c r="Z6" s="21">
        <f t="shared" ref="Z6:AH6" si="4">IF(Z7="",NA(),Z7)</f>
        <v>104.31</v>
      </c>
      <c r="AA6" s="21">
        <f t="shared" si="4"/>
        <v>104.17</v>
      </c>
      <c r="AB6" s="21">
        <f t="shared" si="4"/>
        <v>105.39</v>
      </c>
      <c r="AC6" s="21">
        <f t="shared" si="4"/>
        <v>105.39</v>
      </c>
      <c r="AD6" s="21">
        <f t="shared" si="4"/>
        <v>107.09</v>
      </c>
      <c r="AE6" s="21">
        <f t="shared" si="4"/>
        <v>107.96</v>
      </c>
      <c r="AF6" s="21">
        <f t="shared" si="4"/>
        <v>107.29</v>
      </c>
      <c r="AG6" s="21">
        <f t="shared" si="4"/>
        <v>106.58</v>
      </c>
      <c r="AH6" s="21">
        <f t="shared" si="4"/>
        <v>106.8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0.59</v>
      </c>
      <c r="AP6" s="21">
        <f t="shared" si="5"/>
        <v>0.68</v>
      </c>
      <c r="AQ6" s="21">
        <f t="shared" si="5"/>
        <v>0.9</v>
      </c>
      <c r="AR6" s="21">
        <f t="shared" si="5"/>
        <v>1.19</v>
      </c>
      <c r="AS6" s="21">
        <f t="shared" si="5"/>
        <v>1.4</v>
      </c>
      <c r="AT6" s="20" t="str">
        <f>IF(AT7="","",IF(AT7="-","【-】","【"&amp;SUBSTITUTE(TEXT(AT7,"#,##0.00"),"-","△")&amp;"】"))</f>
        <v>【3.12】</v>
      </c>
      <c r="AU6" s="21">
        <f>IF(AU7="",NA(),AU7)</f>
        <v>46.38</v>
      </c>
      <c r="AV6" s="21">
        <f t="shared" ref="AV6:BD6" si="6">IF(AV7="",NA(),AV7)</f>
        <v>56.55</v>
      </c>
      <c r="AW6" s="21">
        <f t="shared" si="6"/>
        <v>71.180000000000007</v>
      </c>
      <c r="AX6" s="21">
        <f t="shared" si="6"/>
        <v>87.16</v>
      </c>
      <c r="AY6" s="21">
        <f t="shared" si="6"/>
        <v>108.54</v>
      </c>
      <c r="AZ6" s="21">
        <f t="shared" si="6"/>
        <v>77.72</v>
      </c>
      <c r="BA6" s="21">
        <f t="shared" si="6"/>
        <v>86.61</v>
      </c>
      <c r="BB6" s="21">
        <f t="shared" si="6"/>
        <v>100.73</v>
      </c>
      <c r="BC6" s="21">
        <f t="shared" si="6"/>
        <v>108.7</v>
      </c>
      <c r="BD6" s="21">
        <f t="shared" si="6"/>
        <v>120.78</v>
      </c>
      <c r="BE6" s="20" t="str">
        <f>IF(BE7="","",IF(BE7="-","【-】","【"&amp;SUBSTITUTE(TEXT(BE7,"#,##0.00"),"-","△")&amp;"】"))</f>
        <v>【82.75】</v>
      </c>
      <c r="BF6" s="21">
        <f>IF(BF7="",NA(),BF7)</f>
        <v>370.4</v>
      </c>
      <c r="BG6" s="21">
        <f t="shared" ref="BG6:BO6" si="7">IF(BG7="",NA(),BG7)</f>
        <v>359.91</v>
      </c>
      <c r="BH6" s="21">
        <f t="shared" si="7"/>
        <v>329.45</v>
      </c>
      <c r="BI6" s="21">
        <f t="shared" si="7"/>
        <v>324.38</v>
      </c>
      <c r="BJ6" s="21">
        <f t="shared" si="7"/>
        <v>304.56</v>
      </c>
      <c r="BK6" s="21">
        <f t="shared" si="7"/>
        <v>485.6</v>
      </c>
      <c r="BL6" s="21">
        <f t="shared" si="7"/>
        <v>463.93</v>
      </c>
      <c r="BM6" s="21">
        <f t="shared" si="7"/>
        <v>481.88</v>
      </c>
      <c r="BN6" s="21">
        <f t="shared" si="7"/>
        <v>460.03</v>
      </c>
      <c r="BO6" s="21">
        <f t="shared" si="7"/>
        <v>447.27</v>
      </c>
      <c r="BP6" s="20" t="str">
        <f>IF(BP7="","",IF(BP7="-","【-】","【"&amp;SUBSTITUTE(TEXT(BP7,"#,##0.00"),"-","△")&amp;"】"))</f>
        <v>【602.56】</v>
      </c>
      <c r="BQ6" s="21">
        <f>IF(BQ7="",NA(),BQ7)</f>
        <v>98.75</v>
      </c>
      <c r="BR6" s="21">
        <f t="shared" ref="BR6:BZ6" si="8">IF(BR7="",NA(),BR7)</f>
        <v>99.38</v>
      </c>
      <c r="BS6" s="21">
        <f t="shared" si="8"/>
        <v>99.82</v>
      </c>
      <c r="BT6" s="21">
        <f t="shared" si="8"/>
        <v>100</v>
      </c>
      <c r="BU6" s="21">
        <f t="shared" si="8"/>
        <v>100</v>
      </c>
      <c r="BV6" s="21">
        <f t="shared" si="8"/>
        <v>99.95</v>
      </c>
      <c r="BW6" s="21">
        <f t="shared" si="8"/>
        <v>103.4</v>
      </c>
      <c r="BX6" s="21">
        <f t="shared" si="8"/>
        <v>101.87</v>
      </c>
      <c r="BY6" s="21">
        <f t="shared" si="8"/>
        <v>101.33</v>
      </c>
      <c r="BZ6" s="21">
        <f t="shared" si="8"/>
        <v>101.5</v>
      </c>
      <c r="CA6" s="20" t="str">
        <f>IF(CA7="","",IF(CA7="-","【-】","【"&amp;SUBSTITUTE(TEXT(CA7,"#,##0.00"),"-","△")&amp;"】"))</f>
        <v>【97.94】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150.38</v>
      </c>
      <c r="CF6" s="21">
        <f t="shared" si="9"/>
        <v>150.18</v>
      </c>
      <c r="CG6" s="21">
        <f t="shared" si="9"/>
        <v>110.21</v>
      </c>
      <c r="CH6" s="21">
        <f t="shared" si="9"/>
        <v>110.26</v>
      </c>
      <c r="CI6" s="21">
        <f t="shared" si="9"/>
        <v>111.88</v>
      </c>
      <c r="CJ6" s="21">
        <f t="shared" si="9"/>
        <v>114.16</v>
      </c>
      <c r="CK6" s="21">
        <f t="shared" si="9"/>
        <v>114.28</v>
      </c>
      <c r="CL6" s="20" t="str">
        <f>IF(CL7="","",IF(CL7="-","【-】","【"&amp;SUBSTITUTE(TEXT(CL7,"#,##0.00"),"-","△")&amp;"】"))</f>
        <v>【140.98】</v>
      </c>
      <c r="CM6" s="21">
        <f>IF(CM7="",NA(),CM7)</f>
        <v>61.8</v>
      </c>
      <c r="CN6" s="21">
        <f t="shared" ref="CN6:CV6" si="10">IF(CN7="",NA(),CN7)</f>
        <v>63.24</v>
      </c>
      <c r="CO6" s="21">
        <f t="shared" si="10"/>
        <v>59.13</v>
      </c>
      <c r="CP6" s="21">
        <f t="shared" si="10"/>
        <v>54.34</v>
      </c>
      <c r="CQ6" s="21">
        <f t="shared" si="10"/>
        <v>54.6</v>
      </c>
      <c r="CR6" s="21">
        <f t="shared" si="10"/>
        <v>64.930000000000007</v>
      </c>
      <c r="CS6" s="21">
        <f t="shared" si="10"/>
        <v>65.680000000000007</v>
      </c>
      <c r="CT6" s="21">
        <f t="shared" si="10"/>
        <v>63.62</v>
      </c>
      <c r="CU6" s="21">
        <f t="shared" si="10"/>
        <v>62.65</v>
      </c>
      <c r="CV6" s="21">
        <f t="shared" si="10"/>
        <v>61.96</v>
      </c>
      <c r="CW6" s="20" t="str">
        <f>IF(CW7="","",IF(CW7="-","【-】","【"&amp;SUBSTITUTE(TEXT(CW7,"#,##0.00"),"-","△")&amp;"】"))</f>
        <v>【60.13】</v>
      </c>
      <c r="CX6" s="21">
        <f>IF(CX7="",NA(),CX7)</f>
        <v>96.16</v>
      </c>
      <c r="CY6" s="21">
        <f t="shared" ref="CY6:DG6" si="11">IF(CY7="",NA(),CY7)</f>
        <v>96.41</v>
      </c>
      <c r="CZ6" s="21">
        <f t="shared" si="11"/>
        <v>96.77</v>
      </c>
      <c r="DA6" s="21">
        <f t="shared" si="11"/>
        <v>96.82</v>
      </c>
      <c r="DB6" s="21">
        <f t="shared" si="11"/>
        <v>95.99</v>
      </c>
      <c r="DC6" s="21">
        <f t="shared" si="11"/>
        <v>97.7</v>
      </c>
      <c r="DD6" s="21">
        <f t="shared" si="11"/>
        <v>97.59</v>
      </c>
      <c r="DE6" s="21">
        <f t="shared" si="11"/>
        <v>97.53</v>
      </c>
      <c r="DF6" s="21">
        <f t="shared" si="11"/>
        <v>97.54</v>
      </c>
      <c r="DG6" s="21">
        <f t="shared" si="11"/>
        <v>97.51</v>
      </c>
      <c r="DH6" s="20" t="str">
        <f>IF(DH7="","",IF(DH7="-","【-】","【"&amp;SUBSTITUTE(TEXT(DH7,"#,##0.00"),"-","△")&amp;"】"))</f>
        <v>【96.00】</v>
      </c>
      <c r="DI6" s="21">
        <f>IF(DI7="",NA(),DI7)</f>
        <v>10.99</v>
      </c>
      <c r="DJ6" s="21">
        <f t="shared" ref="DJ6:DR6" si="12">IF(DJ7="",NA(),DJ7)</f>
        <v>14.22</v>
      </c>
      <c r="DK6" s="21">
        <f t="shared" si="12"/>
        <v>17.39</v>
      </c>
      <c r="DL6" s="21">
        <f t="shared" si="12"/>
        <v>20.52</v>
      </c>
      <c r="DM6" s="21">
        <f t="shared" si="12"/>
        <v>23.05</v>
      </c>
      <c r="DN6" s="21">
        <f t="shared" si="12"/>
        <v>23.38</v>
      </c>
      <c r="DO6" s="21">
        <f t="shared" si="12"/>
        <v>24.59</v>
      </c>
      <c r="DP6" s="21">
        <f t="shared" si="12"/>
        <v>26.87</v>
      </c>
      <c r="DQ6" s="21">
        <f t="shared" si="12"/>
        <v>29.31</v>
      </c>
      <c r="DR6" s="21">
        <f t="shared" si="12"/>
        <v>31.67</v>
      </c>
      <c r="DS6" s="20" t="str">
        <f>IF(DS7="","",IF(DS7="-","【-】","【"&amp;SUBSTITUTE(TEXT(DS7,"#,##0.00"),"-","△")&amp;"】"))</f>
        <v>【42.20】</v>
      </c>
      <c r="DT6" s="21">
        <f>IF(DT7="",NA(),DT7)</f>
        <v>9.5</v>
      </c>
      <c r="DU6" s="21">
        <f t="shared" ref="DU6:EC6" si="13">IF(DU7="",NA(),DU7)</f>
        <v>9.56</v>
      </c>
      <c r="DV6" s="21">
        <f t="shared" si="13"/>
        <v>9.9600000000000009</v>
      </c>
      <c r="DW6" s="21">
        <f t="shared" si="13"/>
        <v>10.46</v>
      </c>
      <c r="DX6" s="21">
        <f t="shared" si="13"/>
        <v>12.15</v>
      </c>
      <c r="DY6" s="21">
        <f t="shared" si="13"/>
        <v>8.1999999999999993</v>
      </c>
      <c r="DZ6" s="21">
        <f t="shared" si="13"/>
        <v>9.43</v>
      </c>
      <c r="EA6" s="21">
        <f t="shared" si="13"/>
        <v>12.4</v>
      </c>
      <c r="EB6" s="21">
        <f t="shared" si="13"/>
        <v>13.81</v>
      </c>
      <c r="EC6" s="21">
        <f t="shared" si="13"/>
        <v>15.32</v>
      </c>
      <c r="ED6" s="20" t="str">
        <f>IF(ED7="","",IF(ED7="-","【-】","【"&amp;SUBSTITUTE(TEXT(ED7,"#,##0.00"),"-","△")&amp;"】"))</f>
        <v>【9.46】</v>
      </c>
      <c r="EE6" s="21">
        <f>IF(EE7="",NA(),EE7)</f>
        <v>0.09</v>
      </c>
      <c r="EF6" s="21">
        <f t="shared" ref="EF6:EN6" si="14">IF(EF7="",NA(),EF7)</f>
        <v>0.1</v>
      </c>
      <c r="EG6" s="21">
        <f t="shared" si="14"/>
        <v>0.09</v>
      </c>
      <c r="EH6" s="21">
        <f t="shared" si="14"/>
        <v>0.05</v>
      </c>
      <c r="EI6" s="21">
        <f t="shared" si="14"/>
        <v>0.09</v>
      </c>
      <c r="EJ6" s="21">
        <f t="shared" si="14"/>
        <v>0.14000000000000001</v>
      </c>
      <c r="EK6" s="21">
        <f t="shared" si="14"/>
        <v>0.15</v>
      </c>
      <c r="EL6" s="21">
        <f t="shared" si="14"/>
        <v>0.16</v>
      </c>
      <c r="EM6" s="21">
        <f t="shared" si="14"/>
        <v>0.16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122076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67.58</v>
      </c>
      <c r="P7" s="24">
        <v>90.22</v>
      </c>
      <c r="Q7" s="24">
        <v>79.61</v>
      </c>
      <c r="R7" s="24">
        <v>2468</v>
      </c>
      <c r="S7" s="24">
        <v>500395</v>
      </c>
      <c r="T7" s="24">
        <v>61.38</v>
      </c>
      <c r="U7" s="24">
        <v>8152.41</v>
      </c>
      <c r="V7" s="24">
        <v>451931</v>
      </c>
      <c r="W7" s="24">
        <v>41.26</v>
      </c>
      <c r="X7" s="24">
        <v>10953.25</v>
      </c>
      <c r="Y7" s="24">
        <v>104.43</v>
      </c>
      <c r="Z7" s="24">
        <v>104.31</v>
      </c>
      <c r="AA7" s="24">
        <v>104.17</v>
      </c>
      <c r="AB7" s="24">
        <v>105.39</v>
      </c>
      <c r="AC7" s="24">
        <v>105.39</v>
      </c>
      <c r="AD7" s="24">
        <v>107.09</v>
      </c>
      <c r="AE7" s="24">
        <v>107.96</v>
      </c>
      <c r="AF7" s="24">
        <v>107.29</v>
      </c>
      <c r="AG7" s="24">
        <v>106.58</v>
      </c>
      <c r="AH7" s="24">
        <v>106.8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0.59</v>
      </c>
      <c r="AP7" s="24">
        <v>0.68</v>
      </c>
      <c r="AQ7" s="24">
        <v>0.9</v>
      </c>
      <c r="AR7" s="24">
        <v>1.19</v>
      </c>
      <c r="AS7" s="24">
        <v>1.4</v>
      </c>
      <c r="AT7" s="24">
        <v>3.12</v>
      </c>
      <c r="AU7" s="24">
        <v>46.38</v>
      </c>
      <c r="AV7" s="24">
        <v>56.55</v>
      </c>
      <c r="AW7" s="24">
        <v>71.180000000000007</v>
      </c>
      <c r="AX7" s="24">
        <v>87.16</v>
      </c>
      <c r="AY7" s="24">
        <v>108.54</v>
      </c>
      <c r="AZ7" s="24">
        <v>77.72</v>
      </c>
      <c r="BA7" s="24">
        <v>86.61</v>
      </c>
      <c r="BB7" s="24">
        <v>100.73</v>
      </c>
      <c r="BC7" s="24">
        <v>108.7</v>
      </c>
      <c r="BD7" s="24">
        <v>120.78</v>
      </c>
      <c r="BE7" s="24">
        <v>82.75</v>
      </c>
      <c r="BF7" s="24">
        <v>370.4</v>
      </c>
      <c r="BG7" s="24">
        <v>359.91</v>
      </c>
      <c r="BH7" s="24">
        <v>329.45</v>
      </c>
      <c r="BI7" s="24">
        <v>324.38</v>
      </c>
      <c r="BJ7" s="24">
        <v>304.56</v>
      </c>
      <c r="BK7" s="24">
        <v>485.6</v>
      </c>
      <c r="BL7" s="24">
        <v>463.93</v>
      </c>
      <c r="BM7" s="24">
        <v>481.88</v>
      </c>
      <c r="BN7" s="24">
        <v>460.03</v>
      </c>
      <c r="BO7" s="24">
        <v>447.27</v>
      </c>
      <c r="BP7" s="24">
        <v>602.55999999999995</v>
      </c>
      <c r="BQ7" s="24">
        <v>98.75</v>
      </c>
      <c r="BR7" s="24">
        <v>99.38</v>
      </c>
      <c r="BS7" s="24">
        <v>99.82</v>
      </c>
      <c r="BT7" s="24">
        <v>100</v>
      </c>
      <c r="BU7" s="24">
        <v>100</v>
      </c>
      <c r="BV7" s="24">
        <v>99.95</v>
      </c>
      <c r="BW7" s="24">
        <v>103.4</v>
      </c>
      <c r="BX7" s="24">
        <v>101.87</v>
      </c>
      <c r="BY7" s="24">
        <v>101.33</v>
      </c>
      <c r="BZ7" s="24">
        <v>101.5</v>
      </c>
      <c r="CA7" s="24">
        <v>97.94</v>
      </c>
      <c r="CB7" s="24">
        <v>150</v>
      </c>
      <c r="CC7" s="24">
        <v>150</v>
      </c>
      <c r="CD7" s="24">
        <v>150</v>
      </c>
      <c r="CE7" s="24">
        <v>150.38</v>
      </c>
      <c r="CF7" s="24">
        <v>150.18</v>
      </c>
      <c r="CG7" s="24">
        <v>110.21</v>
      </c>
      <c r="CH7" s="24">
        <v>110.26</v>
      </c>
      <c r="CI7" s="24">
        <v>111.88</v>
      </c>
      <c r="CJ7" s="24">
        <v>114.16</v>
      </c>
      <c r="CK7" s="24">
        <v>114.28</v>
      </c>
      <c r="CL7" s="24">
        <v>140.97999999999999</v>
      </c>
      <c r="CM7" s="24">
        <v>61.8</v>
      </c>
      <c r="CN7" s="24">
        <v>63.24</v>
      </c>
      <c r="CO7" s="24">
        <v>59.13</v>
      </c>
      <c r="CP7" s="24">
        <v>54.34</v>
      </c>
      <c r="CQ7" s="24">
        <v>54.6</v>
      </c>
      <c r="CR7" s="24">
        <v>64.930000000000007</v>
      </c>
      <c r="CS7" s="24">
        <v>65.680000000000007</v>
      </c>
      <c r="CT7" s="24">
        <v>63.62</v>
      </c>
      <c r="CU7" s="24">
        <v>62.65</v>
      </c>
      <c r="CV7" s="24">
        <v>61.96</v>
      </c>
      <c r="CW7" s="24">
        <v>60.13</v>
      </c>
      <c r="CX7" s="24">
        <v>96.16</v>
      </c>
      <c r="CY7" s="24">
        <v>96.41</v>
      </c>
      <c r="CZ7" s="24">
        <v>96.77</v>
      </c>
      <c r="DA7" s="24">
        <v>96.82</v>
      </c>
      <c r="DB7" s="24">
        <v>95.99</v>
      </c>
      <c r="DC7" s="24">
        <v>97.7</v>
      </c>
      <c r="DD7" s="24">
        <v>97.59</v>
      </c>
      <c r="DE7" s="24">
        <v>97.53</v>
      </c>
      <c r="DF7" s="24">
        <v>97.54</v>
      </c>
      <c r="DG7" s="24">
        <v>97.51</v>
      </c>
      <c r="DH7" s="24">
        <v>96</v>
      </c>
      <c r="DI7" s="24">
        <v>10.99</v>
      </c>
      <c r="DJ7" s="24">
        <v>14.22</v>
      </c>
      <c r="DK7" s="24">
        <v>17.39</v>
      </c>
      <c r="DL7" s="24">
        <v>20.52</v>
      </c>
      <c r="DM7" s="24">
        <v>23.05</v>
      </c>
      <c r="DN7" s="24">
        <v>23.38</v>
      </c>
      <c r="DO7" s="24">
        <v>24.59</v>
      </c>
      <c r="DP7" s="24">
        <v>26.87</v>
      </c>
      <c r="DQ7" s="24">
        <v>29.31</v>
      </c>
      <c r="DR7" s="24">
        <v>31.67</v>
      </c>
      <c r="DS7" s="24">
        <v>42.2</v>
      </c>
      <c r="DT7" s="24">
        <v>9.5</v>
      </c>
      <c r="DU7" s="24">
        <v>9.56</v>
      </c>
      <c r="DV7" s="24">
        <v>9.9600000000000009</v>
      </c>
      <c r="DW7" s="24">
        <v>10.46</v>
      </c>
      <c r="DX7" s="24">
        <v>12.15</v>
      </c>
      <c r="DY7" s="24">
        <v>8.1999999999999993</v>
      </c>
      <c r="DZ7" s="24">
        <v>9.43</v>
      </c>
      <c r="EA7" s="24">
        <v>12.4</v>
      </c>
      <c r="EB7" s="24">
        <v>13.81</v>
      </c>
      <c r="EC7" s="24">
        <v>15.32</v>
      </c>
      <c r="ED7" s="24">
        <v>9.4600000000000009</v>
      </c>
      <c r="EE7" s="24">
        <v>0.09</v>
      </c>
      <c r="EF7" s="24">
        <v>0.1</v>
      </c>
      <c r="EG7" s="24">
        <v>0.09</v>
      </c>
      <c r="EH7" s="24">
        <v>0.05</v>
      </c>
      <c r="EI7" s="24">
        <v>0.09</v>
      </c>
      <c r="EJ7" s="24">
        <v>0.14000000000000001</v>
      </c>
      <c r="EK7" s="24">
        <v>0.15</v>
      </c>
      <c r="EL7" s="24">
        <v>0.16</v>
      </c>
      <c r="EM7" s="24">
        <v>0.16</v>
      </c>
      <c r="EN7" s="24">
        <v>0.16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2026-01-15T07:05:54Z</cp:lastPrinted>
  <dcterms:created xsi:type="dcterms:W3CDTF">2025-12-23T05:59:04Z</dcterms:created>
  <dcterms:modified xsi:type="dcterms:W3CDTF">2026-02-16T05:15:55Z</dcterms:modified>
  <cp:category/>
</cp:coreProperties>
</file>