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A780F5DD-7FC5-4BD1-B802-166E8564F47F}" xr6:coauthVersionLast="47" xr6:coauthVersionMax="47" xr10:uidLastSave="{00000000-0000-0000-0000-000000000000}"/>
  <workbookProtection workbookAlgorithmName="SHA-512" workbookHashValue="buAx4w7WX9ya6Mjkh9nKl+XgXwZ9wz39y92Tj4PbvlQekufkvzmq7FExby4Jayt7OYGmTGgsiAJ9VcK/dLOvsQ==" workbookSaltValue="PYKlXQu4SWwoH+eLxcnCn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P10" i="4"/>
  <c r="AT8" i="4"/>
  <c r="W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<sst xmlns="http://schemas.openxmlformats.org/spreadsheetml/2006/main" count="231" uniqueCount="116">
  <si>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</si>
  <si>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</si>
  <si>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</si>
  <si>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</si>
  <si>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</si>
  <si>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</si>
  <si>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</si>
  <si>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</si>
  <si>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</si>
  <si>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</si>
  <si>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</si>
  <si>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</si>
  <si>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</si>
  <si>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</si>
  <si>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</si>
  <si>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</si>
  <si>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</si>
  <si>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</si>
  <si>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</si>
  <si>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</si>
  <si>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</si>
  <si>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</si>
  <si>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</si>
  <si>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</si>
  <si>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</si>
  <si>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</si>
  <si>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</si>
  <si>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</si>
  <si>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</si>
  <si>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</si>
  <si>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</si>
  <si>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</si>
  <si>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</si>
  <si>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</si>
  <si>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</si>
  <si>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</si>
  <si>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</si>
  <si>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</si>
  <si>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</si>
  <si>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</si>
  <si>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</si>
  <si>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</si>
  <si>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</si>
  <si>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</si>
  <si>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</si>
  <si>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</si>
  <si>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</si>
  <si>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</si>
  <si>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</si>
  <si>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</si>
  <si>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</si>
  <si>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</si>
  <si>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</si>
  <si>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</si>
  <si>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</si>
  <si>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</si>
  <si>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</si>
  <si>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</si>
  <si>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</si>
  <si>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</si>
  <si>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</si>
  <si>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</si>
  <si>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</si>
  <si>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</si>
  <si>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</si>
  <si>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</si>
  <si>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</si>
  <si>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</si>
  <si>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</si>
  <si>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</si>
  <si>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</si>
  <si>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</si>
  <si>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</si>
  <si>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</si>
  <si>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</si>
  <si>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</si>
  <si>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</si>
  <si>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</si>
  <si>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</si>
  <si>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</si>
  <si>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</si>
  <si>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</si>
  <si>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</si>
  <si>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</si>
  <si>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</si>
  <si>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</si>
  <si>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</si>
  <si>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</si>
  <si>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</si>
  <si>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</si>
  <si>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</si>
  <si>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</si>
  <si>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</si>
  <si>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</si>
  <si>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</si>
  <si>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</si>
  <si>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市川市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</si>
  <si>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</si>
  <si>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</si>
  <si>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</si>
  <si>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</si>
  <si>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</si>
  <si>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</si>
  <si>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</si>
  <si>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</si>
  <si>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</si>
  <si>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</si>
  <si>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</si>
  <si>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</si>
  <si>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</si>
  <si>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</si>
  <si>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</si>
  <si>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</si>
  <si>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経常収支比率及び経費回収率は悪化した。これは下水道使用料の増収よりも、減価償却費や流域下水道維持管理費負担金といった汚水処理経費の増加が上回ったことが挙げられる。
　企業債残高対事業規模比率は、今後も未普及対策事業や浸水対策事業などの財源として多額の企業債を発行する計画であるため、企業債残高は増加する見込みである。本指標は、類似団体と比較しても高い数値であるため、財政運営上注意が必要である。
　ただし、浸水対策事業に係る元利償還金は一般会計負担である。
　汚水処理原価も類似団体に比較して高いため、汚水処理コストの削減努力は続けなければならないが、その大半を減価償却費が占めることから、削減は困難であり、今後も上昇が見込まれる。
　以上のことから、将来にわたり経営の健全性・効率性を維持するためには、費用に見合う適正な収益を確保する必要がある。
　なお、下水道使用料について、令和5年4月に改定を実施したが、改定率を圧縮したため、想定していた増収効果が得られず、厳しい財政運営が続いている。そのため、今後も、使用料改定の必要性は、物価高騰等による市民生活への影響を最大限に配慮しつつ検討する必要がある。</t>
    <rPh sb="130" eb="132">
      <t>ハッコウ</t>
    </rPh>
    <phoneticPr fontId="4"/>
  </si>
  <si>
    <t>　昭和47年度に供用を開始した管渠が法定耐用年数を迎えたため、今後、管渠老朽化率の上昇が見込まれる。
　老朽化対策については、一部、老朽管渠の更新工事を実施済だが、引き続き管渠の老朽化具合に合わせて、最適な対策工事の実施時期と投資額を設定して事業を進めていく必要がある。</t>
    <phoneticPr fontId="4"/>
  </si>
  <si>
    <t>　当市の下水道処理人口普及率は令和6年度末で80.19％と県内近隣都市や同規模団体と比較すると、低い状況が継続しており、未普及地域の早期解消に向けた整備の推進が必要なことに加え、老朽化対策、地震対策なども進めなければならないことから、今後、多額の投資を予定している。
　これに伴い、減価償却費や企業債支払利子等の費用が増加することから、収支を均衡させるための財源確保が課題である。
　したがって、将来にわたり継続的・安定的な事業運営を行うためには、経営効率化や有収率の改善などによる経費削減を進めるとともに、接続率の向上や定期的な見直しによる下水道使用料水準の確保などの収益改善に向けた取り組みを継続的に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</si>
</sst>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0.02</c:v>
                </c:pt>
                <c:pt idx="1">
                  <c:v>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153-4073-BE59-EB61869CDE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0153-4073-BE59-EB61869CDE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109.17</c:v>
                </c:pt>
                <c:pt idx="1">
                  <c:v>113.51</c:v>
                </c:pt>
                <c:pt idx="2">
                  <c:v>85.1</c:v>
                </c:pt>
                <c:pt idx="3">
                  <c:v>79.599999999999994</c:v>
                </c:pt>
                <c:pt idx="4">
                  <c:v>74.56</c:v>
                </c:pt>
              </c:numCache>
            </c:numRef>
          </c:val>
          <c:extLst>
            <c:ext xmlns:c16="http://schemas.microsoft.com/office/drawing/2014/chart" uri="{C3380CC4-5D6E-409C-BE32-E72D297353CC}">
              <c16:uniqueId val="{00000000-8674-4E7C-8D53-3F723A7C0E9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8674-4E7C-8D53-3F723A7C0E9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92.66</c:v>
                </c:pt>
                <c:pt idx="1">
                  <c:v>92.79</c:v>
                </c:pt>
                <c:pt idx="2">
                  <c:v>92.25</c:v>
                </c:pt>
                <c:pt idx="3">
                  <c:v>91.52</c:v>
                </c:pt>
                <c:pt idx="4">
                  <c:v>90.77</c:v>
                </c:pt>
              </c:numCache>
            </c:numRef>
          </c:val>
          <c:extLst>
            <c:ext xmlns:c16="http://schemas.microsoft.com/office/drawing/2014/chart" uri="{C3380CC4-5D6E-409C-BE32-E72D297353CC}">
              <c16:uniqueId val="{00000000-4B3F-427C-8F6F-F8AAE9CF8C1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4B3F-427C-8F6F-F8AAE9CF8C1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104.17</c:v>
                </c:pt>
                <c:pt idx="1">
                  <c:v>99.51</c:v>
                </c:pt>
                <c:pt idx="2">
                  <c:v>97.53</c:v>
                </c:pt>
                <c:pt idx="3">
                  <c:v>99.28</c:v>
                </c:pt>
                <c:pt idx="4">
                  <c:v>97.94</c:v>
                </c:pt>
              </c:numCache>
            </c:numRef>
          </c:val>
          <c:extLst>
            <c:ext xmlns:c16="http://schemas.microsoft.com/office/drawing/2014/chart" uri="{C3380CC4-5D6E-409C-BE32-E72D297353CC}">
              <c16:uniqueId val="{00000000-0675-4990-BF62-F0DF20E4BE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0675-4990-BF62-F0DF20E4BE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9.5500000000000007</c:v>
                </c:pt>
                <c:pt idx="1">
                  <c:v>12.07</c:v>
                </c:pt>
                <c:pt idx="2">
                  <c:v>14.53</c:v>
                </c:pt>
                <c:pt idx="3">
                  <c:v>16.72</c:v>
                </c:pt>
                <c:pt idx="4">
                  <c:v>18.329999999999998</c:v>
                </c:pt>
              </c:numCache>
            </c:numRef>
          </c:val>
          <c:extLst>
            <c:ext xmlns:c16="http://schemas.microsoft.com/office/drawing/2014/chart" uri="{C3380CC4-5D6E-409C-BE32-E72D297353CC}">
              <c16:uniqueId val="{00000000-46D5-4E82-8E38-70B11F22865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46D5-4E82-8E38-70B11F22865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9.69</c:v>
                </c:pt>
                <c:pt idx="3" formatCode="#,##0.00;&quot;△&quot;#,##0.00;&quot;-&quot;">
                  <c:v>10.19</c:v>
                </c:pt>
                <c:pt idx="4" formatCode="#,##0.00;&quot;△&quot;#,##0.00;&quot;-&quot;">
                  <c:v>10.47</c:v>
                </c:pt>
              </c:numCache>
            </c:numRef>
          </c:val>
          <c:extLst>
            <c:ext xmlns:c16="http://schemas.microsoft.com/office/drawing/2014/chart" uri="{C3380CC4-5D6E-409C-BE32-E72D297353CC}">
              <c16:uniqueId val="{00000000-22E1-48A2-890F-CA10A7F241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22E1-48A2-890F-CA10A7F241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65-4EDD-A1B6-C578224DB7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6165-4EDD-A1B6-C578224DB7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104.74</c:v>
                </c:pt>
                <c:pt idx="1">
                  <c:v>95.31</c:v>
                </c:pt>
                <c:pt idx="2">
                  <c:v>88.5</c:v>
                </c:pt>
                <c:pt idx="3">
                  <c:v>83.05</c:v>
                </c:pt>
                <c:pt idx="4">
                  <c:v>87.15</c:v>
                </c:pt>
              </c:numCache>
            </c:numRef>
          </c:val>
          <c:extLst>
            <c:ext xmlns:c16="http://schemas.microsoft.com/office/drawing/2014/chart" uri="{C3380CC4-5D6E-409C-BE32-E72D297353CC}">
              <c16:uniqueId val="{00000000-4C2B-40EB-80E3-26BBF4E2A6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4C2B-40EB-80E3-26BBF4E2A6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732.51</c:v>
                </c:pt>
                <c:pt idx="1">
                  <c:v>869.42</c:v>
                </c:pt>
                <c:pt idx="2">
                  <c:v>945.32</c:v>
                </c:pt>
                <c:pt idx="3">
                  <c:v>995.44</c:v>
                </c:pt>
                <c:pt idx="4">
                  <c:v>1096.26</c:v>
                </c:pt>
              </c:numCache>
            </c:numRef>
          </c:val>
          <c:extLst>
            <c:ext xmlns:c16="http://schemas.microsoft.com/office/drawing/2014/chart" uri="{C3380CC4-5D6E-409C-BE32-E72D297353CC}">
              <c16:uniqueId val="{00000000-EBC4-46C7-95F7-B00D13D544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EBC4-46C7-95F7-B00D13D544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105.67</c:v>
                </c:pt>
                <c:pt idx="1">
                  <c:v>99.61</c:v>
                </c:pt>
                <c:pt idx="2">
                  <c:v>96.12</c:v>
                </c:pt>
                <c:pt idx="3">
                  <c:v>97.86</c:v>
                </c:pt>
                <c:pt idx="4">
                  <c:v>95.44</c:v>
                </c:pt>
              </c:numCache>
            </c:numRef>
          </c:val>
          <c:extLst>
            <c:ext xmlns:c16="http://schemas.microsoft.com/office/drawing/2014/chart" uri="{C3380CC4-5D6E-409C-BE32-E72D297353CC}">
              <c16:uniqueId val="{00000000-32CD-4826-B37E-8B13BBD555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32CD-4826-B37E-8B13BBD555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131.68</c:v>
                </c:pt>
                <c:pt idx="1">
                  <c:v>140</c:v>
                </c:pt>
                <c:pt idx="2">
                  <c:v>145.52000000000001</c:v>
                </c:pt>
                <c:pt idx="3">
                  <c:v>147.81</c:v>
                </c:pt>
                <c:pt idx="4">
                  <c:v>150.6</c:v>
                </c:pt>
              </c:numCache>
            </c:numRef>
          </c:val>
          <c:extLst>
            <c:ext xmlns:c16="http://schemas.microsoft.com/office/drawing/2014/chart" uri="{C3380CC4-5D6E-409C-BE32-E72D297353CC}">
              <c16:uniqueId val="{00000000-645F-4CE9-87BE-B3AFBE35466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645F-4CE9-87BE-B3AFBE35466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市川市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5">
        <f>データ!S6</f>
        <v>494720</v>
      </c>
      <c r="AM8" s="45"/>
      <c r="AN8" s="45"/>
      <c r="AO8" s="45"/>
      <c r="AP8" s="45"/>
      <c r="AQ8" s="45"/>
      <c r="AR8" s="45"/>
      <c r="AS8" s="45"/>
      <c r="AT8" s="44">
        <f>データ!T6</f>
        <v>57.44</v>
      </c>
      <c r="AU8" s="44"/>
      <c r="AV8" s="44"/>
      <c r="AW8" s="44"/>
      <c r="AX8" s="44"/>
      <c r="AY8" s="44"/>
      <c r="AZ8" s="44"/>
      <c r="BA8" s="44"/>
      <c r="BB8" s="44">
        <f>データ!U6</f>
        <v>8612.81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55.25</v>
      </c>
      <c r="J10" s="44"/>
      <c r="K10" s="44"/>
      <c r="L10" s="44"/>
      <c r="M10" s="44"/>
      <c r="N10" s="44"/>
      <c r="O10" s="44"/>
      <c r="P10" s="44">
        <f>データ!P6</f>
        <v>80.19</v>
      </c>
      <c r="Q10" s="44"/>
      <c r="R10" s="44"/>
      <c r="S10" s="44"/>
      <c r="T10" s="44"/>
      <c r="U10" s="44"/>
      <c r="V10" s="44"/>
      <c r="W10" s="44">
        <f>データ!Q6</f>
        <v>84.31</v>
      </c>
      <c r="X10" s="44"/>
      <c r="Y10" s="44"/>
      <c r="Z10" s="44"/>
      <c r="AA10" s="44"/>
      <c r="AB10" s="44"/>
      <c r="AC10" s="44"/>
      <c r="AD10" s="45">
        <f>データ!R6</f>
        <v>2634</v>
      </c>
      <c r="AE10" s="45"/>
      <c r="AF10" s="45"/>
      <c r="AG10" s="45"/>
      <c r="AH10" s="45"/>
      <c r="AI10" s="45"/>
      <c r="AJ10" s="45"/>
      <c r="AK10" s="2"/>
      <c r="AL10" s="45">
        <f>データ!V6</f>
        <v>397800</v>
      </c>
      <c r="AM10" s="45"/>
      <c r="AN10" s="45"/>
      <c r="AO10" s="45"/>
      <c r="AP10" s="45"/>
      <c r="AQ10" s="45"/>
      <c r="AR10" s="45"/>
      <c r="AS10" s="45"/>
      <c r="AT10" s="44">
        <f>データ!W6</f>
        <v>25.6</v>
      </c>
      <c r="AU10" s="44"/>
      <c r="AV10" s="44"/>
      <c r="AW10" s="44"/>
      <c r="AX10" s="44"/>
      <c r="AY10" s="44"/>
      <c r="AZ10" s="44"/>
      <c r="BA10" s="44"/>
      <c r="BB10" s="44">
        <f>データ!X6</f>
        <v>15539.06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tgNLVRI0nCysqbReg244wYVnwKNwPvG6WpQyUMqFtSlvOO2jZSOzSq0AqCuQJrbVzgwmRs3gShcN7qA2DkBUQ==" saltValue="a63QW077MaX3hcu+Y6Wi0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122033</v>
      </c>
      <c r="D6" s="19">
        <f t="shared" si="3"/>
        <v>46</v>
      </c>
      <c r="E6" s="19">
        <f t="shared" si="3"/>
        <v>17</v>
      </c>
      <c r="F6" s="19">
        <f t="shared" si="3"/>
        <v>1</v>
      </c>
      <c r="G6" s="19">
        <f t="shared" si="3"/>
        <v>0</v>
      </c>
      <c r="H6" s="19" t="str">
        <f t="shared" si="3"/>
        <v>千葉県　市川市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55.25</v>
      </c>
      <c r="P6" s="20">
        <f t="shared" si="3"/>
        <v>80.19</v>
      </c>
      <c r="Q6" s="20">
        <f t="shared" si="3"/>
        <v>84.31</v>
      </c>
      <c r="R6" s="20">
        <f t="shared" si="3"/>
        <v>2634</v>
      </c>
      <c r="S6" s="20">
        <f t="shared" si="3"/>
        <v>494720</v>
      </c>
      <c r="T6" s="20">
        <f t="shared" si="3"/>
        <v>57.44</v>
      </c>
      <c r="U6" s="20">
        <f t="shared" si="3"/>
        <v>8612.81</v>
      </c>
      <c r="V6" s="20">
        <f t="shared" si="3"/>
        <v>397800</v>
      </c>
      <c r="W6" s="20">
        <f t="shared" si="3"/>
        <v>25.6</v>
      </c>
      <c r="X6" s="20">
        <f t="shared" si="3"/>
        <v>15539.06</v>
      </c>
      <c r="Y6" s="21">
        <f>IF(Y7="",NA(),Y7)</f>
        <v>104.17</v>
      </c>
      <c r="Z6" s="21">
        <f t="shared" ref="Z6:AH6" si="4">IF(Z7="",NA(),Z7)</f>
        <v>99.51</v>
      </c>
      <c r="AA6" s="21">
        <f t="shared" si="4"/>
        <v>97.53</v>
      </c>
      <c r="AB6" s="21">
        <f t="shared" si="4"/>
        <v>99.28</v>
      </c>
      <c r="AC6" s="21">
        <f t="shared" si="4"/>
        <v>97.94</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104.74</v>
      </c>
      <c r="AV6" s="21">
        <f t="shared" ref="AV6:BD6" si="6">IF(AV7="",NA(),AV7)</f>
        <v>95.31</v>
      </c>
      <c r="AW6" s="21">
        <f t="shared" si="6"/>
        <v>88.5</v>
      </c>
      <c r="AX6" s="21">
        <f t="shared" si="6"/>
        <v>83.05</v>
      </c>
      <c r="AY6" s="21">
        <f t="shared" si="6"/>
        <v>87.15</v>
      </c>
      <c r="AZ6" s="21">
        <f t="shared" si="6"/>
        <v>77.72</v>
      </c>
      <c r="BA6" s="21">
        <f t="shared" si="6"/>
        <v>86.61</v>
      </c>
      <c r="BB6" s="21">
        <f t="shared" si="6"/>
        <v>100.73</v>
      </c>
      <c r="BC6" s="21">
        <f t="shared" si="6"/>
        <v>108.7</v>
      </c>
      <c r="BD6" s="21">
        <f t="shared" si="6"/>
        <v>120.78</v>
      </c>
      <c r="BE6" s="20" t="str">
        <f>IF(BE7="","",IF(BE7="-","【-】","【"&amp;SUBSTITUTE(TEXT(BE7,"#,##0.00"),"-","△")&amp;"】"))</f>
        <v>【82.75】</v>
      </c>
      <c r="BF6" s="21">
        <f>IF(BF7="",NA(),BF7)</f>
        <v>732.51</v>
      </c>
      <c r="BG6" s="21">
        <f t="shared" ref="BG6:BO6" si="7">IF(BG7="",NA(),BG7)</f>
        <v>869.42</v>
      </c>
      <c r="BH6" s="21">
        <f t="shared" si="7"/>
        <v>945.32</v>
      </c>
      <c r="BI6" s="21">
        <f t="shared" si="7"/>
        <v>995.44</v>
      </c>
      <c r="BJ6" s="21">
        <f t="shared" si="7"/>
        <v>1096.26</v>
      </c>
      <c r="BK6" s="21">
        <f t="shared" si="7"/>
        <v>485.6</v>
      </c>
      <c r="BL6" s="21">
        <f t="shared" si="7"/>
        <v>463.93</v>
      </c>
      <c r="BM6" s="21">
        <f t="shared" si="7"/>
        <v>481.88</v>
      </c>
      <c r="BN6" s="21">
        <f t="shared" si="7"/>
        <v>460.03</v>
      </c>
      <c r="BO6" s="21">
        <f t="shared" si="7"/>
        <v>447.27</v>
      </c>
      <c r="BP6" s="20" t="str">
        <f>IF(BP7="","",IF(BP7="-","【-】","【"&amp;SUBSTITUTE(TEXT(BP7,"#,##0.00"),"-","△")&amp;"】"))</f>
        <v>【602.56】</v>
      </c>
      <c r="BQ6" s="21">
        <f>IF(BQ7="",NA(),BQ7)</f>
        <v>105.67</v>
      </c>
      <c r="BR6" s="21">
        <f t="shared" ref="BR6:BZ6" si="8">IF(BR7="",NA(),BR7)</f>
        <v>99.61</v>
      </c>
      <c r="BS6" s="21">
        <f t="shared" si="8"/>
        <v>96.12</v>
      </c>
      <c r="BT6" s="21">
        <f t="shared" si="8"/>
        <v>97.86</v>
      </c>
      <c r="BU6" s="21">
        <f t="shared" si="8"/>
        <v>95.44</v>
      </c>
      <c r="BV6" s="21">
        <f t="shared" si="8"/>
        <v>99.95</v>
      </c>
      <c r="BW6" s="21">
        <f t="shared" si="8"/>
        <v>103.4</v>
      </c>
      <c r="BX6" s="21">
        <f t="shared" si="8"/>
        <v>101.87</v>
      </c>
      <c r="BY6" s="21">
        <f t="shared" si="8"/>
        <v>101.33</v>
      </c>
      <c r="BZ6" s="21">
        <f t="shared" si="8"/>
        <v>101.5</v>
      </c>
      <c r="CA6" s="20" t="str">
        <f>IF(CA7="","",IF(CA7="-","【-】","【"&amp;SUBSTITUTE(TEXT(CA7,"#,##0.00"),"-","△")&amp;"】"))</f>
        <v>【97.94】</v>
      </c>
      <c r="CB6" s="21">
        <f>IF(CB7="",NA(),CB7)</f>
        <v>131.68</v>
      </c>
      <c r="CC6" s="21">
        <f t="shared" ref="CC6:CK6" si="9">IF(CC7="",NA(),CC7)</f>
        <v>140</v>
      </c>
      <c r="CD6" s="21">
        <f t="shared" si="9"/>
        <v>145.52000000000001</v>
      </c>
      <c r="CE6" s="21">
        <f t="shared" si="9"/>
        <v>147.81</v>
      </c>
      <c r="CF6" s="21">
        <f t="shared" si="9"/>
        <v>150.6</v>
      </c>
      <c r="CG6" s="21">
        <f t="shared" si="9"/>
        <v>110.21</v>
      </c>
      <c r="CH6" s="21">
        <f t="shared" si="9"/>
        <v>110.26</v>
      </c>
      <c r="CI6" s="21">
        <f t="shared" si="9"/>
        <v>111.88</v>
      </c>
      <c r="CJ6" s="21">
        <f t="shared" si="9"/>
        <v>114.16</v>
      </c>
      <c r="CK6" s="21">
        <f t="shared" si="9"/>
        <v>114.28</v>
      </c>
      <c r="CL6" s="20" t="str">
        <f>IF(CL7="","",IF(CL7="-","【-】","【"&amp;SUBSTITUTE(TEXT(CL7,"#,##0.00"),"-","△")&amp;"】"))</f>
        <v>【140.98】</v>
      </c>
      <c r="CM6" s="21">
        <f>IF(CM7="",NA(),CM7)</f>
        <v>109.17</v>
      </c>
      <c r="CN6" s="21">
        <f t="shared" ref="CN6:CV6" si="10">IF(CN7="",NA(),CN7)</f>
        <v>113.51</v>
      </c>
      <c r="CO6" s="21">
        <f t="shared" si="10"/>
        <v>85.1</v>
      </c>
      <c r="CP6" s="21">
        <f t="shared" si="10"/>
        <v>79.599999999999994</v>
      </c>
      <c r="CQ6" s="21">
        <f t="shared" si="10"/>
        <v>74.56</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92.66</v>
      </c>
      <c r="CY6" s="21">
        <f t="shared" ref="CY6:DG6" si="11">IF(CY7="",NA(),CY7)</f>
        <v>92.79</v>
      </c>
      <c r="CZ6" s="21">
        <f t="shared" si="11"/>
        <v>92.25</v>
      </c>
      <c r="DA6" s="21">
        <f t="shared" si="11"/>
        <v>91.52</v>
      </c>
      <c r="DB6" s="21">
        <f t="shared" si="11"/>
        <v>90.77</v>
      </c>
      <c r="DC6" s="21">
        <f t="shared" si="11"/>
        <v>97.7</v>
      </c>
      <c r="DD6" s="21">
        <f t="shared" si="11"/>
        <v>97.59</v>
      </c>
      <c r="DE6" s="21">
        <f t="shared" si="11"/>
        <v>97.53</v>
      </c>
      <c r="DF6" s="21">
        <f t="shared" si="11"/>
        <v>97.54</v>
      </c>
      <c r="DG6" s="21">
        <f t="shared" si="11"/>
        <v>97.51</v>
      </c>
      <c r="DH6" s="20" t="str">
        <f>IF(DH7="","",IF(DH7="-","【-】","【"&amp;SUBSTITUTE(TEXT(DH7,"#,##0.00"),"-","△")&amp;"】"))</f>
        <v>【96.00】</v>
      </c>
      <c r="DI6" s="21">
        <f>IF(DI7="",NA(),DI7)</f>
        <v>9.5500000000000007</v>
      </c>
      <c r="DJ6" s="21">
        <f t="shared" ref="DJ6:DR6" si="12">IF(DJ7="",NA(),DJ7)</f>
        <v>12.07</v>
      </c>
      <c r="DK6" s="21">
        <f t="shared" si="12"/>
        <v>14.53</v>
      </c>
      <c r="DL6" s="21">
        <f t="shared" si="12"/>
        <v>16.72</v>
      </c>
      <c r="DM6" s="21">
        <f t="shared" si="12"/>
        <v>18.329999999999998</v>
      </c>
      <c r="DN6" s="21">
        <f t="shared" si="12"/>
        <v>23.38</v>
      </c>
      <c r="DO6" s="21">
        <f t="shared" si="12"/>
        <v>24.59</v>
      </c>
      <c r="DP6" s="21">
        <f t="shared" si="12"/>
        <v>26.87</v>
      </c>
      <c r="DQ6" s="21">
        <f t="shared" si="12"/>
        <v>29.31</v>
      </c>
      <c r="DR6" s="21">
        <f t="shared" si="12"/>
        <v>31.67</v>
      </c>
      <c r="DS6" s="20" t="str">
        <f>IF(DS7="","",IF(DS7="-","【-】","【"&amp;SUBSTITUTE(TEXT(DS7,"#,##0.00"),"-","△")&amp;"】"))</f>
        <v>【42.20】</v>
      </c>
      <c r="DT6" s="20">
        <f>IF(DT7="",NA(),DT7)</f>
        <v>0</v>
      </c>
      <c r="DU6" s="20">
        <f t="shared" ref="DU6:EC6" si="13">IF(DU7="",NA(),DU7)</f>
        <v>0</v>
      </c>
      <c r="DV6" s="21">
        <f t="shared" si="13"/>
        <v>9.69</v>
      </c>
      <c r="DW6" s="21">
        <f t="shared" si="13"/>
        <v>10.19</v>
      </c>
      <c r="DX6" s="21">
        <f t="shared" si="13"/>
        <v>10.47</v>
      </c>
      <c r="DY6" s="21">
        <f t="shared" si="13"/>
        <v>8.1999999999999993</v>
      </c>
      <c r="DZ6" s="21">
        <f t="shared" si="13"/>
        <v>9.43</v>
      </c>
      <c r="EA6" s="21">
        <f t="shared" si="13"/>
        <v>12.4</v>
      </c>
      <c r="EB6" s="21">
        <f t="shared" si="13"/>
        <v>13.81</v>
      </c>
      <c r="EC6" s="21">
        <f t="shared" si="13"/>
        <v>15.32</v>
      </c>
      <c r="ED6" s="20" t="str">
        <f>IF(ED7="","",IF(ED7="-","【-】","【"&amp;SUBSTITUTE(TEXT(ED7,"#,##0.00"),"-","△")&amp;"】"))</f>
        <v>【9.46】</v>
      </c>
      <c r="EE6" s="21">
        <f>IF(EE7="",NA(),EE7)</f>
        <v>0.02</v>
      </c>
      <c r="EF6" s="21">
        <f t="shared" ref="EF6:EN6" si="14">IF(EF7="",NA(),EF7)</f>
        <v>0.02</v>
      </c>
      <c r="EG6" s="20">
        <f t="shared" si="14"/>
        <v>0</v>
      </c>
      <c r="EH6" s="20">
        <f t="shared" si="14"/>
        <v>0</v>
      </c>
      <c r="EI6" s="20">
        <f t="shared" si="14"/>
        <v>0</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122033</v>
      </c>
      <c r="D7" s="23">
        <v>46</v>
      </c>
      <c r="E7" s="23">
        <v>17</v>
      </c>
      <c r="F7" s="23">
        <v>1</v>
      </c>
      <c r="G7" s="23">
        <v>0</v>
      </c>
      <c r="H7" s="23" t="s">
        <v>96</v>
      </c>
      <c r="I7" s="23" t="s">
        <v>97</v>
      </c>
      <c r="J7" s="23" t="s">
        <v>98</v>
      </c>
      <c r="K7" s="23" t="s">
        <v>99</v>
      </c>
      <c r="L7" s="23" t="s">
        <v>100</v>
      </c>
      <c r="M7" s="23" t="s">
        <v>101</v>
      </c>
      <c r="N7" s="24" t="s">
        <v>102</v>
      </c>
      <c r="O7" s="24">
        <v>55.25</v>
      </c>
      <c r="P7" s="24">
        <v>80.19</v>
      </c>
      <c r="Q7" s="24">
        <v>84.31</v>
      </c>
      <c r="R7" s="24">
        <v>2634</v>
      </c>
      <c r="S7" s="24">
        <v>494720</v>
      </c>
      <c r="T7" s="24">
        <v>57.44</v>
      </c>
      <c r="U7" s="24">
        <v>8612.81</v>
      </c>
      <c r="V7" s="24">
        <v>397800</v>
      </c>
      <c r="W7" s="24">
        <v>25.6</v>
      </c>
      <c r="X7" s="24">
        <v>15539.06</v>
      </c>
      <c r="Y7" s="24">
        <v>104.17</v>
      </c>
      <c r="Z7" s="24">
        <v>99.51</v>
      </c>
      <c r="AA7" s="24">
        <v>97.53</v>
      </c>
      <c r="AB7" s="24">
        <v>99.28</v>
      </c>
      <c r="AC7" s="24">
        <v>97.94</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104.74</v>
      </c>
      <c r="AV7" s="24">
        <v>95.31</v>
      </c>
      <c r="AW7" s="24">
        <v>88.5</v>
      </c>
      <c r="AX7" s="24">
        <v>83.05</v>
      </c>
      <c r="AY7" s="24">
        <v>87.15</v>
      </c>
      <c r="AZ7" s="24">
        <v>77.72</v>
      </c>
      <c r="BA7" s="24">
        <v>86.61</v>
      </c>
      <c r="BB7" s="24">
        <v>100.73</v>
      </c>
      <c r="BC7" s="24">
        <v>108.7</v>
      </c>
      <c r="BD7" s="24">
        <v>120.78</v>
      </c>
      <c r="BE7" s="24">
        <v>82.75</v>
      </c>
      <c r="BF7" s="24">
        <v>732.51</v>
      </c>
      <c r="BG7" s="24">
        <v>869.42</v>
      </c>
      <c r="BH7" s="24">
        <v>945.32</v>
      </c>
      <c r="BI7" s="24">
        <v>995.44</v>
      </c>
      <c r="BJ7" s="24">
        <v>1096.26</v>
      </c>
      <c r="BK7" s="24">
        <v>485.6</v>
      </c>
      <c r="BL7" s="24">
        <v>463.93</v>
      </c>
      <c r="BM7" s="24">
        <v>481.88</v>
      </c>
      <c r="BN7" s="24">
        <v>460.03</v>
      </c>
      <c r="BO7" s="24">
        <v>447.27</v>
      </c>
      <c r="BP7" s="24">
        <v>602.55999999999995</v>
      </c>
      <c r="BQ7" s="24">
        <v>105.67</v>
      </c>
      <c r="BR7" s="24">
        <v>99.61</v>
      </c>
      <c r="BS7" s="24">
        <v>96.12</v>
      </c>
      <c r="BT7" s="24">
        <v>97.86</v>
      </c>
      <c r="BU7" s="24">
        <v>95.44</v>
      </c>
      <c r="BV7" s="24">
        <v>99.95</v>
      </c>
      <c r="BW7" s="24">
        <v>103.4</v>
      </c>
      <c r="BX7" s="24">
        <v>101.87</v>
      </c>
      <c r="BY7" s="24">
        <v>101.33</v>
      </c>
      <c r="BZ7" s="24">
        <v>101.5</v>
      </c>
      <c r="CA7" s="24">
        <v>97.94</v>
      </c>
      <c r="CB7" s="24">
        <v>131.68</v>
      </c>
      <c r="CC7" s="24">
        <v>140</v>
      </c>
      <c r="CD7" s="24">
        <v>145.52000000000001</v>
      </c>
      <c r="CE7" s="24">
        <v>147.81</v>
      </c>
      <c r="CF7" s="24">
        <v>150.6</v>
      </c>
      <c r="CG7" s="24">
        <v>110.21</v>
      </c>
      <c r="CH7" s="24">
        <v>110.26</v>
      </c>
      <c r="CI7" s="24">
        <v>111.88</v>
      </c>
      <c r="CJ7" s="24">
        <v>114.16</v>
      </c>
      <c r="CK7" s="24">
        <v>114.28</v>
      </c>
      <c r="CL7" s="24">
        <v>140.97999999999999</v>
      </c>
      <c r="CM7" s="24">
        <v>109.17</v>
      </c>
      <c r="CN7" s="24">
        <v>113.51</v>
      </c>
      <c r="CO7" s="24">
        <v>85.1</v>
      </c>
      <c r="CP7" s="24">
        <v>79.599999999999994</v>
      </c>
      <c r="CQ7" s="24">
        <v>74.56</v>
      </c>
      <c r="CR7" s="24">
        <v>64.930000000000007</v>
      </c>
      <c r="CS7" s="24">
        <v>65.680000000000007</v>
      </c>
      <c r="CT7" s="24">
        <v>63.62</v>
      </c>
      <c r="CU7" s="24">
        <v>62.65</v>
      </c>
      <c r="CV7" s="24">
        <v>61.96</v>
      </c>
      <c r="CW7" s="24">
        <v>60.13</v>
      </c>
      <c r="CX7" s="24">
        <v>92.66</v>
      </c>
      <c r="CY7" s="24">
        <v>92.79</v>
      </c>
      <c r="CZ7" s="24">
        <v>92.25</v>
      </c>
      <c r="DA7" s="24">
        <v>91.52</v>
      </c>
      <c r="DB7" s="24">
        <v>90.77</v>
      </c>
      <c r="DC7" s="24">
        <v>97.7</v>
      </c>
      <c r="DD7" s="24">
        <v>97.59</v>
      </c>
      <c r="DE7" s="24">
        <v>97.53</v>
      </c>
      <c r="DF7" s="24">
        <v>97.54</v>
      </c>
      <c r="DG7" s="24">
        <v>97.51</v>
      </c>
      <c r="DH7" s="24">
        <v>96</v>
      </c>
      <c r="DI7" s="24">
        <v>9.5500000000000007</v>
      </c>
      <c r="DJ7" s="24">
        <v>12.07</v>
      </c>
      <c r="DK7" s="24">
        <v>14.53</v>
      </c>
      <c r="DL7" s="24">
        <v>16.72</v>
      </c>
      <c r="DM7" s="24">
        <v>18.329999999999998</v>
      </c>
      <c r="DN7" s="24">
        <v>23.38</v>
      </c>
      <c r="DO7" s="24">
        <v>24.59</v>
      </c>
      <c r="DP7" s="24">
        <v>26.87</v>
      </c>
      <c r="DQ7" s="24">
        <v>29.31</v>
      </c>
      <c r="DR7" s="24">
        <v>31.67</v>
      </c>
      <c r="DS7" s="24">
        <v>42.2</v>
      </c>
      <c r="DT7" s="24">
        <v>0</v>
      </c>
      <c r="DU7" s="24">
        <v>0</v>
      </c>
      <c r="DV7" s="24">
        <v>9.69</v>
      </c>
      <c r="DW7" s="24">
        <v>10.19</v>
      </c>
      <c r="DX7" s="24">
        <v>10.47</v>
      </c>
      <c r="DY7" s="24">
        <v>8.1999999999999993</v>
      </c>
      <c r="DZ7" s="24">
        <v>9.43</v>
      </c>
      <c r="EA7" s="24">
        <v>12.4</v>
      </c>
      <c r="EB7" s="24">
        <v>13.81</v>
      </c>
      <c r="EC7" s="24">
        <v>15.32</v>
      </c>
      <c r="ED7" s="24">
        <v>9.4600000000000009</v>
      </c>
      <c r="EE7" s="24">
        <v>0.02</v>
      </c>
      <c r="EF7" s="24">
        <v>0.02</v>
      </c>
      <c r="EG7" s="24">
        <v>0</v>
      </c>
      <c r="EH7" s="24">
        <v>0</v>
      </c>
      <c r="EI7" s="24">
        <v>0</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2026-01-16T05:57:33Z</cp:lastPrinted>
  <dcterms:created xsi:type="dcterms:W3CDTF">2025-12-23T05:59:02Z</dcterms:created>
  <dcterms:modified xsi:type="dcterms:W3CDTF">2026-02-16T06:48:00Z</dcterms:modified>
  <cp:category/>
</cp:coreProperties>
</file>