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58FC3381-F360-4B66-A14A-065813A330F4}" xr6:coauthVersionLast="47" xr6:coauthVersionMax="47" xr10:uidLastSave="{00000000-0000-0000-0000-000000000000}"/>
  <workbookProtection workbookAlgorithmName="SHA-512" workbookHashValue="aKzr1q+RlfaqVPzChIUtpT9r+cAEGxpNa+MKgbWt6KX5WTGTA5Ps0IqvinzIcsASIkAOArYINDCRPoxfOW+xoA==" workbookSaltValue="slYzyrTaCL76hXaeXbcBP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P10" i="4"/>
  <c r="AT8" i="4"/>
  <c r="W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<sst xmlns="http://schemas.openxmlformats.org/spreadsheetml/2006/main" count="231" uniqueCount="116">
  <si>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</si>
  <si>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</si>
  <si>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</si>
  <si>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</si>
  <si>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</si>
  <si>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</si>
  <si>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</si>
  <si>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</si>
  <si>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</si>
  <si>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</si>
  <si>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</si>
  <si>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</si>
  <si>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</si>
  <si>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</si>
  <si>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</si>
  <si>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</si>
  <si>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</si>
  <si>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</si>
  <si>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</si>
  <si>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</si>
  <si>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</si>
  <si>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</si>
  <si>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</si>
  <si>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</si>
  <si>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</si>
  <si>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</si>
  <si>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</si>
  <si>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</si>
  <si>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</si>
  <si>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</si>
  <si>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</si>
  <si>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</si>
  <si>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</si>
  <si>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</si>
  <si>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</si>
  <si>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</si>
  <si>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</si>
  <si>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</si>
  <si>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</si>
  <si>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</si>
  <si>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</si>
  <si>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</si>
  <si>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</si>
  <si>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</si>
  <si>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</si>
  <si>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</si>
  <si>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</si>
  <si>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</si>
  <si>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</si>
  <si>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</si>
  <si>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</si>
  <si>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</si>
  <si>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</si>
  <si>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</si>
  <si>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</si>
  <si>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</si>
  <si>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</si>
  <si>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</si>
  <si>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</si>
  <si>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</si>
  <si>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</si>
  <si>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</si>
  <si>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</si>
  <si>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</si>
  <si>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</si>
  <si>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</si>
  <si>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</si>
  <si>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</si>
  <si>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</si>
  <si>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</si>
  <si>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</si>
  <si>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</si>
  <si>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</si>
  <si>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</si>
  <si>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</si>
  <si>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</si>
  <si>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</si>
  <si>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</si>
  <si>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</si>
  <si>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</si>
  <si>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</si>
  <si>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</si>
  <si>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</si>
  <si>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</si>
  <si>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</si>
  <si>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</si>
  <si>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</si>
  <si>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</si>
  <si>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</si>
  <si>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</si>
  <si>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</si>
  <si>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</si>
  <si>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</si>
  <si>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</si>
  <si>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</si>
  <si>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</si>
  <si>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銚子市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</si>
  <si>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</si>
  <si>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</si>
  <si>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</si>
  <si>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</si>
  <si>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</si>
  <si>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</si>
  <si>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</si>
  <si>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</si>
  <si>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</si>
  <si>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</si>
  <si>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</si>
  <si>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</si>
  <si>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</si>
  <si>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</si>
  <si>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</si>
  <si>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</si>
  <si>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汚水処理費に対する使用料収入の不足については繰入金で賄っているため、経常収支比率は概ね100％となっている。
　流動比率は、全国平均・類似団体をともに大幅に下回っており、この原因は流動資産の現金が少なく、流動負債の企業債償還金が大きいことである。現在は面整備を休止しているが、企業債残高は高水準となっている。
　施設利用率は、全国平均・類似団体と比較しても下回っている。汚水処理人口が減少傾向にあるため、計画処理能力、施設の耐用年数等を踏まえ、適切な施設規模を維持していく必要がある。
　水洗化率は低い水準となっているが、面整備を休止していることから、現状は新築・浄化槽等からの転換等による微増傾向で推移している。</t>
    <rPh sb="1" eb="3">
      <t>オスイ</t>
    </rPh>
    <rPh sb="3" eb="5">
      <t>ショリ</t>
    </rPh>
    <rPh sb="7" eb="8">
      <t>タイ</t>
    </rPh>
    <rPh sb="10" eb="13">
      <t>シヨウリョウ</t>
    </rPh>
    <rPh sb="13" eb="15">
      <t>シュウニュウ</t>
    </rPh>
    <rPh sb="16" eb="18">
      <t>フソク</t>
    </rPh>
    <rPh sb="23" eb="25">
      <t>クリイレ</t>
    </rPh>
    <rPh sb="25" eb="26">
      <t>キン</t>
    </rPh>
    <rPh sb="27" eb="28">
      <t>マカナ</t>
    </rPh>
    <rPh sb="35" eb="37">
      <t>ケイジョウ</t>
    </rPh>
    <rPh sb="37" eb="39">
      <t>シュウシ</t>
    </rPh>
    <rPh sb="39" eb="41">
      <t>ヒリツ</t>
    </rPh>
    <rPh sb="42" eb="43">
      <t>オオム</t>
    </rPh>
    <rPh sb="58" eb="60">
      <t>リュウドウ</t>
    </rPh>
    <rPh sb="60" eb="62">
      <t>ヒリツ</t>
    </rPh>
    <rPh sb="64" eb="66">
      <t>ゼンコク</t>
    </rPh>
    <rPh sb="66" eb="68">
      <t>ヘイキン</t>
    </rPh>
    <rPh sb="69" eb="71">
      <t>ルイジ</t>
    </rPh>
    <rPh sb="71" eb="73">
      <t>ダンタイ</t>
    </rPh>
    <rPh sb="77" eb="79">
      <t>オオハバ</t>
    </rPh>
    <rPh sb="80" eb="82">
      <t>シタマワ</t>
    </rPh>
    <rPh sb="89" eb="91">
      <t>ゲンイン</t>
    </rPh>
    <rPh sb="92" eb="94">
      <t>リュウドウ</t>
    </rPh>
    <rPh sb="94" eb="96">
      <t>シサン</t>
    </rPh>
    <rPh sb="97" eb="99">
      <t>ゲンキン</t>
    </rPh>
    <rPh sb="100" eb="101">
      <t>スク</t>
    </rPh>
    <rPh sb="104" eb="106">
      <t>リュウドウ</t>
    </rPh>
    <rPh sb="106" eb="108">
      <t>フサイ</t>
    </rPh>
    <rPh sb="109" eb="111">
      <t>キギョウ</t>
    </rPh>
    <rPh sb="111" eb="112">
      <t>サイ</t>
    </rPh>
    <rPh sb="112" eb="114">
      <t>ショウカン</t>
    </rPh>
    <rPh sb="114" eb="115">
      <t>キン</t>
    </rPh>
    <rPh sb="116" eb="117">
      <t>オオ</t>
    </rPh>
    <rPh sb="125" eb="127">
      <t>ゲンザイ</t>
    </rPh>
    <rPh sb="128" eb="129">
      <t>メン</t>
    </rPh>
    <rPh sb="129" eb="131">
      <t>セイビ</t>
    </rPh>
    <rPh sb="132" eb="134">
      <t>キュウシ</t>
    </rPh>
    <rPh sb="140" eb="142">
      <t>キギョウ</t>
    </rPh>
    <rPh sb="142" eb="143">
      <t>サイ</t>
    </rPh>
    <rPh sb="143" eb="145">
      <t>ザンダカ</t>
    </rPh>
    <rPh sb="146" eb="149">
      <t>コウスイジュン</t>
    </rPh>
    <rPh sb="159" eb="161">
      <t>シセツ</t>
    </rPh>
    <rPh sb="161" eb="163">
      <t>リヨウ</t>
    </rPh>
    <rPh sb="163" eb="164">
      <t>リツ</t>
    </rPh>
    <rPh sb="166" eb="168">
      <t>ゼンコク</t>
    </rPh>
    <rPh sb="168" eb="170">
      <t>ヘイキン</t>
    </rPh>
    <rPh sb="171" eb="173">
      <t>ルイジ</t>
    </rPh>
    <rPh sb="173" eb="175">
      <t>ダンタイ</t>
    </rPh>
    <rPh sb="176" eb="178">
      <t>ヒカク</t>
    </rPh>
    <rPh sb="181" eb="183">
      <t>シタマワ</t>
    </rPh>
    <rPh sb="188" eb="190">
      <t>オスイ</t>
    </rPh>
    <rPh sb="190" eb="192">
      <t>ショリ</t>
    </rPh>
    <rPh sb="192" eb="194">
      <t>ジンコウ</t>
    </rPh>
    <rPh sb="195" eb="197">
      <t>ゲンショウ</t>
    </rPh>
    <rPh sb="197" eb="199">
      <t>ケイコウ</t>
    </rPh>
    <rPh sb="205" eb="207">
      <t>ケイカク</t>
    </rPh>
    <rPh sb="207" eb="209">
      <t>ショリ</t>
    </rPh>
    <rPh sb="209" eb="211">
      <t>ノウリョク</t>
    </rPh>
    <rPh sb="212" eb="214">
      <t>シセツ</t>
    </rPh>
    <rPh sb="215" eb="217">
      <t>タイヨウ</t>
    </rPh>
    <rPh sb="217" eb="219">
      <t>ネンスウ</t>
    </rPh>
    <rPh sb="219" eb="220">
      <t>トウ</t>
    </rPh>
    <rPh sb="221" eb="222">
      <t>フ</t>
    </rPh>
    <rPh sb="225" eb="227">
      <t>テキセツ</t>
    </rPh>
    <rPh sb="228" eb="230">
      <t>シセツ</t>
    </rPh>
    <rPh sb="230" eb="232">
      <t>キボ</t>
    </rPh>
    <rPh sb="233" eb="235">
      <t>イジ</t>
    </rPh>
    <rPh sb="239" eb="241">
      <t>ヒツヨウ</t>
    </rPh>
    <rPh sb="249" eb="251">
      <t>ジョウキョウ</t>
    </rPh>
    <rPh sb="253" eb="254">
      <t>ヒク</t>
    </rPh>
    <rPh sb="255" eb="257">
      <t>スイジュン</t>
    </rPh>
    <rPh sb="265" eb="266">
      <t>メン</t>
    </rPh>
    <rPh sb="266" eb="268">
      <t>セイビ</t>
    </rPh>
    <rPh sb="269" eb="271">
      <t>キュウシ</t>
    </rPh>
    <rPh sb="280" eb="282">
      <t>ゲンジョウ</t>
    </rPh>
    <rPh sb="283" eb="285">
      <t>シンチク</t>
    </rPh>
    <rPh sb="286" eb="289">
      <t>ジョウカソウ</t>
    </rPh>
    <rPh sb="289" eb="290">
      <t>トウ</t>
    </rPh>
    <rPh sb="293" eb="295">
      <t>テンカン</t>
    </rPh>
    <rPh sb="295" eb="296">
      <t>トウ</t>
    </rPh>
    <rPh sb="299" eb="301">
      <t>ビゾウ</t>
    </rPh>
    <rPh sb="301" eb="303">
      <t>ケイコウ</t>
    </rPh>
    <rPh sb="304" eb="306">
      <t>スイイ</t>
    </rPh>
    <phoneticPr fontId="4"/>
  </si>
  <si>
    <t>　過去に実施した下水道整備事業に伴う企業債償還が経営状況に大きな影響を与えている。
　施設の老朽化が進み、費用の増大が見込まれる中でストックマネジメント計画に基づき計画的かつ効率的な施設の更新を行っていく必要がある。
　今後経営状況を明確化して、分析により得られた各指標の結果を基に健全な下水道経営に努めていく。</t>
    <rPh sb="1" eb="3">
      <t>カコ</t>
    </rPh>
    <rPh sb="4" eb="6">
      <t>ジッシ</t>
    </rPh>
    <rPh sb="8" eb="11">
      <t>ゲスイドウ</t>
    </rPh>
    <rPh sb="11" eb="13">
      <t>セイビ</t>
    </rPh>
    <rPh sb="13" eb="15">
      <t>ジギョウ</t>
    </rPh>
    <rPh sb="16" eb="17">
      <t>トモナ</t>
    </rPh>
    <rPh sb="18" eb="20">
      <t>キギョウ</t>
    </rPh>
    <rPh sb="20" eb="21">
      <t>サイ</t>
    </rPh>
    <rPh sb="21" eb="23">
      <t>ショウカン</t>
    </rPh>
    <rPh sb="24" eb="26">
      <t>ケイエイ</t>
    </rPh>
    <rPh sb="26" eb="28">
      <t>ジョウキョウ</t>
    </rPh>
    <rPh sb="29" eb="30">
      <t>オオ</t>
    </rPh>
    <rPh sb="32" eb="34">
      <t>エイキョウ</t>
    </rPh>
    <rPh sb="35" eb="36">
      <t>アタ</t>
    </rPh>
    <rPh sb="43" eb="45">
      <t>シセツ</t>
    </rPh>
    <rPh sb="46" eb="49">
      <t>ロウキュウカ</t>
    </rPh>
    <rPh sb="50" eb="51">
      <t>スス</t>
    </rPh>
    <rPh sb="53" eb="55">
      <t>ヒヨウ</t>
    </rPh>
    <rPh sb="56" eb="58">
      <t>ゾウダイ</t>
    </rPh>
    <rPh sb="59" eb="61">
      <t>ミコ</t>
    </rPh>
    <rPh sb="64" eb="65">
      <t>ナカ</t>
    </rPh>
    <rPh sb="76" eb="78">
      <t>ケイカク</t>
    </rPh>
    <rPh sb="79" eb="80">
      <t>モト</t>
    </rPh>
    <rPh sb="82" eb="85">
      <t>ケイカクテキ</t>
    </rPh>
    <rPh sb="87" eb="90">
      <t>コウリツテキ</t>
    </rPh>
    <rPh sb="91" eb="93">
      <t>シセツ</t>
    </rPh>
    <rPh sb="94" eb="96">
      <t>コウシン</t>
    </rPh>
    <rPh sb="97" eb="98">
      <t>オコナ</t>
    </rPh>
    <rPh sb="102" eb="104">
      <t>ヒツヨウ</t>
    </rPh>
    <phoneticPr fontId="4"/>
  </si>
  <si>
    <t xml:space="preserve">　本市は供用開始(S59.3.30)後50年未満であり、法定耐用年数を超過する管渠は存在しないため、管渠老朽化率は0.00％となっているが、管渠の置かれた環境によっては劣化が進行しているものがある。令和6年度は管渠の更新実績がないため、管渠改善率も0.00％となっている。
　今後もストックマネジメント計画に基づき、計画的な調査・改築更新を実施していく必要がある。
</t>
    <rPh sb="1" eb="3">
      <t>ホンシ</t>
    </rPh>
    <rPh sb="4" eb="6">
      <t>キョウヨウ</t>
    </rPh>
    <rPh sb="6" eb="8">
      <t>カイシ</t>
    </rPh>
    <rPh sb="18" eb="19">
      <t>ゴ</t>
    </rPh>
    <rPh sb="21" eb="22">
      <t>ネン</t>
    </rPh>
    <rPh sb="22" eb="24">
      <t>ミマン</t>
    </rPh>
    <rPh sb="28" eb="30">
      <t>ホウテイ</t>
    </rPh>
    <rPh sb="30" eb="32">
      <t>タイヨウ</t>
    </rPh>
    <rPh sb="32" eb="34">
      <t>ネンスウ</t>
    </rPh>
    <rPh sb="35" eb="37">
      <t>チョウカ</t>
    </rPh>
    <rPh sb="39" eb="41">
      <t>カンキョ</t>
    </rPh>
    <rPh sb="42" eb="44">
      <t>ソンザイ</t>
    </rPh>
    <rPh sb="50" eb="52">
      <t>カンキョ</t>
    </rPh>
    <rPh sb="52" eb="55">
      <t>ロウキュウカ</t>
    </rPh>
    <rPh sb="55" eb="56">
      <t>リツ</t>
    </rPh>
    <rPh sb="70" eb="72">
      <t>カンキョ</t>
    </rPh>
    <rPh sb="73" eb="74">
      <t>オ</t>
    </rPh>
    <rPh sb="77" eb="79">
      <t>カンキョウ</t>
    </rPh>
    <rPh sb="84" eb="86">
      <t>レッカ</t>
    </rPh>
    <rPh sb="87" eb="89">
      <t>シンコウ</t>
    </rPh>
    <rPh sb="99" eb="101">
      <t>レイワ</t>
    </rPh>
    <rPh sb="102" eb="104">
      <t>ネンド</t>
    </rPh>
    <rPh sb="105" eb="107">
      <t>カンキョ</t>
    </rPh>
    <rPh sb="108" eb="110">
      <t>コウシン</t>
    </rPh>
    <rPh sb="110" eb="112">
      <t>ジッセキ</t>
    </rPh>
    <rPh sb="118" eb="120">
      <t>カンキョ</t>
    </rPh>
    <rPh sb="120" eb="122">
      <t>カイゼン</t>
    </rPh>
    <rPh sb="122" eb="123">
      <t>リツ</t>
    </rPh>
    <rPh sb="138" eb="140">
      <t>コンゴ</t>
    </rPh>
    <rPh sb="151" eb="153">
      <t>ケイカク</t>
    </rPh>
    <rPh sb="154" eb="155">
      <t>モト</t>
    </rPh>
    <rPh sb="158" eb="161">
      <t>ケイカクテキ</t>
    </rPh>
    <rPh sb="162" eb="164">
      <t>チョウサ</t>
    </rPh>
    <rPh sb="165" eb="167">
      <t>カイチク</t>
    </rPh>
    <rPh sb="167" eb="169">
      <t>コウシン</t>
    </rPh>
    <rPh sb="170" eb="172">
      <t>ジッシ</t>
    </rPh>
    <rPh sb="176" eb="1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</si>
</sst>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3B-43F3-8976-598A450421C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F63B-43F3-8976-598A450421C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46.53</c:v>
                </c:pt>
                <c:pt idx="1">
                  <c:v>43.61</c:v>
                </c:pt>
                <c:pt idx="2">
                  <c:v>43.47</c:v>
                </c:pt>
                <c:pt idx="3">
                  <c:v>42.49</c:v>
                </c:pt>
                <c:pt idx="4">
                  <c:v>43.9</c:v>
                </c:pt>
              </c:numCache>
            </c:numRef>
          </c:val>
          <c:extLst>
            <c:ext xmlns:c16="http://schemas.microsoft.com/office/drawing/2014/chart" uri="{C3380CC4-5D6E-409C-BE32-E72D297353CC}">
              <c16:uniqueId val="{00000000-E981-4C54-A073-1AB2FC02D92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E981-4C54-A073-1AB2FC02D92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79.66</c:v>
                </c:pt>
                <c:pt idx="1">
                  <c:v>80.09</c:v>
                </c:pt>
                <c:pt idx="2">
                  <c:v>80.5</c:v>
                </c:pt>
                <c:pt idx="3">
                  <c:v>81.3</c:v>
                </c:pt>
                <c:pt idx="4">
                  <c:v>81.650000000000006</c:v>
                </c:pt>
              </c:numCache>
            </c:numRef>
          </c:val>
          <c:extLst>
            <c:ext xmlns:c16="http://schemas.microsoft.com/office/drawing/2014/chart" uri="{C3380CC4-5D6E-409C-BE32-E72D297353CC}">
              <c16:uniqueId val="{00000000-B1A9-4D34-AF07-0047CE249DC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B1A9-4D34-AF07-0047CE249DC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99.5</c:v>
                </c:pt>
                <c:pt idx="1">
                  <c:v>100.57</c:v>
                </c:pt>
                <c:pt idx="2">
                  <c:v>101.4</c:v>
                </c:pt>
                <c:pt idx="3">
                  <c:v>101.96</c:v>
                </c:pt>
                <c:pt idx="4">
                  <c:v>101.64</c:v>
                </c:pt>
              </c:numCache>
            </c:numRef>
          </c:val>
          <c:extLst>
            <c:ext xmlns:c16="http://schemas.microsoft.com/office/drawing/2014/chart" uri="{C3380CC4-5D6E-409C-BE32-E72D297353CC}">
              <c16:uniqueId val="{00000000-AC85-4E19-88B5-1C2DC021DE2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AC85-4E19-88B5-1C2DC021DE2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3.96</c:v>
                </c:pt>
                <c:pt idx="1">
                  <c:v>7.74</c:v>
                </c:pt>
                <c:pt idx="2">
                  <c:v>11.67</c:v>
                </c:pt>
                <c:pt idx="3">
                  <c:v>15.47</c:v>
                </c:pt>
                <c:pt idx="4">
                  <c:v>19.59</c:v>
                </c:pt>
              </c:numCache>
            </c:numRef>
          </c:val>
          <c:extLst>
            <c:ext xmlns:c16="http://schemas.microsoft.com/office/drawing/2014/chart" uri="{C3380CC4-5D6E-409C-BE32-E72D297353CC}">
              <c16:uniqueId val="{00000000-F8E8-4C05-A3EF-1B3A43A35E7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F8E8-4C05-A3EF-1B3A43A35E7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C4-4D54-BE50-8150328DEC0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4BC4-4D54-BE50-8150328DEC0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3.41</c:v>
                </c:pt>
                <c:pt idx="1">
                  <c:v>0</c:v>
                </c:pt>
                <c:pt idx="2">
                  <c:v>0</c:v>
                </c:pt>
                <c:pt idx="3">
                  <c:v>0</c:v>
                </c:pt>
                <c:pt idx="4">
                  <c:v>0</c:v>
                </c:pt>
              </c:numCache>
            </c:numRef>
          </c:val>
          <c:extLst>
            <c:ext xmlns:c16="http://schemas.microsoft.com/office/drawing/2014/chart" uri="{C3380CC4-5D6E-409C-BE32-E72D297353CC}">
              <c16:uniqueId val="{00000000-D36C-4C3A-BA80-325CD2484A9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D36C-4C3A-BA80-325CD2484A9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11.91</c:v>
                </c:pt>
                <c:pt idx="1">
                  <c:v>16.46</c:v>
                </c:pt>
                <c:pt idx="2">
                  <c:v>18.61</c:v>
                </c:pt>
                <c:pt idx="3">
                  <c:v>38.700000000000003</c:v>
                </c:pt>
                <c:pt idx="4">
                  <c:v>26.36</c:v>
                </c:pt>
              </c:numCache>
            </c:numRef>
          </c:val>
          <c:extLst>
            <c:ext xmlns:c16="http://schemas.microsoft.com/office/drawing/2014/chart" uri="{C3380CC4-5D6E-409C-BE32-E72D297353CC}">
              <c16:uniqueId val="{00000000-726D-4DAC-B9D3-DE256F1475A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726D-4DAC-B9D3-DE256F1475A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1988.85</c:v>
                </c:pt>
                <c:pt idx="1">
                  <c:v>1848.15</c:v>
                </c:pt>
                <c:pt idx="2">
                  <c:v>1678.59</c:v>
                </c:pt>
                <c:pt idx="3">
                  <c:v>1513.43</c:v>
                </c:pt>
                <c:pt idx="4">
                  <c:v>1442.75</c:v>
                </c:pt>
              </c:numCache>
            </c:numRef>
          </c:val>
          <c:extLst>
            <c:ext xmlns:c16="http://schemas.microsoft.com/office/drawing/2014/chart" uri="{C3380CC4-5D6E-409C-BE32-E72D297353CC}">
              <c16:uniqueId val="{00000000-57A3-432E-817E-370E665B8FE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57A3-432E-817E-370E665B8FE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98.32</c:v>
                </c:pt>
                <c:pt idx="1">
                  <c:v>95.95</c:v>
                </c:pt>
                <c:pt idx="2">
                  <c:v>91.93</c:v>
                </c:pt>
                <c:pt idx="3">
                  <c:v>97.21</c:v>
                </c:pt>
                <c:pt idx="4">
                  <c:v>97.11</c:v>
                </c:pt>
              </c:numCache>
            </c:numRef>
          </c:val>
          <c:extLst>
            <c:ext xmlns:c16="http://schemas.microsoft.com/office/drawing/2014/chart" uri="{C3380CC4-5D6E-409C-BE32-E72D297353CC}">
              <c16:uniqueId val="{00000000-074E-4D31-8D85-5E9623A8F13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074E-4D31-8D85-5E9623A8F13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170.7</c:v>
                </c:pt>
                <c:pt idx="1">
                  <c:v>176.42</c:v>
                </c:pt>
                <c:pt idx="2">
                  <c:v>185.44</c:v>
                </c:pt>
                <c:pt idx="3">
                  <c:v>176.11</c:v>
                </c:pt>
                <c:pt idx="4">
                  <c:v>176.4</c:v>
                </c:pt>
              </c:numCache>
            </c:numRef>
          </c:val>
          <c:extLst>
            <c:ext xmlns:c16="http://schemas.microsoft.com/office/drawing/2014/chart" uri="{C3380CC4-5D6E-409C-BE32-E72D297353CC}">
              <c16:uniqueId val="{00000000-0A00-4243-A461-BE4AB0612FD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0A00-4243-A461-BE4AB0612FD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銚子市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53986</v>
      </c>
      <c r="AM8" s="41"/>
      <c r="AN8" s="41"/>
      <c r="AO8" s="41"/>
      <c r="AP8" s="41"/>
      <c r="AQ8" s="41"/>
      <c r="AR8" s="41"/>
      <c r="AS8" s="41"/>
      <c r="AT8" s="34">
        <f>データ!T6</f>
        <v>84.12</v>
      </c>
      <c r="AU8" s="34"/>
      <c r="AV8" s="34"/>
      <c r="AW8" s="34"/>
      <c r="AX8" s="34"/>
      <c r="AY8" s="34"/>
      <c r="AZ8" s="34"/>
      <c r="BA8" s="34"/>
      <c r="BB8" s="34">
        <f>データ!U6</f>
        <v>641.77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55.5</v>
      </c>
      <c r="J10" s="34"/>
      <c r="K10" s="34"/>
      <c r="L10" s="34"/>
      <c r="M10" s="34"/>
      <c r="N10" s="34"/>
      <c r="O10" s="34"/>
      <c r="P10" s="34">
        <f>データ!P6</f>
        <v>47.49</v>
      </c>
      <c r="Q10" s="34"/>
      <c r="R10" s="34"/>
      <c r="S10" s="34"/>
      <c r="T10" s="34"/>
      <c r="U10" s="34"/>
      <c r="V10" s="34"/>
      <c r="W10" s="34">
        <f>データ!Q6</f>
        <v>81.349999999999994</v>
      </c>
      <c r="X10" s="34"/>
      <c r="Y10" s="34"/>
      <c r="Z10" s="34"/>
      <c r="AA10" s="34"/>
      <c r="AB10" s="34"/>
      <c r="AC10" s="34"/>
      <c r="AD10" s="41">
        <f>データ!R6</f>
        <v>3003</v>
      </c>
      <c r="AE10" s="41"/>
      <c r="AF10" s="41"/>
      <c r="AG10" s="41"/>
      <c r="AH10" s="41"/>
      <c r="AI10" s="41"/>
      <c r="AJ10" s="41"/>
      <c r="AK10" s="2"/>
      <c r="AL10" s="41">
        <f>データ!V6</f>
        <v>25412</v>
      </c>
      <c r="AM10" s="41"/>
      <c r="AN10" s="41"/>
      <c r="AO10" s="41"/>
      <c r="AP10" s="41"/>
      <c r="AQ10" s="41"/>
      <c r="AR10" s="41"/>
      <c r="AS10" s="41"/>
      <c r="AT10" s="34">
        <f>データ!W6</f>
        <v>7.23</v>
      </c>
      <c r="AU10" s="34"/>
      <c r="AV10" s="34"/>
      <c r="AW10" s="34"/>
      <c r="AX10" s="34"/>
      <c r="AY10" s="34"/>
      <c r="AZ10" s="34"/>
      <c r="BA10" s="34"/>
      <c r="BB10" s="34">
        <f>データ!X6</f>
        <v>3514.8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hCraUhX/KhZo7lD17Q4iPXE9sIJa0VXNdBGn7Irt9rP5gJnYTiXfCcI1EeiqGyHnqToREsOIVrydhayBrzIWw==" saltValue="ccMUplafYcDxCWHfEPY5I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122025</v>
      </c>
      <c r="D6" s="19">
        <f t="shared" si="3"/>
        <v>46</v>
      </c>
      <c r="E6" s="19">
        <f t="shared" si="3"/>
        <v>17</v>
      </c>
      <c r="F6" s="19">
        <f t="shared" si="3"/>
        <v>1</v>
      </c>
      <c r="G6" s="19">
        <f t="shared" si="3"/>
        <v>0</v>
      </c>
      <c r="H6" s="19" t="str">
        <f t="shared" si="3"/>
        <v>千葉県　銚子市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55.5</v>
      </c>
      <c r="P6" s="20">
        <f t="shared" si="3"/>
        <v>47.49</v>
      </c>
      <c r="Q6" s="20">
        <f t="shared" si="3"/>
        <v>81.349999999999994</v>
      </c>
      <c r="R6" s="20">
        <f t="shared" si="3"/>
        <v>3003</v>
      </c>
      <c r="S6" s="20">
        <f t="shared" si="3"/>
        <v>53986</v>
      </c>
      <c r="T6" s="20">
        <f t="shared" si="3"/>
        <v>84.12</v>
      </c>
      <c r="U6" s="20">
        <f t="shared" si="3"/>
        <v>641.77</v>
      </c>
      <c r="V6" s="20">
        <f t="shared" si="3"/>
        <v>25412</v>
      </c>
      <c r="W6" s="20">
        <f t="shared" si="3"/>
        <v>7.23</v>
      </c>
      <c r="X6" s="20">
        <f t="shared" si="3"/>
        <v>3514.8</v>
      </c>
      <c r="Y6" s="21">
        <f>IF(Y7="",NA(),Y7)</f>
        <v>99.5</v>
      </c>
      <c r="Z6" s="21">
        <f t="shared" ref="Z6:AH6" si="4">IF(Z7="",NA(),Z7)</f>
        <v>100.57</v>
      </c>
      <c r="AA6" s="21">
        <f t="shared" si="4"/>
        <v>101.4</v>
      </c>
      <c r="AB6" s="21">
        <f t="shared" si="4"/>
        <v>101.96</v>
      </c>
      <c r="AC6" s="21">
        <f t="shared" si="4"/>
        <v>101.64</v>
      </c>
      <c r="AD6" s="21">
        <f t="shared" si="4"/>
        <v>106.5</v>
      </c>
      <c r="AE6" s="21">
        <f t="shared" si="4"/>
        <v>106.22</v>
      </c>
      <c r="AF6" s="21">
        <f t="shared" si="4"/>
        <v>107.01</v>
      </c>
      <c r="AG6" s="21">
        <f t="shared" si="4"/>
        <v>106.53</v>
      </c>
      <c r="AH6" s="21">
        <f t="shared" si="4"/>
        <v>105.5</v>
      </c>
      <c r="AI6" s="20" t="str">
        <f>IF(AI7="","",IF(AI7="-","【-】","【"&amp;SUBSTITUTE(TEXT(AI7,"#,##0.00"),"-","△")&amp;"】"))</f>
        <v>【105.36】</v>
      </c>
      <c r="AJ6" s="21">
        <f>IF(AJ7="",NA(),AJ7)</f>
        <v>3.41</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11.91</v>
      </c>
      <c r="AV6" s="21">
        <f t="shared" ref="AV6:BD6" si="6">IF(AV7="",NA(),AV7)</f>
        <v>16.46</v>
      </c>
      <c r="AW6" s="21">
        <f t="shared" si="6"/>
        <v>18.61</v>
      </c>
      <c r="AX6" s="21">
        <f t="shared" si="6"/>
        <v>38.700000000000003</v>
      </c>
      <c r="AY6" s="21">
        <f t="shared" si="6"/>
        <v>26.36</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1988.85</v>
      </c>
      <c r="BG6" s="21">
        <f t="shared" ref="BG6:BO6" si="7">IF(BG7="",NA(),BG7)</f>
        <v>1848.15</v>
      </c>
      <c r="BH6" s="21">
        <f t="shared" si="7"/>
        <v>1678.59</v>
      </c>
      <c r="BI6" s="21">
        <f t="shared" si="7"/>
        <v>1513.43</v>
      </c>
      <c r="BJ6" s="21">
        <f t="shared" si="7"/>
        <v>1442.75</v>
      </c>
      <c r="BK6" s="21">
        <f t="shared" si="7"/>
        <v>789.08</v>
      </c>
      <c r="BL6" s="21">
        <f t="shared" si="7"/>
        <v>747.84</v>
      </c>
      <c r="BM6" s="21">
        <f t="shared" si="7"/>
        <v>804.98</v>
      </c>
      <c r="BN6" s="21">
        <f t="shared" si="7"/>
        <v>767.56</v>
      </c>
      <c r="BO6" s="21">
        <f t="shared" si="7"/>
        <v>795.22</v>
      </c>
      <c r="BP6" s="20" t="str">
        <f>IF(BP7="","",IF(BP7="-","【-】","【"&amp;SUBSTITUTE(TEXT(BP7,"#,##0.00"),"-","△")&amp;"】"))</f>
        <v>【602.56】</v>
      </c>
      <c r="BQ6" s="21">
        <f>IF(BQ7="",NA(),BQ7)</f>
        <v>98.32</v>
      </c>
      <c r="BR6" s="21">
        <f t="shared" ref="BR6:BZ6" si="8">IF(BR7="",NA(),BR7)</f>
        <v>95.95</v>
      </c>
      <c r="BS6" s="21">
        <f t="shared" si="8"/>
        <v>91.93</v>
      </c>
      <c r="BT6" s="21">
        <f t="shared" si="8"/>
        <v>97.21</v>
      </c>
      <c r="BU6" s="21">
        <f t="shared" si="8"/>
        <v>97.11</v>
      </c>
      <c r="BV6" s="21">
        <f t="shared" si="8"/>
        <v>88.25</v>
      </c>
      <c r="BW6" s="21">
        <f t="shared" si="8"/>
        <v>90.17</v>
      </c>
      <c r="BX6" s="21">
        <f t="shared" si="8"/>
        <v>88.71</v>
      </c>
      <c r="BY6" s="21">
        <f t="shared" si="8"/>
        <v>90.23</v>
      </c>
      <c r="BZ6" s="21">
        <f t="shared" si="8"/>
        <v>90.78</v>
      </c>
      <c r="CA6" s="20" t="str">
        <f>IF(CA7="","",IF(CA7="-","【-】","【"&amp;SUBSTITUTE(TEXT(CA7,"#,##0.00"),"-","△")&amp;"】"))</f>
        <v>【97.94】</v>
      </c>
      <c r="CB6" s="21">
        <f>IF(CB7="",NA(),CB7)</f>
        <v>170.7</v>
      </c>
      <c r="CC6" s="21">
        <f t="shared" ref="CC6:CK6" si="9">IF(CC7="",NA(),CC7)</f>
        <v>176.42</v>
      </c>
      <c r="CD6" s="21">
        <f t="shared" si="9"/>
        <v>185.44</v>
      </c>
      <c r="CE6" s="21">
        <f t="shared" si="9"/>
        <v>176.11</v>
      </c>
      <c r="CF6" s="21">
        <f t="shared" si="9"/>
        <v>176.4</v>
      </c>
      <c r="CG6" s="21">
        <f t="shared" si="9"/>
        <v>176.37</v>
      </c>
      <c r="CH6" s="21">
        <f t="shared" si="9"/>
        <v>173.17</v>
      </c>
      <c r="CI6" s="21">
        <f t="shared" si="9"/>
        <v>174.8</v>
      </c>
      <c r="CJ6" s="21">
        <f t="shared" si="9"/>
        <v>170.2</v>
      </c>
      <c r="CK6" s="21">
        <f t="shared" si="9"/>
        <v>170.83</v>
      </c>
      <c r="CL6" s="20" t="str">
        <f>IF(CL7="","",IF(CL7="-","【-】","【"&amp;SUBSTITUTE(TEXT(CL7,"#,##0.00"),"-","△")&amp;"】"))</f>
        <v>【140.98】</v>
      </c>
      <c r="CM6" s="21">
        <f>IF(CM7="",NA(),CM7)</f>
        <v>46.53</v>
      </c>
      <c r="CN6" s="21">
        <f t="shared" ref="CN6:CV6" si="10">IF(CN7="",NA(),CN7)</f>
        <v>43.61</v>
      </c>
      <c r="CO6" s="21">
        <f t="shared" si="10"/>
        <v>43.47</v>
      </c>
      <c r="CP6" s="21">
        <f t="shared" si="10"/>
        <v>42.49</v>
      </c>
      <c r="CQ6" s="21">
        <f t="shared" si="10"/>
        <v>43.9</v>
      </c>
      <c r="CR6" s="21">
        <f t="shared" si="10"/>
        <v>56.72</v>
      </c>
      <c r="CS6" s="21">
        <f t="shared" si="10"/>
        <v>56.43</v>
      </c>
      <c r="CT6" s="21">
        <f t="shared" si="10"/>
        <v>55.82</v>
      </c>
      <c r="CU6" s="21">
        <f t="shared" si="10"/>
        <v>56.51</v>
      </c>
      <c r="CV6" s="21">
        <f t="shared" si="10"/>
        <v>56.85</v>
      </c>
      <c r="CW6" s="20" t="str">
        <f>IF(CW7="","",IF(CW7="-","【-】","【"&amp;SUBSTITUTE(TEXT(CW7,"#,##0.00"),"-","△")&amp;"】"))</f>
        <v>【60.13】</v>
      </c>
      <c r="CX6" s="21">
        <f>IF(CX7="",NA(),CX7)</f>
        <v>79.66</v>
      </c>
      <c r="CY6" s="21">
        <f t="shared" ref="CY6:DG6" si="11">IF(CY7="",NA(),CY7)</f>
        <v>80.09</v>
      </c>
      <c r="CZ6" s="21">
        <f t="shared" si="11"/>
        <v>80.5</v>
      </c>
      <c r="DA6" s="21">
        <f t="shared" si="11"/>
        <v>81.3</v>
      </c>
      <c r="DB6" s="21">
        <f t="shared" si="11"/>
        <v>81.650000000000006</v>
      </c>
      <c r="DC6" s="21">
        <f t="shared" si="11"/>
        <v>90.72</v>
      </c>
      <c r="DD6" s="21">
        <f t="shared" si="11"/>
        <v>91.07</v>
      </c>
      <c r="DE6" s="21">
        <f t="shared" si="11"/>
        <v>90.67</v>
      </c>
      <c r="DF6" s="21">
        <f t="shared" si="11"/>
        <v>90.62</v>
      </c>
      <c r="DG6" s="21">
        <f t="shared" si="11"/>
        <v>90.79</v>
      </c>
      <c r="DH6" s="20" t="str">
        <f>IF(DH7="","",IF(DH7="-","【-】","【"&amp;SUBSTITUTE(TEXT(DH7,"#,##0.00"),"-","△")&amp;"】"))</f>
        <v>【96.00】</v>
      </c>
      <c r="DI6" s="21">
        <f>IF(DI7="",NA(),DI7)</f>
        <v>3.96</v>
      </c>
      <c r="DJ6" s="21">
        <f t="shared" ref="DJ6:DR6" si="12">IF(DJ7="",NA(),DJ7)</f>
        <v>7.74</v>
      </c>
      <c r="DK6" s="21">
        <f t="shared" si="12"/>
        <v>11.67</v>
      </c>
      <c r="DL6" s="21">
        <f t="shared" si="12"/>
        <v>15.47</v>
      </c>
      <c r="DM6" s="21">
        <f t="shared" si="12"/>
        <v>19.59</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122025</v>
      </c>
      <c r="D7" s="23">
        <v>46</v>
      </c>
      <c r="E7" s="23">
        <v>17</v>
      </c>
      <c r="F7" s="23">
        <v>1</v>
      </c>
      <c r="G7" s="23">
        <v>0</v>
      </c>
      <c r="H7" s="23" t="s">
        <v>96</v>
      </c>
      <c r="I7" s="23" t="s">
        <v>97</v>
      </c>
      <c r="J7" s="23" t="s">
        <v>98</v>
      </c>
      <c r="K7" s="23" t="s">
        <v>99</v>
      </c>
      <c r="L7" s="23" t="s">
        <v>100</v>
      </c>
      <c r="M7" s="23" t="s">
        <v>101</v>
      </c>
      <c r="N7" s="24" t="s">
        <v>102</v>
      </c>
      <c r="O7" s="24">
        <v>55.5</v>
      </c>
      <c r="P7" s="24">
        <v>47.49</v>
      </c>
      <c r="Q7" s="24">
        <v>81.349999999999994</v>
      </c>
      <c r="R7" s="24">
        <v>3003</v>
      </c>
      <c r="S7" s="24">
        <v>53986</v>
      </c>
      <c r="T7" s="24">
        <v>84.12</v>
      </c>
      <c r="U7" s="24">
        <v>641.77</v>
      </c>
      <c r="V7" s="24">
        <v>25412</v>
      </c>
      <c r="W7" s="24">
        <v>7.23</v>
      </c>
      <c r="X7" s="24">
        <v>3514.8</v>
      </c>
      <c r="Y7" s="24">
        <v>99.5</v>
      </c>
      <c r="Z7" s="24">
        <v>100.57</v>
      </c>
      <c r="AA7" s="24">
        <v>101.4</v>
      </c>
      <c r="AB7" s="24">
        <v>101.96</v>
      </c>
      <c r="AC7" s="24">
        <v>101.64</v>
      </c>
      <c r="AD7" s="24">
        <v>106.5</v>
      </c>
      <c r="AE7" s="24">
        <v>106.22</v>
      </c>
      <c r="AF7" s="24">
        <v>107.01</v>
      </c>
      <c r="AG7" s="24">
        <v>106.53</v>
      </c>
      <c r="AH7" s="24">
        <v>105.5</v>
      </c>
      <c r="AI7" s="24">
        <v>105.36</v>
      </c>
      <c r="AJ7" s="24">
        <v>3.41</v>
      </c>
      <c r="AK7" s="24">
        <v>0</v>
      </c>
      <c r="AL7" s="24">
        <v>0</v>
      </c>
      <c r="AM7" s="24">
        <v>0</v>
      </c>
      <c r="AN7" s="24">
        <v>0</v>
      </c>
      <c r="AO7" s="24">
        <v>18.36</v>
      </c>
      <c r="AP7" s="24">
        <v>18.010000000000002</v>
      </c>
      <c r="AQ7" s="24">
        <v>23.86</v>
      </c>
      <c r="AR7" s="24">
        <v>18.41</v>
      </c>
      <c r="AS7" s="24">
        <v>16.91</v>
      </c>
      <c r="AT7" s="24">
        <v>3.12</v>
      </c>
      <c r="AU7" s="24">
        <v>11.91</v>
      </c>
      <c r="AV7" s="24">
        <v>16.46</v>
      </c>
      <c r="AW7" s="24">
        <v>18.61</v>
      </c>
      <c r="AX7" s="24">
        <v>38.700000000000003</v>
      </c>
      <c r="AY7" s="24">
        <v>26.36</v>
      </c>
      <c r="AZ7" s="24">
        <v>55.6</v>
      </c>
      <c r="BA7" s="24">
        <v>59.4</v>
      </c>
      <c r="BB7" s="24">
        <v>68.27</v>
      </c>
      <c r="BC7" s="24">
        <v>74.790000000000006</v>
      </c>
      <c r="BD7" s="24">
        <v>73.930000000000007</v>
      </c>
      <c r="BE7" s="24">
        <v>82.75</v>
      </c>
      <c r="BF7" s="24">
        <v>1988.85</v>
      </c>
      <c r="BG7" s="24">
        <v>1848.15</v>
      </c>
      <c r="BH7" s="24">
        <v>1678.59</v>
      </c>
      <c r="BI7" s="24">
        <v>1513.43</v>
      </c>
      <c r="BJ7" s="24">
        <v>1442.75</v>
      </c>
      <c r="BK7" s="24">
        <v>789.08</v>
      </c>
      <c r="BL7" s="24">
        <v>747.84</v>
      </c>
      <c r="BM7" s="24">
        <v>804.98</v>
      </c>
      <c r="BN7" s="24">
        <v>767.56</v>
      </c>
      <c r="BO7" s="24">
        <v>795.22</v>
      </c>
      <c r="BP7" s="24">
        <v>602.55999999999995</v>
      </c>
      <c r="BQ7" s="24">
        <v>98.32</v>
      </c>
      <c r="BR7" s="24">
        <v>95.95</v>
      </c>
      <c r="BS7" s="24">
        <v>91.93</v>
      </c>
      <c r="BT7" s="24">
        <v>97.21</v>
      </c>
      <c r="BU7" s="24">
        <v>97.11</v>
      </c>
      <c r="BV7" s="24">
        <v>88.25</v>
      </c>
      <c r="BW7" s="24">
        <v>90.17</v>
      </c>
      <c r="BX7" s="24">
        <v>88.71</v>
      </c>
      <c r="BY7" s="24">
        <v>90.23</v>
      </c>
      <c r="BZ7" s="24">
        <v>90.78</v>
      </c>
      <c r="CA7" s="24">
        <v>97.94</v>
      </c>
      <c r="CB7" s="24">
        <v>170.7</v>
      </c>
      <c r="CC7" s="24">
        <v>176.42</v>
      </c>
      <c r="CD7" s="24">
        <v>185.44</v>
      </c>
      <c r="CE7" s="24">
        <v>176.11</v>
      </c>
      <c r="CF7" s="24">
        <v>176.4</v>
      </c>
      <c r="CG7" s="24">
        <v>176.37</v>
      </c>
      <c r="CH7" s="24">
        <v>173.17</v>
      </c>
      <c r="CI7" s="24">
        <v>174.8</v>
      </c>
      <c r="CJ7" s="24">
        <v>170.2</v>
      </c>
      <c r="CK7" s="24">
        <v>170.83</v>
      </c>
      <c r="CL7" s="24">
        <v>140.97999999999999</v>
      </c>
      <c r="CM7" s="24">
        <v>46.53</v>
      </c>
      <c r="CN7" s="24">
        <v>43.61</v>
      </c>
      <c r="CO7" s="24">
        <v>43.47</v>
      </c>
      <c r="CP7" s="24">
        <v>42.49</v>
      </c>
      <c r="CQ7" s="24">
        <v>43.9</v>
      </c>
      <c r="CR7" s="24">
        <v>56.72</v>
      </c>
      <c r="CS7" s="24">
        <v>56.43</v>
      </c>
      <c r="CT7" s="24">
        <v>55.82</v>
      </c>
      <c r="CU7" s="24">
        <v>56.51</v>
      </c>
      <c r="CV7" s="24">
        <v>56.85</v>
      </c>
      <c r="CW7" s="24">
        <v>60.13</v>
      </c>
      <c r="CX7" s="24">
        <v>79.66</v>
      </c>
      <c r="CY7" s="24">
        <v>80.09</v>
      </c>
      <c r="CZ7" s="24">
        <v>80.5</v>
      </c>
      <c r="DA7" s="24">
        <v>81.3</v>
      </c>
      <c r="DB7" s="24">
        <v>81.650000000000006</v>
      </c>
      <c r="DC7" s="24">
        <v>90.72</v>
      </c>
      <c r="DD7" s="24">
        <v>91.07</v>
      </c>
      <c r="DE7" s="24">
        <v>90.67</v>
      </c>
      <c r="DF7" s="24">
        <v>90.62</v>
      </c>
      <c r="DG7" s="24">
        <v>90.79</v>
      </c>
      <c r="DH7" s="24">
        <v>96</v>
      </c>
      <c r="DI7" s="24">
        <v>3.96</v>
      </c>
      <c r="DJ7" s="24">
        <v>7.74</v>
      </c>
      <c r="DK7" s="24">
        <v>11.67</v>
      </c>
      <c r="DL7" s="24">
        <v>15.47</v>
      </c>
      <c r="DM7" s="24">
        <v>19.59</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2026-01-15T04:58:47Z</cp:lastPrinted>
  <dcterms:created xsi:type="dcterms:W3CDTF">2025-12-23T05:59:02Z</dcterms:created>
  <dcterms:modified xsi:type="dcterms:W3CDTF">2026-02-16T04:59:23Z</dcterms:modified>
  <cp:category/>
</cp:coreProperties>
</file>