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38A36A96-88C5-4920-BAD2-F0FFBB99DDF4}" xr6:coauthVersionLast="47" xr6:coauthVersionMax="47" xr10:uidLastSave="{00000000-0000-0000-0000-000000000000}"/>
  <workbookProtection workbookAlgorithmName="SHA-512" workbookHashValue="y1hX/uxOVgOOB8HrbsdItZ8cImI9NezSj5IOsJxu2hdp8zLSx0GkiLdxBaETYeltOTL20cfn7lHVF9Y/hYHVDA==" workbookSaltValue="1SYuMmTc2IgtEoolSnswWg=="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H85" i="4"/>
  <c r="BB10" i="4"/>
  <c r="AT10" i="4"/>
  <c r="AL10" i="4"/>
  <c r="W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<sst xmlns="http://schemas.openxmlformats.org/spreadsheetml/2006/main" count="228" uniqueCount="114">
  <si>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</si>
  <si>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</si>
  <si>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</si>
  <si>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</si>
  <si>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</si>
  <si>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</si>
  <si>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</si>
  <si>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</si>
  <si>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</si>
  <si>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</si>
  <si>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</si>
  <si>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</si>
  <si>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</si>
  <si>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</si>
  <si>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</si>
  <si>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</si>
  <si>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</si>
  <si>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</si>
  <si>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</si>
  <si>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</si>
  <si>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</si>
  <si>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</si>
  <si>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</si>
  <si>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</si>
  <si>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</si>
  <si>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</si>
  <si>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</si>
  <si>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</si>
  <si>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</si>
  <si>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</si>
  <si>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</si>
  <si>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</si>
  <si>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</si>
  <si>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</si>
  <si>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</si>
  <si>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</si>
  <si>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</si>
  <si>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</si>
  <si>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</si>
  <si>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</si>
  <si>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</si>
  <si>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</si>
  <si>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</si>
  <si>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</si>
  <si>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</si>
  <si>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</si>
  <si>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</si>
  <si>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</si>
  <si>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</si>
  <si>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</si>
  <si>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</si>
  <si>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</si>
  <si>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</si>
  <si>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</si>
  <si>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</si>
  <si>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</si>
  <si>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</si>
  <si>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</si>
  <si>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</si>
  <si>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</si>
  <si>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</si>
  <si>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</si>
  <si>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</si>
  <si>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</si>
  <si>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</si>
  <si>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</si>
  <si>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</si>
  <si>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</si>
  <si>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</si>
  <si>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</si>
  <si>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</si>
  <si>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</si>
  <si>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</si>
  <si>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</si>
  <si>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</si>
  <si>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</si>
  <si>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</si>
  <si>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</si>
  <si>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</si>
  <si>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</si>
  <si>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</si>
  <si>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</si>
  <si>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</si>
  <si>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</si>
  <si>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</si>
  <si>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</si>
  <si>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</si>
  <si>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</si>
  <si>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</si>
  <si>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</si>
  <si>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</si>
  <si>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</si>
  <si>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</si>
  <si>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銚子市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</si>
  <si>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</si>
  <si>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</si>
  <si>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</si>
  <si>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</si>
  <si>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</si>
  <si>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</si>
  <si>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</si>
  <si>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</si>
  <si>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</si>
  <si>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</si>
  <si>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</si>
  <si>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</si>
  <si>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</si>
  <si>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</si>
  <si>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</si>
  <si>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</si>
  <si>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</si>
  <si>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銚子市の水道事業は、給水にかかる費用を一般会計からの繰入金などの給水収益以外の収入で賄っている状況である。今後も人口減少に伴う給水収益の減少や老朽化施設の更新に係る費用の増加により、収支の悪化が予想されることから、近い将来、適正な料金水準及び料金体系への移行を検討しなければならない。
今後も引き続き、老朽化施設の計画的な更新を実施するとともに、給水需要に応じた施設規模の見直しや統廃合を進めることで、より効率的な事業運営に努めていく。</t>
    <rPh sb="107" eb="108">
      <t>チカ</t>
    </rPh>
    <rPh sb="127" eb="129">
      <t>イコウ</t>
    </rPh>
    <phoneticPr fontId="4"/>
  </si>
  <si>
    <t>①経常収支比率からは、単年度黒字の維持が読み取れるが、⑤料金回収率は100％を下回っており、給水にかかる費用が一般会計からの繰入金などの給水収益以外で賄われている。これは、物価高騰などによる営業費用の増加に加え、人口減少に伴い給水収益が減少していることが原因であり、適切な料金収入を確保することについて、検討しなければならない。
③流動比率から読み取れる支払い能力は、現時点で問題はない。
④企業債残高対給水収益比率は、類似団体平均値を下回っているが、今後も継続して老朽化した施設を更新する必要があるため、増加していくことが見込まれる。
⑥給水原価が類似団体平均値よりも高い要因として、施設を直営していることから、職員数が多く、費用に占める人件費の割合が高いこと、本市西部地区における水需要のための受水に係る基本料金が割高となっていることが原因として挙げられる。
⑦施設利用率は、類似団体平均値よりは高いものの、今後も人口減少による給水量の減少が予想されるため、施設規模の適正化に努める。
⑧有収率は、類似団体平均値よりは高いものの、漏水量の増加などにより無効水量が増加し、前年度から大きく減少した。</t>
    <rPh sb="60" eb="64">
      <t>ブッカコウトウ</t>
    </rPh>
    <rPh sb="67" eb="71">
      <t>エイギョウヒヨウ</t>
    </rPh>
    <rPh sb="72" eb="74">
      <t>ゾウカ</t>
    </rPh>
    <rPh sb="86" eb="90">
      <t>キュウスイシュウエキ</t>
    </rPh>
    <rPh sb="93" eb="95">
      <t>ゲンショウ</t>
    </rPh>
    <rPh sb="102" eb="104">
      <t>ゲンイン</t>
    </rPh>
    <rPh sb="133" eb="135">
      <t>テキセツ</t>
    </rPh>
    <rPh sb="136" eb="138">
      <t>リョウキン</t>
    </rPh>
    <rPh sb="138" eb="140">
      <t>シュウニュウ</t>
    </rPh>
    <rPh sb="141" eb="143">
      <t>カクホ</t>
    </rPh>
    <rPh sb="152" eb="154">
      <t>ケントウ</t>
    </rPh>
    <rPh sb="218" eb="219">
      <t>チ</t>
    </rPh>
    <rPh sb="284" eb="285">
      <t>チ</t>
    </rPh>
    <rPh sb="296" eb="298">
      <t>シセツ</t>
    </rPh>
    <rPh sb="299" eb="301">
      <t>チョクエイ</t>
    </rPh>
    <rPh sb="310" eb="313">
      <t>ショクインスウ</t>
    </rPh>
    <rPh sb="314" eb="315">
      <t>オオ</t>
    </rPh>
    <rPh sb="317" eb="319">
      <t>ヒヨウ</t>
    </rPh>
    <rPh sb="320" eb="321">
      <t>シ</t>
    </rPh>
    <rPh sb="323" eb="326">
      <t>ジンケンヒ</t>
    </rPh>
    <rPh sb="327" eb="329">
      <t>ワリアイ</t>
    </rPh>
    <rPh sb="330" eb="331">
      <t>タカ</t>
    </rPh>
    <rPh sb="394" eb="398">
      <t>ルイジダンタイ</t>
    </rPh>
    <rPh sb="398" eb="401">
      <t>ヘイキンチ</t>
    </rPh>
    <rPh sb="404" eb="405">
      <t>タカ</t>
    </rPh>
    <rPh sb="444" eb="445">
      <t>ツト</t>
    </rPh>
    <rPh sb="456" eb="460">
      <t>ルイジダンタイ</t>
    </rPh>
    <rPh sb="460" eb="462">
      <t>ヘイキン</t>
    </rPh>
    <rPh sb="462" eb="463">
      <t>チ</t>
    </rPh>
    <rPh sb="466" eb="467">
      <t>タカ</t>
    </rPh>
    <rPh sb="472" eb="475">
      <t>ロウスイリョウ</t>
    </rPh>
    <rPh sb="476" eb="478">
      <t>ゾウカ</t>
    </rPh>
    <rPh sb="483" eb="487">
      <t>ムコウスイリョウ</t>
    </rPh>
    <rPh sb="488" eb="490">
      <t>ゾウカ</t>
    </rPh>
    <rPh sb="492" eb="495">
      <t>ゼンネンド</t>
    </rPh>
    <rPh sb="497" eb="498">
      <t>オオ</t>
    </rPh>
    <rPh sb="500" eb="502">
      <t>ゲンショウ</t>
    </rPh>
    <phoneticPr fontId="4"/>
  </si>
  <si>
    <t>①有形固定資産減価償却率②管路経年化率ともに、上昇傾向にあり、類似団体や全国平均値を上回っていることから、施設の老朽化が進んでいる状況である。浄水施設は、適正な計画を策定したうえで長寿命化を進め、管路は引き続き計画的に更新を進めていく必要がある。
③管路更新率は前年度から減少し、類似団体や全国平均値を下回っているが、完成時期が翌年度にずれ込んだ配水管布設替工事が多かったことが原因である。</t>
    <rPh sb="13" eb="19">
      <t>カンロケイネンカリツ</t>
    </rPh>
    <rPh sb="23" eb="27">
      <t>ジョウショウケイコウ</t>
    </rPh>
    <rPh sb="36" eb="38">
      <t>ゼンコク</t>
    </rPh>
    <rPh sb="53" eb="55">
      <t>シセツ</t>
    </rPh>
    <rPh sb="56" eb="59">
      <t>ロウキュウカ</t>
    </rPh>
    <rPh sb="60" eb="61">
      <t>スス</t>
    </rPh>
    <rPh sb="65" eb="67">
      <t>ジョウキョウ</t>
    </rPh>
    <rPh sb="71" eb="75">
      <t>ジョウスイシセツ</t>
    </rPh>
    <rPh sb="77" eb="79">
      <t>テキセイ</t>
    </rPh>
    <rPh sb="83" eb="85">
      <t>サクテイ</t>
    </rPh>
    <rPh sb="90" eb="94">
      <t>チョウジュミョウカ</t>
    </rPh>
    <rPh sb="95" eb="96">
      <t>スス</t>
    </rPh>
    <rPh sb="98" eb="100">
      <t>カンロ</t>
    </rPh>
    <rPh sb="101" eb="102">
      <t>ヒ</t>
    </rPh>
    <rPh sb="103" eb="104">
      <t>ツヅ</t>
    </rPh>
    <rPh sb="105" eb="108">
      <t>ケイカクテキ</t>
    </rPh>
    <rPh sb="109" eb="111">
      <t>コウシン</t>
    </rPh>
    <rPh sb="112" eb="113">
      <t>スス</t>
    </rPh>
    <rPh sb="117" eb="11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</si>
</sst>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0.38</c:v>
                </c:pt>
                <c:pt idx="1">
                  <c:v>0.48</c:v>
                </c:pt>
                <c:pt idx="2">
                  <c:v>1.03</c:v>
                </c:pt>
                <c:pt idx="3">
                  <c:v>0.76</c:v>
                </c:pt>
                <c:pt idx="4">
                  <c:v>0.5</c:v>
                </c:pt>
              </c:numCache>
            </c:numRef>
          </c:val>
          <c:extLst>
            <c:ext xmlns:c16="http://schemas.microsoft.com/office/drawing/2014/chart" uri="{C3380CC4-5D6E-409C-BE32-E72D297353CC}">
              <c16:uniqueId val="{00000000-0847-4B17-8BAB-2CC434B079E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0847-4B17-8BAB-2CC434B079E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70.22</c:v>
                </c:pt>
                <c:pt idx="1">
                  <c:v>67.709999999999994</c:v>
                </c:pt>
                <c:pt idx="2">
                  <c:v>67.34</c:v>
                </c:pt>
                <c:pt idx="3">
                  <c:v>68.55</c:v>
                </c:pt>
                <c:pt idx="4">
                  <c:v>69.650000000000006</c:v>
                </c:pt>
              </c:numCache>
            </c:numRef>
          </c:val>
          <c:extLst>
            <c:ext xmlns:c16="http://schemas.microsoft.com/office/drawing/2014/chart" uri="{C3380CC4-5D6E-409C-BE32-E72D297353CC}">
              <c16:uniqueId val="{00000000-DC5D-46CA-855D-F2A00821BDE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DC5D-46CA-855D-F2A00821BDE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88.97</c:v>
                </c:pt>
                <c:pt idx="1">
                  <c:v>90.65</c:v>
                </c:pt>
                <c:pt idx="2">
                  <c:v>89.19</c:v>
                </c:pt>
                <c:pt idx="3">
                  <c:v>91.31</c:v>
                </c:pt>
                <c:pt idx="4">
                  <c:v>87.33</c:v>
                </c:pt>
              </c:numCache>
            </c:numRef>
          </c:val>
          <c:extLst>
            <c:ext xmlns:c16="http://schemas.microsoft.com/office/drawing/2014/chart" uri="{C3380CC4-5D6E-409C-BE32-E72D297353CC}">
              <c16:uniqueId val="{00000000-699C-4601-8A6B-5E3BE831579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699C-4601-8A6B-5E3BE831579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105.7</c:v>
                </c:pt>
                <c:pt idx="1">
                  <c:v>103.67</c:v>
                </c:pt>
                <c:pt idx="2">
                  <c:v>104.34</c:v>
                </c:pt>
                <c:pt idx="3">
                  <c:v>104.6</c:v>
                </c:pt>
                <c:pt idx="4">
                  <c:v>100.82</c:v>
                </c:pt>
              </c:numCache>
            </c:numRef>
          </c:val>
          <c:extLst>
            <c:ext xmlns:c16="http://schemas.microsoft.com/office/drawing/2014/chart" uri="{C3380CC4-5D6E-409C-BE32-E72D297353CC}">
              <c16:uniqueId val="{00000000-F3E4-4F00-B1F1-E59CB85101F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F3E4-4F00-B1F1-E59CB85101F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51.01</c:v>
                </c:pt>
                <c:pt idx="1">
                  <c:v>52.74</c:v>
                </c:pt>
                <c:pt idx="2">
                  <c:v>53.75</c:v>
                </c:pt>
                <c:pt idx="3">
                  <c:v>55.05</c:v>
                </c:pt>
                <c:pt idx="4">
                  <c:v>56</c:v>
                </c:pt>
              </c:numCache>
            </c:numRef>
          </c:val>
          <c:extLst>
            <c:ext xmlns:c16="http://schemas.microsoft.com/office/drawing/2014/chart" uri="{C3380CC4-5D6E-409C-BE32-E72D297353CC}">
              <c16:uniqueId val="{00000000-1ECD-4875-8B26-725BA3427E4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1ECD-4875-8B26-725BA3427E4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18.989999999999998</c:v>
                </c:pt>
                <c:pt idx="1">
                  <c:v>22.07</c:v>
                </c:pt>
                <c:pt idx="2">
                  <c:v>26.52</c:v>
                </c:pt>
                <c:pt idx="3">
                  <c:v>28.18</c:v>
                </c:pt>
                <c:pt idx="4">
                  <c:v>31.9</c:v>
                </c:pt>
              </c:numCache>
            </c:numRef>
          </c:val>
          <c:extLst>
            <c:ext xmlns:c16="http://schemas.microsoft.com/office/drawing/2014/chart" uri="{C3380CC4-5D6E-409C-BE32-E72D297353CC}">
              <c16:uniqueId val="{00000000-8509-4D34-BA17-68BE1F23D31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8509-4D34-BA17-68BE1F23D31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9A-49ED-A108-410F685BFD6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A69A-49ED-A108-410F685BFD6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339.74</c:v>
                </c:pt>
                <c:pt idx="1">
                  <c:v>386.51</c:v>
                </c:pt>
                <c:pt idx="2">
                  <c:v>336.42</c:v>
                </c:pt>
                <c:pt idx="3">
                  <c:v>290.07</c:v>
                </c:pt>
                <c:pt idx="4">
                  <c:v>350.26</c:v>
                </c:pt>
              </c:numCache>
            </c:numRef>
          </c:val>
          <c:extLst>
            <c:ext xmlns:c16="http://schemas.microsoft.com/office/drawing/2014/chart" uri="{C3380CC4-5D6E-409C-BE32-E72D297353CC}">
              <c16:uniqueId val="{00000000-AF33-4675-B246-295F6FC6715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AF33-4675-B246-295F6FC6715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273.92</c:v>
                </c:pt>
                <c:pt idx="1">
                  <c:v>263.19</c:v>
                </c:pt>
                <c:pt idx="2">
                  <c:v>266.5</c:v>
                </c:pt>
                <c:pt idx="3">
                  <c:v>274.02</c:v>
                </c:pt>
                <c:pt idx="4">
                  <c:v>272.99</c:v>
                </c:pt>
              </c:numCache>
            </c:numRef>
          </c:val>
          <c:extLst>
            <c:ext xmlns:c16="http://schemas.microsoft.com/office/drawing/2014/chart" uri="{C3380CC4-5D6E-409C-BE32-E72D297353CC}">
              <c16:uniqueId val="{00000000-D8A5-4A4B-BF13-1FD786DDD24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D8A5-4A4B-BF13-1FD786DDD24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103.32</c:v>
                </c:pt>
                <c:pt idx="1">
                  <c:v>101.67</c:v>
                </c:pt>
                <c:pt idx="2">
                  <c:v>100.12</c:v>
                </c:pt>
                <c:pt idx="3">
                  <c:v>95.28</c:v>
                </c:pt>
                <c:pt idx="4">
                  <c:v>90.22</c:v>
                </c:pt>
              </c:numCache>
            </c:numRef>
          </c:val>
          <c:extLst>
            <c:ext xmlns:c16="http://schemas.microsoft.com/office/drawing/2014/chart" uri="{C3380CC4-5D6E-409C-BE32-E72D297353CC}">
              <c16:uniqueId val="{00000000-B2DE-483C-A4B4-F8124ECDBB0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B2DE-483C-A4B4-F8124ECDBB0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223.28</c:v>
                </c:pt>
                <c:pt idx="1">
                  <c:v>228.81</c:v>
                </c:pt>
                <c:pt idx="2">
                  <c:v>233.85</c:v>
                </c:pt>
                <c:pt idx="3">
                  <c:v>245.45</c:v>
                </c:pt>
                <c:pt idx="4">
                  <c:v>258.98</c:v>
                </c:pt>
              </c:numCache>
            </c:numRef>
          </c:val>
          <c:extLst>
            <c:ext xmlns:c16="http://schemas.microsoft.com/office/drawing/2014/chart" uri="{C3380CC4-5D6E-409C-BE32-E72D297353CC}">
              <c16:uniqueId val="{00000000-8284-494D-8B83-E7F745D58D5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8284-494D-8B83-E7F745D58D5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千葉県　銚子市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53986</v>
      </c>
      <c r="AM8" s="65"/>
      <c r="AN8" s="65"/>
      <c r="AO8" s="65"/>
      <c r="AP8" s="65"/>
      <c r="AQ8" s="65"/>
      <c r="AR8" s="65"/>
      <c r="AS8" s="65"/>
      <c r="AT8" s="36">
        <f>データ!$S$6</f>
        <v>84.12</v>
      </c>
      <c r="AU8" s="37"/>
      <c r="AV8" s="37"/>
      <c r="AW8" s="37"/>
      <c r="AX8" s="37"/>
      <c r="AY8" s="37"/>
      <c r="AZ8" s="37"/>
      <c r="BA8" s="37"/>
      <c r="BB8" s="54">
        <f>データ!$T$6</f>
        <v>641.77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72.87</v>
      </c>
      <c r="J10" s="37"/>
      <c r="K10" s="37"/>
      <c r="L10" s="37"/>
      <c r="M10" s="37"/>
      <c r="N10" s="37"/>
      <c r="O10" s="64"/>
      <c r="P10" s="54">
        <f>データ!$P$6</f>
        <v>98.84</v>
      </c>
      <c r="Q10" s="54"/>
      <c r="R10" s="54"/>
      <c r="S10" s="54"/>
      <c r="T10" s="54"/>
      <c r="U10" s="54"/>
      <c r="V10" s="54"/>
      <c r="W10" s="65">
        <f>データ!$Q$6</f>
        <v>3069</v>
      </c>
      <c r="X10" s="65"/>
      <c r="Y10" s="65"/>
      <c r="Z10" s="65"/>
      <c r="AA10" s="65"/>
      <c r="AB10" s="65"/>
      <c r="AC10" s="65"/>
      <c r="AD10" s="2"/>
      <c r="AE10" s="2"/>
      <c r="AF10" s="2"/>
      <c r="AG10" s="2"/>
      <c r="AH10" s="2"/>
      <c r="AI10" s="2"/>
      <c r="AJ10" s="2"/>
      <c r="AK10" s="2"/>
      <c r="AL10" s="65">
        <f>データ!$U$6</f>
        <v>52888</v>
      </c>
      <c r="AM10" s="65"/>
      <c r="AN10" s="65"/>
      <c r="AO10" s="65"/>
      <c r="AP10" s="65"/>
      <c r="AQ10" s="65"/>
      <c r="AR10" s="65"/>
      <c r="AS10" s="65"/>
      <c r="AT10" s="36">
        <f>データ!$V$6</f>
        <v>83.07</v>
      </c>
      <c r="AU10" s="37"/>
      <c r="AV10" s="37"/>
      <c r="AW10" s="37"/>
      <c r="AX10" s="37"/>
      <c r="AY10" s="37"/>
      <c r="AZ10" s="37"/>
      <c r="BA10" s="37"/>
      <c r="BB10" s="54">
        <f>データ!$W$6</f>
        <v>636.66999999999996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35.1"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DTbe+ZScmQmg2R4BLSrxo43rGehyCfcv/gSVs4zGjaZFjP+12RTg88bkdzumX8wdXkdYJpMnQKx/tpWRYtXag==" saltValue="nUQuSUW+poio1y6hSFrIN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122025</v>
      </c>
      <c r="D6" s="20">
        <f t="shared" si="3"/>
        <v>46</v>
      </c>
      <c r="E6" s="20">
        <f t="shared" si="3"/>
        <v>1</v>
      </c>
      <c r="F6" s="20">
        <f t="shared" si="3"/>
        <v>0</v>
      </c>
      <c r="G6" s="20">
        <f t="shared" si="3"/>
        <v>1</v>
      </c>
      <c r="H6" s="20" t="str">
        <f t="shared" si="3"/>
        <v>千葉県　銚子市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72.87</v>
      </c>
      <c r="P6" s="21">
        <f t="shared" si="3"/>
        <v>98.84</v>
      </c>
      <c r="Q6" s="21">
        <f t="shared" si="3"/>
        <v>3069</v>
      </c>
      <c r="R6" s="21">
        <f t="shared" si="3"/>
        <v>53986</v>
      </c>
      <c r="S6" s="21">
        <f t="shared" si="3"/>
        <v>84.12</v>
      </c>
      <c r="T6" s="21">
        <f t="shared" si="3"/>
        <v>641.77</v>
      </c>
      <c r="U6" s="21">
        <f t="shared" si="3"/>
        <v>52888</v>
      </c>
      <c r="V6" s="21">
        <f t="shared" si="3"/>
        <v>83.07</v>
      </c>
      <c r="W6" s="21">
        <f t="shared" si="3"/>
        <v>636.66999999999996</v>
      </c>
      <c r="X6" s="22">
        <f>IF(X7="",NA(),X7)</f>
        <v>105.7</v>
      </c>
      <c r="Y6" s="22">
        <f t="shared" ref="Y6:AG6" si="4">IF(Y7="",NA(),Y7)</f>
        <v>103.67</v>
      </c>
      <c r="Z6" s="22">
        <f t="shared" si="4"/>
        <v>104.34</v>
      </c>
      <c r="AA6" s="22">
        <f t="shared" si="4"/>
        <v>104.6</v>
      </c>
      <c r="AB6" s="22">
        <f t="shared" si="4"/>
        <v>100.82</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339.74</v>
      </c>
      <c r="AU6" s="22">
        <f t="shared" ref="AU6:BC6" si="6">IF(AU7="",NA(),AU7)</f>
        <v>386.51</v>
      </c>
      <c r="AV6" s="22">
        <f t="shared" si="6"/>
        <v>336.42</v>
      </c>
      <c r="AW6" s="22">
        <f t="shared" si="6"/>
        <v>290.07</v>
      </c>
      <c r="AX6" s="22">
        <f t="shared" si="6"/>
        <v>350.26</v>
      </c>
      <c r="AY6" s="22">
        <f t="shared" si="6"/>
        <v>350.79</v>
      </c>
      <c r="AZ6" s="22">
        <f t="shared" si="6"/>
        <v>354.57</v>
      </c>
      <c r="BA6" s="22">
        <f t="shared" si="6"/>
        <v>357.74</v>
      </c>
      <c r="BB6" s="22">
        <f t="shared" si="6"/>
        <v>344.88</v>
      </c>
      <c r="BC6" s="22">
        <f t="shared" si="6"/>
        <v>326.02</v>
      </c>
      <c r="BD6" s="21" t="str">
        <f>IF(BD7="","",IF(BD7="-","【-】","【"&amp;SUBSTITUTE(TEXT(BD7,"#,##0.00"),"-","△")&amp;"】"))</f>
        <v>【239.69】</v>
      </c>
      <c r="BE6" s="22">
        <f>IF(BE7="",NA(),BE7)</f>
        <v>273.92</v>
      </c>
      <c r="BF6" s="22">
        <f t="shared" ref="BF6:BN6" si="7">IF(BF7="",NA(),BF7)</f>
        <v>263.19</v>
      </c>
      <c r="BG6" s="22">
        <f t="shared" si="7"/>
        <v>266.5</v>
      </c>
      <c r="BH6" s="22">
        <f t="shared" si="7"/>
        <v>274.02</v>
      </c>
      <c r="BI6" s="22">
        <f t="shared" si="7"/>
        <v>272.99</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103.32</v>
      </c>
      <c r="BQ6" s="22">
        <f t="shared" ref="BQ6:BY6" si="8">IF(BQ7="",NA(),BQ7)</f>
        <v>101.67</v>
      </c>
      <c r="BR6" s="22">
        <f t="shared" si="8"/>
        <v>100.12</v>
      </c>
      <c r="BS6" s="22">
        <f t="shared" si="8"/>
        <v>95.28</v>
      </c>
      <c r="BT6" s="22">
        <f t="shared" si="8"/>
        <v>90.22</v>
      </c>
      <c r="BU6" s="22">
        <f t="shared" si="8"/>
        <v>100.85</v>
      </c>
      <c r="BV6" s="22">
        <f t="shared" si="8"/>
        <v>103.79</v>
      </c>
      <c r="BW6" s="22">
        <f t="shared" si="8"/>
        <v>98.3</v>
      </c>
      <c r="BX6" s="22">
        <f t="shared" si="8"/>
        <v>98.89</v>
      </c>
      <c r="BY6" s="22">
        <f t="shared" si="8"/>
        <v>99.25</v>
      </c>
      <c r="BZ6" s="21" t="str">
        <f>IF(BZ7="","",IF(BZ7="-","【-】","【"&amp;SUBSTITUTE(TEXT(BZ7,"#,##0.00"),"-","△")&amp;"】"))</f>
        <v>【97.59】</v>
      </c>
      <c r="CA6" s="22">
        <f>IF(CA7="",NA(),CA7)</f>
        <v>223.28</v>
      </c>
      <c r="CB6" s="22">
        <f t="shared" ref="CB6:CJ6" si="9">IF(CB7="",NA(),CB7)</f>
        <v>228.81</v>
      </c>
      <c r="CC6" s="22">
        <f t="shared" si="9"/>
        <v>233.85</v>
      </c>
      <c r="CD6" s="22">
        <f t="shared" si="9"/>
        <v>245.45</v>
      </c>
      <c r="CE6" s="22">
        <f t="shared" si="9"/>
        <v>258.98</v>
      </c>
      <c r="CF6" s="22">
        <f t="shared" si="9"/>
        <v>167.1</v>
      </c>
      <c r="CG6" s="22">
        <f t="shared" si="9"/>
        <v>167.86</v>
      </c>
      <c r="CH6" s="22">
        <f t="shared" si="9"/>
        <v>173.68</v>
      </c>
      <c r="CI6" s="22">
        <f t="shared" si="9"/>
        <v>174.52</v>
      </c>
      <c r="CJ6" s="22">
        <f t="shared" si="9"/>
        <v>178.92</v>
      </c>
      <c r="CK6" s="21" t="str">
        <f>IF(CK7="","",IF(CK7="-","【-】","【"&amp;SUBSTITUTE(TEXT(CK7,"#,##0.00"),"-","△")&amp;"】"))</f>
        <v>【181.66】</v>
      </c>
      <c r="CL6" s="22">
        <f>IF(CL7="",NA(),CL7)</f>
        <v>70.22</v>
      </c>
      <c r="CM6" s="22">
        <f t="shared" ref="CM6:CU6" si="10">IF(CM7="",NA(),CM7)</f>
        <v>67.709999999999994</v>
      </c>
      <c r="CN6" s="22">
        <f t="shared" si="10"/>
        <v>67.34</v>
      </c>
      <c r="CO6" s="22">
        <f t="shared" si="10"/>
        <v>68.55</v>
      </c>
      <c r="CP6" s="22">
        <f t="shared" si="10"/>
        <v>69.650000000000006</v>
      </c>
      <c r="CQ6" s="22">
        <f t="shared" si="10"/>
        <v>59.91</v>
      </c>
      <c r="CR6" s="22">
        <f t="shared" si="10"/>
        <v>59.4</v>
      </c>
      <c r="CS6" s="22">
        <f t="shared" si="10"/>
        <v>59.24</v>
      </c>
      <c r="CT6" s="22">
        <f t="shared" si="10"/>
        <v>58.77</v>
      </c>
      <c r="CU6" s="22">
        <f t="shared" si="10"/>
        <v>59.17</v>
      </c>
      <c r="CV6" s="21" t="str">
        <f>IF(CV7="","",IF(CV7="-","【-】","【"&amp;SUBSTITUTE(TEXT(CV7,"#,##0.00"),"-","△")&amp;"】"))</f>
        <v>【60.21】</v>
      </c>
      <c r="CW6" s="22">
        <f>IF(CW7="",NA(),CW7)</f>
        <v>88.97</v>
      </c>
      <c r="CX6" s="22">
        <f t="shared" ref="CX6:DF6" si="11">IF(CX7="",NA(),CX7)</f>
        <v>90.65</v>
      </c>
      <c r="CY6" s="22">
        <f t="shared" si="11"/>
        <v>89.19</v>
      </c>
      <c r="CZ6" s="22">
        <f t="shared" si="11"/>
        <v>91.31</v>
      </c>
      <c r="DA6" s="22">
        <f t="shared" si="11"/>
        <v>87.33</v>
      </c>
      <c r="DB6" s="22">
        <f t="shared" si="11"/>
        <v>87.26</v>
      </c>
      <c r="DC6" s="22">
        <f t="shared" si="11"/>
        <v>87.57</v>
      </c>
      <c r="DD6" s="22">
        <f t="shared" si="11"/>
        <v>87.26</v>
      </c>
      <c r="DE6" s="22">
        <f t="shared" si="11"/>
        <v>86.95</v>
      </c>
      <c r="DF6" s="22">
        <f t="shared" si="11"/>
        <v>86.58</v>
      </c>
      <c r="DG6" s="21" t="str">
        <f>IF(DG7="","",IF(DG7="-","【-】","【"&amp;SUBSTITUTE(TEXT(DG7,"#,##0.00"),"-","△")&amp;"】"))</f>
        <v>【89.21】</v>
      </c>
      <c r="DH6" s="22">
        <f>IF(DH7="",NA(),DH7)</f>
        <v>51.01</v>
      </c>
      <c r="DI6" s="22">
        <f t="shared" ref="DI6:DQ6" si="12">IF(DI7="",NA(),DI7)</f>
        <v>52.74</v>
      </c>
      <c r="DJ6" s="22">
        <f t="shared" si="12"/>
        <v>53.75</v>
      </c>
      <c r="DK6" s="22">
        <f t="shared" si="12"/>
        <v>55.05</v>
      </c>
      <c r="DL6" s="22">
        <f t="shared" si="12"/>
        <v>56</v>
      </c>
      <c r="DM6" s="22">
        <f t="shared" si="12"/>
        <v>49.2</v>
      </c>
      <c r="DN6" s="22">
        <f t="shared" si="12"/>
        <v>50.01</v>
      </c>
      <c r="DO6" s="22">
        <f t="shared" si="12"/>
        <v>50.99</v>
      </c>
      <c r="DP6" s="22">
        <f t="shared" si="12"/>
        <v>51.79</v>
      </c>
      <c r="DQ6" s="22">
        <f t="shared" si="12"/>
        <v>52.02</v>
      </c>
      <c r="DR6" s="21" t="str">
        <f>IF(DR7="","",IF(DR7="-","【-】","【"&amp;SUBSTITUTE(TEXT(DR7,"#,##0.00"),"-","△")&amp;"】"))</f>
        <v>【52.41】</v>
      </c>
      <c r="DS6" s="22">
        <f>IF(DS7="",NA(),DS7)</f>
        <v>18.989999999999998</v>
      </c>
      <c r="DT6" s="22">
        <f t="shared" ref="DT6:EB6" si="13">IF(DT7="",NA(),DT7)</f>
        <v>22.07</v>
      </c>
      <c r="DU6" s="22">
        <f t="shared" si="13"/>
        <v>26.52</v>
      </c>
      <c r="DV6" s="22">
        <f t="shared" si="13"/>
        <v>28.18</v>
      </c>
      <c r="DW6" s="22">
        <f t="shared" si="13"/>
        <v>31.9</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0.38</v>
      </c>
      <c r="EE6" s="22">
        <f t="shared" ref="EE6:EM6" si="14">IF(EE7="",NA(),EE7)</f>
        <v>0.48</v>
      </c>
      <c r="EF6" s="22">
        <f t="shared" si="14"/>
        <v>1.03</v>
      </c>
      <c r="EG6" s="22">
        <f t="shared" si="14"/>
        <v>0.76</v>
      </c>
      <c r="EH6" s="22">
        <f t="shared" si="14"/>
        <v>0.5</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122025</v>
      </c>
      <c r="D7" s="24">
        <v>46</v>
      </c>
      <c r="E7" s="24">
        <v>1</v>
      </c>
      <c r="F7" s="24">
        <v>0</v>
      </c>
      <c r="G7" s="24">
        <v>1</v>
      </c>
      <c r="H7" s="24" t="s">
        <v>93</v>
      </c>
      <c r="I7" s="24" t="s">
        <v>94</v>
      </c>
      <c r="J7" s="24" t="s">
        <v>95</v>
      </c>
      <c r="K7" s="24" t="s">
        <v>96</v>
      </c>
      <c r="L7" s="24" t="s">
        <v>97</v>
      </c>
      <c r="M7" s="24" t="s">
        <v>98</v>
      </c>
      <c r="N7" s="25" t="s">
        <v>99</v>
      </c>
      <c r="O7" s="25">
        <v>72.87</v>
      </c>
      <c r="P7" s="25">
        <v>98.84</v>
      </c>
      <c r="Q7" s="25">
        <v>3069</v>
      </c>
      <c r="R7" s="25">
        <v>53986</v>
      </c>
      <c r="S7" s="25">
        <v>84.12</v>
      </c>
      <c r="T7" s="25">
        <v>641.77</v>
      </c>
      <c r="U7" s="25">
        <v>52888</v>
      </c>
      <c r="V7" s="25">
        <v>83.07</v>
      </c>
      <c r="W7" s="25">
        <v>636.66999999999996</v>
      </c>
      <c r="X7" s="25">
        <v>105.7</v>
      </c>
      <c r="Y7" s="25">
        <v>103.67</v>
      </c>
      <c r="Z7" s="25">
        <v>104.34</v>
      </c>
      <c r="AA7" s="25">
        <v>104.6</v>
      </c>
      <c r="AB7" s="25">
        <v>100.82</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339.74</v>
      </c>
      <c r="AU7" s="25">
        <v>386.51</v>
      </c>
      <c r="AV7" s="25">
        <v>336.42</v>
      </c>
      <c r="AW7" s="25">
        <v>290.07</v>
      </c>
      <c r="AX7" s="25">
        <v>350.26</v>
      </c>
      <c r="AY7" s="25">
        <v>350.79</v>
      </c>
      <c r="AZ7" s="25">
        <v>354.57</v>
      </c>
      <c r="BA7" s="25">
        <v>357.74</v>
      </c>
      <c r="BB7" s="25">
        <v>344.88</v>
      </c>
      <c r="BC7" s="25">
        <v>326.02</v>
      </c>
      <c r="BD7" s="25">
        <v>239.69</v>
      </c>
      <c r="BE7" s="25">
        <v>273.92</v>
      </c>
      <c r="BF7" s="25">
        <v>263.19</v>
      </c>
      <c r="BG7" s="25">
        <v>266.5</v>
      </c>
      <c r="BH7" s="25">
        <v>274.02</v>
      </c>
      <c r="BI7" s="25">
        <v>272.99</v>
      </c>
      <c r="BJ7" s="25">
        <v>322.92</v>
      </c>
      <c r="BK7" s="25">
        <v>303.45999999999998</v>
      </c>
      <c r="BL7" s="25">
        <v>307.27999999999997</v>
      </c>
      <c r="BM7" s="25">
        <v>304.02</v>
      </c>
      <c r="BN7" s="25">
        <v>300.54000000000002</v>
      </c>
      <c r="BO7" s="25">
        <v>264.86</v>
      </c>
      <c r="BP7" s="25">
        <v>103.32</v>
      </c>
      <c r="BQ7" s="25">
        <v>101.67</v>
      </c>
      <c r="BR7" s="25">
        <v>100.12</v>
      </c>
      <c r="BS7" s="25">
        <v>95.28</v>
      </c>
      <c r="BT7" s="25">
        <v>90.22</v>
      </c>
      <c r="BU7" s="25">
        <v>100.85</v>
      </c>
      <c r="BV7" s="25">
        <v>103.79</v>
      </c>
      <c r="BW7" s="25">
        <v>98.3</v>
      </c>
      <c r="BX7" s="25">
        <v>98.89</v>
      </c>
      <c r="BY7" s="25">
        <v>99.25</v>
      </c>
      <c r="BZ7" s="25">
        <v>97.59</v>
      </c>
      <c r="CA7" s="25">
        <v>223.28</v>
      </c>
      <c r="CB7" s="25">
        <v>228.81</v>
      </c>
      <c r="CC7" s="25">
        <v>233.85</v>
      </c>
      <c r="CD7" s="25">
        <v>245.45</v>
      </c>
      <c r="CE7" s="25">
        <v>258.98</v>
      </c>
      <c r="CF7" s="25">
        <v>167.1</v>
      </c>
      <c r="CG7" s="25">
        <v>167.86</v>
      </c>
      <c r="CH7" s="25">
        <v>173.68</v>
      </c>
      <c r="CI7" s="25">
        <v>174.52</v>
      </c>
      <c r="CJ7" s="25">
        <v>178.92</v>
      </c>
      <c r="CK7" s="25">
        <v>181.66</v>
      </c>
      <c r="CL7" s="25">
        <v>70.22</v>
      </c>
      <c r="CM7" s="25">
        <v>67.709999999999994</v>
      </c>
      <c r="CN7" s="25">
        <v>67.34</v>
      </c>
      <c r="CO7" s="25">
        <v>68.55</v>
      </c>
      <c r="CP7" s="25">
        <v>69.650000000000006</v>
      </c>
      <c r="CQ7" s="25">
        <v>59.91</v>
      </c>
      <c r="CR7" s="25">
        <v>59.4</v>
      </c>
      <c r="CS7" s="25">
        <v>59.24</v>
      </c>
      <c r="CT7" s="25">
        <v>58.77</v>
      </c>
      <c r="CU7" s="25">
        <v>59.17</v>
      </c>
      <c r="CV7" s="25">
        <v>60.21</v>
      </c>
      <c r="CW7" s="25">
        <v>88.97</v>
      </c>
      <c r="CX7" s="25">
        <v>90.65</v>
      </c>
      <c r="CY7" s="25">
        <v>89.19</v>
      </c>
      <c r="CZ7" s="25">
        <v>91.31</v>
      </c>
      <c r="DA7" s="25">
        <v>87.33</v>
      </c>
      <c r="DB7" s="25">
        <v>87.26</v>
      </c>
      <c r="DC7" s="25">
        <v>87.57</v>
      </c>
      <c r="DD7" s="25">
        <v>87.26</v>
      </c>
      <c r="DE7" s="25">
        <v>86.95</v>
      </c>
      <c r="DF7" s="25">
        <v>86.58</v>
      </c>
      <c r="DG7" s="25">
        <v>89.21</v>
      </c>
      <c r="DH7" s="25">
        <v>51.01</v>
      </c>
      <c r="DI7" s="25">
        <v>52.74</v>
      </c>
      <c r="DJ7" s="25">
        <v>53.75</v>
      </c>
      <c r="DK7" s="25">
        <v>55.05</v>
      </c>
      <c r="DL7" s="25">
        <v>56</v>
      </c>
      <c r="DM7" s="25">
        <v>49.2</v>
      </c>
      <c r="DN7" s="25">
        <v>50.01</v>
      </c>
      <c r="DO7" s="25">
        <v>50.99</v>
      </c>
      <c r="DP7" s="25">
        <v>51.79</v>
      </c>
      <c r="DQ7" s="25">
        <v>52.02</v>
      </c>
      <c r="DR7" s="25">
        <v>52.41</v>
      </c>
      <c r="DS7" s="25">
        <v>18.989999999999998</v>
      </c>
      <c r="DT7" s="25">
        <v>22.07</v>
      </c>
      <c r="DU7" s="25">
        <v>26.52</v>
      </c>
      <c r="DV7" s="25">
        <v>28.18</v>
      </c>
      <c r="DW7" s="25">
        <v>31.9</v>
      </c>
      <c r="DX7" s="25">
        <v>18.329999999999998</v>
      </c>
      <c r="DY7" s="25">
        <v>20.27</v>
      </c>
      <c r="DZ7" s="25">
        <v>21.69</v>
      </c>
      <c r="EA7" s="25">
        <v>23.19</v>
      </c>
      <c r="EB7" s="25">
        <v>24.61</v>
      </c>
      <c r="EC7" s="25">
        <v>26.78</v>
      </c>
      <c r="ED7" s="25">
        <v>0.38</v>
      </c>
      <c r="EE7" s="25">
        <v>0.48</v>
      </c>
      <c r="EF7" s="25">
        <v>1.03</v>
      </c>
      <c r="EG7" s="25">
        <v>0.76</v>
      </c>
      <c r="EH7" s="25">
        <v>0.5</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2026-01-23T07:31:28Z</cp:lastPrinted>
  <dcterms:created xsi:type="dcterms:W3CDTF">2025-12-12T09:14:22Z</dcterms:created>
  <dcterms:modified xsi:type="dcterms:W3CDTF">2026-03-05T03:47:32Z</dcterms:modified>
  <cp:category/>
</cp:coreProperties>
</file>