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290214 水道分析表再修正\団体送付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R10" i="4" s="1"/>
  <c r="N6" i="5"/>
  <c r="J10" i="4" s="1"/>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B10" i="4"/>
  <c r="AI8" i="4"/>
  <c r="R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<sst xmlns="http://schemas.openxmlformats.org/spreadsheetml/2006/main" count="220" uniqueCount="107">
  <si>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</si>
  <si>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</si>
  <si>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</si>
  <si>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</si>
  <si>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</si>
  <si>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</si>
  <si>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</si>
  <si>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</si>
  <si>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</si>
  <si>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</si>
  <si>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</si>
  <si>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</si>
  <si>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</si>
  <si>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</si>
  <si>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</si>
  <si>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</si>
  <si>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</si>
  <si>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</si>
  <si>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</si>
  <si>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</si>
  <si>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</si>
  <si>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</si>
  <si>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</si>
  <si>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</si>
  <si>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</si>
  <si>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</si>
  <si>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</si>
  <si>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</si>
  <si>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</si>
  <si>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</si>
  <si>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</si>
  <si>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</si>
  <si>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</si>
  <si>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</si>
  <si>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</si>
  <si>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</si>
  <si>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</si>
  <si>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</si>
  <si>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</si>
  <si>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</si>
  <si>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</si>
  <si>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</si>
  <si>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</si>
  <si>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</si>
  <si>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</si>
  <si>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</si>
  <si>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</si>
  <si>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</si>
  <si>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</si>
  <si>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</si>
  <si>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</si>
  <si>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</si>
  <si>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</si>
  <si>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</si>
  <si>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</si>
  <si>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</si>
  <si>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</si>
  <si>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</si>
  <si>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</si>
  <si>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</si>
  <si>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</si>
  <si>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</si>
  <si>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</si>
  <si>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</si>
  <si>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</si>
  <si>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</si>
  <si>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</si>
  <si>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</si>
  <si>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</si>
  <si>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</si>
  <si>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</si>
  <si>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</si>
  <si>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</si>
  <si>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</si>
  <si>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</si>
  <si>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</si>
  <si>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</si>
  <si>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</si>
  <si>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</si>
  <si>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</si>
  <si>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</si>
  <si>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</si>
  <si>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</si>
  <si>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</si>
  <si>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</si>
  <si>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</si>
  <si>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</si>
  <si>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</si>
  <si>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</si>
  <si>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</si>
  <si>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</si>
  <si>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</si>
  <si>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</si>
  <si>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東総広域水道企業団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</si>
  <si>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</si>
  <si>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</si>
  <si>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</si>
  <si>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</si>
  <si>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</si>
  <si>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</si>
  <si>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</si>
  <si>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</si>
  <si>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</si>
  <si>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</si>
  <si>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１００％を上回っており、累積欠損金も発生しておらず、また、流動比率も全国平均値、類似団体の平均値を大きく上回っており、短期的な債務に対する支払能力も問題ないことから、健全な経営が行われています。
　企業債残高対給水収益比率は平均値より低くなっており、企業債残高の規模が類似団体に比べ小さいと思われます。今後、電気及び計装設備更新事業等が予定されており、企業債の借入高も多くなることが見込まれ、企業債残高対給水収益比率も高くなるものと思われます。
　料金回収率は、１００％を超えており効率的な経営が行われています。
　しかし、給水原価においては、平均値より高いことから、今後も経費の削減等を行い、効率性の高い事業運営を行いたいと思います。
　施設利用率は平均値を下回っております。これは、一日平均送水量の基となる送水量が各構成団体において、人口の減少等社会情勢の変化により建設当初予定していた水量よりもかなり低い状態で推移しているためです。
　人口減少や節水意識の高まりにより、送水量の伸びは期待できず、今後の事業経営において懸念しています。</t>
    <rPh sb="159" eb="161">
      <t>コンゴ</t>
    </rPh>
    <rPh sb="162" eb="164">
      <t>デンキ</t>
    </rPh>
    <rPh sb="166" eb="168">
      <t>ケイソウ</t>
    </rPh>
    <rPh sb="168" eb="170">
      <t>セツビ</t>
    </rPh>
    <rPh sb="170" eb="172">
      <t>コウシン</t>
    </rPh>
    <rPh sb="172" eb="174">
      <t>ジギョウ</t>
    </rPh>
    <rPh sb="174" eb="175">
      <t>トウ</t>
    </rPh>
    <rPh sb="176" eb="178">
      <t>ヨテイ</t>
    </rPh>
    <rPh sb="184" eb="187">
      <t>キギョウサイ</t>
    </rPh>
    <rPh sb="188" eb="191">
      <t>カリイレダカ</t>
    </rPh>
    <rPh sb="192" eb="193">
      <t>オオ</t>
    </rPh>
    <rPh sb="199" eb="201">
      <t>ミコ</t>
    </rPh>
    <rPh sb="204" eb="207">
      <t>キギョウサイ</t>
    </rPh>
    <rPh sb="207" eb="209">
      <t>ザンダカ</t>
    </rPh>
    <rPh sb="209" eb="210">
      <t>タイ</t>
    </rPh>
    <rPh sb="210" eb="212">
      <t>キュウスイ</t>
    </rPh>
    <rPh sb="212" eb="214">
      <t>シュウエキ</t>
    </rPh>
    <rPh sb="214" eb="216">
      <t>ヒリツ</t>
    </rPh>
    <rPh sb="217" eb="218">
      <t>タカ</t>
    </rPh>
    <rPh sb="224" eb="225">
      <t>オモ</t>
    </rPh>
    <rPh sb="434" eb="438">
      <t>セッスイイシキ</t>
    </rPh>
    <rPh sb="439" eb="440">
      <t>タカ</t>
    </rPh>
    <phoneticPr fontId="4"/>
  </si>
  <si>
    <t>　創設事業で建設した水道施設は給水開始以来３０年以上を経過していますが、まだ基幹管路の法定耐用年数には達していないため、管路経年化率は０で推移しています。
　しかしながら、基幹管路（西幹線）については、地盤があまり強固でない所を通っているため、耐震性の観点から更新を必要とする箇所もあります。また、浄水場の各設備についても、機械・電気設備は、すでに耐用年数が経過し、老朽化が著しく、修理用部品の調達が困難になっているため、随時更新を予定しています。</t>
    <rPh sb="38" eb="40">
      <t>キカン</t>
    </rPh>
    <rPh sb="64" eb="65">
      <t>バ</t>
    </rPh>
    <rPh sb="86" eb="88">
      <t>キカン</t>
    </rPh>
    <rPh sb="88" eb="90">
      <t>カンロ</t>
    </rPh>
    <rPh sb="91" eb="92">
      <t>ニシ</t>
    </rPh>
    <rPh sb="92" eb="94">
      <t>カンセン</t>
    </rPh>
    <rPh sb="101" eb="103">
      <t>ジバン</t>
    </rPh>
    <rPh sb="107" eb="109">
      <t>キョウコ</t>
    </rPh>
    <rPh sb="112" eb="113">
      <t>トコロ</t>
    </rPh>
    <rPh sb="114" eb="115">
      <t>トオ</t>
    </rPh>
    <rPh sb="138" eb="140">
      <t>カショ</t>
    </rPh>
    <rPh sb="165" eb="167">
      <t>デンキ</t>
    </rPh>
    <rPh sb="167" eb="169">
      <t>セツビ</t>
    </rPh>
    <rPh sb="174" eb="176">
      <t>タイヨウ</t>
    </rPh>
    <rPh sb="176" eb="178">
      <t>ネンスウ</t>
    </rPh>
    <rPh sb="179" eb="181">
      <t>ケイカ</t>
    </rPh>
    <rPh sb="191" eb="193">
      <t>シュウリ</t>
    </rPh>
    <rPh sb="193" eb="194">
      <t>ヨウ</t>
    </rPh>
    <rPh sb="194" eb="196">
      <t>ブヒン</t>
    </rPh>
    <rPh sb="197" eb="199">
      <t>チョウタツ</t>
    </rPh>
    <rPh sb="200" eb="202">
      <t>コンナン</t>
    </rPh>
    <phoneticPr fontId="4"/>
  </si>
  <si>
    <t>　今後は、給水収益の伸びが期待できない中で、施設の老朽化に伴う更新事業等に多額の費用を投資しなければならないことから、中長期的な財政計画等を作成し、経費の削減はもとより、料金改定の検討等を考慮し、効率的な事業運営を行うことが必要と思われます。</t>
    <rPh sb="77" eb="79">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</si>
</sst>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11.06</c:v>
                </c:pt>
                <c:pt idx="1">
                  <c:v>0</c:v>
                </c:pt>
                <c:pt idx="2">
                  <c:v>0</c:v>
                </c:pt>
                <c:pt idx="3">
                  <c:v>0</c:v>
                </c:pt>
                <c:pt idx="4">
                  <c:v>0</c:v>
                </c:pt>
              </c:numCache>
            </c:numRef>
          </c:val>
          <c:extLst>
            <c:ext xmlns:c16="http://schemas.microsoft.com/office/drawing/2014/chart" uri="{C3380CC4-5D6E-409C-BE32-E72D297353CC}">
              <c16:uniqueId val="{00000000-9880-4A13-AA8C-5921C7E678C4}"/>
            </c:ext>
          </c:extLst>
        </c:ser>
        <c:dLbls>
          <c:showLegendKey val="0"/>
          <c:showVal val="0"/>
          <c:showCatName val="0"/>
          <c:showSerName val="0"/>
          <c:showPercent val="0"/>
          <c:showBubbleSize val="0"/>
        </c:dLbls>
        <c:gapWidth val="150"/>
        <c:axId val="227719376"/>
        <c:axId val="22771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extLst>
            <c:ext xmlns:c16="http://schemas.microsoft.com/office/drawing/2014/chart" uri="{C3380CC4-5D6E-409C-BE32-E72D297353CC}">
              <c16:uniqueId val="{00000001-9880-4A13-AA8C-5921C7E678C4}"/>
            </c:ext>
          </c:extLst>
        </c:ser>
        <c:dLbls>
          <c:showLegendKey val="0"/>
          <c:showVal val="0"/>
          <c:showCatName val="0"/>
          <c:showSerName val="0"/>
          <c:showPercent val="0"/>
          <c:showBubbleSize val="0"/>
        </c:dLbls>
        <c:marker val="1"/>
        <c:smooth val="0"/>
        <c:axId val="227719376"/>
        <c:axId val="227718200"/>
      </c:lineChart>
      <c:dateAx>
        <c:axId val="227719376"/>
        <c:scaling>
          <c:orientation val="minMax"/>
        </c:scaling>
        <c:delete val="1"/>
        <c:axPos val="b"/>
        <c:numFmt formatCode="ge" sourceLinked="1"/>
        <c:majorTickMark val="none"/>
        <c:minorTickMark val="none"/>
        <c:tickLblPos val="none"/>
        <c:crossAx val="227718200"/>
        <c:crosses val="autoZero"/>
        <c:auto val="1"/>
        <c:lblOffset val="100"/>
        <c:baseTimeUnit val="years"/>
      </c:dateAx>
      <c:valAx>
        <c:axId val="22771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1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57.71</c:v>
                </c:pt>
                <c:pt idx="1">
                  <c:v>57.46</c:v>
                </c:pt>
                <c:pt idx="2">
                  <c:v>57.26</c:v>
                </c:pt>
                <c:pt idx="3">
                  <c:v>56.75</c:v>
                </c:pt>
                <c:pt idx="4">
                  <c:v>56.84</c:v>
                </c:pt>
              </c:numCache>
            </c:numRef>
          </c:val>
          <c:extLst>
            <c:ext xmlns:c16="http://schemas.microsoft.com/office/drawing/2014/chart" uri="{C3380CC4-5D6E-409C-BE32-E72D297353CC}">
              <c16:uniqueId val="{00000000-0F49-4421-BF1C-1C7A15BF1CB8}"/>
            </c:ext>
          </c:extLst>
        </c:ser>
        <c:dLbls>
          <c:showLegendKey val="0"/>
          <c:showVal val="0"/>
          <c:showCatName val="0"/>
          <c:showSerName val="0"/>
          <c:showPercent val="0"/>
          <c:showBubbleSize val="0"/>
        </c:dLbls>
        <c:gapWidth val="150"/>
        <c:axId val="472219576"/>
        <c:axId val="3171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extLst>
            <c:ext xmlns:c16="http://schemas.microsoft.com/office/drawing/2014/chart" uri="{C3380CC4-5D6E-409C-BE32-E72D297353CC}">
              <c16:uniqueId val="{00000001-0F49-4421-BF1C-1C7A15BF1CB8}"/>
            </c:ext>
          </c:extLst>
        </c:ser>
        <c:dLbls>
          <c:showLegendKey val="0"/>
          <c:showVal val="0"/>
          <c:showCatName val="0"/>
          <c:showSerName val="0"/>
          <c:showPercent val="0"/>
          <c:showBubbleSize val="0"/>
        </c:dLbls>
        <c:marker val="1"/>
        <c:smooth val="0"/>
        <c:axId val="472219576"/>
        <c:axId val="317142720"/>
      </c:lineChart>
      <c:dateAx>
        <c:axId val="472219576"/>
        <c:scaling>
          <c:orientation val="minMax"/>
        </c:scaling>
        <c:delete val="1"/>
        <c:axPos val="b"/>
        <c:numFmt formatCode="ge" sourceLinked="1"/>
        <c:majorTickMark val="none"/>
        <c:minorTickMark val="none"/>
        <c:tickLblPos val="none"/>
        <c:crossAx val="317142720"/>
        <c:crosses val="autoZero"/>
        <c:auto val="1"/>
        <c:lblOffset val="100"/>
        <c:baseTimeUnit val="years"/>
      </c:dateAx>
      <c:valAx>
        <c:axId val="3171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1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99.25</c:v>
                </c:pt>
                <c:pt idx="1">
                  <c:v>99.27</c:v>
                </c:pt>
                <c:pt idx="2">
                  <c:v>99.33</c:v>
                </c:pt>
                <c:pt idx="3">
                  <c:v>99.39</c:v>
                </c:pt>
                <c:pt idx="4">
                  <c:v>99.33</c:v>
                </c:pt>
              </c:numCache>
            </c:numRef>
          </c:val>
          <c:extLst>
            <c:ext xmlns:c16="http://schemas.microsoft.com/office/drawing/2014/chart" uri="{C3380CC4-5D6E-409C-BE32-E72D297353CC}">
              <c16:uniqueId val="{00000000-F2FF-41E2-BC9C-058E7F1E9261}"/>
            </c:ext>
          </c:extLst>
        </c:ser>
        <c:dLbls>
          <c:showLegendKey val="0"/>
          <c:showVal val="0"/>
          <c:showCatName val="0"/>
          <c:showSerName val="0"/>
          <c:showPercent val="0"/>
          <c:showBubbleSize val="0"/>
        </c:dLbls>
        <c:gapWidth val="150"/>
        <c:axId val="317143112"/>
        <c:axId val="31714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extLst>
            <c:ext xmlns:c16="http://schemas.microsoft.com/office/drawing/2014/chart" uri="{C3380CC4-5D6E-409C-BE32-E72D297353CC}">
              <c16:uniqueId val="{00000001-F2FF-41E2-BC9C-058E7F1E9261}"/>
            </c:ext>
          </c:extLst>
        </c:ser>
        <c:dLbls>
          <c:showLegendKey val="0"/>
          <c:showVal val="0"/>
          <c:showCatName val="0"/>
          <c:showSerName val="0"/>
          <c:showPercent val="0"/>
          <c:showBubbleSize val="0"/>
        </c:dLbls>
        <c:marker val="1"/>
        <c:smooth val="0"/>
        <c:axId val="317143112"/>
        <c:axId val="317141544"/>
      </c:lineChart>
      <c:dateAx>
        <c:axId val="317143112"/>
        <c:scaling>
          <c:orientation val="minMax"/>
        </c:scaling>
        <c:delete val="1"/>
        <c:axPos val="b"/>
        <c:numFmt formatCode="ge" sourceLinked="1"/>
        <c:majorTickMark val="none"/>
        <c:minorTickMark val="none"/>
        <c:tickLblPos val="none"/>
        <c:crossAx val="317141544"/>
        <c:crosses val="autoZero"/>
        <c:auto val="1"/>
        <c:lblOffset val="100"/>
        <c:baseTimeUnit val="years"/>
      </c:dateAx>
      <c:valAx>
        <c:axId val="31714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14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113.29</c:v>
                </c:pt>
                <c:pt idx="1">
                  <c:v>112.95</c:v>
                </c:pt>
                <c:pt idx="2">
                  <c:v>112.24</c:v>
                </c:pt>
                <c:pt idx="3">
                  <c:v>117.84</c:v>
                </c:pt>
                <c:pt idx="4">
                  <c:v>114.21</c:v>
                </c:pt>
              </c:numCache>
            </c:numRef>
          </c:val>
          <c:extLst>
            <c:ext xmlns:c16="http://schemas.microsoft.com/office/drawing/2014/chart" uri="{C3380CC4-5D6E-409C-BE32-E72D297353CC}">
              <c16:uniqueId val="{00000000-20C9-49C4-AC89-808643C0B1E3}"/>
            </c:ext>
          </c:extLst>
        </c:ser>
        <c:dLbls>
          <c:showLegendKey val="0"/>
          <c:showVal val="0"/>
          <c:showCatName val="0"/>
          <c:showSerName val="0"/>
          <c:showPercent val="0"/>
          <c:showBubbleSize val="0"/>
        </c:dLbls>
        <c:gapWidth val="150"/>
        <c:axId val="470482832"/>
        <c:axId val="47048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extLst>
            <c:ext xmlns:c16="http://schemas.microsoft.com/office/drawing/2014/chart" uri="{C3380CC4-5D6E-409C-BE32-E72D297353CC}">
              <c16:uniqueId val="{00000001-20C9-49C4-AC89-808643C0B1E3}"/>
            </c:ext>
          </c:extLst>
        </c:ser>
        <c:dLbls>
          <c:showLegendKey val="0"/>
          <c:showVal val="0"/>
          <c:showCatName val="0"/>
          <c:showSerName val="0"/>
          <c:showPercent val="0"/>
          <c:showBubbleSize val="0"/>
        </c:dLbls>
        <c:marker val="1"/>
        <c:smooth val="0"/>
        <c:axId val="470482832"/>
        <c:axId val="470485576"/>
      </c:lineChart>
      <c:dateAx>
        <c:axId val="470482832"/>
        <c:scaling>
          <c:orientation val="minMax"/>
        </c:scaling>
        <c:delete val="1"/>
        <c:axPos val="b"/>
        <c:numFmt formatCode="ge" sourceLinked="1"/>
        <c:majorTickMark val="none"/>
        <c:minorTickMark val="none"/>
        <c:tickLblPos val="none"/>
        <c:crossAx val="470485576"/>
        <c:crosses val="autoZero"/>
        <c:auto val="1"/>
        <c:lblOffset val="100"/>
        <c:baseTimeUnit val="years"/>
      </c:dateAx>
      <c:valAx>
        <c:axId val="470485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48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45.98</c:v>
                </c:pt>
                <c:pt idx="1">
                  <c:v>48.54</c:v>
                </c:pt>
                <c:pt idx="2">
                  <c:v>50.91</c:v>
                </c:pt>
                <c:pt idx="3">
                  <c:v>51.73</c:v>
                </c:pt>
                <c:pt idx="4">
                  <c:v>53.54</c:v>
                </c:pt>
              </c:numCache>
            </c:numRef>
          </c:val>
          <c:extLst>
            <c:ext xmlns:c16="http://schemas.microsoft.com/office/drawing/2014/chart" uri="{C3380CC4-5D6E-409C-BE32-E72D297353CC}">
              <c16:uniqueId val="{00000000-405E-44E7-AFFA-2D91C5142F76}"/>
            </c:ext>
          </c:extLst>
        </c:ser>
        <c:dLbls>
          <c:showLegendKey val="0"/>
          <c:showVal val="0"/>
          <c:showCatName val="0"/>
          <c:showSerName val="0"/>
          <c:showPercent val="0"/>
          <c:showBubbleSize val="0"/>
        </c:dLbls>
        <c:gapWidth val="150"/>
        <c:axId val="470484008"/>
        <c:axId val="47048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extLst>
            <c:ext xmlns:c16="http://schemas.microsoft.com/office/drawing/2014/chart" uri="{C3380CC4-5D6E-409C-BE32-E72D297353CC}">
              <c16:uniqueId val="{00000001-405E-44E7-AFFA-2D91C5142F76}"/>
            </c:ext>
          </c:extLst>
        </c:ser>
        <c:dLbls>
          <c:showLegendKey val="0"/>
          <c:showVal val="0"/>
          <c:showCatName val="0"/>
          <c:showSerName val="0"/>
          <c:showPercent val="0"/>
          <c:showBubbleSize val="0"/>
        </c:dLbls>
        <c:marker val="1"/>
        <c:smooth val="0"/>
        <c:axId val="470484008"/>
        <c:axId val="470481656"/>
      </c:lineChart>
      <c:dateAx>
        <c:axId val="470484008"/>
        <c:scaling>
          <c:orientation val="minMax"/>
        </c:scaling>
        <c:delete val="1"/>
        <c:axPos val="b"/>
        <c:numFmt formatCode="ge" sourceLinked="1"/>
        <c:majorTickMark val="none"/>
        <c:minorTickMark val="none"/>
        <c:tickLblPos val="none"/>
        <c:crossAx val="470481656"/>
        <c:crosses val="autoZero"/>
        <c:auto val="1"/>
        <c:lblOffset val="100"/>
        <c:baseTimeUnit val="years"/>
      </c:dateAx>
      <c:valAx>
        <c:axId val="47048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8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BA-4598-BA83-449941A76B21}"/>
            </c:ext>
          </c:extLst>
        </c:ser>
        <c:dLbls>
          <c:showLegendKey val="0"/>
          <c:showVal val="0"/>
          <c:showCatName val="0"/>
          <c:showSerName val="0"/>
          <c:showPercent val="0"/>
          <c:showBubbleSize val="0"/>
        </c:dLbls>
        <c:gapWidth val="150"/>
        <c:axId val="470482048"/>
        <c:axId val="4704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extLst>
            <c:ext xmlns:c16="http://schemas.microsoft.com/office/drawing/2014/chart" uri="{C3380CC4-5D6E-409C-BE32-E72D297353CC}">
              <c16:uniqueId val="{00000001-57BA-4598-BA83-449941A76B21}"/>
            </c:ext>
          </c:extLst>
        </c:ser>
        <c:dLbls>
          <c:showLegendKey val="0"/>
          <c:showVal val="0"/>
          <c:showCatName val="0"/>
          <c:showSerName val="0"/>
          <c:showPercent val="0"/>
          <c:showBubbleSize val="0"/>
        </c:dLbls>
        <c:marker val="1"/>
        <c:smooth val="0"/>
        <c:axId val="470482048"/>
        <c:axId val="470486752"/>
      </c:lineChart>
      <c:dateAx>
        <c:axId val="470482048"/>
        <c:scaling>
          <c:orientation val="minMax"/>
        </c:scaling>
        <c:delete val="1"/>
        <c:axPos val="b"/>
        <c:numFmt formatCode="ge" sourceLinked="1"/>
        <c:majorTickMark val="none"/>
        <c:minorTickMark val="none"/>
        <c:tickLblPos val="none"/>
        <c:crossAx val="470486752"/>
        <c:crosses val="autoZero"/>
        <c:auto val="1"/>
        <c:lblOffset val="100"/>
        <c:baseTimeUnit val="years"/>
      </c:dateAx>
      <c:valAx>
        <c:axId val="4704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6A-4BA5-B872-5511F4E536F7}"/>
            </c:ext>
          </c:extLst>
        </c:ser>
        <c:dLbls>
          <c:showLegendKey val="0"/>
          <c:showVal val="0"/>
          <c:showCatName val="0"/>
          <c:showSerName val="0"/>
          <c:showPercent val="0"/>
          <c:showBubbleSize val="0"/>
        </c:dLbls>
        <c:gapWidth val="150"/>
        <c:axId val="470484792"/>
        <c:axId val="47048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extLst>
            <c:ext xmlns:c16="http://schemas.microsoft.com/office/drawing/2014/chart" uri="{C3380CC4-5D6E-409C-BE32-E72D297353CC}">
              <c16:uniqueId val="{00000001-D96A-4BA5-B872-5511F4E536F7}"/>
            </c:ext>
          </c:extLst>
        </c:ser>
        <c:dLbls>
          <c:showLegendKey val="0"/>
          <c:showVal val="0"/>
          <c:showCatName val="0"/>
          <c:showSerName val="0"/>
          <c:showPercent val="0"/>
          <c:showBubbleSize val="0"/>
        </c:dLbls>
        <c:marker val="1"/>
        <c:smooth val="0"/>
        <c:axId val="470484792"/>
        <c:axId val="470481264"/>
      </c:lineChart>
      <c:dateAx>
        <c:axId val="470484792"/>
        <c:scaling>
          <c:orientation val="minMax"/>
        </c:scaling>
        <c:delete val="1"/>
        <c:axPos val="b"/>
        <c:numFmt formatCode="ge" sourceLinked="1"/>
        <c:majorTickMark val="none"/>
        <c:minorTickMark val="none"/>
        <c:tickLblPos val="none"/>
        <c:crossAx val="470481264"/>
        <c:crosses val="autoZero"/>
        <c:auto val="1"/>
        <c:lblOffset val="100"/>
        <c:baseTimeUnit val="years"/>
      </c:dateAx>
      <c:valAx>
        <c:axId val="47048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48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14619.92</c:v>
                </c:pt>
                <c:pt idx="1">
                  <c:v>5551.1</c:v>
                </c:pt>
                <c:pt idx="2">
                  <c:v>15665.53</c:v>
                </c:pt>
                <c:pt idx="3">
                  <c:v>3032.1</c:v>
                </c:pt>
                <c:pt idx="4">
                  <c:v>3341.39</c:v>
                </c:pt>
              </c:numCache>
            </c:numRef>
          </c:val>
          <c:extLst>
            <c:ext xmlns:c16="http://schemas.microsoft.com/office/drawing/2014/chart" uri="{C3380CC4-5D6E-409C-BE32-E72D297353CC}">
              <c16:uniqueId val="{00000000-27D0-4AE3-AF83-983A90030891}"/>
            </c:ext>
          </c:extLst>
        </c:ser>
        <c:dLbls>
          <c:showLegendKey val="0"/>
          <c:showVal val="0"/>
          <c:showCatName val="0"/>
          <c:showSerName val="0"/>
          <c:showPercent val="0"/>
          <c:showBubbleSize val="0"/>
        </c:dLbls>
        <c:gapWidth val="150"/>
        <c:axId val="472225456"/>
        <c:axId val="47222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extLst>
            <c:ext xmlns:c16="http://schemas.microsoft.com/office/drawing/2014/chart" uri="{C3380CC4-5D6E-409C-BE32-E72D297353CC}">
              <c16:uniqueId val="{00000001-27D0-4AE3-AF83-983A90030891}"/>
            </c:ext>
          </c:extLst>
        </c:ser>
        <c:dLbls>
          <c:showLegendKey val="0"/>
          <c:showVal val="0"/>
          <c:showCatName val="0"/>
          <c:showSerName val="0"/>
          <c:showPercent val="0"/>
          <c:showBubbleSize val="0"/>
        </c:dLbls>
        <c:marker val="1"/>
        <c:smooth val="0"/>
        <c:axId val="472225456"/>
        <c:axId val="472221928"/>
      </c:lineChart>
      <c:dateAx>
        <c:axId val="472225456"/>
        <c:scaling>
          <c:orientation val="minMax"/>
        </c:scaling>
        <c:delete val="1"/>
        <c:axPos val="b"/>
        <c:numFmt formatCode="ge" sourceLinked="1"/>
        <c:majorTickMark val="none"/>
        <c:minorTickMark val="none"/>
        <c:tickLblPos val="none"/>
        <c:crossAx val="472221928"/>
        <c:crosses val="autoZero"/>
        <c:auto val="1"/>
        <c:lblOffset val="100"/>
        <c:baseTimeUnit val="years"/>
      </c:dateAx>
      <c:valAx>
        <c:axId val="472221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22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139.46</c:v>
                </c:pt>
                <c:pt idx="1">
                  <c:v>120.28</c:v>
                </c:pt>
                <c:pt idx="2">
                  <c:v>115.37</c:v>
                </c:pt>
                <c:pt idx="3">
                  <c:v>111.64</c:v>
                </c:pt>
                <c:pt idx="4">
                  <c:v>107.44</c:v>
                </c:pt>
              </c:numCache>
            </c:numRef>
          </c:val>
          <c:extLst>
            <c:ext xmlns:c16="http://schemas.microsoft.com/office/drawing/2014/chart" uri="{C3380CC4-5D6E-409C-BE32-E72D297353CC}">
              <c16:uniqueId val="{00000000-8C2E-47B6-B1AB-7803A29AD148}"/>
            </c:ext>
          </c:extLst>
        </c:ser>
        <c:dLbls>
          <c:showLegendKey val="0"/>
          <c:showVal val="0"/>
          <c:showCatName val="0"/>
          <c:showSerName val="0"/>
          <c:showPercent val="0"/>
          <c:showBubbleSize val="0"/>
        </c:dLbls>
        <c:gapWidth val="150"/>
        <c:axId val="470484400"/>
        <c:axId val="4722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extLst>
            <c:ext xmlns:c16="http://schemas.microsoft.com/office/drawing/2014/chart" uri="{C3380CC4-5D6E-409C-BE32-E72D297353CC}">
              <c16:uniqueId val="{00000001-8C2E-47B6-B1AB-7803A29AD148}"/>
            </c:ext>
          </c:extLst>
        </c:ser>
        <c:dLbls>
          <c:showLegendKey val="0"/>
          <c:showVal val="0"/>
          <c:showCatName val="0"/>
          <c:showSerName val="0"/>
          <c:showPercent val="0"/>
          <c:showBubbleSize val="0"/>
        </c:dLbls>
        <c:marker val="1"/>
        <c:smooth val="0"/>
        <c:axId val="470484400"/>
        <c:axId val="472219968"/>
      </c:lineChart>
      <c:dateAx>
        <c:axId val="470484400"/>
        <c:scaling>
          <c:orientation val="minMax"/>
        </c:scaling>
        <c:delete val="1"/>
        <c:axPos val="b"/>
        <c:numFmt formatCode="ge" sourceLinked="1"/>
        <c:majorTickMark val="none"/>
        <c:minorTickMark val="none"/>
        <c:tickLblPos val="none"/>
        <c:crossAx val="472219968"/>
        <c:crosses val="autoZero"/>
        <c:auto val="1"/>
        <c:lblOffset val="100"/>
        <c:baseTimeUnit val="years"/>
      </c:dateAx>
      <c:valAx>
        <c:axId val="47221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48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108.41</c:v>
                </c:pt>
                <c:pt idx="1">
                  <c:v>110.78</c:v>
                </c:pt>
                <c:pt idx="2">
                  <c:v>111.46</c:v>
                </c:pt>
                <c:pt idx="3">
                  <c:v>118.58</c:v>
                </c:pt>
                <c:pt idx="4">
                  <c:v>114.67</c:v>
                </c:pt>
              </c:numCache>
            </c:numRef>
          </c:val>
          <c:extLst>
            <c:ext xmlns:c16="http://schemas.microsoft.com/office/drawing/2014/chart" uri="{C3380CC4-5D6E-409C-BE32-E72D297353CC}">
              <c16:uniqueId val="{00000000-2426-45C9-AB69-126C57CAC4B6}"/>
            </c:ext>
          </c:extLst>
        </c:ser>
        <c:dLbls>
          <c:showLegendKey val="0"/>
          <c:showVal val="0"/>
          <c:showCatName val="0"/>
          <c:showSerName val="0"/>
          <c:showPercent val="0"/>
          <c:showBubbleSize val="0"/>
        </c:dLbls>
        <c:gapWidth val="150"/>
        <c:axId val="472223496"/>
        <c:axId val="47222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extLst>
            <c:ext xmlns:c16="http://schemas.microsoft.com/office/drawing/2014/chart" uri="{C3380CC4-5D6E-409C-BE32-E72D297353CC}">
              <c16:uniqueId val="{00000001-2426-45C9-AB69-126C57CAC4B6}"/>
            </c:ext>
          </c:extLst>
        </c:ser>
        <c:dLbls>
          <c:showLegendKey val="0"/>
          <c:showVal val="0"/>
          <c:showCatName val="0"/>
          <c:showSerName val="0"/>
          <c:showPercent val="0"/>
          <c:showBubbleSize val="0"/>
        </c:dLbls>
        <c:marker val="1"/>
        <c:smooth val="0"/>
        <c:axId val="472223496"/>
        <c:axId val="472220360"/>
      </c:lineChart>
      <c:dateAx>
        <c:axId val="472223496"/>
        <c:scaling>
          <c:orientation val="minMax"/>
        </c:scaling>
        <c:delete val="1"/>
        <c:axPos val="b"/>
        <c:numFmt formatCode="ge" sourceLinked="1"/>
        <c:majorTickMark val="none"/>
        <c:minorTickMark val="none"/>
        <c:tickLblPos val="none"/>
        <c:crossAx val="472220360"/>
        <c:crosses val="autoZero"/>
        <c:auto val="1"/>
        <c:lblOffset val="100"/>
        <c:baseTimeUnit val="years"/>
      </c:dateAx>
      <c:valAx>
        <c:axId val="47222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2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152.86000000000001</c:v>
                </c:pt>
                <c:pt idx="1">
                  <c:v>150.33000000000001</c:v>
                </c:pt>
                <c:pt idx="2">
                  <c:v>149.75</c:v>
                </c:pt>
                <c:pt idx="3">
                  <c:v>141.62</c:v>
                </c:pt>
                <c:pt idx="4">
                  <c:v>146.05000000000001</c:v>
                </c:pt>
              </c:numCache>
            </c:numRef>
          </c:val>
          <c:extLst>
            <c:ext xmlns:c16="http://schemas.microsoft.com/office/drawing/2014/chart" uri="{C3380CC4-5D6E-409C-BE32-E72D297353CC}">
              <c16:uniqueId val="{00000000-27D8-48E3-B42E-4564403D35A7}"/>
            </c:ext>
          </c:extLst>
        </c:ser>
        <c:dLbls>
          <c:showLegendKey val="0"/>
          <c:showVal val="0"/>
          <c:showCatName val="0"/>
          <c:showSerName val="0"/>
          <c:showPercent val="0"/>
          <c:showBubbleSize val="0"/>
        </c:dLbls>
        <c:gapWidth val="150"/>
        <c:axId val="472224672"/>
        <c:axId val="4722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extLst>
            <c:ext xmlns:c16="http://schemas.microsoft.com/office/drawing/2014/chart" uri="{C3380CC4-5D6E-409C-BE32-E72D297353CC}">
              <c16:uniqueId val="{00000001-27D8-48E3-B42E-4564403D35A7}"/>
            </c:ext>
          </c:extLst>
        </c:ser>
        <c:dLbls>
          <c:showLegendKey val="0"/>
          <c:showVal val="0"/>
          <c:showCatName val="0"/>
          <c:showSerName val="0"/>
          <c:showPercent val="0"/>
          <c:showBubbleSize val="0"/>
        </c:dLbls>
        <c:marker val="1"/>
        <c:smooth val="0"/>
        <c:axId val="472224672"/>
        <c:axId val="472223104"/>
      </c:lineChart>
      <c:dateAx>
        <c:axId val="472224672"/>
        <c:scaling>
          <c:orientation val="minMax"/>
        </c:scaling>
        <c:delete val="1"/>
        <c:axPos val="b"/>
        <c:numFmt formatCode="ge" sourceLinked="1"/>
        <c:majorTickMark val="none"/>
        <c:minorTickMark val="none"/>
        <c:tickLblPos val="none"/>
        <c:crossAx val="472223104"/>
        <c:crosses val="autoZero"/>
        <c:auto val="1"/>
        <c:lblOffset val="100"/>
        <c:baseTimeUnit val="years"/>
      </c:dateAx>
      <c:valAx>
        <c:axId val="4722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Q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東総広域水道企業団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87.74</v>
      </c>
      <c r="K10" s="47"/>
      <c r="L10" s="47"/>
      <c r="M10" s="47"/>
      <c r="N10" s="47"/>
      <c r="O10" s="47"/>
      <c r="P10" s="47"/>
      <c r="Q10" s="47"/>
      <c r="R10" s="47">
        <f>データ!O6</f>
        <v>91.41</v>
      </c>
      <c r="S10" s="47"/>
      <c r="T10" s="47"/>
      <c r="U10" s="47"/>
      <c r="V10" s="47"/>
      <c r="W10" s="47"/>
      <c r="X10" s="47"/>
      <c r="Y10" s="47"/>
      <c r="Z10" s="75">
        <f>データ!P6</f>
        <v>0</v>
      </c>
      <c r="AA10" s="75"/>
      <c r="AB10" s="75"/>
      <c r="AC10" s="75"/>
      <c r="AD10" s="75"/>
      <c r="AE10" s="75"/>
      <c r="AF10" s="75"/>
      <c r="AG10" s="75"/>
      <c r="AH10" s="2"/>
      <c r="AI10" s="75">
        <f>データ!T6</f>
        <v>134337</v>
      </c>
      <c r="AJ10" s="75"/>
      <c r="AK10" s="75"/>
      <c r="AL10" s="75"/>
      <c r="AM10" s="75"/>
      <c r="AN10" s="75"/>
      <c r="AO10" s="75"/>
      <c r="AP10" s="75"/>
      <c r="AQ10" s="47">
        <f>データ!U6</f>
        <v>223.21</v>
      </c>
      <c r="AR10" s="47"/>
      <c r="AS10" s="47"/>
      <c r="AT10" s="47"/>
      <c r="AU10" s="47"/>
      <c r="AV10" s="47"/>
      <c r="AW10" s="47"/>
      <c r="AX10" s="47"/>
      <c r="AY10" s="47">
        <f>データ!V6</f>
        <v>601.84</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x14ac:dyDescent="0.15">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x14ac:dyDescent="0.15">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7"/>
      <c r="BM79" s="88"/>
      <c r="BN79" s="88"/>
      <c r="BO79" s="88"/>
      <c r="BP79" s="88"/>
      <c r="BQ79" s="88"/>
      <c r="BR79" s="88"/>
      <c r="BS79" s="88"/>
      <c r="BT79" s="88"/>
      <c r="BU79" s="88"/>
      <c r="BV79" s="88"/>
      <c r="BW79" s="88"/>
      <c r="BX79" s="88"/>
      <c r="BY79" s="88"/>
      <c r="BZ79" s="89"/>
    </row>
    <row r="80" spans="1:78" ht="13.5" customHeight="1" x14ac:dyDescent="0.15">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7"/>
      <c r="BM80" s="88"/>
      <c r="BN80" s="88"/>
      <c r="BO80" s="88"/>
      <c r="BP80" s="88"/>
      <c r="BQ80" s="88"/>
      <c r="BR80" s="88"/>
      <c r="BS80" s="88"/>
      <c r="BT80" s="88"/>
      <c r="BU80" s="88"/>
      <c r="BV80" s="88"/>
      <c r="BW80" s="88"/>
      <c r="BX80" s="88"/>
      <c r="BY80" s="88"/>
      <c r="BZ80" s="8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x14ac:dyDescent="0.15">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128767</v>
      </c>
      <c r="D6" s="31">
        <f t="shared" si="3"/>
        <v>46</v>
      </c>
      <c r="E6" s="31">
        <f t="shared" si="3"/>
        <v>1</v>
      </c>
      <c r="F6" s="31">
        <f t="shared" si="3"/>
        <v>0</v>
      </c>
      <c r="G6" s="31">
        <f t="shared" si="3"/>
        <v>2</v>
      </c>
      <c r="H6" s="31" t="str">
        <f t="shared" si="3"/>
        <v>千葉県　東総広域水道企業団</v>
      </c>
      <c r="I6" s="31" t="str">
        <f t="shared" si="3"/>
        <v>法適用</v>
      </c>
      <c r="J6" s="31" t="str">
        <f t="shared" si="3"/>
        <v>水道事業</v>
      </c>
      <c r="K6" s="31" t="str">
        <f t="shared" si="3"/>
        <v>用水供給事業</v>
      </c>
      <c r="L6" s="31" t="str">
        <f t="shared" si="3"/>
        <v>B</v>
      </c>
      <c r="M6" s="32" t="str">
        <f t="shared" si="3"/>
        <v>-</v>
      </c>
      <c r="N6" s="32">
        <f t="shared" si="3"/>
        <v>87.74</v>
      </c>
      <c r="O6" s="32">
        <f t="shared" si="3"/>
        <v>91.41</v>
      </c>
      <c r="P6" s="32">
        <f t="shared" si="3"/>
        <v>0</v>
      </c>
      <c r="Q6" s="32" t="str">
        <f t="shared" si="3"/>
        <v>-</v>
      </c>
      <c r="R6" s="32" t="str">
        <f t="shared" si="3"/>
        <v>-</v>
      </c>
      <c r="S6" s="32" t="str">
        <f t="shared" si="3"/>
        <v>-</v>
      </c>
      <c r="T6" s="32">
        <f t="shared" si="3"/>
        <v>134337</v>
      </c>
      <c r="U6" s="32">
        <f t="shared" si="3"/>
        <v>223.21</v>
      </c>
      <c r="V6" s="32">
        <f t="shared" si="3"/>
        <v>601.84</v>
      </c>
      <c r="W6" s="33">
        <f>IF(W7="",NA(),W7)</f>
        <v>113.29</v>
      </c>
      <c r="X6" s="33">
        <f t="shared" ref="X6:AF6" si="4">IF(X7="",NA(),X7)</f>
        <v>112.95</v>
      </c>
      <c r="Y6" s="33">
        <f t="shared" si="4"/>
        <v>112.24</v>
      </c>
      <c r="Z6" s="33">
        <f t="shared" si="4"/>
        <v>117.84</v>
      </c>
      <c r="AA6" s="33">
        <f t="shared" si="4"/>
        <v>114.21</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14619.92</v>
      </c>
      <c r="AT6" s="33">
        <f t="shared" ref="AT6:BB6" si="6">IF(AT7="",NA(),AT7)</f>
        <v>5551.1</v>
      </c>
      <c r="AU6" s="33">
        <f t="shared" si="6"/>
        <v>15665.53</v>
      </c>
      <c r="AV6" s="33">
        <f t="shared" si="6"/>
        <v>3032.1</v>
      </c>
      <c r="AW6" s="33">
        <f t="shared" si="6"/>
        <v>3341.39</v>
      </c>
      <c r="AX6" s="33">
        <f t="shared" si="6"/>
        <v>720.62</v>
      </c>
      <c r="AY6" s="33">
        <f t="shared" si="6"/>
        <v>654.97</v>
      </c>
      <c r="AZ6" s="33">
        <f t="shared" si="6"/>
        <v>634.53</v>
      </c>
      <c r="BA6" s="33">
        <f t="shared" si="6"/>
        <v>200.22</v>
      </c>
      <c r="BB6" s="33">
        <f t="shared" si="6"/>
        <v>212.95</v>
      </c>
      <c r="BC6" s="32" t="str">
        <f>IF(BC7="","",IF(BC7="-","【-】","【"&amp;SUBSTITUTE(TEXT(BC7,"#,##0.00"),"-","△")&amp;"】"))</f>
        <v>【212.95】</v>
      </c>
      <c r="BD6" s="33">
        <f>IF(BD7="",NA(),BD7)</f>
        <v>139.46</v>
      </c>
      <c r="BE6" s="33">
        <f t="shared" ref="BE6:BM6" si="7">IF(BE7="",NA(),BE7)</f>
        <v>120.28</v>
      </c>
      <c r="BF6" s="33">
        <f t="shared" si="7"/>
        <v>115.37</v>
      </c>
      <c r="BG6" s="33">
        <f t="shared" si="7"/>
        <v>111.64</v>
      </c>
      <c r="BH6" s="33">
        <f t="shared" si="7"/>
        <v>107.44</v>
      </c>
      <c r="BI6" s="33">
        <f t="shared" si="7"/>
        <v>415.99</v>
      </c>
      <c r="BJ6" s="33">
        <f t="shared" si="7"/>
        <v>383.75</v>
      </c>
      <c r="BK6" s="33">
        <f t="shared" si="7"/>
        <v>368.94</v>
      </c>
      <c r="BL6" s="33">
        <f t="shared" si="7"/>
        <v>351.06</v>
      </c>
      <c r="BM6" s="33">
        <f t="shared" si="7"/>
        <v>333.48</v>
      </c>
      <c r="BN6" s="32" t="str">
        <f>IF(BN7="","",IF(BN7="-","【-】","【"&amp;SUBSTITUTE(TEXT(BN7,"#,##0.00"),"-","△")&amp;"】"))</f>
        <v>【333.48】</v>
      </c>
      <c r="BO6" s="33">
        <f>IF(BO7="",NA(),BO7)</f>
        <v>108.41</v>
      </c>
      <c r="BP6" s="33">
        <f t="shared" ref="BP6:BX6" si="8">IF(BP7="",NA(),BP7)</f>
        <v>110.78</v>
      </c>
      <c r="BQ6" s="33">
        <f t="shared" si="8"/>
        <v>111.46</v>
      </c>
      <c r="BR6" s="33">
        <f t="shared" si="8"/>
        <v>118.58</v>
      </c>
      <c r="BS6" s="33">
        <f t="shared" si="8"/>
        <v>114.67</v>
      </c>
      <c r="BT6" s="33">
        <f t="shared" si="8"/>
        <v>108.61</v>
      </c>
      <c r="BU6" s="33">
        <f t="shared" si="8"/>
        <v>110.39</v>
      </c>
      <c r="BV6" s="33">
        <f t="shared" si="8"/>
        <v>111.12</v>
      </c>
      <c r="BW6" s="33">
        <f t="shared" si="8"/>
        <v>112.92</v>
      </c>
      <c r="BX6" s="33">
        <f t="shared" si="8"/>
        <v>112.81</v>
      </c>
      <c r="BY6" s="32" t="str">
        <f>IF(BY7="","",IF(BY7="-","【-】","【"&amp;SUBSTITUTE(TEXT(BY7,"#,##0.00"),"-","△")&amp;"】"))</f>
        <v>【112.81】</v>
      </c>
      <c r="BZ6" s="33">
        <f>IF(BZ7="",NA(),BZ7)</f>
        <v>152.86000000000001</v>
      </c>
      <c r="CA6" s="33">
        <f t="shared" ref="CA6:CI6" si="9">IF(CA7="",NA(),CA7)</f>
        <v>150.33000000000001</v>
      </c>
      <c r="CB6" s="33">
        <f t="shared" si="9"/>
        <v>149.75</v>
      </c>
      <c r="CC6" s="33">
        <f t="shared" si="9"/>
        <v>141.62</v>
      </c>
      <c r="CD6" s="33">
        <f t="shared" si="9"/>
        <v>146.05000000000001</v>
      </c>
      <c r="CE6" s="33">
        <f t="shared" si="9"/>
        <v>78.760000000000005</v>
      </c>
      <c r="CF6" s="33">
        <f t="shared" si="9"/>
        <v>76.81</v>
      </c>
      <c r="CG6" s="33">
        <f t="shared" si="9"/>
        <v>75.75</v>
      </c>
      <c r="CH6" s="33">
        <f t="shared" si="9"/>
        <v>75.3</v>
      </c>
      <c r="CI6" s="33">
        <f t="shared" si="9"/>
        <v>75.3</v>
      </c>
      <c r="CJ6" s="32" t="str">
        <f>IF(CJ7="","",IF(CJ7="-","【-】","【"&amp;SUBSTITUTE(TEXT(CJ7,"#,##0.00"),"-","△")&amp;"】"))</f>
        <v>【75.30】</v>
      </c>
      <c r="CK6" s="33">
        <f>IF(CK7="",NA(),CK7)</f>
        <v>57.71</v>
      </c>
      <c r="CL6" s="33">
        <f t="shared" ref="CL6:CT6" si="10">IF(CL7="",NA(),CL7)</f>
        <v>57.46</v>
      </c>
      <c r="CM6" s="33">
        <f t="shared" si="10"/>
        <v>57.26</v>
      </c>
      <c r="CN6" s="33">
        <f t="shared" si="10"/>
        <v>56.75</v>
      </c>
      <c r="CO6" s="33">
        <f t="shared" si="10"/>
        <v>56.84</v>
      </c>
      <c r="CP6" s="33">
        <f t="shared" si="10"/>
        <v>63.73</v>
      </c>
      <c r="CQ6" s="33">
        <f t="shared" si="10"/>
        <v>64.55</v>
      </c>
      <c r="CR6" s="33">
        <f t="shared" si="10"/>
        <v>64.12</v>
      </c>
      <c r="CS6" s="33">
        <f t="shared" si="10"/>
        <v>62.69</v>
      </c>
      <c r="CT6" s="33">
        <f t="shared" si="10"/>
        <v>61.82</v>
      </c>
      <c r="CU6" s="32" t="str">
        <f>IF(CU7="","",IF(CU7="-","【-】","【"&amp;SUBSTITUTE(TEXT(CU7,"#,##0.00"),"-","△")&amp;"】"))</f>
        <v>【61.82】</v>
      </c>
      <c r="CV6" s="33">
        <f>IF(CV7="",NA(),CV7)</f>
        <v>99.25</v>
      </c>
      <c r="CW6" s="33">
        <f t="shared" ref="CW6:DE6" si="11">IF(CW7="",NA(),CW7)</f>
        <v>99.27</v>
      </c>
      <c r="CX6" s="33">
        <f t="shared" si="11"/>
        <v>99.33</v>
      </c>
      <c r="CY6" s="33">
        <f t="shared" si="11"/>
        <v>99.39</v>
      </c>
      <c r="CZ6" s="33">
        <f t="shared" si="11"/>
        <v>99.33</v>
      </c>
      <c r="DA6" s="33">
        <f t="shared" si="11"/>
        <v>99.96</v>
      </c>
      <c r="DB6" s="33">
        <f t="shared" si="11"/>
        <v>99.93</v>
      </c>
      <c r="DC6" s="33">
        <f t="shared" si="11"/>
        <v>100.12</v>
      </c>
      <c r="DD6" s="33">
        <f t="shared" si="11"/>
        <v>100.12</v>
      </c>
      <c r="DE6" s="33">
        <f t="shared" si="11"/>
        <v>100.03</v>
      </c>
      <c r="DF6" s="32" t="str">
        <f>IF(DF7="","",IF(DF7="-","【-】","【"&amp;SUBSTITUTE(TEXT(DF7,"#,##0.00"),"-","△")&amp;"】"))</f>
        <v>【100.03】</v>
      </c>
      <c r="DG6" s="33">
        <f>IF(DG7="",NA(),DG7)</f>
        <v>45.98</v>
      </c>
      <c r="DH6" s="33">
        <f t="shared" ref="DH6:DP6" si="12">IF(DH7="",NA(),DH7)</f>
        <v>48.54</v>
      </c>
      <c r="DI6" s="33">
        <f t="shared" si="12"/>
        <v>50.91</v>
      </c>
      <c r="DJ6" s="33">
        <f t="shared" si="12"/>
        <v>51.73</v>
      </c>
      <c r="DK6" s="33">
        <f t="shared" si="12"/>
        <v>53.54</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3">
        <f>IF(EC7="",NA(),EC7)</f>
        <v>11.06</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x14ac:dyDescent="0.15">
      <c r="A7" s="26"/>
      <c r="B7" s="35">
        <v>2015</v>
      </c>
      <c r="C7" s="35">
        <v>128767</v>
      </c>
      <c r="D7" s="35">
        <v>46</v>
      </c>
      <c r="E7" s="35">
        <v>1</v>
      </c>
      <c r="F7" s="35">
        <v>0</v>
      </c>
      <c r="G7" s="35">
        <v>2</v>
      </c>
      <c r="H7" s="35" t="s">
        <v>93</v>
      </c>
      <c r="I7" s="35" t="s">
        <v>94</v>
      </c>
      <c r="J7" s="35" t="s">
        <v>95</v>
      </c>
      <c r="K7" s="35" t="s">
        <v>96</v>
      </c>
      <c r="L7" s="35" t="s">
        <v>97</v>
      </c>
      <c r="M7" s="36" t="s">
        <v>98</v>
      </c>
      <c r="N7" s="36">
        <v>87.74</v>
      </c>
      <c r="O7" s="36">
        <v>91.41</v>
      </c>
      <c r="P7" s="36">
        <v>0</v>
      </c>
      <c r="Q7" s="36" t="s">
        <v>98</v>
      </c>
      <c r="R7" s="36" t="s">
        <v>98</v>
      </c>
      <c r="S7" s="36" t="s">
        <v>98</v>
      </c>
      <c r="T7" s="36">
        <v>134337</v>
      </c>
      <c r="U7" s="36">
        <v>223.21</v>
      </c>
      <c r="V7" s="36">
        <v>601.84</v>
      </c>
      <c r="W7" s="36">
        <v>113.29</v>
      </c>
      <c r="X7" s="36">
        <v>112.95</v>
      </c>
      <c r="Y7" s="36">
        <v>112.24</v>
      </c>
      <c r="Z7" s="36">
        <v>117.84</v>
      </c>
      <c r="AA7" s="36">
        <v>114.21</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14619.92</v>
      </c>
      <c r="AT7" s="36">
        <v>5551.1</v>
      </c>
      <c r="AU7" s="36">
        <v>15665.53</v>
      </c>
      <c r="AV7" s="36">
        <v>3032.1</v>
      </c>
      <c r="AW7" s="36">
        <v>3341.39</v>
      </c>
      <c r="AX7" s="36">
        <v>720.62</v>
      </c>
      <c r="AY7" s="36">
        <v>654.97</v>
      </c>
      <c r="AZ7" s="36">
        <v>634.53</v>
      </c>
      <c r="BA7" s="36">
        <v>200.22</v>
      </c>
      <c r="BB7" s="36">
        <v>212.95</v>
      </c>
      <c r="BC7" s="36">
        <v>212.95</v>
      </c>
      <c r="BD7" s="36">
        <v>139.46</v>
      </c>
      <c r="BE7" s="36">
        <v>120.28</v>
      </c>
      <c r="BF7" s="36">
        <v>115.37</v>
      </c>
      <c r="BG7" s="36">
        <v>111.64</v>
      </c>
      <c r="BH7" s="36">
        <v>107.44</v>
      </c>
      <c r="BI7" s="36">
        <v>415.99</v>
      </c>
      <c r="BJ7" s="36">
        <v>383.75</v>
      </c>
      <c r="BK7" s="36">
        <v>368.94</v>
      </c>
      <c r="BL7" s="36">
        <v>351.06</v>
      </c>
      <c r="BM7" s="36">
        <v>333.48</v>
      </c>
      <c r="BN7" s="36">
        <v>333.48</v>
      </c>
      <c r="BO7" s="36">
        <v>108.41</v>
      </c>
      <c r="BP7" s="36">
        <v>110.78</v>
      </c>
      <c r="BQ7" s="36">
        <v>111.46</v>
      </c>
      <c r="BR7" s="36">
        <v>118.58</v>
      </c>
      <c r="BS7" s="36">
        <v>114.67</v>
      </c>
      <c r="BT7" s="36">
        <v>108.61</v>
      </c>
      <c r="BU7" s="36">
        <v>110.39</v>
      </c>
      <c r="BV7" s="36">
        <v>111.12</v>
      </c>
      <c r="BW7" s="36">
        <v>112.92</v>
      </c>
      <c r="BX7" s="36">
        <v>112.81</v>
      </c>
      <c r="BY7" s="36">
        <v>112.81</v>
      </c>
      <c r="BZ7" s="36">
        <v>152.86000000000001</v>
      </c>
      <c r="CA7" s="36">
        <v>150.33000000000001</v>
      </c>
      <c r="CB7" s="36">
        <v>149.75</v>
      </c>
      <c r="CC7" s="36">
        <v>141.62</v>
      </c>
      <c r="CD7" s="36">
        <v>146.05000000000001</v>
      </c>
      <c r="CE7" s="36">
        <v>78.760000000000005</v>
      </c>
      <c r="CF7" s="36">
        <v>76.81</v>
      </c>
      <c r="CG7" s="36">
        <v>75.75</v>
      </c>
      <c r="CH7" s="36">
        <v>75.3</v>
      </c>
      <c r="CI7" s="36">
        <v>75.3</v>
      </c>
      <c r="CJ7" s="36">
        <v>75.3</v>
      </c>
      <c r="CK7" s="36">
        <v>57.71</v>
      </c>
      <c r="CL7" s="36">
        <v>57.46</v>
      </c>
      <c r="CM7" s="36">
        <v>57.26</v>
      </c>
      <c r="CN7" s="36">
        <v>56.75</v>
      </c>
      <c r="CO7" s="36">
        <v>56.84</v>
      </c>
      <c r="CP7" s="36">
        <v>63.73</v>
      </c>
      <c r="CQ7" s="36">
        <v>64.55</v>
      </c>
      <c r="CR7" s="36">
        <v>64.12</v>
      </c>
      <c r="CS7" s="36">
        <v>62.69</v>
      </c>
      <c r="CT7" s="36">
        <v>61.82</v>
      </c>
      <c r="CU7" s="36">
        <v>61.82</v>
      </c>
      <c r="CV7" s="36">
        <v>99.25</v>
      </c>
      <c r="CW7" s="36">
        <v>99.27</v>
      </c>
      <c r="CX7" s="36">
        <v>99.33</v>
      </c>
      <c r="CY7" s="36">
        <v>99.39</v>
      </c>
      <c r="CZ7" s="36">
        <v>99.33</v>
      </c>
      <c r="DA7" s="36">
        <v>99.96</v>
      </c>
      <c r="DB7" s="36">
        <v>99.93</v>
      </c>
      <c r="DC7" s="36">
        <v>100.12</v>
      </c>
      <c r="DD7" s="36">
        <v>100.12</v>
      </c>
      <c r="DE7" s="36">
        <v>100.03</v>
      </c>
      <c r="DF7" s="36">
        <v>100.03</v>
      </c>
      <c r="DG7" s="36">
        <v>45.98</v>
      </c>
      <c r="DH7" s="36">
        <v>48.54</v>
      </c>
      <c r="DI7" s="36">
        <v>50.91</v>
      </c>
      <c r="DJ7" s="36">
        <v>51.73</v>
      </c>
      <c r="DK7" s="36">
        <v>53.54</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11.06</v>
      </c>
      <c r="ED7" s="36">
        <v>0</v>
      </c>
      <c r="EE7" s="36">
        <v>0</v>
      </c>
      <c r="EF7" s="36">
        <v>0</v>
      </c>
      <c r="EG7" s="36">
        <v>0</v>
      </c>
      <c r="EH7" s="36">
        <v>0.31</v>
      </c>
      <c r="EI7" s="36">
        <v>0.16</v>
      </c>
      <c r="EJ7" s="36">
        <v>0.25</v>
      </c>
      <c r="EK7" s="36">
        <v>0.13</v>
      </c>
      <c r="EL7" s="36">
        <v>0.26</v>
      </c>
      <c r="EM7" s="36">
        <v>0.26</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2017-02-01T08:39:01Z</dcterms:created>
  <dcterms:modified xsi:type="dcterms:W3CDTF">2017-02-14T23:11:02Z</dcterms:modified>
  <cp:category/>
</cp:coreProperties>
</file>