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<sst xmlns="http://schemas.openxmlformats.org/spreadsheetml/2006/main" count="221" uniqueCount="111">
  <si>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</si>
  <si>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</si>
  <si>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</si>
  <si>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</si>
  <si>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</si>
  <si>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</si>
  <si>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</si>
  <si>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</si>
  <si>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</si>
  <si>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</si>
  <si>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</si>
  <si>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</si>
  <si>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</si>
  <si>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</si>
  <si>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</si>
  <si>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</si>
  <si>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</si>
  <si>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</si>
  <si>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</si>
  <si>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</si>
  <si>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</si>
  <si>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</si>
  <si>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</si>
  <si>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</si>
  <si>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</si>
  <si>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</si>
  <si>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</si>
  <si>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</si>
  <si>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</si>
  <si>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</si>
  <si>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</si>
  <si>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</si>
  <si>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</si>
  <si>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</si>
  <si>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</si>
  <si>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</si>
  <si>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</si>
  <si>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</si>
  <si>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</si>
  <si>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</si>
  <si>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</si>
  <si>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</si>
  <si>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</si>
  <si>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</si>
  <si>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</si>
  <si>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</si>
  <si>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</si>
  <si>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</si>
  <si>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</si>
  <si>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</si>
  <si>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</si>
  <si>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</si>
  <si>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</si>
  <si>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</si>
  <si>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</si>
  <si>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</si>
  <si>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</si>
  <si>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</si>
  <si>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</si>
  <si>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</si>
  <si>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</si>
  <si>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</si>
  <si>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</si>
  <si>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</si>
  <si>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</si>
  <si>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</si>
  <si>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</si>
  <si>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</si>
  <si>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</si>
  <si>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</si>
  <si>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</si>
  <si>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</si>
  <si>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</si>
  <si>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</si>
  <si>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</si>
  <si>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</si>
  <si>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</si>
  <si>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</si>
  <si>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</si>
  <si>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</si>
  <si>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</si>
  <si>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</si>
  <si>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</si>
  <si>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</si>
  <si>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</si>
  <si>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</si>
  <si>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</si>
  <si>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</si>
  <si>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</si>
  <si>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</si>
  <si>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</si>
  <si>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</si>
  <si>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</si>
  <si>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</si>
  <si>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</si>
  <si>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</si>
  <si>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旭市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</si>
  <si>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</si>
  <si>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</si>
  <si>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</si>
  <si>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</si>
  <si>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</si>
  <si>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</si>
  <si>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</si>
  <si>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</si>
  <si>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</si>
  <si>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</si>
  <si>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</si>
  <si>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年々高くなり、平均を上回り、収益的収支比率も前年度と比べ高くなっていることから、経営の効率性が高まっていると考えられるが、一般会計繰入金により賄えている部分もある。また、汚水処理原価は平均を下回る安価な状態を保っている。
・地方債については使用料収入が少なく、全て一般会計繰入金で償還しているため、企業債残高対事業規模比率が0になっている。
・施設利用率については、不明水が多い地区があり、ほとんどの年度で平均値の倍近い数値となっているため管渠・処理施設に対して負担が大きくなってきている。不明水対策としては、維持管理組合を通じて注意喚起のチラシを各家庭に配布している。また、地下水の流入が確認されている路線については、平成28年度より管路改修工事を実施している。</t>
    <rPh sb="0" eb="2">
      <t>ケイヒ</t>
    </rPh>
    <rPh sb="2" eb="4">
      <t>カイシュウ</t>
    </rPh>
    <rPh sb="4" eb="5">
      <t>リツ</t>
    </rPh>
    <rPh sb="6" eb="8">
      <t>ネンネン</t>
    </rPh>
    <rPh sb="8" eb="9">
      <t>タカ</t>
    </rPh>
    <rPh sb="13" eb="15">
      <t>ヘイキン</t>
    </rPh>
    <rPh sb="16" eb="18">
      <t>ウワマワ</t>
    </rPh>
    <rPh sb="20" eb="23">
      <t>シュウエキテキ</t>
    </rPh>
    <rPh sb="23" eb="25">
      <t>シュウシ</t>
    </rPh>
    <rPh sb="25" eb="27">
      <t>ヒリツ</t>
    </rPh>
    <rPh sb="28" eb="31">
      <t>ゼンネンド</t>
    </rPh>
    <rPh sb="32" eb="33">
      <t>クラ</t>
    </rPh>
    <rPh sb="34" eb="35">
      <t>タカ</t>
    </rPh>
    <rPh sb="46" eb="48">
      <t>ケイエイ</t>
    </rPh>
    <rPh sb="49" eb="52">
      <t>コウリツセイ</t>
    </rPh>
    <rPh sb="53" eb="54">
      <t>タカ</t>
    </rPh>
    <rPh sb="60" eb="61">
      <t>カンガ</t>
    </rPh>
    <rPh sb="67" eb="69">
      <t>イッパン</t>
    </rPh>
    <rPh sb="69" eb="71">
      <t>カイケイ</t>
    </rPh>
    <rPh sb="71" eb="73">
      <t>クリイレ</t>
    </rPh>
    <rPh sb="73" eb="74">
      <t>キン</t>
    </rPh>
    <rPh sb="77" eb="78">
      <t>マカナ</t>
    </rPh>
    <rPh sb="82" eb="84">
      <t>ブブン</t>
    </rPh>
    <rPh sb="91" eb="93">
      <t>オスイ</t>
    </rPh>
    <rPh sb="93" eb="95">
      <t>ショリ</t>
    </rPh>
    <rPh sb="95" eb="97">
      <t>ゲンカ</t>
    </rPh>
    <rPh sb="98" eb="100">
      <t>ヘイキン</t>
    </rPh>
    <rPh sb="101" eb="103">
      <t>シタマワ</t>
    </rPh>
    <rPh sb="104" eb="106">
      <t>アンカ</t>
    </rPh>
    <rPh sb="107" eb="109">
      <t>ジョウタイ</t>
    </rPh>
    <rPh sb="110" eb="111">
      <t>タモ</t>
    </rPh>
    <rPh sb="118" eb="121">
      <t>チホウサイ</t>
    </rPh>
    <rPh sb="126" eb="129">
      <t>シヨウリョウ</t>
    </rPh>
    <rPh sb="129" eb="131">
      <t>シュウニュウ</t>
    </rPh>
    <rPh sb="132" eb="133">
      <t>スク</t>
    </rPh>
    <rPh sb="136" eb="137">
      <t>スベ</t>
    </rPh>
    <rPh sb="138" eb="140">
      <t>イッパン</t>
    </rPh>
    <rPh sb="140" eb="142">
      <t>カイケイ</t>
    </rPh>
    <rPh sb="142" eb="144">
      <t>クリイレ</t>
    </rPh>
    <rPh sb="144" eb="145">
      <t>キン</t>
    </rPh>
    <rPh sb="146" eb="148">
      <t>ショウカン</t>
    </rPh>
    <rPh sb="155" eb="157">
      <t>キギョウ</t>
    </rPh>
    <rPh sb="157" eb="158">
      <t>サイ</t>
    </rPh>
    <rPh sb="158" eb="160">
      <t>ザンダカ</t>
    </rPh>
    <rPh sb="160" eb="161">
      <t>タイ</t>
    </rPh>
    <rPh sb="161" eb="163">
      <t>ジギョウ</t>
    </rPh>
    <rPh sb="163" eb="165">
      <t>キボ</t>
    </rPh>
    <rPh sb="165" eb="167">
      <t>ヒリツ</t>
    </rPh>
    <rPh sb="178" eb="180">
      <t>シセツ</t>
    </rPh>
    <rPh sb="180" eb="183">
      <t>リヨウリツ</t>
    </rPh>
    <rPh sb="189" eb="191">
      <t>フメイ</t>
    </rPh>
    <rPh sb="191" eb="192">
      <t>スイ</t>
    </rPh>
    <rPh sb="193" eb="194">
      <t>オオ</t>
    </rPh>
    <rPh sb="195" eb="197">
      <t>チク</t>
    </rPh>
    <rPh sb="206" eb="208">
      <t>ネンド</t>
    </rPh>
    <rPh sb="209" eb="212">
      <t>ヘイキンチ</t>
    </rPh>
    <rPh sb="213" eb="214">
      <t>バイ</t>
    </rPh>
    <rPh sb="214" eb="215">
      <t>チカ</t>
    </rPh>
    <rPh sb="216" eb="218">
      <t>スウチ</t>
    </rPh>
    <rPh sb="226" eb="227">
      <t>カン</t>
    </rPh>
    <rPh sb="227" eb="228">
      <t>キョ</t>
    </rPh>
    <rPh sb="229" eb="231">
      <t>ショリ</t>
    </rPh>
    <rPh sb="231" eb="233">
      <t>シセツ</t>
    </rPh>
    <rPh sb="234" eb="235">
      <t>タイ</t>
    </rPh>
    <rPh sb="237" eb="239">
      <t>フタン</t>
    </rPh>
    <rPh sb="240" eb="241">
      <t>オオ</t>
    </rPh>
    <rPh sb="251" eb="253">
      <t>フメイ</t>
    </rPh>
    <rPh sb="253" eb="254">
      <t>スイ</t>
    </rPh>
    <rPh sb="254" eb="256">
      <t>タイサク</t>
    </rPh>
    <rPh sb="261" eb="263">
      <t>イジ</t>
    </rPh>
    <rPh sb="263" eb="265">
      <t>カンリ</t>
    </rPh>
    <rPh sb="265" eb="267">
      <t>クミアイ</t>
    </rPh>
    <rPh sb="268" eb="269">
      <t>ツウ</t>
    </rPh>
    <rPh sb="271" eb="273">
      <t>チュウイ</t>
    </rPh>
    <rPh sb="273" eb="275">
      <t>カンキ</t>
    </rPh>
    <rPh sb="280" eb="283">
      <t>カクカテイ</t>
    </rPh>
    <rPh sb="284" eb="286">
      <t>ハイフ</t>
    </rPh>
    <rPh sb="294" eb="297">
      <t>チカスイ</t>
    </rPh>
    <rPh sb="298" eb="300">
      <t>リュウニュウ</t>
    </rPh>
    <rPh sb="301" eb="303">
      <t>カクニン</t>
    </rPh>
    <rPh sb="308" eb="310">
      <t>ロセン</t>
    </rPh>
    <rPh sb="316" eb="318">
      <t>ヘイセイ</t>
    </rPh>
    <rPh sb="320" eb="322">
      <t>ネンド</t>
    </rPh>
    <rPh sb="324" eb="326">
      <t>カンロ</t>
    </rPh>
    <rPh sb="326" eb="328">
      <t>カイシュウ</t>
    </rPh>
    <rPh sb="328" eb="330">
      <t>コウジ</t>
    </rPh>
    <rPh sb="331" eb="333">
      <t>ジッシ</t>
    </rPh>
    <phoneticPr fontId="4"/>
  </si>
  <si>
    <t>・管渠改善率については、供用開始から18年が経過し、一部の老朽化が著しい路線については現在改修工事を実施中であるが、その他には更新工事を行っていないため0となっている。</t>
    <rPh sb="1" eb="2">
      <t>カン</t>
    </rPh>
    <rPh sb="2" eb="3">
      <t>キョ</t>
    </rPh>
    <rPh sb="3" eb="5">
      <t>カイゼン</t>
    </rPh>
    <rPh sb="5" eb="6">
      <t>リツ</t>
    </rPh>
    <rPh sb="12" eb="14">
      <t>キョウヨウ</t>
    </rPh>
    <rPh sb="14" eb="16">
      <t>カイシ</t>
    </rPh>
    <rPh sb="20" eb="21">
      <t>ネン</t>
    </rPh>
    <rPh sb="22" eb="24">
      <t>ケイカ</t>
    </rPh>
    <rPh sb="26" eb="28">
      <t>イチブ</t>
    </rPh>
    <rPh sb="29" eb="32">
      <t>ロウキュウカ</t>
    </rPh>
    <rPh sb="33" eb="34">
      <t>イチジル</t>
    </rPh>
    <rPh sb="36" eb="38">
      <t>ロセン</t>
    </rPh>
    <rPh sb="43" eb="45">
      <t>ゲンザイ</t>
    </rPh>
    <rPh sb="45" eb="47">
      <t>カイシュウ</t>
    </rPh>
    <rPh sb="47" eb="49">
      <t>コウジ</t>
    </rPh>
    <rPh sb="50" eb="53">
      <t>ジッシチュウ</t>
    </rPh>
    <rPh sb="60" eb="61">
      <t>タ</t>
    </rPh>
    <rPh sb="63" eb="65">
      <t>コウシン</t>
    </rPh>
    <rPh sb="65" eb="67">
      <t>コウジ</t>
    </rPh>
    <rPh sb="68" eb="69">
      <t>オコナ</t>
    </rPh>
    <phoneticPr fontId="4"/>
  </si>
  <si>
    <t>・経費回収率を高めるために、維持管理組合と協力し加入促進等に取組み、水洗化率向上を図っていく。</t>
    <rPh sb="1" eb="3">
      <t>ケイヒ</t>
    </rPh>
    <rPh sb="3" eb="5">
      <t>カイシュウ</t>
    </rPh>
    <rPh sb="5" eb="6">
      <t>リツ</t>
    </rPh>
    <rPh sb="7" eb="8">
      <t>タカ</t>
    </rPh>
    <rPh sb="14" eb="16">
      <t>イジ</t>
    </rPh>
    <rPh sb="16" eb="18">
      <t>カンリ</t>
    </rPh>
    <rPh sb="18" eb="20">
      <t>クミアイ</t>
    </rPh>
    <rPh sb="21" eb="23">
      <t>キョウリョク</t>
    </rPh>
    <rPh sb="24" eb="26">
      <t>カニュウ</t>
    </rPh>
    <rPh sb="26" eb="29">
      <t>ソクシントウ</t>
    </rPh>
    <rPh sb="30" eb="32">
      <t>トリク</t>
    </rPh>
    <rPh sb="34" eb="37">
      <t>スイセンカ</t>
    </rPh>
    <rPh sb="37" eb="38">
      <t>リツ</t>
    </rPh>
    <rPh sb="38" eb="40">
      <t>コウジョウ</t>
    </rPh>
    <rPh sb="41" eb="4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</si>
</sst>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68640"/>
        <c:axId val="69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12368640"/>
        <c:axId val="69757760"/>
      </c:lineChart>
      <c:dateAx>
        <c:axId val="112368640"/>
        <c:scaling>
          <c:orientation val="minMax"/>
        </c:scaling>
        <c:delete val="1"/>
        <c:axPos val="b"/>
        <c:numFmt formatCode="ge" sourceLinked="1"/>
        <c:majorTickMark val="none"/>
        <c:minorTickMark val="none"/>
        <c:tickLblPos val="none"/>
        <c:crossAx val="69757760"/>
        <c:crosses val="autoZero"/>
        <c:auto val="1"/>
        <c:lblOffset val="100"/>
        <c:baseTimeUnit val="years"/>
      </c:dateAx>
      <c:valAx>
        <c:axId val="697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118.51</c:v>
                </c:pt>
                <c:pt idx="1">
                  <c:v>117.3</c:v>
                </c:pt>
                <c:pt idx="2">
                  <c:v>103.79</c:v>
                </c:pt>
                <c:pt idx="3">
                  <c:v>102.88</c:v>
                </c:pt>
                <c:pt idx="4">
                  <c:v>98.63</c:v>
                </c:pt>
              </c:numCache>
            </c:numRef>
          </c:val>
        </c:ser>
        <c:dLbls>
          <c:showLegendKey val="0"/>
          <c:showVal val="0"/>
          <c:showCatName val="0"/>
          <c:showSerName val="0"/>
          <c:showPercent val="0"/>
          <c:showBubbleSize val="0"/>
        </c:dLbls>
        <c:gapWidth val="150"/>
        <c:axId val="117974016"/>
        <c:axId val="1159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17974016"/>
        <c:axId val="115907904"/>
      </c:lineChart>
      <c:dateAx>
        <c:axId val="117974016"/>
        <c:scaling>
          <c:orientation val="minMax"/>
        </c:scaling>
        <c:delete val="1"/>
        <c:axPos val="b"/>
        <c:numFmt formatCode="ge" sourceLinked="1"/>
        <c:majorTickMark val="none"/>
        <c:minorTickMark val="none"/>
        <c:tickLblPos val="none"/>
        <c:crossAx val="115907904"/>
        <c:crosses val="autoZero"/>
        <c:auto val="1"/>
        <c:lblOffset val="100"/>
        <c:baseTimeUnit val="years"/>
      </c:dateAx>
      <c:valAx>
        <c:axId val="1159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65.14</c:v>
                </c:pt>
                <c:pt idx="1">
                  <c:v>64.55</c:v>
                </c:pt>
                <c:pt idx="2">
                  <c:v>64.45</c:v>
                </c:pt>
                <c:pt idx="3">
                  <c:v>64.540000000000006</c:v>
                </c:pt>
                <c:pt idx="4">
                  <c:v>68.709999999999994</c:v>
                </c:pt>
              </c:numCache>
            </c:numRef>
          </c:val>
        </c:ser>
        <c:dLbls>
          <c:showLegendKey val="0"/>
          <c:showVal val="0"/>
          <c:showCatName val="0"/>
          <c:showSerName val="0"/>
          <c:showPercent val="0"/>
          <c:showBubbleSize val="0"/>
        </c:dLbls>
        <c:gapWidth val="150"/>
        <c:axId val="117974528"/>
        <c:axId val="128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17974528"/>
        <c:axId val="128124032"/>
      </c:lineChart>
      <c:dateAx>
        <c:axId val="117974528"/>
        <c:scaling>
          <c:orientation val="minMax"/>
        </c:scaling>
        <c:delete val="1"/>
        <c:axPos val="b"/>
        <c:numFmt formatCode="ge" sourceLinked="1"/>
        <c:majorTickMark val="none"/>
        <c:minorTickMark val="none"/>
        <c:tickLblPos val="none"/>
        <c:crossAx val="128124032"/>
        <c:crosses val="autoZero"/>
        <c:auto val="1"/>
        <c:lblOffset val="100"/>
        <c:baseTimeUnit val="years"/>
      </c:dateAx>
      <c:valAx>
        <c:axId val="1281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81.13</c:v>
                </c:pt>
                <c:pt idx="1">
                  <c:v>104.25</c:v>
                </c:pt>
                <c:pt idx="2">
                  <c:v>69.760000000000005</c:v>
                </c:pt>
                <c:pt idx="3">
                  <c:v>69.62</c:v>
                </c:pt>
                <c:pt idx="4">
                  <c:v>83.79</c:v>
                </c:pt>
              </c:numCache>
            </c:numRef>
          </c:val>
        </c:ser>
        <c:dLbls>
          <c:showLegendKey val="0"/>
          <c:showVal val="0"/>
          <c:showCatName val="0"/>
          <c:showSerName val="0"/>
          <c:showPercent val="0"/>
          <c:showBubbleSize val="0"/>
        </c:dLbls>
        <c:gapWidth val="150"/>
        <c:axId val="114685440"/>
        <c:axId val="793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85440"/>
        <c:axId val="79357632"/>
      </c:lineChart>
      <c:dateAx>
        <c:axId val="114685440"/>
        <c:scaling>
          <c:orientation val="minMax"/>
        </c:scaling>
        <c:delete val="1"/>
        <c:axPos val="b"/>
        <c:numFmt formatCode="ge" sourceLinked="1"/>
        <c:majorTickMark val="none"/>
        <c:minorTickMark val="none"/>
        <c:tickLblPos val="none"/>
        <c:crossAx val="79357632"/>
        <c:crosses val="autoZero"/>
        <c:auto val="1"/>
        <c:lblOffset val="100"/>
        <c:baseTimeUnit val="years"/>
      </c:dateAx>
      <c:valAx>
        <c:axId val="793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86976"/>
        <c:axId val="793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86976"/>
        <c:axId val="79359360"/>
      </c:lineChart>
      <c:dateAx>
        <c:axId val="114686976"/>
        <c:scaling>
          <c:orientation val="minMax"/>
        </c:scaling>
        <c:delete val="1"/>
        <c:axPos val="b"/>
        <c:numFmt formatCode="ge" sourceLinked="1"/>
        <c:majorTickMark val="none"/>
        <c:minorTickMark val="none"/>
        <c:tickLblPos val="none"/>
        <c:crossAx val="79359360"/>
        <c:crosses val="autoZero"/>
        <c:auto val="1"/>
        <c:lblOffset val="100"/>
        <c:baseTimeUnit val="years"/>
      </c:dateAx>
      <c:valAx>
        <c:axId val="79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87488"/>
        <c:axId val="79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87488"/>
        <c:axId val="79361088"/>
      </c:lineChart>
      <c:dateAx>
        <c:axId val="114687488"/>
        <c:scaling>
          <c:orientation val="minMax"/>
        </c:scaling>
        <c:delete val="1"/>
        <c:axPos val="b"/>
        <c:numFmt formatCode="ge" sourceLinked="1"/>
        <c:majorTickMark val="none"/>
        <c:minorTickMark val="none"/>
        <c:tickLblPos val="none"/>
        <c:crossAx val="79361088"/>
        <c:crosses val="autoZero"/>
        <c:auto val="1"/>
        <c:lblOffset val="100"/>
        <c:baseTimeUnit val="years"/>
      </c:dateAx>
      <c:valAx>
        <c:axId val="79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085120"/>
        <c:axId val="79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085120"/>
        <c:axId val="79362816"/>
      </c:lineChart>
      <c:dateAx>
        <c:axId val="118085120"/>
        <c:scaling>
          <c:orientation val="minMax"/>
        </c:scaling>
        <c:delete val="1"/>
        <c:axPos val="b"/>
        <c:numFmt formatCode="ge" sourceLinked="1"/>
        <c:majorTickMark val="none"/>
        <c:minorTickMark val="none"/>
        <c:tickLblPos val="none"/>
        <c:crossAx val="79362816"/>
        <c:crosses val="autoZero"/>
        <c:auto val="1"/>
        <c:lblOffset val="100"/>
        <c:baseTimeUnit val="years"/>
      </c:dateAx>
      <c:valAx>
        <c:axId val="79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087168"/>
        <c:axId val="115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087168"/>
        <c:axId val="115900992"/>
      </c:lineChart>
      <c:dateAx>
        <c:axId val="118087168"/>
        <c:scaling>
          <c:orientation val="minMax"/>
        </c:scaling>
        <c:delete val="1"/>
        <c:axPos val="b"/>
        <c:numFmt formatCode="ge" sourceLinked="1"/>
        <c:majorTickMark val="none"/>
        <c:minorTickMark val="none"/>
        <c:tickLblPos val="none"/>
        <c:crossAx val="115900992"/>
        <c:crosses val="autoZero"/>
        <c:auto val="1"/>
        <c:lblOffset val="100"/>
        <c:baseTimeUnit val="years"/>
      </c:dateAx>
      <c:valAx>
        <c:axId val="115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211584"/>
        <c:axId val="115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18211584"/>
        <c:axId val="115902720"/>
      </c:lineChart>
      <c:dateAx>
        <c:axId val="118211584"/>
        <c:scaling>
          <c:orientation val="minMax"/>
        </c:scaling>
        <c:delete val="1"/>
        <c:axPos val="b"/>
        <c:numFmt formatCode="ge" sourceLinked="1"/>
        <c:majorTickMark val="none"/>
        <c:minorTickMark val="none"/>
        <c:tickLblPos val="none"/>
        <c:crossAx val="115902720"/>
        <c:crosses val="autoZero"/>
        <c:auto val="1"/>
        <c:lblOffset val="100"/>
        <c:baseTimeUnit val="years"/>
      </c:dateAx>
      <c:valAx>
        <c:axId val="115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84.25</c:v>
                </c:pt>
                <c:pt idx="1">
                  <c:v>35.75</c:v>
                </c:pt>
                <c:pt idx="2">
                  <c:v>48.93</c:v>
                </c:pt>
                <c:pt idx="3">
                  <c:v>70.52</c:v>
                </c:pt>
                <c:pt idx="4">
                  <c:v>77.02</c:v>
                </c:pt>
              </c:numCache>
            </c:numRef>
          </c:val>
        </c:ser>
        <c:dLbls>
          <c:showLegendKey val="0"/>
          <c:showVal val="0"/>
          <c:showCatName val="0"/>
          <c:showSerName val="0"/>
          <c:showPercent val="0"/>
          <c:showBubbleSize val="0"/>
        </c:dLbls>
        <c:gapWidth val="150"/>
        <c:axId val="118212096"/>
        <c:axId val="115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18212096"/>
        <c:axId val="115904448"/>
      </c:lineChart>
      <c:dateAx>
        <c:axId val="118212096"/>
        <c:scaling>
          <c:orientation val="minMax"/>
        </c:scaling>
        <c:delete val="1"/>
        <c:axPos val="b"/>
        <c:numFmt formatCode="ge" sourceLinked="1"/>
        <c:majorTickMark val="none"/>
        <c:minorTickMark val="none"/>
        <c:tickLblPos val="none"/>
        <c:crossAx val="115904448"/>
        <c:crosses val="autoZero"/>
        <c:auto val="1"/>
        <c:lblOffset val="100"/>
        <c:baseTimeUnit val="years"/>
      </c:dateAx>
      <c:valAx>
        <c:axId val="115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63.68</c:v>
                </c:pt>
                <c:pt idx="1">
                  <c:v>157.84</c:v>
                </c:pt>
                <c:pt idx="2">
                  <c:v>128.36000000000001</c:v>
                </c:pt>
                <c:pt idx="3">
                  <c:v>100.78</c:v>
                </c:pt>
                <c:pt idx="4">
                  <c:v>96.93</c:v>
                </c:pt>
              </c:numCache>
            </c:numRef>
          </c:val>
        </c:ser>
        <c:dLbls>
          <c:showLegendKey val="0"/>
          <c:showVal val="0"/>
          <c:showCatName val="0"/>
          <c:showSerName val="0"/>
          <c:showPercent val="0"/>
          <c:showBubbleSize val="0"/>
        </c:dLbls>
        <c:gapWidth val="150"/>
        <c:axId val="112365568"/>
        <c:axId val="115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12365568"/>
        <c:axId val="115906176"/>
      </c:lineChart>
      <c:dateAx>
        <c:axId val="112365568"/>
        <c:scaling>
          <c:orientation val="minMax"/>
        </c:scaling>
        <c:delete val="1"/>
        <c:axPos val="b"/>
        <c:numFmt formatCode="ge" sourceLinked="1"/>
        <c:majorTickMark val="none"/>
        <c:minorTickMark val="none"/>
        <c:tickLblPos val="none"/>
        <c:crossAx val="115906176"/>
        <c:crosses val="autoZero"/>
        <c:auto val="1"/>
        <c:lblOffset val="100"/>
        <c:baseTimeUnit val="years"/>
      </c:dateAx>
      <c:valAx>
        <c:axId val="115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旭市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67598</v>
      </c>
      <c r="AM8" s="47"/>
      <c r="AN8" s="47"/>
      <c r="AO8" s="47"/>
      <c r="AP8" s="47"/>
      <c r="AQ8" s="47"/>
      <c r="AR8" s="47"/>
      <c r="AS8" s="47"/>
      <c r="AT8" s="43">
        <f>データ!S6</f>
        <v>130.44999999999999</v>
      </c>
      <c r="AU8" s="43"/>
      <c r="AV8" s="43"/>
      <c r="AW8" s="43"/>
      <c r="AX8" s="43"/>
      <c r="AY8" s="43"/>
      <c r="AZ8" s="43"/>
      <c r="BA8" s="43"/>
      <c r="BB8" s="43">
        <f>データ!T6</f>
        <v>518.19000000000005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2.76</v>
      </c>
      <c r="Q10" s="43"/>
      <c r="R10" s="43"/>
      <c r="S10" s="43"/>
      <c r="T10" s="43"/>
      <c r="U10" s="43"/>
      <c r="V10" s="43"/>
      <c r="W10" s="43">
        <f>データ!P6</f>
        <v>100</v>
      </c>
      <c r="X10" s="43"/>
      <c r="Y10" s="43"/>
      <c r="Z10" s="43"/>
      <c r="AA10" s="43"/>
      <c r="AB10" s="43"/>
      <c r="AC10" s="43"/>
      <c r="AD10" s="47">
        <f>データ!Q6</f>
        <v>3132</v>
      </c>
      <c r="AE10" s="47"/>
      <c r="AF10" s="47"/>
      <c r="AG10" s="47"/>
      <c r="AH10" s="47"/>
      <c r="AI10" s="47"/>
      <c r="AJ10" s="47"/>
      <c r="AK10" s="2"/>
      <c r="AL10" s="47">
        <f>データ!U6</f>
        <v>1863</v>
      </c>
      <c r="AM10" s="47"/>
      <c r="AN10" s="47"/>
      <c r="AO10" s="47"/>
      <c r="AP10" s="47"/>
      <c r="AQ10" s="47"/>
      <c r="AR10" s="47"/>
      <c r="AS10" s="47"/>
      <c r="AT10" s="43">
        <f>データ!V6</f>
        <v>0.48</v>
      </c>
      <c r="AU10" s="43"/>
      <c r="AV10" s="43"/>
      <c r="AW10" s="43"/>
      <c r="AX10" s="43"/>
      <c r="AY10" s="43"/>
      <c r="AZ10" s="43"/>
      <c r="BA10" s="43"/>
      <c r="BB10" s="43">
        <f>データ!W6</f>
        <v>3881.25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122157</v>
      </c>
      <c r="D6" s="31">
        <f t="shared" si="3"/>
        <v>47</v>
      </c>
      <c r="E6" s="31">
        <f t="shared" si="3"/>
        <v>17</v>
      </c>
      <c r="F6" s="31">
        <f t="shared" si="3"/>
        <v>5</v>
      </c>
      <c r="G6" s="31">
        <f t="shared" si="3"/>
        <v>0</v>
      </c>
      <c r="H6" s="31" t="str">
        <f t="shared" si="3"/>
        <v>千葉県　旭市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2.76</v>
      </c>
      <c r="P6" s="32">
        <f t="shared" si="3"/>
        <v>100</v>
      </c>
      <c r="Q6" s="32">
        <f t="shared" si="3"/>
        <v>3132</v>
      </c>
      <c r="R6" s="32">
        <f t="shared" si="3"/>
        <v>67598</v>
      </c>
      <c r="S6" s="32">
        <f t="shared" si="3"/>
        <v>130.44999999999999</v>
      </c>
      <c r="T6" s="32">
        <f t="shared" si="3"/>
        <v>518.19000000000005</v>
      </c>
      <c r="U6" s="32">
        <f t="shared" si="3"/>
        <v>1863</v>
      </c>
      <c r="V6" s="32">
        <f t="shared" si="3"/>
        <v>0.48</v>
      </c>
      <c r="W6" s="32">
        <f t="shared" si="3"/>
        <v>3881.25</v>
      </c>
      <c r="X6" s="33">
        <f>IF(X7="",NA(),X7)</f>
        <v>81.13</v>
      </c>
      <c r="Y6" s="33">
        <f t="shared" ref="Y6:AG6" si="4">IF(Y7="",NA(),Y7)</f>
        <v>104.25</v>
      </c>
      <c r="Z6" s="33">
        <f t="shared" si="4"/>
        <v>69.760000000000005</v>
      </c>
      <c r="AA6" s="33">
        <f t="shared" si="4"/>
        <v>69.62</v>
      </c>
      <c r="AB6" s="33">
        <f t="shared" si="4"/>
        <v>83.79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84.25</v>
      </c>
      <c r="BQ6" s="33">
        <f t="shared" ref="BQ6:BY6" si="8">IF(BQ7="",NA(),BQ7)</f>
        <v>35.75</v>
      </c>
      <c r="BR6" s="33">
        <f t="shared" si="8"/>
        <v>48.93</v>
      </c>
      <c r="BS6" s="33">
        <f t="shared" si="8"/>
        <v>70.52</v>
      </c>
      <c r="BT6" s="33">
        <f t="shared" si="8"/>
        <v>77.02</v>
      </c>
      <c r="BU6" s="33">
        <f t="shared" si="8"/>
        <v>42.13</v>
      </c>
      <c r="BV6" s="33">
        <f t="shared" si="8"/>
        <v>42.48</v>
      </c>
      <c r="BW6" s="33">
        <f t="shared" si="8"/>
        <v>50.9</v>
      </c>
      <c r="BX6" s="33">
        <f t="shared" si="8"/>
        <v>50.82</v>
      </c>
      <c r="BY6" s="33">
        <f t="shared" si="8"/>
        <v>52.19</v>
      </c>
      <c r="BZ6" s="32" t="str">
        <f>IF(BZ7="","",IF(BZ7="-","【-】","【"&amp;SUBSTITUTE(TEXT(BZ7,"#,##0.00"),"-","△")&amp;"】"))</f>
        <v>【52.78】</v>
      </c>
      <c r="CA6" s="33">
        <f>IF(CA7="",NA(),CA7)</f>
        <v>63.68</v>
      </c>
      <c r="CB6" s="33">
        <f t="shared" ref="CB6:CJ6" si="9">IF(CB7="",NA(),CB7)</f>
        <v>157.84</v>
      </c>
      <c r="CC6" s="33">
        <f t="shared" si="9"/>
        <v>128.36000000000001</v>
      </c>
      <c r="CD6" s="33">
        <f t="shared" si="9"/>
        <v>100.78</v>
      </c>
      <c r="CE6" s="33">
        <f t="shared" si="9"/>
        <v>96.93</v>
      </c>
      <c r="CF6" s="33">
        <f t="shared" si="9"/>
        <v>348.41</v>
      </c>
      <c r="CG6" s="33">
        <f t="shared" si="9"/>
        <v>343.8</v>
      </c>
      <c r="CH6" s="33">
        <f t="shared" si="9"/>
        <v>293.27</v>
      </c>
      <c r="CI6" s="33">
        <f t="shared" si="9"/>
        <v>300.52</v>
      </c>
      <c r="CJ6" s="33">
        <f t="shared" si="9"/>
        <v>296.14</v>
      </c>
      <c r="CK6" s="32" t="str">
        <f>IF(CK7="","",IF(CK7="-","【-】","【"&amp;SUBSTITUTE(TEXT(CK7,"#,##0.00"),"-","△")&amp;"】"))</f>
        <v>【289.81】</v>
      </c>
      <c r="CL6" s="33">
        <f>IF(CL7="",NA(),CL7)</f>
        <v>118.51</v>
      </c>
      <c r="CM6" s="33">
        <f t="shared" ref="CM6:CU6" si="10">IF(CM7="",NA(),CM7)</f>
        <v>117.3</v>
      </c>
      <c r="CN6" s="33">
        <f t="shared" si="10"/>
        <v>103.79</v>
      </c>
      <c r="CO6" s="33">
        <f t="shared" si="10"/>
        <v>102.88</v>
      </c>
      <c r="CP6" s="33">
        <f t="shared" si="10"/>
        <v>98.63</v>
      </c>
      <c r="CQ6" s="33">
        <f t="shared" si="10"/>
        <v>46.85</v>
      </c>
      <c r="CR6" s="33">
        <f t="shared" si="10"/>
        <v>46.06</v>
      </c>
      <c r="CS6" s="33">
        <f t="shared" si="10"/>
        <v>53.78</v>
      </c>
      <c r="CT6" s="33">
        <f t="shared" si="10"/>
        <v>53.24</v>
      </c>
      <c r="CU6" s="33">
        <f t="shared" si="10"/>
        <v>52.31</v>
      </c>
      <c r="CV6" s="32" t="str">
        <f>IF(CV7="","",IF(CV7="-","【-】","【"&amp;SUBSTITUTE(TEXT(CV7,"#,##0.00"),"-","△")&amp;"】"))</f>
        <v>【52.74】</v>
      </c>
      <c r="CW6" s="33">
        <f>IF(CW7="",NA(),CW7)</f>
        <v>65.14</v>
      </c>
      <c r="CX6" s="33">
        <f t="shared" ref="CX6:DF6" si="11">IF(CX7="",NA(),CX7)</f>
        <v>64.55</v>
      </c>
      <c r="CY6" s="33">
        <f t="shared" si="11"/>
        <v>64.45</v>
      </c>
      <c r="CZ6" s="33">
        <f t="shared" si="11"/>
        <v>64.540000000000006</v>
      </c>
      <c r="DA6" s="33">
        <f t="shared" si="11"/>
        <v>68.709999999999994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122157</v>
      </c>
      <c r="D7" s="35">
        <v>47</v>
      </c>
      <c r="E7" s="35">
        <v>17</v>
      </c>
      <c r="F7" s="35">
        <v>5</v>
      </c>
      <c r="G7" s="35">
        <v>0</v>
      </c>
      <c r="H7" s="35" t="s">
        <v>96</v>
      </c>
      <c r="I7" s="35" t="s">
        <v>97</v>
      </c>
      <c r="J7" s="35" t="s">
        <v>98</v>
      </c>
      <c r="K7" s="35" t="s">
        <v>99</v>
      </c>
      <c r="L7" s="35" t="s">
        <v>100</v>
      </c>
      <c r="M7" s="36" t="s">
        <v>101</v>
      </c>
      <c r="N7" s="36" t="s">
        <v>102</v>
      </c>
      <c r="O7" s="36">
        <v>2.76</v>
      </c>
      <c r="P7" s="36">
        <v>100</v>
      </c>
      <c r="Q7" s="36">
        <v>3132</v>
      </c>
      <c r="R7" s="36">
        <v>67598</v>
      </c>
      <c r="S7" s="36">
        <v>130.44999999999999</v>
      </c>
      <c r="T7" s="36">
        <v>518.19000000000005</v>
      </c>
      <c r="U7" s="36">
        <v>1863</v>
      </c>
      <c r="V7" s="36">
        <v>0.48</v>
      </c>
      <c r="W7" s="36">
        <v>3881.25</v>
      </c>
      <c r="X7" s="36">
        <v>81.13</v>
      </c>
      <c r="Y7" s="36">
        <v>104.25</v>
      </c>
      <c r="Z7" s="36">
        <v>69.760000000000005</v>
      </c>
      <c r="AA7" s="36">
        <v>69.62</v>
      </c>
      <c r="AB7" s="36">
        <v>83.79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84.25</v>
      </c>
      <c r="BQ7" s="36">
        <v>35.75</v>
      </c>
      <c r="BR7" s="36">
        <v>48.93</v>
      </c>
      <c r="BS7" s="36">
        <v>70.52</v>
      </c>
      <c r="BT7" s="36">
        <v>77.02</v>
      </c>
      <c r="BU7" s="36">
        <v>42.13</v>
      </c>
      <c r="BV7" s="36">
        <v>42.48</v>
      </c>
      <c r="BW7" s="36">
        <v>50.9</v>
      </c>
      <c r="BX7" s="36">
        <v>50.82</v>
      </c>
      <c r="BY7" s="36">
        <v>52.19</v>
      </c>
      <c r="BZ7" s="36">
        <v>52.78</v>
      </c>
      <c r="CA7" s="36">
        <v>63.68</v>
      </c>
      <c r="CB7" s="36">
        <v>157.84</v>
      </c>
      <c r="CC7" s="36">
        <v>128.36000000000001</v>
      </c>
      <c r="CD7" s="36">
        <v>100.78</v>
      </c>
      <c r="CE7" s="36">
        <v>96.93</v>
      </c>
      <c r="CF7" s="36">
        <v>348.41</v>
      </c>
      <c r="CG7" s="36">
        <v>343.8</v>
      </c>
      <c r="CH7" s="36">
        <v>293.27</v>
      </c>
      <c r="CI7" s="36">
        <v>300.52</v>
      </c>
      <c r="CJ7" s="36">
        <v>296.14</v>
      </c>
      <c r="CK7" s="36">
        <v>289.81</v>
      </c>
      <c r="CL7" s="36">
        <v>118.51</v>
      </c>
      <c r="CM7" s="36">
        <v>117.3</v>
      </c>
      <c r="CN7" s="36">
        <v>103.79</v>
      </c>
      <c r="CO7" s="36">
        <v>102.88</v>
      </c>
      <c r="CP7" s="36">
        <v>98.63</v>
      </c>
      <c r="CQ7" s="36">
        <v>46.85</v>
      </c>
      <c r="CR7" s="36">
        <v>46.06</v>
      </c>
      <c r="CS7" s="36">
        <v>53.78</v>
      </c>
      <c r="CT7" s="36">
        <v>53.24</v>
      </c>
      <c r="CU7" s="36">
        <v>52.31</v>
      </c>
      <c r="CV7" s="36">
        <v>52.74</v>
      </c>
      <c r="CW7" s="36">
        <v>65.14</v>
      </c>
      <c r="CX7" s="36">
        <v>64.55</v>
      </c>
      <c r="CY7" s="36">
        <v>64.45</v>
      </c>
      <c r="CZ7" s="36">
        <v>64.540000000000006</v>
      </c>
      <c r="DA7" s="36">
        <v>68.709999999999994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宮崎　弘美</cp:lastModifiedBy>
  <cp:lastPrinted>2017-02-13T01:18:32Z</cp:lastPrinted>
  <dcterms:created xsi:type="dcterms:W3CDTF">2017-02-08T03:09:34Z</dcterms:created>
  <dcterms:modified xsi:type="dcterms:W3CDTF">2017-02-13T03:00:56Z</dcterms:modified>
</cp:coreProperties>
</file>