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5財政班\31fy\032_1_決算統計\09_県報道発表\01_投げ込み資料（ＨＰデータを含む）\04_HP用材料\01_エクセル\"/>
    </mc:Choice>
  </mc:AlternateContent>
  <bookViews>
    <workbookView xWindow="6930" yWindow="135" windowWidth="20310" windowHeight="13230"/>
  </bookViews>
  <sheets>
    <sheet name="健全化判断比率" sheetId="4" r:id="rId1"/>
    <sheet name="Sheet1" sheetId="5" r:id="rId2"/>
  </sheets>
  <definedNames>
    <definedName name="_xlnm.Print_Area" localSheetId="0">健全化判断比率!$A$1:$K$67</definedName>
  </definedNames>
  <calcPr calcId="162913" concurrentManualCount="2"/>
</workbook>
</file>

<file path=xl/calcChain.xml><?xml version="1.0" encoding="utf-8"?>
<calcChain xmlns="http://schemas.openxmlformats.org/spreadsheetml/2006/main">
  <c r="J63" i="4" l="1"/>
  <c r="J62" i="4"/>
  <c r="J61" i="4"/>
  <c r="J60" i="4"/>
  <c r="J59" i="4"/>
  <c r="G63" i="4"/>
  <c r="G62" i="4"/>
  <c r="G61" i="4"/>
  <c r="G60" i="4"/>
  <c r="G59" i="4"/>
  <c r="G68" i="4" l="1"/>
  <c r="I68" i="4"/>
  <c r="J68" i="4"/>
  <c r="G69" i="4"/>
  <c r="I69" i="4"/>
  <c r="J69" i="4"/>
  <c r="G70" i="4"/>
  <c r="I70" i="4"/>
  <c r="J70" i="4"/>
  <c r="G71" i="4"/>
  <c r="I71" i="4"/>
  <c r="J71" i="4"/>
  <c r="G72" i="4"/>
  <c r="I72" i="4"/>
  <c r="J72" i="4"/>
  <c r="F72" i="4"/>
  <c r="F71" i="4"/>
  <c r="F70" i="4"/>
  <c r="F69" i="4"/>
  <c r="F68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I63" i="4" l="1"/>
  <c r="I62" i="4"/>
  <c r="I61" i="4"/>
  <c r="I60" i="4"/>
  <c r="I59" i="4"/>
  <c r="F63" i="4"/>
  <c r="F62" i="4"/>
  <c r="F61" i="4"/>
  <c r="F60" i="4"/>
  <c r="F59" i="4"/>
  <c r="C59" i="5"/>
  <c r="E59" i="5"/>
  <c r="F59" i="5"/>
  <c r="B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59" i="5" s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" i="5"/>
  <c r="D59" i="5" s="1"/>
  <c r="K63" i="4" l="1"/>
  <c r="K62" i="4"/>
  <c r="K61" i="4"/>
  <c r="K60" i="4"/>
  <c r="K59" i="4"/>
  <c r="H63" i="4"/>
  <c r="H62" i="4"/>
  <c r="H61" i="4"/>
  <c r="H60" i="4"/>
  <c r="H59" i="4"/>
  <c r="K58" i="4"/>
  <c r="K57" i="4"/>
  <c r="K5" i="4"/>
  <c r="H58" i="4" l="1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</calcChain>
</file>

<file path=xl/sharedStrings.xml><?xml version="1.0" encoding="utf-8"?>
<sst xmlns="http://schemas.openxmlformats.org/spreadsheetml/2006/main" count="231" uniqueCount="80">
  <si>
    <t>銚子市</t>
    <rPh sb="0" eb="3">
      <t>チョウシシ</t>
    </rPh>
    <phoneticPr fontId="1"/>
  </si>
  <si>
    <t>市川市</t>
    <rPh sb="0" eb="3">
      <t>イチカワシ</t>
    </rPh>
    <phoneticPr fontId="1"/>
  </si>
  <si>
    <t>船橋市</t>
  </si>
  <si>
    <t>館山市</t>
    <rPh sb="0" eb="3">
      <t>タテヤマシ</t>
    </rPh>
    <phoneticPr fontId="1"/>
  </si>
  <si>
    <t>木更津市</t>
  </si>
  <si>
    <t>松戸市</t>
    <rPh sb="0" eb="3">
      <t>マツドシ</t>
    </rPh>
    <phoneticPr fontId="1"/>
  </si>
  <si>
    <t>野田市</t>
  </si>
  <si>
    <t>茂原市</t>
    <rPh sb="0" eb="2">
      <t>モバラ</t>
    </rPh>
    <rPh sb="2" eb="3">
      <t>シ</t>
    </rPh>
    <phoneticPr fontId="1"/>
  </si>
  <si>
    <t>成田市</t>
    <rPh sb="0" eb="3">
      <t>ナリタシ</t>
    </rPh>
    <phoneticPr fontId="1"/>
  </si>
  <si>
    <t>佐倉市</t>
    <rPh sb="0" eb="3">
      <t>サクラシ</t>
    </rPh>
    <phoneticPr fontId="1"/>
  </si>
  <si>
    <t>東金市</t>
    <rPh sb="0" eb="2">
      <t>トウガネ</t>
    </rPh>
    <rPh sb="2" eb="3">
      <t>シ</t>
    </rPh>
    <phoneticPr fontId="1"/>
  </si>
  <si>
    <t>旭市</t>
  </si>
  <si>
    <t>習志野市</t>
    <rPh sb="0" eb="4">
      <t>ナラシノシ</t>
    </rPh>
    <phoneticPr fontId="1"/>
  </si>
  <si>
    <t>柏市</t>
  </si>
  <si>
    <t>勝浦市</t>
    <rPh sb="0" eb="3">
      <t>カツウラシ</t>
    </rPh>
    <phoneticPr fontId="1"/>
  </si>
  <si>
    <t>市原市</t>
    <rPh sb="0" eb="3">
      <t>イチハラシ</t>
    </rPh>
    <phoneticPr fontId="1"/>
  </si>
  <si>
    <t>流山市</t>
    <rPh sb="0" eb="3">
      <t>ナガレヤマシ</t>
    </rPh>
    <phoneticPr fontId="1"/>
  </si>
  <si>
    <t>八千代市</t>
    <rPh sb="0" eb="4">
      <t>ヤチヨシ</t>
    </rPh>
    <phoneticPr fontId="1"/>
  </si>
  <si>
    <t>我孫子市</t>
    <rPh sb="0" eb="4">
      <t>アビコシ</t>
    </rPh>
    <phoneticPr fontId="1"/>
  </si>
  <si>
    <t>鴨川市</t>
    <rPh sb="0" eb="3">
      <t>カモガワシ</t>
    </rPh>
    <phoneticPr fontId="1"/>
  </si>
  <si>
    <t>鎌ケ谷市</t>
    <rPh sb="0" eb="4">
      <t>カマガヤシ</t>
    </rPh>
    <phoneticPr fontId="1"/>
  </si>
  <si>
    <t>君津市</t>
    <rPh sb="0" eb="3">
      <t>キミツシ</t>
    </rPh>
    <phoneticPr fontId="1"/>
  </si>
  <si>
    <t>富津市</t>
    <rPh sb="0" eb="3">
      <t>フッツシ</t>
    </rPh>
    <phoneticPr fontId="1"/>
  </si>
  <si>
    <t>浦安市</t>
  </si>
  <si>
    <t>四街道市</t>
    <rPh sb="0" eb="3">
      <t>ヨツカイドウ</t>
    </rPh>
    <rPh sb="3" eb="4">
      <t>シ</t>
    </rPh>
    <phoneticPr fontId="1"/>
  </si>
  <si>
    <t>袖ケ浦市</t>
    <rPh sb="0" eb="4">
      <t>ソデガウラシ</t>
    </rPh>
    <phoneticPr fontId="1"/>
  </si>
  <si>
    <t>八街市</t>
    <rPh sb="0" eb="3">
      <t>ヤチマタシ</t>
    </rPh>
    <phoneticPr fontId="1"/>
  </si>
  <si>
    <t>印西市</t>
  </si>
  <si>
    <t>白井市</t>
    <rPh sb="0" eb="3">
      <t>シロイシ</t>
    </rPh>
    <phoneticPr fontId="1"/>
  </si>
  <si>
    <t>富里市</t>
  </si>
  <si>
    <t>南房総市</t>
  </si>
  <si>
    <t>匝瑳市</t>
    <rPh sb="0" eb="3">
      <t>ソウサシ</t>
    </rPh>
    <phoneticPr fontId="1"/>
  </si>
  <si>
    <t>香取市</t>
    <rPh sb="0" eb="2">
      <t>カトリ</t>
    </rPh>
    <rPh sb="2" eb="3">
      <t>シ</t>
    </rPh>
    <phoneticPr fontId="1"/>
  </si>
  <si>
    <t>山武市</t>
  </si>
  <si>
    <t>いすみ市</t>
    <rPh sb="3" eb="4">
      <t>シ</t>
    </rPh>
    <phoneticPr fontId="1"/>
  </si>
  <si>
    <t>大網白里市</t>
    <rPh sb="0" eb="4">
      <t>オオアミシラサト</t>
    </rPh>
    <rPh sb="4" eb="5">
      <t>シ</t>
    </rPh>
    <phoneticPr fontId="1"/>
  </si>
  <si>
    <t>酒々井町</t>
    <rPh sb="0" eb="4">
      <t>シスイマチ</t>
    </rPh>
    <phoneticPr fontId="1"/>
  </si>
  <si>
    <t>栄町</t>
  </si>
  <si>
    <t>神崎町</t>
  </si>
  <si>
    <t>多古町</t>
    <rPh sb="0" eb="3">
      <t>タコマチ</t>
    </rPh>
    <phoneticPr fontId="1"/>
  </si>
  <si>
    <t>東庄町</t>
    <rPh sb="0" eb="3">
      <t>トウノショウマチ</t>
    </rPh>
    <phoneticPr fontId="1"/>
  </si>
  <si>
    <t>九十九里町</t>
  </si>
  <si>
    <t>芝山町</t>
  </si>
  <si>
    <t>横芝光町</t>
    <rPh sb="0" eb="2">
      <t>ヨコシバ</t>
    </rPh>
    <rPh sb="2" eb="3">
      <t>ヒカリ</t>
    </rPh>
    <rPh sb="3" eb="4">
      <t>マチ</t>
    </rPh>
    <phoneticPr fontId="1"/>
  </si>
  <si>
    <t>一宮町</t>
    <rPh sb="0" eb="2">
      <t>イチミヤ</t>
    </rPh>
    <rPh sb="2" eb="3">
      <t>マチ</t>
    </rPh>
    <phoneticPr fontId="1"/>
  </si>
  <si>
    <t>睦沢町</t>
  </si>
  <si>
    <t>長生村</t>
    <rPh sb="0" eb="3">
      <t>チョウセイムラ</t>
    </rPh>
    <phoneticPr fontId="1"/>
  </si>
  <si>
    <t>白子町</t>
    <rPh sb="0" eb="3">
      <t>シラコマチ</t>
    </rPh>
    <phoneticPr fontId="1"/>
  </si>
  <si>
    <t>長柄町</t>
  </si>
  <si>
    <t>長南町</t>
    <rPh sb="0" eb="3">
      <t>チョウナンマチ</t>
    </rPh>
    <phoneticPr fontId="1"/>
  </si>
  <si>
    <t>大多喜町</t>
    <rPh sb="0" eb="4">
      <t>オオタキマチ</t>
    </rPh>
    <phoneticPr fontId="1"/>
  </si>
  <si>
    <t>御宿町</t>
  </si>
  <si>
    <t>鋸南町</t>
    <rPh sb="0" eb="2">
      <t>キョナン</t>
    </rPh>
    <rPh sb="2" eb="3">
      <t>マチ</t>
    </rPh>
    <phoneticPr fontId="1"/>
  </si>
  <si>
    <t>千葉市</t>
    <rPh sb="0" eb="3">
      <t>チバシ</t>
    </rPh>
    <phoneticPr fontId="2"/>
  </si>
  <si>
    <t>実質赤字比率</t>
    <rPh sb="0" eb="2">
      <t>ジッシツ</t>
    </rPh>
    <rPh sb="2" eb="4">
      <t>アカジ</t>
    </rPh>
    <rPh sb="4" eb="6">
      <t>ヒリツ</t>
    </rPh>
    <phoneticPr fontId="2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</si>
  <si>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2"/>
  </si>
  <si>
    <t>実質公債費比率</t>
    <rPh sb="0" eb="2">
      <t>ジッシツ</t>
    </rPh>
    <rPh sb="2" eb="5">
      <t>コウサイヒ</t>
    </rPh>
    <rPh sb="5" eb="7">
      <t>ヒリツ</t>
    </rPh>
    <phoneticPr fontId="2"/>
  </si>
  <si>
    <t>将来負担比率</t>
    <rPh sb="0" eb="2">
      <t>ショウライ</t>
    </rPh>
    <rPh sb="2" eb="4">
      <t>フタン</t>
    </rPh>
    <rPh sb="4" eb="6">
      <t>ヒリツ</t>
    </rPh>
    <phoneticPr fontId="2"/>
  </si>
  <si>
    <t>市平均</t>
    <rPh sb="0" eb="1">
      <t>シ</t>
    </rPh>
    <rPh sb="1" eb="3">
      <t>ヘイキン</t>
    </rPh>
    <phoneticPr fontId="1"/>
  </si>
  <si>
    <t>市平均
（千葉市除）</t>
    <rPh sb="0" eb="1">
      <t>シ</t>
    </rPh>
    <rPh sb="1" eb="3">
      <t>ヘイキン</t>
    </rPh>
    <rPh sb="5" eb="8">
      <t>チバシ</t>
    </rPh>
    <rPh sb="8" eb="9">
      <t>ノゾ</t>
    </rPh>
    <phoneticPr fontId="1"/>
  </si>
  <si>
    <t>町村平均</t>
    <rPh sb="0" eb="2">
      <t>チョウソン</t>
    </rPh>
    <rPh sb="2" eb="4">
      <t>ヘイキン</t>
    </rPh>
    <phoneticPr fontId="1"/>
  </si>
  <si>
    <t>県平均</t>
    <rPh sb="0" eb="1">
      <t>ケン</t>
    </rPh>
    <rPh sb="1" eb="3">
      <t>ヘイキン</t>
    </rPh>
    <phoneticPr fontId="2"/>
  </si>
  <si>
    <t>県平均
（千葉市除）</t>
    <rPh sb="0" eb="1">
      <t>ケン</t>
    </rPh>
    <rPh sb="1" eb="3">
      <t>ヘイキン</t>
    </rPh>
    <rPh sb="5" eb="8">
      <t>チバシ</t>
    </rPh>
    <rPh sb="8" eb="9">
      <t>ノゾ</t>
    </rPh>
    <phoneticPr fontId="2"/>
  </si>
  <si>
    <t>-</t>
  </si>
  <si>
    <t>早期健全化
基準</t>
    <rPh sb="0" eb="2">
      <t>ソウキ</t>
    </rPh>
    <rPh sb="2" eb="5">
      <t>ケンゼンカ</t>
    </rPh>
    <rPh sb="6" eb="8">
      <t>キジュン</t>
    </rPh>
    <phoneticPr fontId="2"/>
  </si>
  <si>
    <t>-</t>
    <phoneticPr fontId="2"/>
  </si>
  <si>
    <t>参考
前年度</t>
    <rPh sb="0" eb="2">
      <t>サンコウ</t>
    </rPh>
    <rPh sb="3" eb="6">
      <t>ゼンネンド</t>
    </rPh>
    <phoneticPr fontId="2"/>
  </si>
  <si>
    <t>参考
対前年度比</t>
    <rPh sb="0" eb="2">
      <t>サンコウ</t>
    </rPh>
    <rPh sb="3" eb="4">
      <t>タイ</t>
    </rPh>
    <rPh sb="4" eb="8">
      <t>ゼンネンドヒ</t>
    </rPh>
    <phoneticPr fontId="2"/>
  </si>
  <si>
    <t>（単位：％、pt）</t>
    <rPh sb="1" eb="3">
      <t>タンイ</t>
    </rPh>
    <phoneticPr fontId="2"/>
  </si>
  <si>
    <t>歳出</t>
    <rPh sb="0" eb="2">
      <t>サイシュツ</t>
    </rPh>
    <phoneticPr fontId="2"/>
  </si>
  <si>
    <t>歳入</t>
    <rPh sb="0" eb="2">
      <t>サイニュウ</t>
    </rPh>
    <phoneticPr fontId="2"/>
  </si>
  <si>
    <t>市合計</t>
    <rPh sb="0" eb="1">
      <t>シ</t>
    </rPh>
    <phoneticPr fontId="1"/>
  </si>
  <si>
    <t>市合計
（千葉市除）</t>
    <rPh sb="0" eb="1">
      <t>シ</t>
    </rPh>
    <rPh sb="5" eb="8">
      <t>チバシ</t>
    </rPh>
    <rPh sb="8" eb="9">
      <t>ノゾ</t>
    </rPh>
    <phoneticPr fontId="1"/>
  </si>
  <si>
    <t>町村合計</t>
    <rPh sb="0" eb="2">
      <t>チョウソン</t>
    </rPh>
    <phoneticPr fontId="1"/>
  </si>
  <si>
    <t>県合計</t>
    <rPh sb="0" eb="1">
      <t>ケン</t>
    </rPh>
    <phoneticPr fontId="2"/>
  </si>
  <si>
    <t>県合計
（千葉市除）</t>
    <rPh sb="0" eb="1">
      <t>ケン</t>
    </rPh>
    <rPh sb="5" eb="8">
      <t>チバシ</t>
    </rPh>
    <rPh sb="8" eb="9">
      <t>ノゾ</t>
    </rPh>
    <phoneticPr fontId="2"/>
  </si>
  <si>
    <t>※平均値は単純平均</t>
    <rPh sb="1" eb="4">
      <t>ヘイキンチ</t>
    </rPh>
    <rPh sb="5" eb="7">
      <t>タンジュン</t>
    </rPh>
    <rPh sb="7" eb="9">
      <t>ヘイキン</t>
    </rPh>
    <phoneticPr fontId="2"/>
  </si>
  <si>
    <t>※実質赤字額又は連結実質赤字額がない場合、将来負担比率が算定されない場合は、「－」を記載してある。</t>
    <rPh sb="42" eb="44">
      <t>キサイ</t>
    </rPh>
    <phoneticPr fontId="2"/>
  </si>
  <si>
    <t>【別紙２】平成30年度　市町村別健全化判断比率（速報値）</t>
    <rPh sb="1" eb="3">
      <t>ベッシ</t>
    </rPh>
    <rPh sb="5" eb="7">
      <t>ヘイセイ</t>
    </rPh>
    <rPh sb="9" eb="11">
      <t>ネンド</t>
    </rPh>
    <rPh sb="12" eb="15">
      <t>シチョウソン</t>
    </rPh>
    <rPh sb="15" eb="16">
      <t>ベツ</t>
    </rPh>
    <rPh sb="16" eb="19">
      <t>ケンゼンカ</t>
    </rPh>
    <rPh sb="19" eb="21">
      <t>ハンダン</t>
    </rPh>
    <rPh sb="21" eb="23">
      <t>ヒリツ</t>
    </rPh>
    <rPh sb="24" eb="26">
      <t>ソクホウ</t>
    </rPh>
    <rPh sb="26" eb="27">
      <t>チ</t>
    </rPh>
    <phoneticPr fontId="2"/>
  </si>
  <si>
    <t>※令和元年8月31日現在の算定結果を速報として取りまとめたもので、公表手続きの途中にある数値であり、今後変動する場合がある。</t>
    <rPh sb="1" eb="3">
      <t>レイワ</t>
    </rPh>
    <rPh sb="3" eb="5">
      <t>ガンネン</t>
    </rPh>
    <rPh sb="5" eb="6">
      <t>ヘイネン</t>
    </rPh>
    <rPh sb="6" eb="7">
      <t>ガツ</t>
    </rPh>
    <rPh sb="9" eb="12">
      <t>ニチゲンザイ</t>
    </rPh>
    <rPh sb="13" eb="15">
      <t>サンテイ</t>
    </rPh>
    <rPh sb="15" eb="17">
      <t>ケッカ</t>
    </rPh>
    <rPh sb="18" eb="20">
      <t>ソクホウ</t>
    </rPh>
    <rPh sb="23" eb="24">
      <t>ト</t>
    </rPh>
    <rPh sb="33" eb="35">
      <t>コウヒョウ</t>
    </rPh>
    <rPh sb="35" eb="37">
      <t>テツヅ</t>
    </rPh>
    <rPh sb="39" eb="41">
      <t>トチュウ</t>
    </rPh>
    <rPh sb="44" eb="46">
      <t>スウチ</t>
    </rPh>
    <rPh sb="50" eb="52">
      <t>コンゴ</t>
    </rPh>
    <rPh sb="52" eb="54">
      <t>ヘンドウ</t>
    </rPh>
    <rPh sb="56" eb="58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</si>
</sst>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_ 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0" fillId="0" borderId="0" xfId="1" applyFont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4" fillId="0" borderId="14" xfId="0" applyFont="1" applyFill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25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15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38" fontId="7" fillId="0" borderId="11" xfId="1" applyFont="1" applyFill="1" applyBorder="1" applyAlignment="1">
      <alignment horizontal="center" vertical="center" shrinkToFit="1"/>
    </xf>
    <xf numFmtId="40" fontId="7" fillId="0" borderId="19" xfId="1" applyNumberFormat="1" applyFont="1" applyFill="1" applyBorder="1" applyAlignment="1">
      <alignment vertical="center" shrinkToFit="1"/>
    </xf>
    <xf numFmtId="38" fontId="7" fillId="0" borderId="6" xfId="1" applyFont="1" applyFill="1" applyBorder="1" applyAlignment="1">
      <alignment horizontal="center" vertical="center" shrinkToFit="1"/>
    </xf>
    <xf numFmtId="40" fontId="7" fillId="0" borderId="7" xfId="1" applyNumberFormat="1" applyFont="1" applyFill="1" applyBorder="1" applyAlignment="1">
      <alignment vertical="center" shrinkToFit="1"/>
    </xf>
    <xf numFmtId="40" fontId="7" fillId="0" borderId="12" xfId="1" applyNumberFormat="1" applyFont="1" applyFill="1" applyBorder="1" applyAlignment="1">
      <alignment horizontal="center" vertical="center" shrinkToFit="1"/>
    </xf>
    <xf numFmtId="40" fontId="7" fillId="0" borderId="20" xfId="1" applyNumberFormat="1" applyFont="1" applyFill="1" applyBorder="1" applyAlignment="1">
      <alignment vertical="center" shrinkToFit="1"/>
    </xf>
    <xf numFmtId="40" fontId="7" fillId="0" borderId="2" xfId="1" applyNumberFormat="1" applyFont="1" applyFill="1" applyBorder="1" applyAlignment="1">
      <alignment horizontal="center" vertical="center" shrinkToFit="1"/>
    </xf>
    <xf numFmtId="40" fontId="7" fillId="0" borderId="3" xfId="1" applyNumberFormat="1" applyFont="1" applyFill="1" applyBorder="1" applyAlignment="1">
      <alignment vertical="center" shrinkToFit="1"/>
    </xf>
    <xf numFmtId="40" fontId="7" fillId="0" borderId="26" xfId="1" applyNumberFormat="1" applyFont="1" applyFill="1" applyBorder="1" applyAlignment="1">
      <alignment horizontal="center" vertical="center" shrinkToFit="1"/>
    </xf>
    <xf numFmtId="40" fontId="7" fillId="0" borderId="27" xfId="1" applyNumberFormat="1" applyFont="1" applyFill="1" applyBorder="1" applyAlignment="1">
      <alignment vertical="center" shrinkToFit="1"/>
    </xf>
    <xf numFmtId="40" fontId="7" fillId="0" borderId="28" xfId="1" applyNumberFormat="1" applyFont="1" applyFill="1" applyBorder="1" applyAlignment="1">
      <alignment horizontal="center" vertical="center" shrinkToFit="1"/>
    </xf>
    <xf numFmtId="40" fontId="7" fillId="0" borderId="29" xfId="1" applyNumberFormat="1" applyFont="1" applyFill="1" applyBorder="1" applyAlignment="1">
      <alignment vertical="center" shrinkToFit="1"/>
    </xf>
    <xf numFmtId="38" fontId="7" fillId="0" borderId="31" xfId="1" applyFont="1" applyFill="1" applyBorder="1" applyAlignment="1">
      <alignment horizontal="center" vertical="center" shrinkToFit="1"/>
    </xf>
    <xf numFmtId="38" fontId="7" fillId="0" borderId="32" xfId="1" applyFont="1" applyFill="1" applyBorder="1" applyAlignment="1">
      <alignment vertical="center" shrinkToFit="1"/>
    </xf>
    <xf numFmtId="38" fontId="7" fillId="0" borderId="33" xfId="1" applyFont="1" applyFill="1" applyBorder="1" applyAlignment="1">
      <alignment horizontal="center" vertical="center" shrinkToFit="1"/>
    </xf>
    <xf numFmtId="38" fontId="7" fillId="0" borderId="34" xfId="1" applyFont="1" applyFill="1" applyBorder="1" applyAlignment="1">
      <alignment vertical="center" shrinkToFit="1"/>
    </xf>
    <xf numFmtId="38" fontId="7" fillId="0" borderId="12" xfId="1" applyFont="1" applyFill="1" applyBorder="1" applyAlignment="1">
      <alignment horizontal="center" vertical="center" shrinkToFit="1"/>
    </xf>
    <xf numFmtId="38" fontId="7" fillId="0" borderId="20" xfId="1" applyFont="1" applyFill="1" applyBorder="1" applyAlignment="1">
      <alignment vertical="center" shrinkToFit="1"/>
    </xf>
    <xf numFmtId="38" fontId="7" fillId="0" borderId="2" xfId="1" applyFont="1" applyFill="1" applyBorder="1" applyAlignment="1">
      <alignment horizontal="center" vertical="center" shrinkToFit="1"/>
    </xf>
    <xf numFmtId="38" fontId="7" fillId="0" borderId="3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horizontal="center" vertical="center" shrinkToFit="1"/>
    </xf>
    <xf numFmtId="38" fontId="7" fillId="0" borderId="21" xfId="1" applyFont="1" applyFill="1" applyBorder="1" applyAlignment="1">
      <alignment vertical="center" shrinkToFit="1"/>
    </xf>
    <xf numFmtId="38" fontId="7" fillId="0" borderId="4" xfId="1" applyFont="1" applyFill="1" applyBorder="1" applyAlignment="1">
      <alignment horizontal="center" vertical="center" shrinkToFit="1"/>
    </xf>
    <xf numFmtId="38" fontId="7" fillId="0" borderId="5" xfId="1" applyFont="1" applyFill="1" applyBorder="1" applyAlignment="1">
      <alignment vertical="center" shrinkToFit="1"/>
    </xf>
    <xf numFmtId="0" fontId="8" fillId="0" borderId="0" xfId="0" applyFont="1" applyFill="1">
      <alignment vertical="center"/>
    </xf>
    <xf numFmtId="176" fontId="7" fillId="0" borderId="6" xfId="1" applyNumberFormat="1" applyFont="1" applyFill="1" applyBorder="1" applyAlignment="1">
      <alignment vertical="center" shrinkToFit="1"/>
    </xf>
    <xf numFmtId="176" fontId="7" fillId="0" borderId="19" xfId="1" applyNumberFormat="1" applyFont="1" applyFill="1" applyBorder="1" applyAlignment="1">
      <alignment vertical="center" shrinkToFit="1"/>
    </xf>
    <xf numFmtId="176" fontId="7" fillId="0" borderId="7" xfId="1" applyNumberFormat="1" applyFont="1" applyFill="1" applyBorder="1" applyAlignment="1">
      <alignment vertical="center" shrinkToFit="1"/>
    </xf>
    <xf numFmtId="176" fontId="7" fillId="0" borderId="2" xfId="1" applyNumberFormat="1" applyFont="1" applyFill="1" applyBorder="1" applyAlignment="1">
      <alignment vertical="center" shrinkToFit="1"/>
    </xf>
    <xf numFmtId="176" fontId="7" fillId="0" borderId="20" xfId="1" applyNumberFormat="1" applyFont="1" applyFill="1" applyBorder="1" applyAlignment="1">
      <alignment vertical="center" shrinkToFit="1"/>
    </xf>
    <xf numFmtId="176" fontId="7" fillId="0" borderId="3" xfId="1" applyNumberFormat="1" applyFont="1" applyFill="1" applyBorder="1" applyAlignment="1">
      <alignment vertical="center" shrinkToFit="1"/>
    </xf>
    <xf numFmtId="176" fontId="7" fillId="0" borderId="2" xfId="1" applyNumberFormat="1" applyFont="1" applyFill="1" applyBorder="1" applyAlignment="1">
      <alignment horizontal="center" vertical="center" shrinkToFit="1"/>
    </xf>
    <xf numFmtId="176" fontId="7" fillId="0" borderId="20" xfId="1" applyNumberFormat="1" applyFont="1" applyFill="1" applyBorder="1" applyAlignment="1">
      <alignment horizontal="center" vertical="center" shrinkToFit="1"/>
    </xf>
    <xf numFmtId="176" fontId="7" fillId="0" borderId="3" xfId="1" applyNumberFormat="1" applyFont="1" applyFill="1" applyBorder="1" applyAlignment="1">
      <alignment horizontal="center" vertical="center" shrinkToFit="1"/>
    </xf>
    <xf numFmtId="176" fontId="7" fillId="0" borderId="2" xfId="1" applyNumberFormat="1" applyFont="1" applyFill="1" applyBorder="1" applyAlignment="1">
      <alignment horizontal="right" vertical="center" shrinkToFit="1"/>
    </xf>
    <xf numFmtId="176" fontId="7" fillId="0" borderId="28" xfId="1" applyNumberFormat="1" applyFont="1" applyFill="1" applyBorder="1" applyAlignment="1">
      <alignment vertical="center" shrinkToFit="1"/>
    </xf>
    <xf numFmtId="176" fontId="7" fillId="0" borderId="27" xfId="1" applyNumberFormat="1" applyFont="1" applyFill="1" applyBorder="1" applyAlignment="1">
      <alignment vertical="center" shrinkToFit="1"/>
    </xf>
    <xf numFmtId="176" fontId="7" fillId="0" borderId="29" xfId="1" applyNumberFormat="1" applyFont="1" applyFill="1" applyBorder="1" applyAlignment="1">
      <alignment vertical="center" shrinkToFit="1"/>
    </xf>
    <xf numFmtId="176" fontId="7" fillId="0" borderId="33" xfId="1" applyNumberFormat="1" applyFont="1" applyFill="1" applyBorder="1" applyAlignment="1">
      <alignment vertical="center" shrinkToFit="1"/>
    </xf>
    <xf numFmtId="176" fontId="7" fillId="0" borderId="32" xfId="1" applyNumberFormat="1" applyFont="1" applyFill="1" applyBorder="1" applyAlignment="1">
      <alignment vertical="center" shrinkToFit="1"/>
    </xf>
    <xf numFmtId="176" fontId="7" fillId="0" borderId="34" xfId="1" applyNumberFormat="1" applyFont="1" applyFill="1" applyBorder="1" applyAlignment="1">
      <alignment vertical="center" shrinkToFit="1"/>
    </xf>
    <xf numFmtId="176" fontId="7" fillId="0" borderId="4" xfId="1" applyNumberFormat="1" applyFont="1" applyFill="1" applyBorder="1" applyAlignment="1">
      <alignment vertical="center" shrinkToFit="1"/>
    </xf>
    <xf numFmtId="176" fontId="7" fillId="0" borderId="21" xfId="1" applyNumberFormat="1" applyFont="1" applyFill="1" applyBorder="1" applyAlignment="1">
      <alignment vertical="center" shrinkToFit="1"/>
    </xf>
    <xf numFmtId="176" fontId="7" fillId="0" borderId="5" xfId="1" applyNumberFormat="1" applyFont="1" applyFill="1" applyBorder="1" applyAlignment="1">
      <alignment vertical="center" shrinkToFit="1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>
      <alignment vertical="center"/>
    </xf>
    <xf numFmtId="0" fontId="3" fillId="0" borderId="0" xfId="0" applyFont="1" applyFill="1" applyAlignment="1">
      <alignment vertical="center" wrapText="1"/>
    </xf>
    <xf numFmtId="176" fontId="7" fillId="0" borderId="3" xfId="1" applyNumberFormat="1" applyFont="1" applyFill="1" applyBorder="1" applyAlignment="1">
      <alignment horizontal="right" vertical="center" shrinkToFit="1"/>
    </xf>
    <xf numFmtId="176" fontId="7" fillId="0" borderId="20" xfId="1" applyNumberFormat="1" applyFont="1" applyFill="1" applyBorder="1" applyAlignment="1">
      <alignment horizontal="right"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5"/>
  <sheetViews>
    <sheetView tabSelected="1" view="pageBreakPreview" zoomScaleNormal="150" zoomScaleSheetLayoutView="100" workbookViewId="0"/>
  </sheetViews>
  <sheetFormatPr defaultColWidth="8.125" defaultRowHeight="13.5" x14ac:dyDescent="0.15"/>
  <cols>
    <col min="1" max="1" width="10.5" style="4" customWidth="1"/>
    <col min="2" max="11" width="10" style="4" customWidth="1"/>
    <col min="12" max="16384" width="8.125" style="1"/>
  </cols>
  <sheetData>
    <row r="1" spans="1:11" x14ac:dyDescent="0.15">
      <c r="A1" s="4" t="s">
        <v>78</v>
      </c>
    </row>
    <row r="2" spans="1:11" x14ac:dyDescent="0.15">
      <c r="K2" s="5" t="s">
        <v>68</v>
      </c>
    </row>
    <row r="3" spans="1:11" s="2" customFormat="1" ht="13.5" customHeight="1" x14ac:dyDescent="0.15">
      <c r="A3" s="74"/>
      <c r="B3" s="66" t="s">
        <v>54</v>
      </c>
      <c r="C3" s="67"/>
      <c r="D3" s="68" t="s">
        <v>55</v>
      </c>
      <c r="E3" s="69"/>
      <c r="F3" s="70" t="s">
        <v>56</v>
      </c>
      <c r="G3" s="71"/>
      <c r="H3" s="72"/>
      <c r="I3" s="70" t="s">
        <v>57</v>
      </c>
      <c r="J3" s="71"/>
      <c r="K3" s="72"/>
    </row>
    <row r="4" spans="1:11" s="2" customFormat="1" ht="20.25" thickBot="1" x14ac:dyDescent="0.2">
      <c r="A4" s="73"/>
      <c r="B4" s="6"/>
      <c r="C4" s="7" t="s">
        <v>64</v>
      </c>
      <c r="D4" s="8"/>
      <c r="E4" s="7" t="s">
        <v>64</v>
      </c>
      <c r="F4" s="8"/>
      <c r="G4" s="9" t="s">
        <v>66</v>
      </c>
      <c r="H4" s="7" t="s">
        <v>67</v>
      </c>
      <c r="I4" s="8"/>
      <c r="J4" s="9" t="s">
        <v>66</v>
      </c>
      <c r="K4" s="7" t="s">
        <v>67</v>
      </c>
    </row>
    <row r="5" spans="1:11" ht="14.25" thickTop="1" x14ac:dyDescent="0.15">
      <c r="A5" s="10" t="s">
        <v>53</v>
      </c>
      <c r="B5" s="17" t="s">
        <v>65</v>
      </c>
      <c r="C5" s="18">
        <v>11.25</v>
      </c>
      <c r="D5" s="19" t="s">
        <v>65</v>
      </c>
      <c r="E5" s="20">
        <v>16.25</v>
      </c>
      <c r="F5" s="42">
        <v>13.8</v>
      </c>
      <c r="G5" s="43">
        <v>15.8</v>
      </c>
      <c r="H5" s="44">
        <f>F5-G5</f>
        <v>-2</v>
      </c>
      <c r="I5" s="42">
        <v>145.5</v>
      </c>
      <c r="J5" s="43">
        <v>159.4</v>
      </c>
      <c r="K5" s="44">
        <f>IF(I5="-",IF(J5="-","-",-J5),IF(J5="-",I5,I5-J5))</f>
        <v>-13.900000000000006</v>
      </c>
    </row>
    <row r="6" spans="1:11" x14ac:dyDescent="0.15">
      <c r="A6" s="11" t="s">
        <v>0</v>
      </c>
      <c r="B6" s="21" t="s">
        <v>63</v>
      </c>
      <c r="C6" s="22">
        <v>12.8</v>
      </c>
      <c r="D6" s="23" t="s">
        <v>63</v>
      </c>
      <c r="E6" s="24">
        <v>17.8</v>
      </c>
      <c r="F6" s="45">
        <v>13.3</v>
      </c>
      <c r="G6" s="46">
        <v>13.7</v>
      </c>
      <c r="H6" s="47">
        <f t="shared" ref="H6:H63" si="0">F6-G6</f>
        <v>-0.39999999999999858</v>
      </c>
      <c r="I6" s="45">
        <v>146.5</v>
      </c>
      <c r="J6" s="46">
        <v>163.80000000000001</v>
      </c>
      <c r="K6" s="47">
        <f t="shared" ref="K6:K58" si="1">IF(I6="-",IF(J6="-","-",-J6),IF(J6="-",I6,I6-J6))</f>
        <v>-17.300000000000011</v>
      </c>
    </row>
    <row r="7" spans="1:11" x14ac:dyDescent="0.15">
      <c r="A7" s="11" t="s">
        <v>1</v>
      </c>
      <c r="B7" s="21" t="s">
        <v>63</v>
      </c>
      <c r="C7" s="22">
        <v>11.25</v>
      </c>
      <c r="D7" s="23" t="s">
        <v>63</v>
      </c>
      <c r="E7" s="24">
        <v>16.25</v>
      </c>
      <c r="F7" s="45">
        <v>1.3</v>
      </c>
      <c r="G7" s="46">
        <v>0.7</v>
      </c>
      <c r="H7" s="47">
        <f t="shared" si="0"/>
        <v>0.60000000000000009</v>
      </c>
      <c r="I7" s="48" t="s">
        <v>63</v>
      </c>
      <c r="J7" s="49" t="s">
        <v>63</v>
      </c>
      <c r="K7" s="50" t="str">
        <f t="shared" si="1"/>
        <v>-</v>
      </c>
    </row>
    <row r="8" spans="1:11" x14ac:dyDescent="0.15">
      <c r="A8" s="11" t="s">
        <v>2</v>
      </c>
      <c r="B8" s="21" t="s">
        <v>63</v>
      </c>
      <c r="C8" s="22">
        <v>11.25</v>
      </c>
      <c r="D8" s="23" t="s">
        <v>63</v>
      </c>
      <c r="E8" s="24">
        <v>16.25</v>
      </c>
      <c r="F8" s="45">
        <v>0</v>
      </c>
      <c r="G8" s="46">
        <v>0</v>
      </c>
      <c r="H8" s="47">
        <f t="shared" si="0"/>
        <v>0</v>
      </c>
      <c r="I8" s="51">
        <v>15.7</v>
      </c>
      <c r="J8" s="65">
        <v>7.5</v>
      </c>
      <c r="K8" s="64">
        <f t="shared" si="1"/>
        <v>8.1999999999999993</v>
      </c>
    </row>
    <row r="9" spans="1:11" x14ac:dyDescent="0.15">
      <c r="A9" s="11" t="s">
        <v>3</v>
      </c>
      <c r="B9" s="21" t="s">
        <v>63</v>
      </c>
      <c r="C9" s="22">
        <v>13.19</v>
      </c>
      <c r="D9" s="23" t="s">
        <v>63</v>
      </c>
      <c r="E9" s="24">
        <v>18.190000000000001</v>
      </c>
      <c r="F9" s="45">
        <v>6</v>
      </c>
      <c r="G9" s="46">
        <v>5.8</v>
      </c>
      <c r="H9" s="47">
        <f t="shared" si="0"/>
        <v>0.20000000000000018</v>
      </c>
      <c r="I9" s="45">
        <v>45.3</v>
      </c>
      <c r="J9" s="46">
        <v>66</v>
      </c>
      <c r="K9" s="47">
        <f t="shared" si="1"/>
        <v>-20.700000000000003</v>
      </c>
    </row>
    <row r="10" spans="1:11" x14ac:dyDescent="0.15">
      <c r="A10" s="11" t="s">
        <v>4</v>
      </c>
      <c r="B10" s="21" t="s">
        <v>63</v>
      </c>
      <c r="C10" s="22">
        <v>12.03</v>
      </c>
      <c r="D10" s="23" t="s">
        <v>63</v>
      </c>
      <c r="E10" s="24">
        <v>17.03</v>
      </c>
      <c r="F10" s="45">
        <v>3.3</v>
      </c>
      <c r="G10" s="46">
        <v>2.9</v>
      </c>
      <c r="H10" s="47">
        <f t="shared" si="0"/>
        <v>0.39999999999999991</v>
      </c>
      <c r="I10" s="45">
        <v>8.6</v>
      </c>
      <c r="J10" s="46">
        <v>19.100000000000001</v>
      </c>
      <c r="K10" s="47">
        <f t="shared" si="1"/>
        <v>-10.500000000000002</v>
      </c>
    </row>
    <row r="11" spans="1:11" x14ac:dyDescent="0.15">
      <c r="A11" s="11" t="s">
        <v>5</v>
      </c>
      <c r="B11" s="21" t="s">
        <v>63</v>
      </c>
      <c r="C11" s="22">
        <v>11.25</v>
      </c>
      <c r="D11" s="23" t="s">
        <v>63</v>
      </c>
      <c r="E11" s="24">
        <v>16.25</v>
      </c>
      <c r="F11" s="45">
        <v>1</v>
      </c>
      <c r="G11" s="46">
        <v>0.9</v>
      </c>
      <c r="H11" s="47">
        <f t="shared" si="0"/>
        <v>9.9999999999999978E-2</v>
      </c>
      <c r="I11" s="51">
        <v>2.4</v>
      </c>
      <c r="J11" s="65">
        <v>5.2</v>
      </c>
      <c r="K11" s="64">
        <f t="shared" si="1"/>
        <v>-2.8000000000000003</v>
      </c>
    </row>
    <row r="12" spans="1:11" x14ac:dyDescent="0.15">
      <c r="A12" s="11" t="s">
        <v>6</v>
      </c>
      <c r="B12" s="21" t="s">
        <v>63</v>
      </c>
      <c r="C12" s="22">
        <v>11.8</v>
      </c>
      <c r="D12" s="23" t="s">
        <v>63</v>
      </c>
      <c r="E12" s="24">
        <v>16.8</v>
      </c>
      <c r="F12" s="45">
        <v>5.9</v>
      </c>
      <c r="G12" s="46">
        <v>7.5</v>
      </c>
      <c r="H12" s="47">
        <f t="shared" si="0"/>
        <v>-1.5999999999999996</v>
      </c>
      <c r="I12" s="45">
        <v>26.9</v>
      </c>
      <c r="J12" s="46">
        <v>46.4</v>
      </c>
      <c r="K12" s="47">
        <f t="shared" si="1"/>
        <v>-19.5</v>
      </c>
    </row>
    <row r="13" spans="1:11" x14ac:dyDescent="0.15">
      <c r="A13" s="11" t="s">
        <v>7</v>
      </c>
      <c r="B13" s="21" t="s">
        <v>63</v>
      </c>
      <c r="C13" s="22">
        <v>12.59</v>
      </c>
      <c r="D13" s="23" t="s">
        <v>63</v>
      </c>
      <c r="E13" s="24">
        <v>17.59</v>
      </c>
      <c r="F13" s="45">
        <v>10.1</v>
      </c>
      <c r="G13" s="46">
        <v>10.3</v>
      </c>
      <c r="H13" s="47">
        <f t="shared" si="0"/>
        <v>-0.20000000000000107</v>
      </c>
      <c r="I13" s="45">
        <v>89.9</v>
      </c>
      <c r="J13" s="46">
        <v>100.3</v>
      </c>
      <c r="K13" s="47">
        <f t="shared" si="1"/>
        <v>-10.399999999999991</v>
      </c>
    </row>
    <row r="14" spans="1:11" x14ac:dyDescent="0.15">
      <c r="A14" s="11" t="s">
        <v>8</v>
      </c>
      <c r="B14" s="21" t="s">
        <v>63</v>
      </c>
      <c r="C14" s="22">
        <v>11.5</v>
      </c>
      <c r="D14" s="23" t="s">
        <v>63</v>
      </c>
      <c r="E14" s="24">
        <v>16.5</v>
      </c>
      <c r="F14" s="45">
        <v>6.7</v>
      </c>
      <c r="G14" s="46">
        <v>6.3</v>
      </c>
      <c r="H14" s="47">
        <f t="shared" si="0"/>
        <v>0.40000000000000036</v>
      </c>
      <c r="I14" s="45">
        <v>76</v>
      </c>
      <c r="J14" s="46">
        <v>81</v>
      </c>
      <c r="K14" s="47">
        <f t="shared" si="1"/>
        <v>-5</v>
      </c>
    </row>
    <row r="15" spans="1:11" x14ac:dyDescent="0.15">
      <c r="A15" s="11" t="s">
        <v>9</v>
      </c>
      <c r="B15" s="21" t="s">
        <v>63</v>
      </c>
      <c r="C15" s="22">
        <v>11.8</v>
      </c>
      <c r="D15" s="23" t="s">
        <v>63</v>
      </c>
      <c r="E15" s="24">
        <v>16.8</v>
      </c>
      <c r="F15" s="45">
        <v>1.9</v>
      </c>
      <c r="G15" s="46">
        <v>2.5</v>
      </c>
      <c r="H15" s="47">
        <f t="shared" si="0"/>
        <v>-0.60000000000000009</v>
      </c>
      <c r="I15" s="48" t="s">
        <v>63</v>
      </c>
      <c r="J15" s="49" t="s">
        <v>63</v>
      </c>
      <c r="K15" s="50" t="str">
        <f t="shared" si="1"/>
        <v>-</v>
      </c>
    </row>
    <row r="16" spans="1:11" x14ac:dyDescent="0.15">
      <c r="A16" s="11" t="s">
        <v>10</v>
      </c>
      <c r="B16" s="21" t="s">
        <v>63</v>
      </c>
      <c r="C16" s="22">
        <v>13.02</v>
      </c>
      <c r="D16" s="23" t="s">
        <v>63</v>
      </c>
      <c r="E16" s="24">
        <v>18.02</v>
      </c>
      <c r="F16" s="45">
        <v>2.8</v>
      </c>
      <c r="G16" s="46">
        <v>3.6</v>
      </c>
      <c r="H16" s="47">
        <f t="shared" si="0"/>
        <v>-0.80000000000000027</v>
      </c>
      <c r="I16" s="45">
        <v>81.900000000000006</v>
      </c>
      <c r="J16" s="46">
        <v>102.7</v>
      </c>
      <c r="K16" s="47">
        <f t="shared" si="1"/>
        <v>-20.799999999999997</v>
      </c>
    </row>
    <row r="17" spans="1:11" x14ac:dyDescent="0.15">
      <c r="A17" s="11" t="s">
        <v>11</v>
      </c>
      <c r="B17" s="21" t="s">
        <v>63</v>
      </c>
      <c r="C17" s="22">
        <v>12.6</v>
      </c>
      <c r="D17" s="23" t="s">
        <v>63</v>
      </c>
      <c r="E17" s="24">
        <v>17.600000000000001</v>
      </c>
      <c r="F17" s="45">
        <v>8.1999999999999993</v>
      </c>
      <c r="G17" s="46">
        <v>8.5</v>
      </c>
      <c r="H17" s="47">
        <f t="shared" si="0"/>
        <v>-0.30000000000000071</v>
      </c>
      <c r="I17" s="48" t="s">
        <v>63</v>
      </c>
      <c r="J17" s="49" t="s">
        <v>63</v>
      </c>
      <c r="K17" s="50" t="str">
        <f t="shared" si="1"/>
        <v>-</v>
      </c>
    </row>
    <row r="18" spans="1:11" x14ac:dyDescent="0.15">
      <c r="A18" s="11" t="s">
        <v>12</v>
      </c>
      <c r="B18" s="21" t="s">
        <v>63</v>
      </c>
      <c r="C18" s="22">
        <v>11.7</v>
      </c>
      <c r="D18" s="23" t="s">
        <v>63</v>
      </c>
      <c r="E18" s="24">
        <v>16.7</v>
      </c>
      <c r="F18" s="45">
        <v>4.8</v>
      </c>
      <c r="G18" s="46">
        <v>3.7</v>
      </c>
      <c r="H18" s="47">
        <f t="shared" si="0"/>
        <v>1.0999999999999996</v>
      </c>
      <c r="I18" s="45">
        <v>36.700000000000003</v>
      </c>
      <c r="J18" s="46">
        <v>26.6</v>
      </c>
      <c r="K18" s="47">
        <f t="shared" si="1"/>
        <v>10.100000000000001</v>
      </c>
    </row>
    <row r="19" spans="1:11" x14ac:dyDescent="0.15">
      <c r="A19" s="11" t="s">
        <v>13</v>
      </c>
      <c r="B19" s="21" t="s">
        <v>63</v>
      </c>
      <c r="C19" s="22">
        <v>11.25</v>
      </c>
      <c r="D19" s="23" t="s">
        <v>63</v>
      </c>
      <c r="E19" s="24">
        <v>16.253</v>
      </c>
      <c r="F19" s="45">
        <v>2.9</v>
      </c>
      <c r="G19" s="46">
        <v>4.0999999999999996</v>
      </c>
      <c r="H19" s="47">
        <f t="shared" si="0"/>
        <v>-1.1999999999999997</v>
      </c>
      <c r="I19" s="48" t="s">
        <v>63</v>
      </c>
      <c r="J19" s="49" t="s">
        <v>63</v>
      </c>
      <c r="K19" s="50" t="str">
        <f t="shared" si="1"/>
        <v>-</v>
      </c>
    </row>
    <row r="20" spans="1:11" x14ac:dyDescent="0.15">
      <c r="A20" s="11" t="s">
        <v>14</v>
      </c>
      <c r="B20" s="21" t="s">
        <v>63</v>
      </c>
      <c r="C20" s="22">
        <v>14.97</v>
      </c>
      <c r="D20" s="23" t="s">
        <v>63</v>
      </c>
      <c r="E20" s="24">
        <v>19.97</v>
      </c>
      <c r="F20" s="45">
        <v>7.3</v>
      </c>
      <c r="G20" s="46">
        <v>7.3</v>
      </c>
      <c r="H20" s="47">
        <f t="shared" si="0"/>
        <v>0</v>
      </c>
      <c r="I20" s="45">
        <v>85.5</v>
      </c>
      <c r="J20" s="46">
        <v>86.9</v>
      </c>
      <c r="K20" s="47">
        <f t="shared" si="1"/>
        <v>-1.4000000000000057</v>
      </c>
    </row>
    <row r="21" spans="1:11" x14ac:dyDescent="0.15">
      <c r="A21" s="11" t="s">
        <v>15</v>
      </c>
      <c r="B21" s="21" t="s">
        <v>63</v>
      </c>
      <c r="C21" s="22">
        <v>11.25</v>
      </c>
      <c r="D21" s="23" t="s">
        <v>63</v>
      </c>
      <c r="E21" s="24">
        <v>16.25</v>
      </c>
      <c r="F21" s="45">
        <v>6.1</v>
      </c>
      <c r="G21" s="46">
        <v>6</v>
      </c>
      <c r="H21" s="47">
        <f t="shared" si="0"/>
        <v>9.9999999999999645E-2</v>
      </c>
      <c r="I21" s="45">
        <v>39.200000000000003</v>
      </c>
      <c r="J21" s="46">
        <v>49.7</v>
      </c>
      <c r="K21" s="47">
        <f t="shared" si="1"/>
        <v>-10.5</v>
      </c>
    </row>
    <row r="22" spans="1:11" x14ac:dyDescent="0.15">
      <c r="A22" s="11" t="s">
        <v>16</v>
      </c>
      <c r="B22" s="21" t="s">
        <v>63</v>
      </c>
      <c r="C22" s="22">
        <v>11.73</v>
      </c>
      <c r="D22" s="23" t="s">
        <v>63</v>
      </c>
      <c r="E22" s="24">
        <v>16.73</v>
      </c>
      <c r="F22" s="45">
        <v>2.5</v>
      </c>
      <c r="G22" s="46">
        <v>3.3</v>
      </c>
      <c r="H22" s="47">
        <f t="shared" si="0"/>
        <v>-0.79999999999999982</v>
      </c>
      <c r="I22" s="45">
        <v>27.1</v>
      </c>
      <c r="J22" s="46">
        <v>30.6</v>
      </c>
      <c r="K22" s="47">
        <f t="shared" si="1"/>
        <v>-3.5</v>
      </c>
    </row>
    <row r="23" spans="1:11" x14ac:dyDescent="0.15">
      <c r="A23" s="11" t="s">
        <v>17</v>
      </c>
      <c r="B23" s="21" t="s">
        <v>63</v>
      </c>
      <c r="C23" s="22">
        <v>11.67</v>
      </c>
      <c r="D23" s="23" t="s">
        <v>63</v>
      </c>
      <c r="E23" s="24">
        <v>16.670000000000002</v>
      </c>
      <c r="F23" s="45">
        <v>6.4</v>
      </c>
      <c r="G23" s="46">
        <v>6.8</v>
      </c>
      <c r="H23" s="47">
        <f t="shared" si="0"/>
        <v>-0.39999999999999947</v>
      </c>
      <c r="I23" s="45">
        <v>18.600000000000001</v>
      </c>
      <c r="J23" s="46">
        <v>33.5</v>
      </c>
      <c r="K23" s="47">
        <f t="shared" si="1"/>
        <v>-14.899999999999999</v>
      </c>
    </row>
    <row r="24" spans="1:11" x14ac:dyDescent="0.15">
      <c r="A24" s="11" t="s">
        <v>18</v>
      </c>
      <c r="B24" s="21" t="s">
        <v>63</v>
      </c>
      <c r="C24" s="22">
        <v>12.18</v>
      </c>
      <c r="D24" s="23" t="s">
        <v>63</v>
      </c>
      <c r="E24" s="24">
        <v>17.18</v>
      </c>
      <c r="F24" s="45">
        <v>1</v>
      </c>
      <c r="G24" s="46">
        <v>1.3</v>
      </c>
      <c r="H24" s="47">
        <f t="shared" si="0"/>
        <v>-0.30000000000000004</v>
      </c>
      <c r="I24" s="48" t="s">
        <v>63</v>
      </c>
      <c r="J24" s="49" t="s">
        <v>63</v>
      </c>
      <c r="K24" s="50" t="str">
        <f t="shared" si="1"/>
        <v>-</v>
      </c>
    </row>
    <row r="25" spans="1:11" x14ac:dyDescent="0.15">
      <c r="A25" s="11" t="s">
        <v>19</v>
      </c>
      <c r="B25" s="21" t="s">
        <v>63</v>
      </c>
      <c r="C25" s="22">
        <v>13.42</v>
      </c>
      <c r="D25" s="23" t="s">
        <v>63</v>
      </c>
      <c r="E25" s="24">
        <v>18.420000000000002</v>
      </c>
      <c r="F25" s="45">
        <v>11.4</v>
      </c>
      <c r="G25" s="46">
        <v>10.8</v>
      </c>
      <c r="H25" s="47">
        <f t="shared" si="0"/>
        <v>0.59999999999999964</v>
      </c>
      <c r="I25" s="45">
        <v>97.7</v>
      </c>
      <c r="J25" s="46">
        <v>105.4</v>
      </c>
      <c r="K25" s="47">
        <f t="shared" si="1"/>
        <v>-7.7000000000000028</v>
      </c>
    </row>
    <row r="26" spans="1:11" x14ac:dyDescent="0.15">
      <c r="A26" s="11" t="s">
        <v>20</v>
      </c>
      <c r="B26" s="21" t="s">
        <v>63</v>
      </c>
      <c r="C26" s="22">
        <v>12.53</v>
      </c>
      <c r="D26" s="23" t="s">
        <v>63</v>
      </c>
      <c r="E26" s="24">
        <v>17.53</v>
      </c>
      <c r="F26" s="45">
        <v>2</v>
      </c>
      <c r="G26" s="46">
        <v>1.2</v>
      </c>
      <c r="H26" s="47">
        <f t="shared" si="0"/>
        <v>0.8</v>
      </c>
      <c r="I26" s="45">
        <v>27.1</v>
      </c>
      <c r="J26" s="46">
        <v>28.2</v>
      </c>
      <c r="K26" s="47">
        <f t="shared" si="1"/>
        <v>-1.0999999999999979</v>
      </c>
    </row>
    <row r="27" spans="1:11" x14ac:dyDescent="0.15">
      <c r="A27" s="11" t="s">
        <v>21</v>
      </c>
      <c r="B27" s="21" t="s">
        <v>63</v>
      </c>
      <c r="C27" s="22">
        <v>12.54</v>
      </c>
      <c r="D27" s="23" t="s">
        <v>63</v>
      </c>
      <c r="E27" s="24">
        <v>17.54</v>
      </c>
      <c r="F27" s="45">
        <v>4.4000000000000004</v>
      </c>
      <c r="G27" s="46">
        <v>5</v>
      </c>
      <c r="H27" s="47">
        <f t="shared" si="0"/>
        <v>-0.59999999999999964</v>
      </c>
      <c r="I27" s="45">
        <v>25</v>
      </c>
      <c r="J27" s="46">
        <v>28.1</v>
      </c>
      <c r="K27" s="47">
        <f t="shared" si="1"/>
        <v>-3.1000000000000014</v>
      </c>
    </row>
    <row r="28" spans="1:11" x14ac:dyDescent="0.15">
      <c r="A28" s="11" t="s">
        <v>22</v>
      </c>
      <c r="B28" s="21" t="s">
        <v>63</v>
      </c>
      <c r="C28" s="22">
        <v>13.15</v>
      </c>
      <c r="D28" s="23" t="s">
        <v>63</v>
      </c>
      <c r="E28" s="24">
        <v>18.149999999999999</v>
      </c>
      <c r="F28" s="45">
        <v>9.1999999999999993</v>
      </c>
      <c r="G28" s="46">
        <v>9.9</v>
      </c>
      <c r="H28" s="47">
        <f t="shared" si="0"/>
        <v>-0.70000000000000107</v>
      </c>
      <c r="I28" s="45">
        <v>68.599999999999994</v>
      </c>
      <c r="J28" s="46">
        <v>80.599999999999994</v>
      </c>
      <c r="K28" s="47">
        <f t="shared" si="1"/>
        <v>-12</v>
      </c>
    </row>
    <row r="29" spans="1:11" x14ac:dyDescent="0.15">
      <c r="A29" s="11" t="s">
        <v>23</v>
      </c>
      <c r="B29" s="21" t="s">
        <v>63</v>
      </c>
      <c r="C29" s="22">
        <v>11.35</v>
      </c>
      <c r="D29" s="23" t="s">
        <v>63</v>
      </c>
      <c r="E29" s="24">
        <v>16.350000000000001</v>
      </c>
      <c r="F29" s="45">
        <v>7.4</v>
      </c>
      <c r="G29" s="46">
        <v>6.6</v>
      </c>
      <c r="H29" s="47">
        <f t="shared" si="0"/>
        <v>0.80000000000000071</v>
      </c>
      <c r="I29" s="51">
        <v>15.9</v>
      </c>
      <c r="J29" s="65">
        <v>4.8</v>
      </c>
      <c r="K29" s="47">
        <f t="shared" si="1"/>
        <v>11.100000000000001</v>
      </c>
    </row>
    <row r="30" spans="1:11" x14ac:dyDescent="0.15">
      <c r="A30" s="11" t="s">
        <v>24</v>
      </c>
      <c r="B30" s="21" t="s">
        <v>63</v>
      </c>
      <c r="C30" s="22">
        <v>12.7</v>
      </c>
      <c r="D30" s="23" t="s">
        <v>63</v>
      </c>
      <c r="E30" s="24">
        <v>17.7</v>
      </c>
      <c r="F30" s="45">
        <v>3.4</v>
      </c>
      <c r="G30" s="46">
        <v>3.5</v>
      </c>
      <c r="H30" s="47">
        <f t="shared" si="0"/>
        <v>-0.10000000000000009</v>
      </c>
      <c r="I30" s="48" t="s">
        <v>63</v>
      </c>
      <c r="J30" s="49" t="s">
        <v>63</v>
      </c>
      <c r="K30" s="50" t="str">
        <f t="shared" si="1"/>
        <v>-</v>
      </c>
    </row>
    <row r="31" spans="1:11" x14ac:dyDescent="0.15">
      <c r="A31" s="11" t="s">
        <v>25</v>
      </c>
      <c r="B31" s="21" t="s">
        <v>63</v>
      </c>
      <c r="C31" s="22">
        <v>12.79</v>
      </c>
      <c r="D31" s="23" t="s">
        <v>63</v>
      </c>
      <c r="E31" s="24">
        <v>17.79</v>
      </c>
      <c r="F31" s="45">
        <v>0.7</v>
      </c>
      <c r="G31" s="46">
        <v>0.7</v>
      </c>
      <c r="H31" s="47">
        <f t="shared" si="0"/>
        <v>0</v>
      </c>
      <c r="I31" s="48" t="s">
        <v>63</v>
      </c>
      <c r="J31" s="46">
        <v>8.6999999999999993</v>
      </c>
      <c r="K31" s="47">
        <f t="shared" si="1"/>
        <v>-8.6999999999999993</v>
      </c>
    </row>
    <row r="32" spans="1:11" x14ac:dyDescent="0.15">
      <c r="A32" s="11" t="s">
        <v>26</v>
      </c>
      <c r="B32" s="21" t="s">
        <v>63</v>
      </c>
      <c r="C32" s="22">
        <v>12.94</v>
      </c>
      <c r="D32" s="23" t="s">
        <v>63</v>
      </c>
      <c r="E32" s="24">
        <v>17.940000000000001</v>
      </c>
      <c r="F32" s="45">
        <v>6.3</v>
      </c>
      <c r="G32" s="46">
        <v>6.9</v>
      </c>
      <c r="H32" s="47">
        <f t="shared" si="0"/>
        <v>-0.60000000000000053</v>
      </c>
      <c r="I32" s="45">
        <v>19.899999999999999</v>
      </c>
      <c r="J32" s="46">
        <v>20.3</v>
      </c>
      <c r="K32" s="47">
        <f t="shared" si="1"/>
        <v>-0.40000000000000213</v>
      </c>
    </row>
    <row r="33" spans="1:11" x14ac:dyDescent="0.15">
      <c r="A33" s="11" t="s">
        <v>27</v>
      </c>
      <c r="B33" s="21" t="s">
        <v>63</v>
      </c>
      <c r="C33" s="22">
        <v>12.3</v>
      </c>
      <c r="D33" s="23" t="s">
        <v>63</v>
      </c>
      <c r="E33" s="24">
        <v>17.3</v>
      </c>
      <c r="F33" s="45">
        <v>1.8</v>
      </c>
      <c r="G33" s="46">
        <v>3.1</v>
      </c>
      <c r="H33" s="47">
        <f t="shared" si="0"/>
        <v>-1.3</v>
      </c>
      <c r="I33" s="48" t="s">
        <v>63</v>
      </c>
      <c r="J33" s="49" t="s">
        <v>63</v>
      </c>
      <c r="K33" s="50" t="str">
        <f t="shared" si="1"/>
        <v>-</v>
      </c>
    </row>
    <row r="34" spans="1:11" x14ac:dyDescent="0.15">
      <c r="A34" s="11" t="s">
        <v>28</v>
      </c>
      <c r="B34" s="21" t="s">
        <v>63</v>
      </c>
      <c r="C34" s="22">
        <v>13.09</v>
      </c>
      <c r="D34" s="23" t="s">
        <v>63</v>
      </c>
      <c r="E34" s="24">
        <v>18.09</v>
      </c>
      <c r="F34" s="45">
        <v>1.5</v>
      </c>
      <c r="G34" s="46">
        <v>1.1000000000000001</v>
      </c>
      <c r="H34" s="47">
        <f t="shared" si="0"/>
        <v>0.39999999999999991</v>
      </c>
      <c r="I34" s="51">
        <v>40.200000000000003</v>
      </c>
      <c r="J34" s="65">
        <v>15.3</v>
      </c>
      <c r="K34" s="47">
        <f t="shared" si="1"/>
        <v>24.900000000000002</v>
      </c>
    </row>
    <row r="35" spans="1:11" x14ac:dyDescent="0.15">
      <c r="A35" s="11" t="s">
        <v>29</v>
      </c>
      <c r="B35" s="21" t="s">
        <v>63</v>
      </c>
      <c r="C35" s="22">
        <v>13.47</v>
      </c>
      <c r="D35" s="23" t="s">
        <v>63</v>
      </c>
      <c r="E35" s="24">
        <v>18.47</v>
      </c>
      <c r="F35" s="45">
        <v>6.9</v>
      </c>
      <c r="G35" s="46">
        <v>6</v>
      </c>
      <c r="H35" s="47">
        <f t="shared" si="0"/>
        <v>0.90000000000000036</v>
      </c>
      <c r="I35" s="45">
        <v>52.2</v>
      </c>
      <c r="J35" s="46">
        <v>66.5</v>
      </c>
      <c r="K35" s="47">
        <f t="shared" si="1"/>
        <v>-14.299999999999997</v>
      </c>
    </row>
    <row r="36" spans="1:11" x14ac:dyDescent="0.15">
      <c r="A36" s="11" t="s">
        <v>30</v>
      </c>
      <c r="B36" s="21" t="s">
        <v>63</v>
      </c>
      <c r="C36" s="22">
        <v>12.8</v>
      </c>
      <c r="D36" s="23" t="s">
        <v>63</v>
      </c>
      <c r="E36" s="24">
        <v>17.8</v>
      </c>
      <c r="F36" s="45">
        <v>7.8</v>
      </c>
      <c r="G36" s="46">
        <v>7.7</v>
      </c>
      <c r="H36" s="47">
        <f t="shared" si="0"/>
        <v>9.9999999999999645E-2</v>
      </c>
      <c r="I36" s="48" t="s">
        <v>63</v>
      </c>
      <c r="J36" s="49" t="s">
        <v>63</v>
      </c>
      <c r="K36" s="50" t="str">
        <f t="shared" si="1"/>
        <v>-</v>
      </c>
    </row>
    <row r="37" spans="1:11" x14ac:dyDescent="0.15">
      <c r="A37" s="11" t="s">
        <v>31</v>
      </c>
      <c r="B37" s="21" t="s">
        <v>63</v>
      </c>
      <c r="C37" s="22">
        <v>13.4</v>
      </c>
      <c r="D37" s="23" t="s">
        <v>63</v>
      </c>
      <c r="E37" s="24">
        <v>18.399999999999999</v>
      </c>
      <c r="F37" s="45">
        <v>5.7</v>
      </c>
      <c r="G37" s="46">
        <v>5.6</v>
      </c>
      <c r="H37" s="47">
        <f t="shared" si="0"/>
        <v>0.10000000000000053</v>
      </c>
      <c r="I37" s="45">
        <v>20</v>
      </c>
      <c r="J37" s="46">
        <v>27.5</v>
      </c>
      <c r="K37" s="47">
        <f t="shared" si="1"/>
        <v>-7.5</v>
      </c>
    </row>
    <row r="38" spans="1:11" x14ac:dyDescent="0.15">
      <c r="A38" s="11" t="s">
        <v>32</v>
      </c>
      <c r="B38" s="21" t="s">
        <v>63</v>
      </c>
      <c r="C38" s="22">
        <v>12.51</v>
      </c>
      <c r="D38" s="23" t="s">
        <v>63</v>
      </c>
      <c r="E38" s="24">
        <v>17.510000000000002</v>
      </c>
      <c r="F38" s="45">
        <v>8.1</v>
      </c>
      <c r="G38" s="46">
        <v>8.5</v>
      </c>
      <c r="H38" s="47">
        <f t="shared" si="0"/>
        <v>-0.40000000000000036</v>
      </c>
      <c r="I38" s="45">
        <v>63.7</v>
      </c>
      <c r="J38" s="46">
        <v>55.2</v>
      </c>
      <c r="K38" s="47">
        <f t="shared" si="1"/>
        <v>8.5</v>
      </c>
    </row>
    <row r="39" spans="1:11" x14ac:dyDescent="0.15">
      <c r="A39" s="11" t="s">
        <v>33</v>
      </c>
      <c r="B39" s="21" t="s">
        <v>63</v>
      </c>
      <c r="C39" s="22">
        <v>12.87</v>
      </c>
      <c r="D39" s="23" t="s">
        <v>63</v>
      </c>
      <c r="E39" s="24">
        <v>17.87</v>
      </c>
      <c r="F39" s="45">
        <v>9.1</v>
      </c>
      <c r="G39" s="46">
        <v>9.3000000000000007</v>
      </c>
      <c r="H39" s="47">
        <f t="shared" si="0"/>
        <v>-0.20000000000000107</v>
      </c>
      <c r="I39" s="48" t="s">
        <v>63</v>
      </c>
      <c r="J39" s="49" t="s">
        <v>63</v>
      </c>
      <c r="K39" s="50" t="str">
        <f t="shared" si="1"/>
        <v>-</v>
      </c>
    </row>
    <row r="40" spans="1:11" x14ac:dyDescent="0.15">
      <c r="A40" s="11" t="s">
        <v>34</v>
      </c>
      <c r="B40" s="21" t="s">
        <v>63</v>
      </c>
      <c r="C40" s="22">
        <v>13.21</v>
      </c>
      <c r="D40" s="23" t="s">
        <v>63</v>
      </c>
      <c r="E40" s="24">
        <v>18.21</v>
      </c>
      <c r="F40" s="45">
        <v>8</v>
      </c>
      <c r="G40" s="46">
        <v>8.3000000000000007</v>
      </c>
      <c r="H40" s="47">
        <f t="shared" si="0"/>
        <v>-0.30000000000000071</v>
      </c>
      <c r="I40" s="45">
        <v>45.9</v>
      </c>
      <c r="J40" s="46">
        <v>50.2</v>
      </c>
      <c r="K40" s="47">
        <f t="shared" si="1"/>
        <v>-4.3000000000000043</v>
      </c>
    </row>
    <row r="41" spans="1:11" x14ac:dyDescent="0.15">
      <c r="A41" s="11" t="s">
        <v>35</v>
      </c>
      <c r="B41" s="21" t="s">
        <v>63</v>
      </c>
      <c r="C41" s="22">
        <v>13.4</v>
      </c>
      <c r="D41" s="23" t="s">
        <v>63</v>
      </c>
      <c r="E41" s="24">
        <v>18.399999999999999</v>
      </c>
      <c r="F41" s="45">
        <v>7.6</v>
      </c>
      <c r="G41" s="46">
        <v>7.8</v>
      </c>
      <c r="H41" s="47">
        <f t="shared" si="0"/>
        <v>-0.20000000000000018</v>
      </c>
      <c r="I41" s="45">
        <v>79.900000000000006</v>
      </c>
      <c r="J41" s="46">
        <v>73.900000000000006</v>
      </c>
      <c r="K41" s="47">
        <f t="shared" si="1"/>
        <v>6</v>
      </c>
    </row>
    <row r="42" spans="1:11" x14ac:dyDescent="0.15">
      <c r="A42" s="11" t="s">
        <v>36</v>
      </c>
      <c r="B42" s="21" t="s">
        <v>63</v>
      </c>
      <c r="C42" s="22">
        <v>15</v>
      </c>
      <c r="D42" s="23" t="s">
        <v>63</v>
      </c>
      <c r="E42" s="24">
        <v>20</v>
      </c>
      <c r="F42" s="45">
        <v>2.9</v>
      </c>
      <c r="G42" s="46">
        <v>2.2999999999999998</v>
      </c>
      <c r="H42" s="47">
        <f t="shared" si="0"/>
        <v>0.60000000000000009</v>
      </c>
      <c r="I42" s="51" t="s">
        <v>63</v>
      </c>
      <c r="J42" s="65">
        <v>1.3</v>
      </c>
      <c r="K42" s="64">
        <f t="shared" si="1"/>
        <v>-1.3</v>
      </c>
    </row>
    <row r="43" spans="1:11" x14ac:dyDescent="0.15">
      <c r="A43" s="11" t="s">
        <v>37</v>
      </c>
      <c r="B43" s="21" t="s">
        <v>63</v>
      </c>
      <c r="C43" s="22">
        <v>15</v>
      </c>
      <c r="D43" s="23" t="s">
        <v>63</v>
      </c>
      <c r="E43" s="24">
        <v>20</v>
      </c>
      <c r="F43" s="45">
        <v>8.1</v>
      </c>
      <c r="G43" s="46">
        <v>8.6</v>
      </c>
      <c r="H43" s="47">
        <f t="shared" si="0"/>
        <v>-0.5</v>
      </c>
      <c r="I43" s="45">
        <v>31.5</v>
      </c>
      <c r="J43" s="46">
        <v>38.6</v>
      </c>
      <c r="K43" s="47">
        <f t="shared" si="1"/>
        <v>-7.1000000000000014</v>
      </c>
    </row>
    <row r="44" spans="1:11" x14ac:dyDescent="0.15">
      <c r="A44" s="11" t="s">
        <v>38</v>
      </c>
      <c r="B44" s="21" t="s">
        <v>63</v>
      </c>
      <c r="C44" s="22">
        <v>15</v>
      </c>
      <c r="D44" s="23" t="s">
        <v>63</v>
      </c>
      <c r="E44" s="24">
        <v>20</v>
      </c>
      <c r="F44" s="45">
        <v>4.3</v>
      </c>
      <c r="G44" s="46">
        <v>3</v>
      </c>
      <c r="H44" s="47">
        <f t="shared" si="0"/>
        <v>1.2999999999999998</v>
      </c>
      <c r="I44" s="48" t="s">
        <v>63</v>
      </c>
      <c r="J44" s="49" t="s">
        <v>63</v>
      </c>
      <c r="K44" s="50" t="str">
        <f t="shared" si="1"/>
        <v>-</v>
      </c>
    </row>
    <row r="45" spans="1:11" x14ac:dyDescent="0.15">
      <c r="A45" s="11" t="s">
        <v>39</v>
      </c>
      <c r="B45" s="21" t="s">
        <v>63</v>
      </c>
      <c r="C45" s="22">
        <v>15</v>
      </c>
      <c r="D45" s="23" t="s">
        <v>63</v>
      </c>
      <c r="E45" s="24">
        <v>20</v>
      </c>
      <c r="F45" s="45">
        <v>3.5</v>
      </c>
      <c r="G45" s="46">
        <v>3.7</v>
      </c>
      <c r="H45" s="47">
        <f t="shared" si="0"/>
        <v>-0.20000000000000018</v>
      </c>
      <c r="I45" s="48" t="s">
        <v>63</v>
      </c>
      <c r="J45" s="49" t="s">
        <v>63</v>
      </c>
      <c r="K45" s="50" t="str">
        <f t="shared" si="1"/>
        <v>-</v>
      </c>
    </row>
    <row r="46" spans="1:11" x14ac:dyDescent="0.15">
      <c r="A46" s="11" t="s">
        <v>40</v>
      </c>
      <c r="B46" s="21" t="s">
        <v>63</v>
      </c>
      <c r="C46" s="22">
        <v>15</v>
      </c>
      <c r="D46" s="23" t="s">
        <v>63</v>
      </c>
      <c r="E46" s="24">
        <v>20</v>
      </c>
      <c r="F46" s="45">
        <v>6.8</v>
      </c>
      <c r="G46" s="46">
        <v>6.2</v>
      </c>
      <c r="H46" s="47">
        <f t="shared" si="0"/>
        <v>0.59999999999999964</v>
      </c>
      <c r="I46" s="48" t="s">
        <v>63</v>
      </c>
      <c r="J46" s="49" t="s">
        <v>63</v>
      </c>
      <c r="K46" s="50" t="str">
        <f t="shared" si="1"/>
        <v>-</v>
      </c>
    </row>
    <row r="47" spans="1:11" x14ac:dyDescent="0.15">
      <c r="A47" s="11" t="s">
        <v>41</v>
      </c>
      <c r="B47" s="21" t="s">
        <v>63</v>
      </c>
      <c r="C47" s="22">
        <v>15</v>
      </c>
      <c r="D47" s="23" t="s">
        <v>63</v>
      </c>
      <c r="E47" s="24">
        <v>20</v>
      </c>
      <c r="F47" s="45">
        <v>6.9</v>
      </c>
      <c r="G47" s="46">
        <v>6.9</v>
      </c>
      <c r="H47" s="47">
        <f t="shared" si="0"/>
        <v>0</v>
      </c>
      <c r="I47" s="45">
        <v>67.099999999999994</v>
      </c>
      <c r="J47" s="46">
        <v>93.9</v>
      </c>
      <c r="K47" s="47">
        <f t="shared" si="1"/>
        <v>-26.800000000000011</v>
      </c>
    </row>
    <row r="48" spans="1:11" x14ac:dyDescent="0.15">
      <c r="A48" s="11" t="s">
        <v>42</v>
      </c>
      <c r="B48" s="21" t="s">
        <v>63</v>
      </c>
      <c r="C48" s="22">
        <v>15</v>
      </c>
      <c r="D48" s="23" t="s">
        <v>63</v>
      </c>
      <c r="E48" s="24">
        <v>20</v>
      </c>
      <c r="F48" s="45">
        <v>5.3</v>
      </c>
      <c r="G48" s="46">
        <v>4.7</v>
      </c>
      <c r="H48" s="47">
        <f t="shared" si="0"/>
        <v>0.59999999999999964</v>
      </c>
      <c r="I48" s="48" t="s">
        <v>63</v>
      </c>
      <c r="J48" s="49" t="s">
        <v>63</v>
      </c>
      <c r="K48" s="50" t="str">
        <f t="shared" si="1"/>
        <v>-</v>
      </c>
    </row>
    <row r="49" spans="1:11" x14ac:dyDescent="0.15">
      <c r="A49" s="11" t="s">
        <v>43</v>
      </c>
      <c r="B49" s="21" t="s">
        <v>63</v>
      </c>
      <c r="C49" s="22">
        <v>14.22</v>
      </c>
      <c r="D49" s="23" t="s">
        <v>63</v>
      </c>
      <c r="E49" s="24">
        <v>19.22</v>
      </c>
      <c r="F49" s="45">
        <v>6.1</v>
      </c>
      <c r="G49" s="46">
        <v>6.5</v>
      </c>
      <c r="H49" s="47">
        <f t="shared" si="0"/>
        <v>-0.40000000000000036</v>
      </c>
      <c r="I49" s="45">
        <v>11.9</v>
      </c>
      <c r="J49" s="46">
        <v>16.8</v>
      </c>
      <c r="K49" s="47">
        <f t="shared" si="1"/>
        <v>-4.9000000000000004</v>
      </c>
    </row>
    <row r="50" spans="1:11" x14ac:dyDescent="0.15">
      <c r="A50" s="11" t="s">
        <v>44</v>
      </c>
      <c r="B50" s="21" t="s">
        <v>63</v>
      </c>
      <c r="C50" s="22">
        <v>15</v>
      </c>
      <c r="D50" s="23" t="s">
        <v>63</v>
      </c>
      <c r="E50" s="24">
        <v>20</v>
      </c>
      <c r="F50" s="45">
        <v>6</v>
      </c>
      <c r="G50" s="46">
        <v>6.2</v>
      </c>
      <c r="H50" s="47">
        <f t="shared" si="0"/>
        <v>-0.20000000000000018</v>
      </c>
      <c r="I50" s="45">
        <v>33.700000000000003</v>
      </c>
      <c r="J50" s="46">
        <v>17.5</v>
      </c>
      <c r="K50" s="47">
        <f t="shared" si="1"/>
        <v>16.200000000000003</v>
      </c>
    </row>
    <row r="51" spans="1:11" x14ac:dyDescent="0.15">
      <c r="A51" s="11" t="s">
        <v>45</v>
      </c>
      <c r="B51" s="21" t="s">
        <v>63</v>
      </c>
      <c r="C51" s="22">
        <v>15</v>
      </c>
      <c r="D51" s="23" t="s">
        <v>63</v>
      </c>
      <c r="E51" s="24">
        <v>20</v>
      </c>
      <c r="F51" s="45">
        <v>4.5999999999999996</v>
      </c>
      <c r="G51" s="46">
        <v>4.9000000000000004</v>
      </c>
      <c r="H51" s="47">
        <f t="shared" si="0"/>
        <v>-0.30000000000000071</v>
      </c>
      <c r="I51" s="48" t="s">
        <v>63</v>
      </c>
      <c r="J51" s="49" t="s">
        <v>63</v>
      </c>
      <c r="K51" s="50" t="str">
        <f t="shared" si="1"/>
        <v>-</v>
      </c>
    </row>
    <row r="52" spans="1:11" x14ac:dyDescent="0.15">
      <c r="A52" s="11" t="s">
        <v>46</v>
      </c>
      <c r="B52" s="21" t="s">
        <v>63</v>
      </c>
      <c r="C52" s="22">
        <v>15</v>
      </c>
      <c r="D52" s="23" t="s">
        <v>63</v>
      </c>
      <c r="E52" s="24">
        <v>20</v>
      </c>
      <c r="F52" s="45">
        <v>8.9</v>
      </c>
      <c r="G52" s="46">
        <v>8.4</v>
      </c>
      <c r="H52" s="47">
        <f t="shared" si="0"/>
        <v>0.5</v>
      </c>
      <c r="I52" s="45">
        <v>37.299999999999997</v>
      </c>
      <c r="J52" s="46">
        <v>49</v>
      </c>
      <c r="K52" s="47">
        <f t="shared" si="1"/>
        <v>-11.700000000000003</v>
      </c>
    </row>
    <row r="53" spans="1:11" x14ac:dyDescent="0.15">
      <c r="A53" s="11" t="s">
        <v>47</v>
      </c>
      <c r="B53" s="21" t="s">
        <v>63</v>
      </c>
      <c r="C53" s="22">
        <v>15</v>
      </c>
      <c r="D53" s="23" t="s">
        <v>63</v>
      </c>
      <c r="E53" s="24">
        <v>20</v>
      </c>
      <c r="F53" s="45">
        <v>2.6</v>
      </c>
      <c r="G53" s="46">
        <v>2</v>
      </c>
      <c r="H53" s="47">
        <f t="shared" si="0"/>
        <v>0.60000000000000009</v>
      </c>
      <c r="I53" s="45">
        <v>21.8</v>
      </c>
      <c r="J53" s="46">
        <v>31.6</v>
      </c>
      <c r="K53" s="47">
        <f t="shared" si="1"/>
        <v>-9.8000000000000007</v>
      </c>
    </row>
    <row r="54" spans="1:11" x14ac:dyDescent="0.15">
      <c r="A54" s="11" t="s">
        <v>48</v>
      </c>
      <c r="B54" s="21" t="s">
        <v>63</v>
      </c>
      <c r="C54" s="22">
        <v>15</v>
      </c>
      <c r="D54" s="23" t="s">
        <v>63</v>
      </c>
      <c r="E54" s="24">
        <v>20</v>
      </c>
      <c r="F54" s="45">
        <v>4.7</v>
      </c>
      <c r="G54" s="46">
        <v>4.8</v>
      </c>
      <c r="H54" s="47">
        <f t="shared" si="0"/>
        <v>-9.9999999999999645E-2</v>
      </c>
      <c r="I54" s="48" t="s">
        <v>63</v>
      </c>
      <c r="J54" s="49" t="s">
        <v>63</v>
      </c>
      <c r="K54" s="50" t="str">
        <f t="shared" si="1"/>
        <v>-</v>
      </c>
    </row>
    <row r="55" spans="1:11" x14ac:dyDescent="0.15">
      <c r="A55" s="11" t="s">
        <v>49</v>
      </c>
      <c r="B55" s="21" t="s">
        <v>63</v>
      </c>
      <c r="C55" s="22">
        <v>15</v>
      </c>
      <c r="D55" s="23" t="s">
        <v>63</v>
      </c>
      <c r="E55" s="24">
        <v>20</v>
      </c>
      <c r="F55" s="45">
        <v>6.8</v>
      </c>
      <c r="G55" s="46">
        <v>6.9</v>
      </c>
      <c r="H55" s="47">
        <f t="shared" si="0"/>
        <v>-0.10000000000000053</v>
      </c>
      <c r="I55" s="45">
        <v>19</v>
      </c>
      <c r="J55" s="46">
        <v>35.799999999999997</v>
      </c>
      <c r="K55" s="47">
        <f t="shared" si="1"/>
        <v>-16.799999999999997</v>
      </c>
    </row>
    <row r="56" spans="1:11" x14ac:dyDescent="0.15">
      <c r="A56" s="11" t="s">
        <v>50</v>
      </c>
      <c r="B56" s="21" t="s">
        <v>63</v>
      </c>
      <c r="C56" s="22">
        <v>15</v>
      </c>
      <c r="D56" s="23" t="s">
        <v>63</v>
      </c>
      <c r="E56" s="24">
        <v>20</v>
      </c>
      <c r="F56" s="45">
        <v>5.2</v>
      </c>
      <c r="G56" s="46">
        <v>5.3</v>
      </c>
      <c r="H56" s="47">
        <f t="shared" si="0"/>
        <v>-9.9999999999999645E-2</v>
      </c>
      <c r="I56" s="45">
        <v>21.4</v>
      </c>
      <c r="J56" s="46">
        <v>19.899999999999999</v>
      </c>
      <c r="K56" s="47">
        <f t="shared" si="1"/>
        <v>1.5</v>
      </c>
    </row>
    <row r="57" spans="1:11" x14ac:dyDescent="0.15">
      <c r="A57" s="11" t="s">
        <v>51</v>
      </c>
      <c r="B57" s="21" t="s">
        <v>63</v>
      </c>
      <c r="C57" s="22">
        <v>15</v>
      </c>
      <c r="D57" s="23" t="s">
        <v>63</v>
      </c>
      <c r="E57" s="24">
        <v>20</v>
      </c>
      <c r="F57" s="45">
        <v>5.4</v>
      </c>
      <c r="G57" s="46">
        <v>5.7</v>
      </c>
      <c r="H57" s="47">
        <f t="shared" si="0"/>
        <v>-0.29999999999999982</v>
      </c>
      <c r="I57" s="45">
        <v>26.7</v>
      </c>
      <c r="J57" s="46">
        <v>28.3</v>
      </c>
      <c r="K57" s="47">
        <f t="shared" si="1"/>
        <v>-1.6000000000000014</v>
      </c>
    </row>
    <row r="58" spans="1:11" ht="14.25" thickBot="1" x14ac:dyDescent="0.2">
      <c r="A58" s="12" t="s">
        <v>52</v>
      </c>
      <c r="B58" s="25" t="s">
        <v>63</v>
      </c>
      <c r="C58" s="26">
        <v>15</v>
      </c>
      <c r="D58" s="27" t="s">
        <v>63</v>
      </c>
      <c r="E58" s="28">
        <v>20</v>
      </c>
      <c r="F58" s="52">
        <v>13.7</v>
      </c>
      <c r="G58" s="53">
        <v>14</v>
      </c>
      <c r="H58" s="54">
        <f t="shared" si="0"/>
        <v>-0.30000000000000071</v>
      </c>
      <c r="I58" s="52">
        <v>56.8</v>
      </c>
      <c r="J58" s="53">
        <v>68.400000000000006</v>
      </c>
      <c r="K58" s="54">
        <f t="shared" si="1"/>
        <v>-11.600000000000009</v>
      </c>
    </row>
    <row r="59" spans="1:11" ht="22.5" customHeight="1" thickTop="1" x14ac:dyDescent="0.15">
      <c r="A59" s="13" t="s">
        <v>58</v>
      </c>
      <c r="B59" s="29" t="s">
        <v>65</v>
      </c>
      <c r="C59" s="30"/>
      <c r="D59" s="31" t="s">
        <v>65</v>
      </c>
      <c r="E59" s="32"/>
      <c r="F59" s="55">
        <f>ROUND(SUM(F5:F41)/37,1)</f>
        <v>5.6</v>
      </c>
      <c r="G59" s="56">
        <f>ROUND(SUM(G5:G41)/37,1)</f>
        <v>5.8</v>
      </c>
      <c r="H59" s="57">
        <f t="shared" si="0"/>
        <v>-0.20000000000000018</v>
      </c>
      <c r="I59" s="55">
        <f>ROUND(SUM(I5:I41)/37,1)</f>
        <v>37.9</v>
      </c>
      <c r="J59" s="56">
        <f>ROUND(SUM(J5:J41)/37,1)</f>
        <v>41.7</v>
      </c>
      <c r="K59" s="57">
        <f t="shared" ref="K59:K63" si="2">I59-J59</f>
        <v>-3.8000000000000043</v>
      </c>
    </row>
    <row r="60" spans="1:11" ht="22.5" customHeight="1" x14ac:dyDescent="0.15">
      <c r="A60" s="14" t="s">
        <v>59</v>
      </c>
      <c r="B60" s="33" t="s">
        <v>65</v>
      </c>
      <c r="C60" s="34"/>
      <c r="D60" s="35" t="s">
        <v>65</v>
      </c>
      <c r="E60" s="36"/>
      <c r="F60" s="45">
        <f>ROUND(SUM(F6:F41)/36,1)</f>
        <v>5.4</v>
      </c>
      <c r="G60" s="46">
        <f>ROUND(SUM(G6:G41)/36,1)</f>
        <v>5.5</v>
      </c>
      <c r="H60" s="47">
        <f t="shared" si="0"/>
        <v>-9.9999999999999645E-2</v>
      </c>
      <c r="I60" s="45">
        <f>ROUND(SUM(I6:I41)/36,1)</f>
        <v>34.9</v>
      </c>
      <c r="J60" s="46">
        <f>ROUND(SUM(J6:J41)/36,1)</f>
        <v>38.4</v>
      </c>
      <c r="K60" s="47">
        <f t="shared" si="2"/>
        <v>-3.5</v>
      </c>
    </row>
    <row r="61" spans="1:11" ht="22.5" customHeight="1" x14ac:dyDescent="0.15">
      <c r="A61" s="11" t="s">
        <v>60</v>
      </c>
      <c r="B61" s="33" t="s">
        <v>65</v>
      </c>
      <c r="C61" s="34"/>
      <c r="D61" s="35" t="s">
        <v>65</v>
      </c>
      <c r="E61" s="36"/>
      <c r="F61" s="45">
        <f>ROUND(SUM(F42:F58)/17,1)</f>
        <v>6</v>
      </c>
      <c r="G61" s="46">
        <f>ROUND(SUM(G42:G58)/17,1)</f>
        <v>5.9</v>
      </c>
      <c r="H61" s="47">
        <f t="shared" si="0"/>
        <v>9.9999999999999645E-2</v>
      </c>
      <c r="I61" s="45">
        <f>ROUND(SUM(I42:I58)/17,1)</f>
        <v>19.2</v>
      </c>
      <c r="J61" s="46">
        <f>ROUND(SUM(J42:J58)/17,1)</f>
        <v>23.6</v>
      </c>
      <c r="K61" s="47">
        <f t="shared" si="2"/>
        <v>-4.4000000000000021</v>
      </c>
    </row>
    <row r="62" spans="1:11" ht="22.5" customHeight="1" x14ac:dyDescent="0.15">
      <c r="A62" s="11" t="s">
        <v>61</v>
      </c>
      <c r="B62" s="33" t="s">
        <v>65</v>
      </c>
      <c r="C62" s="34"/>
      <c r="D62" s="35" t="s">
        <v>65</v>
      </c>
      <c r="E62" s="36"/>
      <c r="F62" s="45">
        <f>ROUND(SUM(F5:F58)/54,1)</f>
        <v>5.7</v>
      </c>
      <c r="G62" s="46">
        <f>ROUND(SUM(G5:G58)/54,1)</f>
        <v>5.8</v>
      </c>
      <c r="H62" s="47">
        <f t="shared" si="0"/>
        <v>-9.9999999999999645E-2</v>
      </c>
      <c r="I62" s="45">
        <f>ROUND(SUM(I5:I58)/54,1)</f>
        <v>32</v>
      </c>
      <c r="J62" s="46">
        <f>ROUND(SUM(J5:J58)/54,1)</f>
        <v>36</v>
      </c>
      <c r="K62" s="47">
        <f t="shared" si="2"/>
        <v>-4</v>
      </c>
    </row>
    <row r="63" spans="1:11" ht="22.5" customHeight="1" x14ac:dyDescent="0.15">
      <c r="A63" s="15" t="s">
        <v>62</v>
      </c>
      <c r="B63" s="37" t="s">
        <v>65</v>
      </c>
      <c r="C63" s="38"/>
      <c r="D63" s="39" t="s">
        <v>65</v>
      </c>
      <c r="E63" s="40"/>
      <c r="F63" s="58">
        <f>ROUND(SUM(F6:F58)/53,1)</f>
        <v>5.6</v>
      </c>
      <c r="G63" s="59">
        <f>ROUND(SUM(G6:G58)/53,1)</f>
        <v>5.6</v>
      </c>
      <c r="H63" s="60">
        <f t="shared" si="0"/>
        <v>0</v>
      </c>
      <c r="I63" s="58">
        <f>ROUND(SUM(I6:I58)/53,1)</f>
        <v>29.9</v>
      </c>
      <c r="J63" s="59">
        <f>ROUND(SUM(J6:J58)/53,1)</f>
        <v>33.700000000000003</v>
      </c>
      <c r="K63" s="60">
        <f t="shared" si="2"/>
        <v>-3.8000000000000043</v>
      </c>
    </row>
    <row r="64" spans="1:11" x14ac:dyDescent="0.15">
      <c r="A64" s="16" t="s">
        <v>76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</row>
    <row r="65" spans="1:11" x14ac:dyDescent="0.15">
      <c r="A65" s="16" t="s">
        <v>77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</row>
    <row r="66" spans="1:11" x14ac:dyDescent="0.15">
      <c r="A66" s="16" t="s">
        <v>79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</row>
    <row r="68" spans="1:11" x14ac:dyDescent="0.15">
      <c r="A68" s="4" t="s">
        <v>71</v>
      </c>
      <c r="F68" s="61">
        <f>SUM(F5:F41)</f>
        <v>206.60000000000002</v>
      </c>
      <c r="G68" s="61">
        <f t="shared" ref="G68:J68" si="3">SUM(G5:G41)</f>
        <v>212.99999999999997</v>
      </c>
      <c r="H68" s="61"/>
      <c r="I68" s="61">
        <f t="shared" si="3"/>
        <v>1401.9000000000005</v>
      </c>
      <c r="J68" s="61">
        <f t="shared" si="3"/>
        <v>1543.4</v>
      </c>
      <c r="K68" s="61"/>
    </row>
    <row r="69" spans="1:11" ht="40.5" x14ac:dyDescent="0.15">
      <c r="A69" s="63" t="s">
        <v>72</v>
      </c>
      <c r="F69" s="61">
        <f>SUM(F6:F41)</f>
        <v>192.8</v>
      </c>
      <c r="G69" s="61">
        <f t="shared" ref="G69:J69" si="4">SUM(G6:G41)</f>
        <v>197.2</v>
      </c>
      <c r="H69" s="61"/>
      <c r="I69" s="61">
        <f t="shared" si="4"/>
        <v>1256.4000000000005</v>
      </c>
      <c r="J69" s="61">
        <f t="shared" si="4"/>
        <v>1384.0000000000002</v>
      </c>
      <c r="K69" s="61"/>
    </row>
    <row r="70" spans="1:11" x14ac:dyDescent="0.15">
      <c r="A70" s="4" t="s">
        <v>73</v>
      </c>
      <c r="F70" s="61">
        <f>SUM(F42:F58)</f>
        <v>101.80000000000001</v>
      </c>
      <c r="G70" s="61">
        <f t="shared" ref="G70:J70" si="5">SUM(G42:G58)</f>
        <v>100.10000000000001</v>
      </c>
      <c r="H70" s="61"/>
      <c r="I70" s="61">
        <f t="shared" si="5"/>
        <v>327.20000000000005</v>
      </c>
      <c r="J70" s="61">
        <f t="shared" si="5"/>
        <v>401.1</v>
      </c>
      <c r="K70" s="61"/>
    </row>
    <row r="71" spans="1:11" x14ac:dyDescent="0.15">
      <c r="A71" s="4" t="s">
        <v>74</v>
      </c>
      <c r="F71" s="61">
        <f>SUM(F5:F58)</f>
        <v>308.40000000000003</v>
      </c>
      <c r="G71" s="61">
        <f t="shared" ref="G71:J71" si="6">SUM(G5:G58)</f>
        <v>313.09999999999991</v>
      </c>
      <c r="H71" s="61"/>
      <c r="I71" s="61">
        <f t="shared" si="6"/>
        <v>1729.1000000000006</v>
      </c>
      <c r="J71" s="61">
        <f t="shared" si="6"/>
        <v>1944.5</v>
      </c>
      <c r="K71" s="61"/>
    </row>
    <row r="72" spans="1:11" ht="40.5" x14ac:dyDescent="0.15">
      <c r="A72" s="63" t="s">
        <v>75</v>
      </c>
      <c r="F72" s="61">
        <f>SUM(F6:F58)</f>
        <v>294.60000000000002</v>
      </c>
      <c r="G72" s="61">
        <f t="shared" ref="G72:J72" si="7">SUM(G6:G58)</f>
        <v>297.29999999999995</v>
      </c>
      <c r="H72" s="61"/>
      <c r="I72" s="61">
        <f t="shared" si="7"/>
        <v>1583.6000000000006</v>
      </c>
      <c r="J72" s="61">
        <f t="shared" si="7"/>
        <v>1785.1000000000001</v>
      </c>
      <c r="K72" s="61"/>
    </row>
    <row r="74" spans="1:11" x14ac:dyDescent="0.15">
      <c r="F74" s="62"/>
    </row>
    <row r="75" spans="1:11" x14ac:dyDescent="0.15">
      <c r="F75" s="62"/>
    </row>
  </sheetData>
  <mergeCells count="4">
    <mergeCell ref="B3:C3"/>
    <mergeCell ref="D3:E3"/>
    <mergeCell ref="F3:H3"/>
    <mergeCell ref="I3:K3"/>
  </mergeCells>
  <phoneticPr fontId="2"/>
  <pageMargins left="0.59055118110236227" right="0.39370078740157483" top="0.59055118110236227" bottom="0.59055118110236227" header="0" footer="0"/>
  <pageSetup paperSize="9" scale="85" orientation="portrait" r:id="rId1"/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9"/>
  <sheetViews>
    <sheetView workbookViewId="0">
      <selection activeCell="D5" sqref="D5:D58"/>
    </sheetView>
  </sheetViews>
  <sheetFormatPr defaultRowHeight="13.5" x14ac:dyDescent="0.15"/>
  <cols>
    <col min="1" max="1" width="9" style="3"/>
    <col min="2" max="7" width="10.25" style="3" bestFit="1" customWidth="1"/>
    <col min="8" max="16384" width="9" style="3"/>
  </cols>
  <sheetData>
    <row r="1" spans="2:7" x14ac:dyDescent="0.15">
      <c r="B1" s="3" t="s">
        <v>69</v>
      </c>
      <c r="E1" s="3" t="s">
        <v>70</v>
      </c>
    </row>
    <row r="2" spans="2:7" x14ac:dyDescent="0.15">
      <c r="B2" s="3">
        <v>80</v>
      </c>
      <c r="C2" s="3">
        <v>87</v>
      </c>
      <c r="E2" s="3">
        <v>80</v>
      </c>
      <c r="F2" s="3">
        <v>87</v>
      </c>
    </row>
    <row r="3" spans="2:7" x14ac:dyDescent="0.15">
      <c r="B3" s="3">
        <v>38</v>
      </c>
      <c r="C3" s="3">
        <v>38</v>
      </c>
      <c r="E3" s="3">
        <v>41</v>
      </c>
      <c r="F3" s="3">
        <v>38</v>
      </c>
    </row>
    <row r="4" spans="2:7" x14ac:dyDescent="0.15">
      <c r="B4" s="3">
        <v>1</v>
      </c>
      <c r="C4" s="3">
        <v>1</v>
      </c>
      <c r="E4" s="3">
        <v>1</v>
      </c>
      <c r="F4" s="3">
        <v>1</v>
      </c>
    </row>
    <row r="5" spans="2:7" x14ac:dyDescent="0.15">
      <c r="B5" s="3">
        <v>1314969</v>
      </c>
      <c r="C5" s="3">
        <v>2731617</v>
      </c>
      <c r="D5" s="3">
        <f>B5+C5</f>
        <v>4046586</v>
      </c>
      <c r="E5" s="3">
        <v>1755376</v>
      </c>
      <c r="F5" s="3">
        <v>2731617</v>
      </c>
      <c r="G5" s="3">
        <f>E5+F5</f>
        <v>4486993</v>
      </c>
    </row>
    <row r="6" spans="2:7" x14ac:dyDescent="0.15">
      <c r="B6" s="3">
        <v>15799</v>
      </c>
      <c r="C6" s="3">
        <v>416305</v>
      </c>
      <c r="D6" s="3">
        <f t="shared" ref="D6:D58" si="0">B6+C6</f>
        <v>432104</v>
      </c>
      <c r="E6" s="3">
        <v>59846</v>
      </c>
      <c r="F6" s="3">
        <v>416305</v>
      </c>
      <c r="G6" s="3">
        <f t="shared" ref="G6:G58" si="1">E6+F6</f>
        <v>476151</v>
      </c>
    </row>
    <row r="7" spans="2:7" x14ac:dyDescent="0.15">
      <c r="B7" s="3">
        <v>20432</v>
      </c>
      <c r="C7" s="3">
        <v>188206</v>
      </c>
      <c r="D7" s="3">
        <f t="shared" si="0"/>
        <v>208638</v>
      </c>
      <c r="E7" s="3">
        <v>273557</v>
      </c>
      <c r="F7" s="3">
        <v>188206</v>
      </c>
      <c r="G7" s="3">
        <f t="shared" si="1"/>
        <v>461763</v>
      </c>
    </row>
    <row r="8" spans="2:7" x14ac:dyDescent="0.15">
      <c r="B8" s="3">
        <v>147035</v>
      </c>
      <c r="C8" s="3">
        <v>3418079</v>
      </c>
      <c r="D8" s="3">
        <f t="shared" si="0"/>
        <v>3565114</v>
      </c>
      <c r="E8" s="3">
        <v>585045</v>
      </c>
      <c r="F8" s="3">
        <v>3418079</v>
      </c>
      <c r="G8" s="3">
        <f t="shared" si="1"/>
        <v>4003124</v>
      </c>
    </row>
    <row r="9" spans="2:7" x14ac:dyDescent="0.15">
      <c r="B9" s="3">
        <v>3681</v>
      </c>
      <c r="C9" s="3">
        <v>391947</v>
      </c>
      <c r="D9" s="3">
        <f t="shared" si="0"/>
        <v>395628</v>
      </c>
      <c r="E9" s="3">
        <v>3681</v>
      </c>
      <c r="F9" s="3">
        <v>391947</v>
      </c>
      <c r="G9" s="3">
        <f t="shared" si="1"/>
        <v>395628</v>
      </c>
    </row>
    <row r="10" spans="2:7" x14ac:dyDescent="0.15">
      <c r="B10" s="3">
        <v>95752</v>
      </c>
      <c r="C10" s="3">
        <v>1682490</v>
      </c>
      <c r="D10" s="3">
        <f t="shared" si="0"/>
        <v>1778242</v>
      </c>
      <c r="E10" s="3">
        <v>95752</v>
      </c>
      <c r="F10" s="3">
        <v>1682490</v>
      </c>
      <c r="G10" s="3">
        <f t="shared" si="1"/>
        <v>1778242</v>
      </c>
    </row>
    <row r="11" spans="2:7" x14ac:dyDescent="0.15">
      <c r="B11" s="3">
        <v>467579</v>
      </c>
      <c r="C11" s="3">
        <v>2825048</v>
      </c>
      <c r="D11" s="3">
        <f t="shared" si="0"/>
        <v>3292627</v>
      </c>
      <c r="E11" s="3">
        <v>617639</v>
      </c>
      <c r="F11" s="3">
        <v>2825048</v>
      </c>
      <c r="G11" s="3">
        <f t="shared" si="1"/>
        <v>3442687</v>
      </c>
    </row>
    <row r="12" spans="2:7" x14ac:dyDescent="0.15">
      <c r="B12" s="3">
        <v>64794</v>
      </c>
      <c r="C12" s="3">
        <v>1131080</v>
      </c>
      <c r="D12" s="3">
        <f t="shared" si="0"/>
        <v>1195874</v>
      </c>
      <c r="E12" s="3">
        <v>209113</v>
      </c>
      <c r="F12" s="3">
        <v>1131080</v>
      </c>
      <c r="G12" s="3">
        <f t="shared" si="1"/>
        <v>1340193</v>
      </c>
    </row>
    <row r="13" spans="2:7" x14ac:dyDescent="0.15">
      <c r="B13" s="3">
        <v>4942</v>
      </c>
      <c r="C13" s="3">
        <v>1019707</v>
      </c>
      <c r="D13" s="3">
        <f t="shared" si="0"/>
        <v>1024649</v>
      </c>
      <c r="E13" s="3">
        <v>6150</v>
      </c>
      <c r="F13" s="3">
        <v>1019707</v>
      </c>
      <c r="G13" s="3">
        <f t="shared" si="1"/>
        <v>1025857</v>
      </c>
    </row>
    <row r="14" spans="2:7" x14ac:dyDescent="0.15">
      <c r="B14" s="3">
        <v>187718</v>
      </c>
      <c r="C14" s="3">
        <v>242864</v>
      </c>
      <c r="D14" s="3">
        <f t="shared" si="0"/>
        <v>430582</v>
      </c>
      <c r="E14" s="3">
        <v>340027</v>
      </c>
      <c r="F14" s="3">
        <v>242864</v>
      </c>
      <c r="G14" s="3">
        <f t="shared" si="1"/>
        <v>582891</v>
      </c>
    </row>
    <row r="15" spans="2:7" x14ac:dyDescent="0.15">
      <c r="B15" s="3">
        <v>78096</v>
      </c>
      <c r="C15" s="3">
        <v>1143076</v>
      </c>
      <c r="D15" s="3">
        <f t="shared" si="0"/>
        <v>1221172</v>
      </c>
      <c r="E15" s="3">
        <v>151000</v>
      </c>
      <c r="F15" s="3">
        <v>1143076</v>
      </c>
      <c r="G15" s="3">
        <f t="shared" si="1"/>
        <v>1294076</v>
      </c>
    </row>
    <row r="16" spans="2:7" x14ac:dyDescent="0.15">
      <c r="B16" s="3">
        <v>10752</v>
      </c>
      <c r="C16" s="3">
        <v>1871181</v>
      </c>
      <c r="D16" s="3">
        <f t="shared" si="0"/>
        <v>1881933</v>
      </c>
      <c r="E16" s="3">
        <v>32969</v>
      </c>
      <c r="F16" s="3">
        <v>1871181</v>
      </c>
      <c r="G16" s="3">
        <f t="shared" si="1"/>
        <v>1904150</v>
      </c>
    </row>
    <row r="17" spans="2:7" x14ac:dyDescent="0.15">
      <c r="B17" s="3">
        <v>1407674</v>
      </c>
      <c r="C17" s="3">
        <v>98043</v>
      </c>
      <c r="D17" s="3">
        <f t="shared" si="0"/>
        <v>1505717</v>
      </c>
      <c r="E17" s="3">
        <v>1407674</v>
      </c>
      <c r="F17" s="3">
        <v>98043</v>
      </c>
      <c r="G17" s="3">
        <f t="shared" si="1"/>
        <v>1505717</v>
      </c>
    </row>
    <row r="18" spans="2:7" x14ac:dyDescent="0.15">
      <c r="B18" s="3">
        <v>2629405</v>
      </c>
      <c r="C18" s="3">
        <v>219888</v>
      </c>
      <c r="D18" s="3">
        <f t="shared" si="0"/>
        <v>2849293</v>
      </c>
      <c r="E18" s="3">
        <v>3486926</v>
      </c>
      <c r="F18" s="3">
        <v>219888</v>
      </c>
      <c r="G18" s="3">
        <f t="shared" si="1"/>
        <v>3706814</v>
      </c>
    </row>
    <row r="19" spans="2:7" x14ac:dyDescent="0.15">
      <c r="B19" s="3">
        <v>694847</v>
      </c>
      <c r="C19" s="3">
        <v>656349</v>
      </c>
      <c r="D19" s="3">
        <f t="shared" si="0"/>
        <v>1351196</v>
      </c>
      <c r="E19" s="3">
        <v>703688</v>
      </c>
      <c r="F19" s="3">
        <v>656349</v>
      </c>
      <c r="G19" s="3">
        <f t="shared" si="1"/>
        <v>1360037</v>
      </c>
    </row>
    <row r="20" spans="2:7" x14ac:dyDescent="0.15">
      <c r="B20" s="3">
        <v>685</v>
      </c>
      <c r="C20" s="3">
        <v>0</v>
      </c>
      <c r="D20" s="3">
        <f t="shared" si="0"/>
        <v>685</v>
      </c>
      <c r="E20" s="3">
        <v>685</v>
      </c>
      <c r="F20" s="3">
        <v>0</v>
      </c>
      <c r="G20" s="3">
        <f t="shared" si="1"/>
        <v>685</v>
      </c>
    </row>
    <row r="21" spans="2:7" x14ac:dyDescent="0.15">
      <c r="B21" s="3">
        <v>23453</v>
      </c>
      <c r="C21" s="3">
        <v>909970</v>
      </c>
      <c r="D21" s="3">
        <f t="shared" si="0"/>
        <v>933423</v>
      </c>
      <c r="E21" s="3">
        <v>96797</v>
      </c>
      <c r="F21" s="3">
        <v>909970</v>
      </c>
      <c r="G21" s="3">
        <f t="shared" si="1"/>
        <v>1006767</v>
      </c>
    </row>
    <row r="22" spans="2:7" x14ac:dyDescent="0.15">
      <c r="B22" s="3">
        <v>665403</v>
      </c>
      <c r="C22" s="3">
        <v>80392</v>
      </c>
      <c r="D22" s="3">
        <f t="shared" si="0"/>
        <v>745795</v>
      </c>
      <c r="E22" s="3">
        <v>681486</v>
      </c>
      <c r="F22" s="3">
        <v>83897</v>
      </c>
      <c r="G22" s="3">
        <f t="shared" si="1"/>
        <v>765383</v>
      </c>
    </row>
    <row r="23" spans="2:7" x14ac:dyDescent="0.15">
      <c r="B23" s="3">
        <v>16910</v>
      </c>
      <c r="C23" s="3">
        <v>2882193</v>
      </c>
      <c r="D23" s="3">
        <f t="shared" si="0"/>
        <v>2899103</v>
      </c>
      <c r="E23" s="3">
        <v>69230</v>
      </c>
      <c r="F23" s="3">
        <v>2882193</v>
      </c>
      <c r="G23" s="3">
        <f t="shared" si="1"/>
        <v>2951423</v>
      </c>
    </row>
    <row r="24" spans="2:7" x14ac:dyDescent="0.15">
      <c r="B24" s="3">
        <v>668498</v>
      </c>
      <c r="C24" s="3">
        <v>32989</v>
      </c>
      <c r="D24" s="3">
        <f t="shared" si="0"/>
        <v>701487</v>
      </c>
      <c r="E24" s="3">
        <v>668498</v>
      </c>
      <c r="F24" s="3">
        <v>32989</v>
      </c>
      <c r="G24" s="3">
        <f t="shared" si="1"/>
        <v>701487</v>
      </c>
    </row>
    <row r="25" spans="2:7" x14ac:dyDescent="0.15">
      <c r="B25" s="3">
        <v>5397</v>
      </c>
      <c r="C25" s="3">
        <v>160918</v>
      </c>
      <c r="D25" s="3">
        <f t="shared" si="0"/>
        <v>166315</v>
      </c>
      <c r="E25" s="3">
        <v>6197</v>
      </c>
      <c r="F25" s="3">
        <v>160918</v>
      </c>
      <c r="G25" s="3">
        <f t="shared" si="1"/>
        <v>167115</v>
      </c>
    </row>
    <row r="26" spans="2:7" x14ac:dyDescent="0.15">
      <c r="B26" s="3">
        <v>22765</v>
      </c>
      <c r="C26" s="3">
        <v>115544</v>
      </c>
      <c r="D26" s="3">
        <f t="shared" si="0"/>
        <v>138309</v>
      </c>
      <c r="E26" s="3">
        <v>22765</v>
      </c>
      <c r="F26" s="3">
        <v>115544</v>
      </c>
      <c r="G26" s="3">
        <f t="shared" si="1"/>
        <v>138309</v>
      </c>
    </row>
    <row r="27" spans="2:7" x14ac:dyDescent="0.15">
      <c r="B27" s="3">
        <v>15908</v>
      </c>
      <c r="C27" s="3">
        <v>267633</v>
      </c>
      <c r="D27" s="3">
        <f t="shared" si="0"/>
        <v>283541</v>
      </c>
      <c r="E27" s="3">
        <v>19678</v>
      </c>
      <c r="F27" s="3">
        <v>267743</v>
      </c>
      <c r="G27" s="3">
        <f t="shared" si="1"/>
        <v>287421</v>
      </c>
    </row>
    <row r="28" spans="2:7" x14ac:dyDescent="0.15">
      <c r="B28" s="3">
        <v>34</v>
      </c>
      <c r="C28" s="3">
        <v>36700</v>
      </c>
      <c r="D28" s="3">
        <f t="shared" si="0"/>
        <v>36734</v>
      </c>
      <c r="E28" s="3">
        <v>1440</v>
      </c>
      <c r="F28" s="3">
        <v>36700</v>
      </c>
      <c r="G28" s="3">
        <f t="shared" si="1"/>
        <v>38140</v>
      </c>
    </row>
    <row r="29" spans="2:7" x14ac:dyDescent="0.15">
      <c r="B29" s="3">
        <v>12791445</v>
      </c>
      <c r="C29" s="3">
        <v>0</v>
      </c>
      <c r="D29" s="3">
        <f t="shared" si="0"/>
        <v>12791445</v>
      </c>
      <c r="E29" s="3">
        <v>15278897</v>
      </c>
      <c r="F29" s="3">
        <v>0</v>
      </c>
      <c r="G29" s="3">
        <f t="shared" si="1"/>
        <v>15278897</v>
      </c>
    </row>
    <row r="30" spans="2:7" x14ac:dyDescent="0.15">
      <c r="B30" s="3">
        <v>8591</v>
      </c>
      <c r="C30" s="3">
        <v>59700</v>
      </c>
      <c r="D30" s="3">
        <f t="shared" si="0"/>
        <v>68291</v>
      </c>
      <c r="E30" s="3">
        <v>8591</v>
      </c>
      <c r="F30" s="3">
        <v>59700</v>
      </c>
      <c r="G30" s="3">
        <f t="shared" si="1"/>
        <v>68291</v>
      </c>
    </row>
    <row r="31" spans="2:7" x14ac:dyDescent="0.15">
      <c r="B31" s="3">
        <v>5959</v>
      </c>
      <c r="C31" s="3">
        <v>409486</v>
      </c>
      <c r="D31" s="3">
        <f t="shared" si="0"/>
        <v>415445</v>
      </c>
      <c r="E31" s="3">
        <v>5959</v>
      </c>
      <c r="F31" s="3">
        <v>409486</v>
      </c>
      <c r="G31" s="3">
        <f t="shared" si="1"/>
        <v>415445</v>
      </c>
    </row>
    <row r="32" spans="2:7" x14ac:dyDescent="0.15">
      <c r="B32" s="3">
        <v>6157</v>
      </c>
      <c r="C32" s="3">
        <v>125880</v>
      </c>
      <c r="D32" s="3">
        <f t="shared" si="0"/>
        <v>132037</v>
      </c>
      <c r="E32" s="3">
        <v>109553</v>
      </c>
      <c r="F32" s="3">
        <v>125880</v>
      </c>
      <c r="G32" s="3">
        <f t="shared" si="1"/>
        <v>235433</v>
      </c>
    </row>
    <row r="33" spans="2:7" x14ac:dyDescent="0.15">
      <c r="B33" s="3">
        <v>220031</v>
      </c>
      <c r="C33" s="3">
        <v>0</v>
      </c>
      <c r="D33" s="3">
        <f t="shared" si="0"/>
        <v>220031</v>
      </c>
      <c r="E33" s="3">
        <v>220031</v>
      </c>
      <c r="F33" s="3">
        <v>0</v>
      </c>
      <c r="G33" s="3">
        <f t="shared" si="1"/>
        <v>220031</v>
      </c>
    </row>
    <row r="34" spans="2:7" x14ac:dyDescent="0.15">
      <c r="B34" s="3">
        <v>15859</v>
      </c>
      <c r="C34" s="3">
        <v>2154076</v>
      </c>
      <c r="D34" s="3">
        <f t="shared" si="0"/>
        <v>2169935</v>
      </c>
      <c r="E34" s="3">
        <v>15859</v>
      </c>
      <c r="F34" s="3">
        <v>2154076</v>
      </c>
      <c r="G34" s="3">
        <f t="shared" si="1"/>
        <v>2169935</v>
      </c>
    </row>
    <row r="35" spans="2:7" x14ac:dyDescent="0.15">
      <c r="B35" s="3">
        <v>13463</v>
      </c>
      <c r="C35" s="3">
        <v>44510</v>
      </c>
      <c r="D35" s="3">
        <f t="shared" si="0"/>
        <v>57973</v>
      </c>
      <c r="E35" s="3">
        <v>41311</v>
      </c>
      <c r="F35" s="3">
        <v>44510</v>
      </c>
      <c r="G35" s="3">
        <f t="shared" si="1"/>
        <v>85821</v>
      </c>
    </row>
    <row r="36" spans="2:7" x14ac:dyDescent="0.15">
      <c r="B36" s="3">
        <v>5129</v>
      </c>
      <c r="C36" s="3">
        <v>121084</v>
      </c>
      <c r="D36" s="3">
        <f t="shared" si="0"/>
        <v>126213</v>
      </c>
      <c r="E36" s="3">
        <v>5129</v>
      </c>
      <c r="F36" s="3">
        <v>121084</v>
      </c>
      <c r="G36" s="3">
        <f t="shared" si="1"/>
        <v>126213</v>
      </c>
    </row>
    <row r="37" spans="2:7" x14ac:dyDescent="0.15">
      <c r="B37" s="3">
        <v>106385</v>
      </c>
      <c r="C37" s="3">
        <v>180090</v>
      </c>
      <c r="D37" s="3">
        <f t="shared" si="0"/>
        <v>286475</v>
      </c>
      <c r="E37" s="3">
        <v>106385</v>
      </c>
      <c r="F37" s="3">
        <v>180090</v>
      </c>
      <c r="G37" s="3">
        <f t="shared" si="1"/>
        <v>286475</v>
      </c>
    </row>
    <row r="38" spans="2:7" x14ac:dyDescent="0.15">
      <c r="B38" s="3">
        <v>6390445</v>
      </c>
      <c r="C38" s="3">
        <v>187007</v>
      </c>
      <c r="D38" s="3">
        <f t="shared" si="0"/>
        <v>6577452</v>
      </c>
      <c r="E38" s="3">
        <v>7195094</v>
      </c>
      <c r="F38" s="3">
        <v>187007</v>
      </c>
      <c r="G38" s="3">
        <f t="shared" si="1"/>
        <v>7382101</v>
      </c>
    </row>
    <row r="39" spans="2:7" x14ac:dyDescent="0.15">
      <c r="B39" s="3">
        <v>319771</v>
      </c>
      <c r="C39" s="3">
        <v>107347</v>
      </c>
      <c r="D39" s="3">
        <f t="shared" si="0"/>
        <v>427118</v>
      </c>
      <c r="E39" s="3">
        <v>684282</v>
      </c>
      <c r="F39" s="3">
        <v>107347</v>
      </c>
      <c r="G39" s="3">
        <f t="shared" si="1"/>
        <v>791629</v>
      </c>
    </row>
    <row r="40" spans="2:7" x14ac:dyDescent="0.15">
      <c r="B40" s="3">
        <v>1593</v>
      </c>
      <c r="C40" s="3">
        <v>147452</v>
      </c>
      <c r="D40" s="3">
        <f t="shared" si="0"/>
        <v>149045</v>
      </c>
      <c r="E40" s="3">
        <v>1593</v>
      </c>
      <c r="F40" s="3">
        <v>147452</v>
      </c>
      <c r="G40" s="3">
        <f t="shared" si="1"/>
        <v>149045</v>
      </c>
    </row>
    <row r="41" spans="2:7" x14ac:dyDescent="0.15">
      <c r="B41" s="3">
        <v>8584</v>
      </c>
      <c r="C41" s="3">
        <v>21210</v>
      </c>
      <c r="D41" s="3">
        <f t="shared" si="0"/>
        <v>29794</v>
      </c>
      <c r="E41" s="3">
        <v>16023</v>
      </c>
      <c r="F41" s="3">
        <v>21210</v>
      </c>
      <c r="G41" s="3">
        <f t="shared" si="1"/>
        <v>37233</v>
      </c>
    </row>
    <row r="42" spans="2:7" x14ac:dyDescent="0.15">
      <c r="B42" s="3">
        <v>6694</v>
      </c>
      <c r="C42" s="3">
        <v>0</v>
      </c>
      <c r="D42" s="3">
        <f t="shared" si="0"/>
        <v>6694</v>
      </c>
      <c r="E42" s="3">
        <v>53987</v>
      </c>
      <c r="F42" s="3">
        <v>0</v>
      </c>
      <c r="G42" s="3">
        <f t="shared" si="1"/>
        <v>53987</v>
      </c>
    </row>
    <row r="43" spans="2:7" x14ac:dyDescent="0.15">
      <c r="B43" s="3">
        <v>10745</v>
      </c>
      <c r="C43" s="3">
        <v>1703</v>
      </c>
      <c r="D43" s="3">
        <f t="shared" si="0"/>
        <v>12448</v>
      </c>
      <c r="E43" s="3">
        <v>11467</v>
      </c>
      <c r="F43" s="3">
        <v>1703</v>
      </c>
      <c r="G43" s="3">
        <f t="shared" si="1"/>
        <v>13170</v>
      </c>
    </row>
    <row r="44" spans="2:7" x14ac:dyDescent="0.15">
      <c r="B44" s="3">
        <v>34570</v>
      </c>
      <c r="C44" s="3">
        <v>66609</v>
      </c>
      <c r="D44" s="3">
        <f t="shared" si="0"/>
        <v>101179</v>
      </c>
      <c r="E44" s="3">
        <v>34570</v>
      </c>
      <c r="F44" s="3">
        <v>67822</v>
      </c>
      <c r="G44" s="3">
        <f t="shared" si="1"/>
        <v>102392</v>
      </c>
    </row>
    <row r="45" spans="2:7" x14ac:dyDescent="0.15">
      <c r="B45" s="3">
        <v>10518</v>
      </c>
      <c r="C45" s="3">
        <v>90026</v>
      </c>
      <c r="D45" s="3">
        <f t="shared" si="0"/>
        <v>100544</v>
      </c>
      <c r="E45" s="3">
        <v>17166</v>
      </c>
      <c r="F45" s="3">
        <v>90026</v>
      </c>
      <c r="G45" s="3">
        <f t="shared" si="1"/>
        <v>107192</v>
      </c>
    </row>
    <row r="46" spans="2:7" x14ac:dyDescent="0.15">
      <c r="B46" s="3">
        <v>6671</v>
      </c>
      <c r="C46" s="3">
        <v>209060</v>
      </c>
      <c r="D46" s="3">
        <f t="shared" si="0"/>
        <v>215731</v>
      </c>
      <c r="E46" s="3">
        <v>8643</v>
      </c>
      <c r="F46" s="3">
        <v>209060</v>
      </c>
      <c r="G46" s="3">
        <f t="shared" si="1"/>
        <v>217703</v>
      </c>
    </row>
    <row r="47" spans="2:7" x14ac:dyDescent="0.15">
      <c r="B47" s="3">
        <v>1026</v>
      </c>
      <c r="C47" s="3">
        <v>0</v>
      </c>
      <c r="D47" s="3">
        <f t="shared" si="0"/>
        <v>1026</v>
      </c>
      <c r="E47" s="3">
        <v>1240</v>
      </c>
      <c r="F47" s="3">
        <v>0</v>
      </c>
      <c r="G47" s="3">
        <f t="shared" si="1"/>
        <v>1240</v>
      </c>
    </row>
    <row r="48" spans="2:7" x14ac:dyDescent="0.15">
      <c r="B48" s="3">
        <v>2495</v>
      </c>
      <c r="C48" s="3">
        <v>0</v>
      </c>
      <c r="D48" s="3">
        <f t="shared" si="0"/>
        <v>2495</v>
      </c>
      <c r="E48" s="3">
        <v>2468</v>
      </c>
      <c r="F48" s="3">
        <v>0</v>
      </c>
      <c r="G48" s="3">
        <f t="shared" si="1"/>
        <v>2468</v>
      </c>
    </row>
    <row r="49" spans="2:7" x14ac:dyDescent="0.15">
      <c r="B49" s="3">
        <v>34</v>
      </c>
      <c r="C49" s="3">
        <v>156491</v>
      </c>
      <c r="D49" s="3">
        <f t="shared" si="0"/>
        <v>156525</v>
      </c>
      <c r="E49" s="3">
        <v>4905</v>
      </c>
      <c r="F49" s="3">
        <v>156491</v>
      </c>
      <c r="G49" s="3">
        <f t="shared" si="1"/>
        <v>161396</v>
      </c>
    </row>
    <row r="50" spans="2:7" x14ac:dyDescent="0.15">
      <c r="B50" s="3">
        <v>8143</v>
      </c>
      <c r="C50" s="3">
        <v>0</v>
      </c>
      <c r="D50" s="3">
        <f t="shared" si="0"/>
        <v>8143</v>
      </c>
      <c r="E50" s="3">
        <v>8143</v>
      </c>
      <c r="F50" s="3">
        <v>0</v>
      </c>
      <c r="G50" s="3">
        <f t="shared" si="1"/>
        <v>8143</v>
      </c>
    </row>
    <row r="51" spans="2:7" x14ac:dyDescent="0.15">
      <c r="B51" s="3">
        <v>4975</v>
      </c>
      <c r="C51" s="3">
        <v>0</v>
      </c>
      <c r="D51" s="3">
        <f t="shared" si="0"/>
        <v>4975</v>
      </c>
      <c r="E51" s="3">
        <v>4975</v>
      </c>
      <c r="F51" s="3">
        <v>0</v>
      </c>
      <c r="G51" s="3">
        <f t="shared" si="1"/>
        <v>4975</v>
      </c>
    </row>
    <row r="52" spans="2:7" x14ac:dyDescent="0.15">
      <c r="B52" s="3">
        <v>7090</v>
      </c>
      <c r="C52" s="3">
        <v>12472</v>
      </c>
      <c r="D52" s="3">
        <f t="shared" si="0"/>
        <v>19562</v>
      </c>
      <c r="E52" s="3">
        <v>7090</v>
      </c>
      <c r="F52" s="3">
        <v>12472</v>
      </c>
      <c r="G52" s="3">
        <f t="shared" si="1"/>
        <v>19562</v>
      </c>
    </row>
    <row r="53" spans="2:7" x14ac:dyDescent="0.15">
      <c r="B53" s="3">
        <v>209099</v>
      </c>
      <c r="C53" s="3">
        <v>0</v>
      </c>
      <c r="D53" s="3">
        <f t="shared" si="0"/>
        <v>209099</v>
      </c>
      <c r="E53" s="3">
        <v>318108</v>
      </c>
      <c r="F53" s="3">
        <v>0</v>
      </c>
      <c r="G53" s="3">
        <f t="shared" si="1"/>
        <v>318108</v>
      </c>
    </row>
    <row r="54" spans="2:7" x14ac:dyDescent="0.15">
      <c r="B54" s="3">
        <v>4648</v>
      </c>
      <c r="C54" s="3">
        <v>2597</v>
      </c>
      <c r="D54" s="3">
        <f t="shared" si="0"/>
        <v>7245</v>
      </c>
      <c r="E54" s="3">
        <v>4650</v>
      </c>
      <c r="F54" s="3">
        <v>2597</v>
      </c>
      <c r="G54" s="3">
        <f t="shared" si="1"/>
        <v>7247</v>
      </c>
    </row>
    <row r="55" spans="2:7" x14ac:dyDescent="0.15">
      <c r="B55" s="3">
        <v>11440</v>
      </c>
      <c r="C55" s="3">
        <v>0</v>
      </c>
      <c r="D55" s="3">
        <f t="shared" si="0"/>
        <v>11440</v>
      </c>
      <c r="E55" s="3">
        <v>11440</v>
      </c>
      <c r="F55" s="3">
        <v>0</v>
      </c>
      <c r="G55" s="3">
        <f t="shared" si="1"/>
        <v>11440</v>
      </c>
    </row>
    <row r="56" spans="2:7" x14ac:dyDescent="0.15">
      <c r="B56" s="3">
        <v>48984</v>
      </c>
      <c r="C56" s="3">
        <v>0</v>
      </c>
      <c r="D56" s="3">
        <f t="shared" si="0"/>
        <v>48984</v>
      </c>
      <c r="E56" s="3">
        <v>48984</v>
      </c>
      <c r="F56" s="3">
        <v>0</v>
      </c>
      <c r="G56" s="3">
        <f t="shared" si="1"/>
        <v>48984</v>
      </c>
    </row>
    <row r="57" spans="2:7" x14ac:dyDescent="0.15">
      <c r="B57" s="3">
        <v>2260</v>
      </c>
      <c r="C57" s="3">
        <v>0</v>
      </c>
      <c r="D57" s="3">
        <f t="shared" si="0"/>
        <v>2260</v>
      </c>
      <c r="E57" s="3">
        <v>2260</v>
      </c>
      <c r="F57" s="3">
        <v>0</v>
      </c>
      <c r="G57" s="3">
        <f t="shared" si="1"/>
        <v>2260</v>
      </c>
    </row>
    <row r="58" spans="2:7" x14ac:dyDescent="0.15">
      <c r="B58" s="3">
        <v>6129</v>
      </c>
      <c r="C58" s="3">
        <v>0</v>
      </c>
      <c r="D58" s="3">
        <f t="shared" si="0"/>
        <v>6129</v>
      </c>
      <c r="E58" s="3">
        <v>6129</v>
      </c>
      <c r="F58" s="3">
        <v>0</v>
      </c>
      <c r="G58" s="3">
        <f t="shared" si="1"/>
        <v>6129</v>
      </c>
    </row>
    <row r="59" spans="2:7" x14ac:dyDescent="0.15">
      <c r="B59" s="3">
        <f>SUM(B5:B58)</f>
        <v>28831461</v>
      </c>
      <c r="C59" s="3">
        <f t="shared" ref="C59:G59" si="2">SUM(C5:C58)</f>
        <v>26619019</v>
      </c>
      <c r="D59" s="3">
        <f t="shared" si="2"/>
        <v>55450480</v>
      </c>
      <c r="E59" s="3">
        <f t="shared" si="2"/>
        <v>35530151</v>
      </c>
      <c r="F59" s="3">
        <f t="shared" si="2"/>
        <v>26623847</v>
      </c>
      <c r="G59" s="3">
        <f t="shared" si="2"/>
        <v>62153998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健全化判断比率</vt:lpstr>
      <vt:lpstr>Sheet1</vt:lpstr>
      <vt:lpstr>健全化判断比率!Print_Area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k.nshwk</dc:creator>
  <cp:lastModifiedBy> </cp:lastModifiedBy>
  <cp:lastPrinted>2019-09-09T01:39:41Z</cp:lastPrinted>
  <dcterms:created xsi:type="dcterms:W3CDTF">2016-09-05T04:47:17Z</dcterms:created>
  <dcterms:modified xsi:type="dcterms:W3CDTF">2019-09-18T02:13:55Z</dcterms:modified>
</cp:coreProperties>
</file>