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1555" windowHeight="14130"/>
  </bookViews>
  <sheets>
    <sheet name="H27健全化判断比率" sheetId="1" r:id="rId1"/>
  </sheets>
  <calcPr calcId="125725"/>
</workbook>
</file>

<file path=xl/calcChain.xml><?xml version="1.0" encoding="utf-8"?>
<calcChain xmlns="http://schemas.openxmlformats.org/spreadsheetml/2006/main">
  <c r="J63" i="1"/>
  <c r="I63"/>
  <c r="K63" s="1"/>
  <c r="G63"/>
  <c r="F63"/>
  <c r="H63" s="1"/>
  <c r="J62"/>
  <c r="I62"/>
  <c r="K62" s="1"/>
  <c r="H62"/>
  <c r="G62"/>
  <c r="F62"/>
  <c r="J61"/>
  <c r="K61" s="1"/>
  <c r="I61"/>
  <c r="G61"/>
  <c r="F61"/>
  <c r="H61" s="1"/>
  <c r="J60"/>
  <c r="I60"/>
  <c r="K60" s="1"/>
  <c r="H60"/>
  <c r="G60"/>
  <c r="F60"/>
  <c r="J59"/>
  <c r="K59" s="1"/>
  <c r="I59"/>
  <c r="G59"/>
  <c r="F59"/>
  <c r="H59" s="1"/>
  <c r="K58"/>
  <c r="H58"/>
  <c r="K57"/>
  <c r="H57"/>
  <c r="K56"/>
  <c r="H56"/>
  <c r="K55"/>
  <c r="H55"/>
  <c r="K54"/>
  <c r="H54"/>
  <c r="K53"/>
  <c r="H53"/>
  <c r="K52"/>
  <c r="H52"/>
  <c r="K51"/>
  <c r="H51"/>
  <c r="K50"/>
  <c r="H50"/>
  <c r="K49"/>
  <c r="H49"/>
  <c r="K48"/>
  <c r="H48"/>
  <c r="K47"/>
  <c r="H47"/>
  <c r="K46"/>
  <c r="H46"/>
  <c r="K45"/>
  <c r="H45"/>
  <c r="K44"/>
  <c r="H44"/>
  <c r="K43"/>
  <c r="H43"/>
  <c r="K42"/>
  <c r="H42"/>
  <c r="K41"/>
  <c r="H41"/>
  <c r="K40"/>
  <c r="H40"/>
  <c r="K39"/>
  <c r="H39"/>
  <c r="K38"/>
  <c r="H38"/>
  <c r="K37"/>
  <c r="H37"/>
  <c r="K36"/>
  <c r="H36"/>
  <c r="K35"/>
  <c r="H35"/>
  <c r="K34"/>
  <c r="H34"/>
  <c r="K33"/>
  <c r="H33"/>
  <c r="K32"/>
  <c r="H32"/>
  <c r="K31"/>
  <c r="H31"/>
  <c r="K30"/>
  <c r="H30"/>
  <c r="K29"/>
  <c r="H29"/>
  <c r="K28"/>
  <c r="H28"/>
  <c r="K27"/>
  <c r="H27"/>
  <c r="K26"/>
  <c r="H26"/>
  <c r="K25"/>
  <c r="H25"/>
  <c r="K24"/>
  <c r="H24"/>
  <c r="K23"/>
  <c r="H23"/>
  <c r="K22"/>
  <c r="H22"/>
  <c r="K21"/>
  <c r="H21"/>
  <c r="K20"/>
  <c r="H20"/>
  <c r="K19"/>
  <c r="H19"/>
  <c r="K18"/>
  <c r="H18"/>
  <c r="K17"/>
  <c r="H17"/>
  <c r="K16"/>
  <c r="H16"/>
  <c r="K15"/>
  <c r="H15"/>
  <c r="K14"/>
  <c r="H14"/>
  <c r="K13"/>
  <c r="H13"/>
  <c r="K12"/>
  <c r="H12"/>
  <c r="K11"/>
  <c r="H11"/>
  <c r="K10"/>
  <c r="H10"/>
  <c r="K9"/>
  <c r="H9"/>
  <c r="K8"/>
  <c r="H8"/>
  <c r="K7"/>
  <c r="H7"/>
  <c r="K6"/>
  <c r="H6"/>
  <c r="K5"/>
  <c r="H5"/>
</calcChain>
</file>

<file path=xl/sharedStrings.xml><?xml version="1.0" encoding="utf-8"?>
<sst xmlns="http://schemas.openxmlformats.org/spreadsheetml/2006/main" count="221" uniqueCount="73">
  <si>
    <t>（単位：％、pt）</t>
    <rPh sb="1" eb="3">
      <t>タンイ</t>
    </rPh>
    <phoneticPr fontId="3"/>
  </si>
  <si>
    <t>実質赤字比率</t>
    <rPh sb="0" eb="2">
      <t>ジッシツ</t>
    </rPh>
    <rPh sb="2" eb="4">
      <t>アカジ</t>
    </rPh>
    <rPh sb="4" eb="6">
      <t>ヒリツ</t>
    </rPh>
    <phoneticPr fontId="3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</si>
  <si>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3"/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</si>
  <si>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</si>
  <si>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将来負担比率</t>
    <rPh sb="0" eb="2">
      <t>ショウライ</t>
    </rPh>
    <rPh sb="2" eb="4">
      <t>フタン</t>
    </rPh>
    <rPh sb="4" eb="6">
      <t>ヒリツ</t>
    </rPh>
    <phoneticPr fontId="3"/>
  </si>
  <si>
    <t>早期健全化
基準</t>
    <rPh sb="0" eb="2">
      <t>ソウキ</t>
    </rPh>
    <rPh sb="2" eb="5">
      <t>ケンゼンカ</t>
    </rPh>
    <rPh sb="6" eb="8">
      <t>キジュン</t>
    </rPh>
    <phoneticPr fontId="3"/>
  </si>
  <si>
    <t>参考
前年度</t>
    <rPh sb="0" eb="2">
      <t>サンコウ</t>
    </rPh>
    <rPh sb="3" eb="6">
      <t>ゼンネンド</t>
    </rPh>
    <phoneticPr fontId="3"/>
  </si>
  <si>
    <t>参考
対前年度比</t>
    <rPh sb="0" eb="2">
      <t>サンコウ</t>
    </rPh>
    <rPh sb="3" eb="4">
      <t>タイ</t>
    </rPh>
    <rPh sb="4" eb="8">
      <t>ゼンネンドヒ</t>
    </rPh>
    <phoneticPr fontId="3"/>
  </si>
  <si>
    <t>千葉市</t>
    <rPh sb="0" eb="3">
      <t>チバシ</t>
    </rPh>
    <phoneticPr fontId="3"/>
  </si>
  <si>
    <t>-</t>
    <phoneticPr fontId="3"/>
  </si>
  <si>
    <t>銚子市</t>
    <rPh sb="0" eb="3">
      <t>チョウシシ</t>
    </rPh>
    <phoneticPr fontId="1"/>
  </si>
  <si>
    <t>-</t>
  </si>
  <si>
    <t>市川市</t>
    <rPh sb="0" eb="3">
      <t>イチカワシ</t>
    </rPh>
    <phoneticPr fontId="1"/>
  </si>
  <si>
    <t>船橋市</t>
  </si>
  <si>
    <t>館山市</t>
    <rPh sb="0" eb="3">
      <t>タテヤマシ</t>
    </rPh>
    <phoneticPr fontId="1"/>
  </si>
  <si>
    <t>木更津市</t>
  </si>
  <si>
    <t>松戸市</t>
    <rPh sb="0" eb="3">
      <t>マツドシ</t>
    </rPh>
    <phoneticPr fontId="1"/>
  </si>
  <si>
    <t>野田市</t>
  </si>
  <si>
    <t>茂原市</t>
    <rPh sb="0" eb="2">
      <t>モバラ</t>
    </rPh>
    <rPh sb="2" eb="3">
      <t>シ</t>
    </rPh>
    <phoneticPr fontId="1"/>
  </si>
  <si>
    <t>成田市</t>
    <rPh sb="0" eb="3">
      <t>ナリタシ</t>
    </rPh>
    <phoneticPr fontId="1"/>
  </si>
  <si>
    <t>佐倉市</t>
    <rPh sb="0" eb="3">
      <t>サクラシ</t>
    </rPh>
    <phoneticPr fontId="1"/>
  </si>
  <si>
    <t>東金市</t>
    <rPh sb="0" eb="2">
      <t>トウガネ</t>
    </rPh>
    <rPh sb="2" eb="3">
      <t>シ</t>
    </rPh>
    <phoneticPr fontId="1"/>
  </si>
  <si>
    <t>旭市</t>
  </si>
  <si>
    <t>習志野市</t>
    <rPh sb="0" eb="4">
      <t>ナラシノシ</t>
    </rPh>
    <phoneticPr fontId="1"/>
  </si>
  <si>
    <t>柏市</t>
  </si>
  <si>
    <t>勝浦市</t>
    <rPh sb="0" eb="3">
      <t>カツウラシ</t>
    </rPh>
    <phoneticPr fontId="1"/>
  </si>
  <si>
    <t>市原市</t>
    <rPh sb="0" eb="3">
      <t>イチハラシ</t>
    </rPh>
    <phoneticPr fontId="1"/>
  </si>
  <si>
    <t>流山市</t>
    <rPh sb="0" eb="3">
      <t>ナガレヤマシ</t>
    </rPh>
    <phoneticPr fontId="1"/>
  </si>
  <si>
    <t>八千代市</t>
    <rPh sb="0" eb="4">
      <t>ヤチヨシ</t>
    </rPh>
    <phoneticPr fontId="1"/>
  </si>
  <si>
    <t>我孫子市</t>
    <rPh sb="0" eb="4">
      <t>アビコシ</t>
    </rPh>
    <phoneticPr fontId="1"/>
  </si>
  <si>
    <t>鴨川市</t>
    <rPh sb="0" eb="3">
      <t>カモガワシ</t>
    </rPh>
    <phoneticPr fontId="1"/>
  </si>
  <si>
    <t>鎌ケ谷市</t>
    <rPh sb="0" eb="4">
      <t>カマガヤシ</t>
    </rPh>
    <phoneticPr fontId="1"/>
  </si>
  <si>
    <t>君津市</t>
    <rPh sb="0" eb="3">
      <t>キミツシ</t>
    </rPh>
    <phoneticPr fontId="1"/>
  </si>
  <si>
    <t>富津市</t>
    <rPh sb="0" eb="3">
      <t>フッツシ</t>
    </rPh>
    <phoneticPr fontId="1"/>
  </si>
  <si>
    <t>浦安市</t>
  </si>
  <si>
    <t>四街道市</t>
    <rPh sb="0" eb="3">
      <t>ヨツカイドウ</t>
    </rPh>
    <rPh sb="3" eb="4">
      <t>シ</t>
    </rPh>
    <phoneticPr fontId="1"/>
  </si>
  <si>
    <t>袖ケ浦市</t>
    <rPh sb="0" eb="4">
      <t>ソデガウラシ</t>
    </rPh>
    <phoneticPr fontId="1"/>
  </si>
  <si>
    <t>八街市</t>
    <rPh sb="0" eb="3">
      <t>ヤチマタシ</t>
    </rPh>
    <phoneticPr fontId="1"/>
  </si>
  <si>
    <t>印西市</t>
  </si>
  <si>
    <t>白井市</t>
    <rPh sb="0" eb="3">
      <t>シロイシ</t>
    </rPh>
    <phoneticPr fontId="1"/>
  </si>
  <si>
    <t>富里市</t>
  </si>
  <si>
    <t>南房総市</t>
  </si>
  <si>
    <t>匝瑳市</t>
    <rPh sb="0" eb="3">
      <t>ソウサシ</t>
    </rPh>
    <phoneticPr fontId="1"/>
  </si>
  <si>
    <t>香取市</t>
    <rPh sb="0" eb="2">
      <t>カトリ</t>
    </rPh>
    <rPh sb="2" eb="3">
      <t>シ</t>
    </rPh>
    <phoneticPr fontId="1"/>
  </si>
  <si>
    <t>山武市</t>
  </si>
  <si>
    <t>いすみ市</t>
    <rPh sb="3" eb="4">
      <t>シ</t>
    </rPh>
    <phoneticPr fontId="1"/>
  </si>
  <si>
    <t>大網白里市</t>
    <rPh sb="0" eb="4">
      <t>オオアミシラサト</t>
    </rPh>
    <rPh sb="4" eb="5">
      <t>シ</t>
    </rPh>
    <phoneticPr fontId="1"/>
  </si>
  <si>
    <t>酒々井町</t>
    <rPh sb="0" eb="4">
      <t>シスイマチ</t>
    </rPh>
    <phoneticPr fontId="1"/>
  </si>
  <si>
    <t>栄町</t>
  </si>
  <si>
    <t>神崎町</t>
  </si>
  <si>
    <t>多古町</t>
    <rPh sb="0" eb="3">
      <t>タコマチ</t>
    </rPh>
    <phoneticPr fontId="1"/>
  </si>
  <si>
    <t>東庄町</t>
    <rPh sb="0" eb="3">
      <t>トウノショウマチ</t>
    </rPh>
    <phoneticPr fontId="1"/>
  </si>
  <si>
    <t>九十九里町</t>
  </si>
  <si>
    <t>芝山町</t>
  </si>
  <si>
    <t>横芝光町</t>
    <rPh sb="0" eb="2">
      <t>ヨコシバ</t>
    </rPh>
    <rPh sb="2" eb="3">
      <t>ヒカリ</t>
    </rPh>
    <rPh sb="3" eb="4">
      <t>マチ</t>
    </rPh>
    <phoneticPr fontId="1"/>
  </si>
  <si>
    <t>一宮町</t>
    <rPh sb="0" eb="2">
      <t>イチミヤ</t>
    </rPh>
    <rPh sb="2" eb="3">
      <t>マチ</t>
    </rPh>
    <phoneticPr fontId="1"/>
  </si>
  <si>
    <t>睦沢町</t>
  </si>
  <si>
    <t>長生村</t>
    <rPh sb="0" eb="3">
      <t>チョウセイムラ</t>
    </rPh>
    <phoneticPr fontId="1"/>
  </si>
  <si>
    <t>白子町</t>
    <rPh sb="0" eb="3">
      <t>シラコマチ</t>
    </rPh>
    <phoneticPr fontId="1"/>
  </si>
  <si>
    <t>長柄町</t>
  </si>
  <si>
    <t>長南町</t>
    <rPh sb="0" eb="3">
      <t>チョウナンマチ</t>
    </rPh>
    <phoneticPr fontId="1"/>
  </si>
  <si>
    <t>大多喜町</t>
    <rPh sb="0" eb="4">
      <t>オオタキマチ</t>
    </rPh>
    <phoneticPr fontId="1"/>
  </si>
  <si>
    <t>御宿町</t>
  </si>
  <si>
    <t>鋸南町</t>
    <rPh sb="0" eb="2">
      <t>キョナン</t>
    </rPh>
    <rPh sb="2" eb="3">
      <t>マチ</t>
    </rPh>
    <phoneticPr fontId="1"/>
  </si>
  <si>
    <t>市平均</t>
    <rPh sb="0" eb="1">
      <t>シ</t>
    </rPh>
    <rPh sb="1" eb="3">
      <t>ヘイキン</t>
    </rPh>
    <phoneticPr fontId="1"/>
  </si>
  <si>
    <t>市平均
（千葉市除）</t>
    <rPh sb="0" eb="1">
      <t>シ</t>
    </rPh>
    <rPh sb="1" eb="3">
      <t>ヘイキン</t>
    </rPh>
    <rPh sb="5" eb="8">
      <t>チバシ</t>
    </rPh>
    <rPh sb="8" eb="9">
      <t>ノゾ</t>
    </rPh>
    <phoneticPr fontId="1"/>
  </si>
  <si>
    <t>町村平均</t>
    <rPh sb="0" eb="2">
      <t>チョウソン</t>
    </rPh>
    <rPh sb="2" eb="4">
      <t>ヘイキン</t>
    </rPh>
    <phoneticPr fontId="1"/>
  </si>
  <si>
    <t>県平均</t>
    <rPh sb="0" eb="1">
      <t>ケン</t>
    </rPh>
    <rPh sb="1" eb="3">
      <t>ヘイキン</t>
    </rPh>
    <phoneticPr fontId="3"/>
  </si>
  <si>
    <t>県平均
（千葉市除）</t>
    <rPh sb="0" eb="1">
      <t>ケン</t>
    </rPh>
    <rPh sb="1" eb="3">
      <t>ヘイキン</t>
    </rPh>
    <rPh sb="5" eb="8">
      <t>チバシ</t>
    </rPh>
    <rPh sb="8" eb="9">
      <t>ノゾ</t>
    </rPh>
    <phoneticPr fontId="3"/>
  </si>
  <si>
    <t>※平均値は単純平均。</t>
    <rPh sb="1" eb="4">
      <t>ヘイキンチ</t>
    </rPh>
    <rPh sb="5" eb="7">
      <t>タンジュン</t>
    </rPh>
    <rPh sb="7" eb="9">
      <t>ヘイキン</t>
    </rPh>
    <phoneticPr fontId="3"/>
  </si>
  <si>
    <t>※実質赤字額又は連結実質赤字額がない場合、実質公債費比率又は将来負担比率が算定されない場合は、「－」が記載されます。</t>
    <rPh sb="51" eb="53">
      <t>キサイ</t>
    </rPh>
    <phoneticPr fontId="3"/>
  </si>
  <si>
    <t>※平成28年9月1日現在の算定結果を速報として取りまとめたもの。今後の公表手続きの途中にある数値であり、変動する場合あり。</t>
    <rPh sb="1" eb="3">
      <t>ヘイセイ</t>
    </rPh>
    <rPh sb="5" eb="6">
      <t>ネン</t>
    </rPh>
    <rPh sb="7" eb="8">
      <t>ガツ</t>
    </rPh>
    <rPh sb="9" eb="12">
      <t>ニチゲンザイ</t>
    </rPh>
    <rPh sb="13" eb="15">
      <t>サンテイ</t>
    </rPh>
    <rPh sb="15" eb="17">
      <t>ケッカ</t>
    </rPh>
    <rPh sb="18" eb="20">
      <t>ソクホウ</t>
    </rPh>
    <rPh sb="23" eb="24">
      <t>ト</t>
    </rPh>
    <rPh sb="32" eb="34">
      <t>コンゴ</t>
    </rPh>
    <rPh sb="35" eb="37">
      <t>コウヒョウ</t>
    </rPh>
    <rPh sb="37" eb="39">
      <t>テツヅ</t>
    </rPh>
    <rPh sb="41" eb="43">
      <t>トチュウ</t>
    </rPh>
    <rPh sb="46" eb="48">
      <t>スウチ</t>
    </rPh>
    <rPh sb="52" eb="54">
      <t>ヘンドウ</t>
    </rPh>
    <rPh sb="56" eb="58">
      <t>バアイ</t>
    </rPh>
    <phoneticPr fontId="3"/>
  </si>
  <si>
    <t>【別紙２】平成27年度　市町村別健全化判断比率（見込）</t>
    <rPh sb="1" eb="3">
      <t>ベッシ</t>
    </rPh>
    <rPh sb="5" eb="7">
      <t>ヘイセイ</t>
    </rPh>
    <rPh sb="9" eb="11">
      <t>ネンド</t>
    </rPh>
    <rPh sb="12" eb="15">
      <t>シチョウソン</t>
    </rPh>
    <rPh sb="15" eb="16">
      <t>ベツ</t>
    </rPh>
    <rPh sb="16" eb="19">
      <t>ケンゼンカ</t>
    </rPh>
    <rPh sb="19" eb="21">
      <t>ハンダン</t>
    </rPh>
    <rPh sb="21" eb="23">
      <t>ヒリツ</t>
    </rPh>
    <rPh sb="24" eb="26">
      <t>ミコ</t>
    </rPh>
    <phoneticPr fontId="3"/>
  </si>
</sst>
</file>

<file path=xl/styles.xml><?xml version="1.0" encoding="utf-8"?>
<styleSheet xmlns="http://schemas.openxmlformats.org/spreadsheetml/2006/main">
  <numFmts count="1">
    <numFmt numFmtId="176" formatCode="#,##0.0;[Red]\-#,##0.0"/>
  </numFmts>
  <fonts count="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>
      <alignment vertical="center"/>
    </xf>
    <xf numFmtId="38" fontId="4" fillId="0" borderId="15" xfId="1" applyFont="1" applyFill="1" applyBorder="1" applyAlignment="1">
      <alignment vertical="center" shrinkToFit="1"/>
    </xf>
    <xf numFmtId="40" fontId="4" fillId="0" borderId="16" xfId="1" applyNumberFormat="1" applyFont="1" applyFill="1" applyBorder="1" applyAlignment="1">
      <alignment vertical="center" shrinkToFit="1"/>
    </xf>
    <xf numFmtId="38" fontId="4" fillId="0" borderId="17" xfId="1" applyFont="1" applyFill="1" applyBorder="1" applyAlignment="1">
      <alignment vertical="center" shrinkToFit="1"/>
    </xf>
    <xf numFmtId="40" fontId="4" fillId="0" borderId="18" xfId="1" applyNumberFormat="1" applyFont="1" applyFill="1" applyBorder="1" applyAlignment="1">
      <alignment vertical="center" shrinkToFit="1"/>
    </xf>
    <xf numFmtId="176" fontId="4" fillId="0" borderId="17" xfId="1" applyNumberFormat="1" applyFont="1" applyFill="1" applyBorder="1" applyAlignment="1">
      <alignment vertical="center" shrinkToFit="1"/>
    </xf>
    <xf numFmtId="176" fontId="4" fillId="0" borderId="16" xfId="1" applyNumberFormat="1" applyFont="1" applyFill="1" applyBorder="1" applyAlignment="1">
      <alignment vertical="center" shrinkToFit="1"/>
    </xf>
    <xf numFmtId="176" fontId="4" fillId="0" borderId="18" xfId="1" applyNumberFormat="1" applyFont="1" applyFill="1" applyBorder="1" applyAlignment="1">
      <alignment vertical="center" shrinkToFit="1"/>
    </xf>
    <xf numFmtId="0" fontId="6" fillId="0" borderId="19" xfId="0" applyFont="1" applyFill="1" applyBorder="1">
      <alignment vertical="center"/>
    </xf>
    <xf numFmtId="40" fontId="4" fillId="0" borderId="20" xfId="1" applyNumberFormat="1" applyFont="1" applyFill="1" applyBorder="1" applyAlignment="1">
      <alignment vertical="center" shrinkToFit="1"/>
    </xf>
    <xf numFmtId="40" fontId="4" fillId="0" borderId="21" xfId="1" applyNumberFormat="1" applyFont="1" applyFill="1" applyBorder="1" applyAlignment="1">
      <alignment vertical="center" shrinkToFit="1"/>
    </xf>
    <xf numFmtId="40" fontId="4" fillId="0" borderId="22" xfId="1" applyNumberFormat="1" applyFont="1" applyFill="1" applyBorder="1" applyAlignment="1">
      <alignment vertical="center" shrinkToFit="1"/>
    </xf>
    <xf numFmtId="40" fontId="4" fillId="0" borderId="23" xfId="1" applyNumberFormat="1" applyFont="1" applyFill="1" applyBorder="1" applyAlignment="1">
      <alignment vertical="center" shrinkToFit="1"/>
    </xf>
    <xf numFmtId="176" fontId="4" fillId="0" borderId="22" xfId="1" applyNumberFormat="1" applyFont="1" applyFill="1" applyBorder="1" applyAlignment="1">
      <alignment vertical="center" shrinkToFit="1"/>
    </xf>
    <xf numFmtId="176" fontId="4" fillId="0" borderId="21" xfId="1" applyNumberFormat="1" applyFont="1" applyFill="1" applyBorder="1" applyAlignment="1">
      <alignment vertical="center" shrinkToFit="1"/>
    </xf>
    <xf numFmtId="176" fontId="4" fillId="0" borderId="23" xfId="1" applyNumberFormat="1" applyFont="1" applyFill="1" applyBorder="1" applyAlignment="1">
      <alignment vertical="center" shrinkToFit="1"/>
    </xf>
    <xf numFmtId="0" fontId="6" fillId="0" borderId="24" xfId="0" applyFont="1" applyFill="1" applyBorder="1">
      <alignment vertical="center"/>
    </xf>
    <xf numFmtId="40" fontId="4" fillId="0" borderId="25" xfId="1" applyNumberFormat="1" applyFont="1" applyFill="1" applyBorder="1" applyAlignment="1">
      <alignment vertical="center" shrinkToFit="1"/>
    </xf>
    <xf numFmtId="40" fontId="4" fillId="0" borderId="26" xfId="1" applyNumberFormat="1" applyFont="1" applyFill="1" applyBorder="1" applyAlignment="1">
      <alignment vertical="center" shrinkToFit="1"/>
    </xf>
    <xf numFmtId="40" fontId="4" fillId="0" borderId="27" xfId="1" applyNumberFormat="1" applyFont="1" applyFill="1" applyBorder="1" applyAlignment="1">
      <alignment vertical="center" shrinkToFit="1"/>
    </xf>
    <xf numFmtId="40" fontId="4" fillId="0" borderId="28" xfId="1" applyNumberFormat="1" applyFont="1" applyFill="1" applyBorder="1" applyAlignment="1">
      <alignment vertical="center" shrinkToFit="1"/>
    </xf>
    <xf numFmtId="176" fontId="4" fillId="0" borderId="27" xfId="1" applyNumberFormat="1" applyFont="1" applyFill="1" applyBorder="1" applyAlignment="1">
      <alignment vertical="center" shrinkToFit="1"/>
    </xf>
    <xf numFmtId="176" fontId="4" fillId="0" borderId="26" xfId="1" applyNumberFormat="1" applyFont="1" applyFill="1" applyBorder="1" applyAlignment="1">
      <alignment vertical="center" shrinkToFit="1"/>
    </xf>
    <xf numFmtId="176" fontId="4" fillId="0" borderId="28" xfId="1" applyNumberFormat="1" applyFont="1" applyFill="1" applyBorder="1" applyAlignment="1">
      <alignment vertical="center" shrinkToFit="1"/>
    </xf>
    <xf numFmtId="0" fontId="6" fillId="0" borderId="29" xfId="0" applyFont="1" applyFill="1" applyBorder="1">
      <alignment vertical="center"/>
    </xf>
    <xf numFmtId="38" fontId="4" fillId="0" borderId="30" xfId="1" applyFont="1" applyFill="1" applyBorder="1" applyAlignment="1">
      <alignment vertical="center" shrinkToFit="1"/>
    </xf>
    <xf numFmtId="38" fontId="4" fillId="0" borderId="31" xfId="1" applyFont="1" applyFill="1" applyBorder="1" applyAlignment="1">
      <alignment vertical="center" shrinkToFit="1"/>
    </xf>
    <xf numFmtId="38" fontId="4" fillId="0" borderId="32" xfId="1" applyFont="1" applyFill="1" applyBorder="1" applyAlignment="1">
      <alignment vertical="center" shrinkToFit="1"/>
    </xf>
    <xf numFmtId="38" fontId="4" fillId="0" borderId="33" xfId="1" applyFont="1" applyFill="1" applyBorder="1" applyAlignment="1">
      <alignment vertical="center" shrinkToFit="1"/>
    </xf>
    <xf numFmtId="176" fontId="4" fillId="0" borderId="32" xfId="1" applyNumberFormat="1" applyFont="1" applyFill="1" applyBorder="1" applyAlignment="1">
      <alignment vertical="center" shrinkToFit="1"/>
    </xf>
    <xf numFmtId="176" fontId="4" fillId="0" borderId="31" xfId="1" applyNumberFormat="1" applyFont="1" applyFill="1" applyBorder="1" applyAlignment="1">
      <alignment vertical="center" shrinkToFit="1"/>
    </xf>
    <xf numFmtId="176" fontId="4" fillId="0" borderId="33" xfId="1" applyNumberFormat="1" applyFont="1" applyFill="1" applyBorder="1" applyAlignment="1">
      <alignment vertical="center" shrinkToFit="1"/>
    </xf>
    <xf numFmtId="0" fontId="6" fillId="0" borderId="19" xfId="0" applyFont="1" applyFill="1" applyBorder="1" applyAlignment="1">
      <alignment vertical="center" wrapText="1"/>
    </xf>
    <xf numFmtId="38" fontId="4" fillId="0" borderId="20" xfId="1" applyFont="1" applyFill="1" applyBorder="1" applyAlignment="1">
      <alignment vertical="center" shrinkToFit="1"/>
    </xf>
    <xf numFmtId="38" fontId="4" fillId="0" borderId="21" xfId="1" applyFont="1" applyFill="1" applyBorder="1" applyAlignment="1">
      <alignment vertical="center" shrinkToFit="1"/>
    </xf>
    <xf numFmtId="38" fontId="4" fillId="0" borderId="22" xfId="1" applyFont="1" applyFill="1" applyBorder="1" applyAlignment="1">
      <alignment vertical="center" shrinkToFit="1"/>
    </xf>
    <xf numFmtId="38" fontId="4" fillId="0" borderId="23" xfId="1" applyFont="1" applyFill="1" applyBorder="1" applyAlignment="1">
      <alignment vertical="center" shrinkToFit="1"/>
    </xf>
    <xf numFmtId="0" fontId="6" fillId="0" borderId="34" xfId="0" applyFont="1" applyFill="1" applyBorder="1" applyAlignment="1">
      <alignment vertical="center" wrapText="1"/>
    </xf>
    <xf numFmtId="38" fontId="4" fillId="0" borderId="35" xfId="1" applyFont="1" applyFill="1" applyBorder="1" applyAlignment="1">
      <alignment vertical="center" shrinkToFit="1"/>
    </xf>
    <xf numFmtId="38" fontId="4" fillId="0" borderId="36" xfId="1" applyFont="1" applyFill="1" applyBorder="1" applyAlignment="1">
      <alignment vertical="center" shrinkToFit="1"/>
    </xf>
    <xf numFmtId="38" fontId="4" fillId="0" borderId="37" xfId="1" applyFont="1" applyFill="1" applyBorder="1" applyAlignment="1">
      <alignment vertical="center" shrinkToFit="1"/>
    </xf>
    <xf numFmtId="38" fontId="4" fillId="0" borderId="38" xfId="1" applyFont="1" applyFill="1" applyBorder="1" applyAlignment="1">
      <alignment vertical="center" shrinkToFit="1"/>
    </xf>
    <xf numFmtId="176" fontId="4" fillId="0" borderId="37" xfId="1" applyNumberFormat="1" applyFont="1" applyFill="1" applyBorder="1" applyAlignment="1">
      <alignment vertical="center" shrinkToFit="1"/>
    </xf>
    <xf numFmtId="176" fontId="4" fillId="0" borderId="36" xfId="1" applyNumberFormat="1" applyFont="1" applyFill="1" applyBorder="1" applyAlignment="1">
      <alignment vertical="center" shrinkToFit="1"/>
    </xf>
    <xf numFmtId="176" fontId="4" fillId="0" borderId="38" xfId="1" applyNumberFormat="1" applyFont="1" applyFill="1" applyBorder="1" applyAlignment="1">
      <alignment vertical="center" shrinkToFit="1"/>
    </xf>
    <xf numFmtId="0" fontId="6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66"/>
  <sheetViews>
    <sheetView tabSelected="1" workbookViewId="0"/>
  </sheetViews>
  <sheetFormatPr defaultColWidth="8.125" defaultRowHeight="13.5"/>
  <cols>
    <col min="1" max="1" width="10.5" style="3" bestFit="1" customWidth="1"/>
    <col min="2" max="11" width="10" style="3" customWidth="1"/>
    <col min="12" max="16384" width="8.125" style="1"/>
  </cols>
  <sheetData>
    <row r="1" spans="1:11">
      <c r="A1" s="3" t="s">
        <v>72</v>
      </c>
    </row>
    <row r="2" spans="1:11">
      <c r="K2" s="4" t="s">
        <v>0</v>
      </c>
    </row>
    <row r="3" spans="1:11" s="2" customFormat="1" ht="13.5" customHeight="1">
      <c r="A3" s="55"/>
      <c r="B3" s="57" t="s">
        <v>1</v>
      </c>
      <c r="C3" s="58"/>
      <c r="D3" s="59" t="s">
        <v>2</v>
      </c>
      <c r="E3" s="60"/>
      <c r="F3" s="61" t="s">
        <v>3</v>
      </c>
      <c r="G3" s="62"/>
      <c r="H3" s="63"/>
      <c r="I3" s="61" t="s">
        <v>4</v>
      </c>
      <c r="J3" s="62"/>
      <c r="K3" s="63"/>
    </row>
    <row r="4" spans="1:11" s="2" customFormat="1" ht="20.25" thickBot="1">
      <c r="A4" s="56"/>
      <c r="B4" s="5"/>
      <c r="C4" s="6" t="s">
        <v>5</v>
      </c>
      <c r="D4" s="7"/>
      <c r="E4" s="6" t="s">
        <v>5</v>
      </c>
      <c r="F4" s="7"/>
      <c r="G4" s="8" t="s">
        <v>6</v>
      </c>
      <c r="H4" s="6" t="s">
        <v>7</v>
      </c>
      <c r="I4" s="7"/>
      <c r="J4" s="8" t="s">
        <v>6</v>
      </c>
      <c r="K4" s="6" t="s">
        <v>7</v>
      </c>
    </row>
    <row r="5" spans="1:11" ht="14.25" thickTop="1">
      <c r="A5" s="9" t="s">
        <v>8</v>
      </c>
      <c r="B5" s="10" t="s">
        <v>9</v>
      </c>
      <c r="C5" s="11">
        <v>11.25</v>
      </c>
      <c r="D5" s="12" t="s">
        <v>9</v>
      </c>
      <c r="E5" s="13">
        <v>16.25</v>
      </c>
      <c r="F5" s="14">
        <v>18</v>
      </c>
      <c r="G5" s="15">
        <v>18.399999999999999</v>
      </c>
      <c r="H5" s="16">
        <f>F5-G5</f>
        <v>-0.39999999999999858</v>
      </c>
      <c r="I5" s="14">
        <v>208.7</v>
      </c>
      <c r="J5" s="15">
        <v>231.8</v>
      </c>
      <c r="K5" s="16">
        <f>IF(I5="-",IF(J5="-","-",-J5),IF(J5="-",I5,I5-J5))</f>
        <v>-23.100000000000023</v>
      </c>
    </row>
    <row r="6" spans="1:11">
      <c r="A6" s="17" t="s">
        <v>10</v>
      </c>
      <c r="B6" s="18" t="s">
        <v>11</v>
      </c>
      <c r="C6" s="19">
        <v>12.756914433103324</v>
      </c>
      <c r="D6" s="20" t="s">
        <v>11</v>
      </c>
      <c r="E6" s="21">
        <v>17.756914433103326</v>
      </c>
      <c r="F6" s="22">
        <v>13.9</v>
      </c>
      <c r="G6" s="23">
        <v>14.4</v>
      </c>
      <c r="H6" s="24">
        <f t="shared" ref="H6:H63" si="0">F6-G6</f>
        <v>-0.5</v>
      </c>
      <c r="I6" s="22">
        <v>168.4</v>
      </c>
      <c r="J6" s="23">
        <v>179.8</v>
      </c>
      <c r="K6" s="24">
        <f t="shared" ref="K6:K58" si="1">IF(I6="-",IF(J6="-","-",-J6),IF(J6="-",I6,I6-J6))</f>
        <v>-11.400000000000006</v>
      </c>
    </row>
    <row r="7" spans="1:11">
      <c r="A7" s="17" t="s">
        <v>12</v>
      </c>
      <c r="B7" s="18" t="s">
        <v>11</v>
      </c>
      <c r="C7" s="19">
        <v>11.25</v>
      </c>
      <c r="D7" s="20" t="s">
        <v>11</v>
      </c>
      <c r="E7" s="21">
        <v>16.25</v>
      </c>
      <c r="F7" s="22">
        <v>0</v>
      </c>
      <c r="G7" s="23">
        <v>0.7</v>
      </c>
      <c r="H7" s="24">
        <f t="shared" si="0"/>
        <v>-0.7</v>
      </c>
      <c r="I7" s="22" t="s">
        <v>11</v>
      </c>
      <c r="J7" s="23" t="s">
        <v>11</v>
      </c>
      <c r="K7" s="24" t="str">
        <f t="shared" si="1"/>
        <v>-</v>
      </c>
    </row>
    <row r="8" spans="1:11">
      <c r="A8" s="17" t="s">
        <v>13</v>
      </c>
      <c r="B8" s="18" t="s">
        <v>11</v>
      </c>
      <c r="C8" s="19">
        <v>11.25</v>
      </c>
      <c r="D8" s="20" t="s">
        <v>11</v>
      </c>
      <c r="E8" s="21">
        <v>16.25</v>
      </c>
      <c r="F8" s="22">
        <v>-0.2</v>
      </c>
      <c r="G8" s="23">
        <v>-0.1</v>
      </c>
      <c r="H8" s="24">
        <f t="shared" si="0"/>
        <v>-0.1</v>
      </c>
      <c r="I8" s="22" t="s">
        <v>11</v>
      </c>
      <c r="J8" s="23" t="s">
        <v>11</v>
      </c>
      <c r="K8" s="24" t="str">
        <f t="shared" si="1"/>
        <v>-</v>
      </c>
    </row>
    <row r="9" spans="1:11">
      <c r="A9" s="17" t="s">
        <v>14</v>
      </c>
      <c r="B9" s="18" t="s">
        <v>11</v>
      </c>
      <c r="C9" s="19">
        <v>13.178061678216746</v>
      </c>
      <c r="D9" s="20" t="s">
        <v>11</v>
      </c>
      <c r="E9" s="21">
        <v>18.178061678216746</v>
      </c>
      <c r="F9" s="22">
        <v>5.4</v>
      </c>
      <c r="G9" s="23">
        <v>5.9</v>
      </c>
      <c r="H9" s="24">
        <f t="shared" si="0"/>
        <v>-0.5</v>
      </c>
      <c r="I9" s="22">
        <v>64.599999999999994</v>
      </c>
      <c r="J9" s="23">
        <v>66.900000000000006</v>
      </c>
      <c r="K9" s="24">
        <f t="shared" si="1"/>
        <v>-2.3000000000000114</v>
      </c>
    </row>
    <row r="10" spans="1:11">
      <c r="A10" s="17" t="s">
        <v>15</v>
      </c>
      <c r="B10" s="18" t="s">
        <v>11</v>
      </c>
      <c r="C10" s="19">
        <v>12.097132241132883</v>
      </c>
      <c r="D10" s="20" t="s">
        <v>11</v>
      </c>
      <c r="E10" s="21">
        <v>17.097132241132883</v>
      </c>
      <c r="F10" s="22">
        <v>1.9</v>
      </c>
      <c r="G10" s="23">
        <v>3</v>
      </c>
      <c r="H10" s="24">
        <f t="shared" si="0"/>
        <v>-1.1000000000000001</v>
      </c>
      <c r="I10" s="22">
        <v>39.1</v>
      </c>
      <c r="J10" s="23">
        <v>46.4</v>
      </c>
      <c r="K10" s="24">
        <f t="shared" si="1"/>
        <v>-7.2999999999999972</v>
      </c>
    </row>
    <row r="11" spans="1:11">
      <c r="A11" s="17" t="s">
        <v>16</v>
      </c>
      <c r="B11" s="18" t="s">
        <v>11</v>
      </c>
      <c r="C11" s="19">
        <v>11.25</v>
      </c>
      <c r="D11" s="20" t="s">
        <v>11</v>
      </c>
      <c r="E11" s="21">
        <v>16.25</v>
      </c>
      <c r="F11" s="22">
        <v>0.2</v>
      </c>
      <c r="G11" s="23">
        <v>0.8</v>
      </c>
      <c r="H11" s="24">
        <f t="shared" si="0"/>
        <v>-0.60000000000000009</v>
      </c>
      <c r="I11" s="22" t="s">
        <v>11</v>
      </c>
      <c r="J11" s="23" t="s">
        <v>11</v>
      </c>
      <c r="K11" s="24" t="str">
        <f t="shared" si="1"/>
        <v>-</v>
      </c>
    </row>
    <row r="12" spans="1:11">
      <c r="A12" s="17" t="s">
        <v>17</v>
      </c>
      <c r="B12" s="18" t="s">
        <v>11</v>
      </c>
      <c r="C12" s="19">
        <v>11.804823071692503</v>
      </c>
      <c r="D12" s="20" t="s">
        <v>11</v>
      </c>
      <c r="E12" s="21">
        <v>16.804823071692503</v>
      </c>
      <c r="F12" s="22">
        <v>9.3000000000000007</v>
      </c>
      <c r="G12" s="23">
        <v>9.5</v>
      </c>
      <c r="H12" s="24">
        <f t="shared" si="0"/>
        <v>-0.19999999999999929</v>
      </c>
      <c r="I12" s="22">
        <v>61.1</v>
      </c>
      <c r="J12" s="23">
        <v>68</v>
      </c>
      <c r="K12" s="24">
        <f t="shared" si="1"/>
        <v>-6.8999999999999986</v>
      </c>
    </row>
    <row r="13" spans="1:11">
      <c r="A13" s="17" t="s">
        <v>18</v>
      </c>
      <c r="B13" s="18" t="s">
        <v>11</v>
      </c>
      <c r="C13" s="19">
        <v>12.581608060370176</v>
      </c>
      <c r="D13" s="20" t="s">
        <v>11</v>
      </c>
      <c r="E13" s="21">
        <v>17.581608060370176</v>
      </c>
      <c r="F13" s="22">
        <v>10.7</v>
      </c>
      <c r="G13" s="23">
        <v>11.2</v>
      </c>
      <c r="H13" s="24">
        <f t="shared" si="0"/>
        <v>-0.5</v>
      </c>
      <c r="I13" s="22">
        <v>120.3</v>
      </c>
      <c r="J13" s="23">
        <v>140.6</v>
      </c>
      <c r="K13" s="24">
        <f t="shared" si="1"/>
        <v>-20.299999999999997</v>
      </c>
    </row>
    <row r="14" spans="1:11">
      <c r="A14" s="17" t="s">
        <v>19</v>
      </c>
      <c r="B14" s="18" t="s">
        <v>11</v>
      </c>
      <c r="C14" s="19">
        <v>11.52756883929715</v>
      </c>
      <c r="D14" s="20" t="s">
        <v>11</v>
      </c>
      <c r="E14" s="21">
        <v>16.52756883929715</v>
      </c>
      <c r="F14" s="22">
        <v>6</v>
      </c>
      <c r="G14" s="23">
        <v>6</v>
      </c>
      <c r="H14" s="24">
        <f t="shared" si="0"/>
        <v>0</v>
      </c>
      <c r="I14" s="22">
        <v>73.400000000000006</v>
      </c>
      <c r="J14" s="23">
        <v>61.5</v>
      </c>
      <c r="K14" s="24">
        <f t="shared" si="1"/>
        <v>11.900000000000006</v>
      </c>
    </row>
    <row r="15" spans="1:11">
      <c r="A15" s="17" t="s">
        <v>20</v>
      </c>
      <c r="B15" s="18" t="s">
        <v>11</v>
      </c>
      <c r="C15" s="19">
        <v>11.819343494728248</v>
      </c>
      <c r="D15" s="20" t="s">
        <v>11</v>
      </c>
      <c r="E15" s="21">
        <v>16.819343494728248</v>
      </c>
      <c r="F15" s="22">
        <v>3.5</v>
      </c>
      <c r="G15" s="23">
        <v>4.0999999999999996</v>
      </c>
      <c r="H15" s="24">
        <f t="shared" si="0"/>
        <v>-0.59999999999999964</v>
      </c>
      <c r="I15" s="22" t="s">
        <v>11</v>
      </c>
      <c r="J15" s="23" t="s">
        <v>11</v>
      </c>
      <c r="K15" s="24" t="str">
        <f t="shared" si="1"/>
        <v>-</v>
      </c>
    </row>
    <row r="16" spans="1:11">
      <c r="A16" s="17" t="s">
        <v>21</v>
      </c>
      <c r="B16" s="18" t="s">
        <v>11</v>
      </c>
      <c r="C16" s="19">
        <v>13.000227772236832</v>
      </c>
      <c r="D16" s="20" t="s">
        <v>11</v>
      </c>
      <c r="E16" s="21">
        <v>18.000227772236833</v>
      </c>
      <c r="F16" s="22">
        <v>3.9</v>
      </c>
      <c r="G16" s="23">
        <v>4.3</v>
      </c>
      <c r="H16" s="24">
        <f t="shared" si="0"/>
        <v>-0.39999999999999991</v>
      </c>
      <c r="I16" s="22">
        <v>78.400000000000006</v>
      </c>
      <c r="J16" s="23">
        <v>55.1</v>
      </c>
      <c r="K16" s="24">
        <f t="shared" si="1"/>
        <v>23.300000000000004</v>
      </c>
    </row>
    <row r="17" spans="1:11">
      <c r="A17" s="17" t="s">
        <v>22</v>
      </c>
      <c r="B17" s="18" t="s">
        <v>11</v>
      </c>
      <c r="C17" s="19">
        <v>12.581183587552577</v>
      </c>
      <c r="D17" s="20" t="s">
        <v>11</v>
      </c>
      <c r="E17" s="21">
        <v>17.581183587552577</v>
      </c>
      <c r="F17" s="22">
        <v>9</v>
      </c>
      <c r="G17" s="23">
        <v>9.9</v>
      </c>
      <c r="H17" s="24">
        <f t="shared" si="0"/>
        <v>-0.90000000000000036</v>
      </c>
      <c r="I17" s="22">
        <v>23.1</v>
      </c>
      <c r="J17" s="23">
        <v>41.1</v>
      </c>
      <c r="K17" s="24">
        <f t="shared" si="1"/>
        <v>-18</v>
      </c>
    </row>
    <row r="18" spans="1:11">
      <c r="A18" s="17" t="s">
        <v>23</v>
      </c>
      <c r="B18" s="18" t="s">
        <v>11</v>
      </c>
      <c r="C18" s="19">
        <v>11.757504961557576</v>
      </c>
      <c r="D18" s="20" t="s">
        <v>11</v>
      </c>
      <c r="E18" s="21">
        <v>16.757504961557576</v>
      </c>
      <c r="F18" s="22">
        <v>5.2</v>
      </c>
      <c r="G18" s="23">
        <v>7.1</v>
      </c>
      <c r="H18" s="24">
        <f t="shared" si="0"/>
        <v>-1.8999999999999995</v>
      </c>
      <c r="I18" s="22">
        <v>0.8</v>
      </c>
      <c r="J18" s="23">
        <v>8.8000000000000007</v>
      </c>
      <c r="K18" s="24">
        <f t="shared" si="1"/>
        <v>-8</v>
      </c>
    </row>
    <row r="19" spans="1:11">
      <c r="A19" s="17" t="s">
        <v>24</v>
      </c>
      <c r="B19" s="18" t="s">
        <v>11</v>
      </c>
      <c r="C19" s="19">
        <v>11.25</v>
      </c>
      <c r="D19" s="20" t="s">
        <v>11</v>
      </c>
      <c r="E19" s="21">
        <v>16.25</v>
      </c>
      <c r="F19" s="22">
        <v>5.3</v>
      </c>
      <c r="G19" s="23">
        <v>5.9</v>
      </c>
      <c r="H19" s="24">
        <f t="shared" si="0"/>
        <v>-0.60000000000000053</v>
      </c>
      <c r="I19" s="22">
        <v>1.9</v>
      </c>
      <c r="J19" s="23">
        <v>16.7</v>
      </c>
      <c r="K19" s="24">
        <f t="shared" si="1"/>
        <v>-14.799999999999999</v>
      </c>
    </row>
    <row r="20" spans="1:11">
      <c r="A20" s="17" t="s">
        <v>25</v>
      </c>
      <c r="B20" s="18" t="s">
        <v>11</v>
      </c>
      <c r="C20" s="19">
        <v>14.892549706986593</v>
      </c>
      <c r="D20" s="20" t="s">
        <v>11</v>
      </c>
      <c r="E20" s="21">
        <v>19.892549706986593</v>
      </c>
      <c r="F20" s="22">
        <v>8.1999999999999993</v>
      </c>
      <c r="G20" s="23">
        <v>8.6999999999999993</v>
      </c>
      <c r="H20" s="24">
        <f t="shared" si="0"/>
        <v>-0.5</v>
      </c>
      <c r="I20" s="22">
        <v>110.6</v>
      </c>
      <c r="J20" s="23">
        <v>132.69999999999999</v>
      </c>
      <c r="K20" s="24">
        <f t="shared" si="1"/>
        <v>-22.099999999999994</v>
      </c>
    </row>
    <row r="21" spans="1:11">
      <c r="A21" s="17" t="s">
        <v>26</v>
      </c>
      <c r="B21" s="18" t="s">
        <v>11</v>
      </c>
      <c r="C21" s="19">
        <v>11.25</v>
      </c>
      <c r="D21" s="20" t="s">
        <v>11</v>
      </c>
      <c r="E21" s="21">
        <v>16.25</v>
      </c>
      <c r="F21" s="22">
        <v>6.3</v>
      </c>
      <c r="G21" s="23">
        <v>7.2</v>
      </c>
      <c r="H21" s="24">
        <f t="shared" si="0"/>
        <v>-0.90000000000000036</v>
      </c>
      <c r="I21" s="22">
        <v>60.1</v>
      </c>
      <c r="J21" s="23">
        <v>69.5</v>
      </c>
      <c r="K21" s="24">
        <f t="shared" si="1"/>
        <v>-9.3999999999999986</v>
      </c>
    </row>
    <row r="22" spans="1:11">
      <c r="A22" s="17" t="s">
        <v>27</v>
      </c>
      <c r="B22" s="18" t="s">
        <v>11</v>
      </c>
      <c r="C22" s="19">
        <v>11.848307844794657</v>
      </c>
      <c r="D22" s="20" t="s">
        <v>11</v>
      </c>
      <c r="E22" s="21">
        <v>16.848307844794657</v>
      </c>
      <c r="F22" s="22">
        <v>4</v>
      </c>
      <c r="G22" s="23">
        <v>4.0999999999999996</v>
      </c>
      <c r="H22" s="24">
        <f t="shared" si="0"/>
        <v>-9.9999999999999645E-2</v>
      </c>
      <c r="I22" s="22">
        <v>45</v>
      </c>
      <c r="J22" s="23">
        <v>46</v>
      </c>
      <c r="K22" s="24">
        <f t="shared" si="1"/>
        <v>-1</v>
      </c>
    </row>
    <row r="23" spans="1:11">
      <c r="A23" s="17" t="s">
        <v>28</v>
      </c>
      <c r="B23" s="18" t="s">
        <v>11</v>
      </c>
      <c r="C23" s="19">
        <v>11.723276750635911</v>
      </c>
      <c r="D23" s="20" t="s">
        <v>11</v>
      </c>
      <c r="E23" s="21">
        <v>16.723276750635911</v>
      </c>
      <c r="F23" s="22">
        <v>8.6999999999999993</v>
      </c>
      <c r="G23" s="23">
        <v>9.8000000000000007</v>
      </c>
      <c r="H23" s="24">
        <f t="shared" si="0"/>
        <v>-1.1000000000000014</v>
      </c>
      <c r="I23" s="22">
        <v>51.1</v>
      </c>
      <c r="J23" s="23">
        <v>73.8</v>
      </c>
      <c r="K23" s="24">
        <f t="shared" si="1"/>
        <v>-22.699999999999996</v>
      </c>
    </row>
    <row r="24" spans="1:11">
      <c r="A24" s="17" t="s">
        <v>29</v>
      </c>
      <c r="B24" s="18" t="s">
        <v>11</v>
      </c>
      <c r="C24" s="19">
        <v>12.213561876122476</v>
      </c>
      <c r="D24" s="20" t="s">
        <v>11</v>
      </c>
      <c r="E24" s="21">
        <v>17.213561876122476</v>
      </c>
      <c r="F24" s="22">
        <v>1.6</v>
      </c>
      <c r="G24" s="23">
        <v>1.5</v>
      </c>
      <c r="H24" s="24">
        <f t="shared" si="0"/>
        <v>0.10000000000000009</v>
      </c>
      <c r="I24" s="22" t="s">
        <v>11</v>
      </c>
      <c r="J24" s="23" t="s">
        <v>11</v>
      </c>
      <c r="K24" s="24" t="str">
        <f t="shared" si="1"/>
        <v>-</v>
      </c>
    </row>
    <row r="25" spans="1:11">
      <c r="A25" s="17" t="s">
        <v>30</v>
      </c>
      <c r="B25" s="18" t="s">
        <v>11</v>
      </c>
      <c r="C25" s="19">
        <v>13.347664003731545</v>
      </c>
      <c r="D25" s="20" t="s">
        <v>11</v>
      </c>
      <c r="E25" s="21">
        <v>18.347664003731545</v>
      </c>
      <c r="F25" s="22">
        <v>10.5</v>
      </c>
      <c r="G25" s="23">
        <v>10.8</v>
      </c>
      <c r="H25" s="24">
        <f t="shared" si="0"/>
        <v>-0.30000000000000071</v>
      </c>
      <c r="I25" s="22">
        <v>106</v>
      </c>
      <c r="J25" s="23">
        <v>113.8</v>
      </c>
      <c r="K25" s="24">
        <f t="shared" si="1"/>
        <v>-7.7999999999999972</v>
      </c>
    </row>
    <row r="26" spans="1:11">
      <c r="A26" s="17" t="s">
        <v>31</v>
      </c>
      <c r="B26" s="18" t="s">
        <v>11</v>
      </c>
      <c r="C26" s="19">
        <v>12.549909537381939</v>
      </c>
      <c r="D26" s="20" t="s">
        <v>11</v>
      </c>
      <c r="E26" s="21">
        <v>17.549909537381939</v>
      </c>
      <c r="F26" s="22">
        <v>0.5</v>
      </c>
      <c r="G26" s="23">
        <v>1.4</v>
      </c>
      <c r="H26" s="24">
        <f t="shared" si="0"/>
        <v>-0.89999999999999991</v>
      </c>
      <c r="I26" s="22">
        <v>19.399999999999999</v>
      </c>
      <c r="J26" s="23">
        <v>16.7</v>
      </c>
      <c r="K26" s="24">
        <f t="shared" si="1"/>
        <v>2.6999999999999993</v>
      </c>
    </row>
    <row r="27" spans="1:11">
      <c r="A27" s="17" t="s">
        <v>32</v>
      </c>
      <c r="B27" s="18" t="s">
        <v>11</v>
      </c>
      <c r="C27" s="19">
        <v>12.542407440461757</v>
      </c>
      <c r="D27" s="20" t="s">
        <v>11</v>
      </c>
      <c r="E27" s="21">
        <v>17.542407440461758</v>
      </c>
      <c r="F27" s="22">
        <v>6.4</v>
      </c>
      <c r="G27" s="23">
        <v>6.4</v>
      </c>
      <c r="H27" s="24">
        <f t="shared" si="0"/>
        <v>0</v>
      </c>
      <c r="I27" s="22">
        <v>42.5</v>
      </c>
      <c r="J27" s="23">
        <v>61.7</v>
      </c>
      <c r="K27" s="24">
        <f t="shared" si="1"/>
        <v>-19.200000000000003</v>
      </c>
    </row>
    <row r="28" spans="1:11">
      <c r="A28" s="17" t="s">
        <v>33</v>
      </c>
      <c r="B28" s="18" t="s">
        <v>11</v>
      </c>
      <c r="C28" s="19">
        <v>13.168470287761494</v>
      </c>
      <c r="D28" s="20" t="s">
        <v>11</v>
      </c>
      <c r="E28" s="21">
        <v>18.168470287761494</v>
      </c>
      <c r="F28" s="22">
        <v>10</v>
      </c>
      <c r="G28" s="23">
        <v>9.9</v>
      </c>
      <c r="H28" s="24">
        <f t="shared" si="0"/>
        <v>9.9999999999999645E-2</v>
      </c>
      <c r="I28" s="22">
        <v>115.1</v>
      </c>
      <c r="J28" s="23">
        <v>137.9</v>
      </c>
      <c r="K28" s="24">
        <f t="shared" si="1"/>
        <v>-22.800000000000011</v>
      </c>
    </row>
    <row r="29" spans="1:11">
      <c r="A29" s="17" t="s">
        <v>34</v>
      </c>
      <c r="B29" s="18" t="s">
        <v>11</v>
      </c>
      <c r="C29" s="19">
        <v>11.354894553243351</v>
      </c>
      <c r="D29" s="20" t="s">
        <v>11</v>
      </c>
      <c r="E29" s="21">
        <v>16.354894553243351</v>
      </c>
      <c r="F29" s="22">
        <v>5</v>
      </c>
      <c r="G29" s="23">
        <v>5.5</v>
      </c>
      <c r="H29" s="24">
        <f t="shared" si="0"/>
        <v>-0.5</v>
      </c>
      <c r="I29" s="22" t="s">
        <v>11</v>
      </c>
      <c r="J29" s="23" t="s">
        <v>11</v>
      </c>
      <c r="K29" s="24" t="str">
        <f t="shared" si="1"/>
        <v>-</v>
      </c>
    </row>
    <row r="30" spans="1:11">
      <c r="A30" s="17" t="s">
        <v>35</v>
      </c>
      <c r="B30" s="18" t="s">
        <v>11</v>
      </c>
      <c r="C30" s="19">
        <v>12.742410337948318</v>
      </c>
      <c r="D30" s="20" t="s">
        <v>11</v>
      </c>
      <c r="E30" s="21">
        <v>17.742410337948318</v>
      </c>
      <c r="F30" s="22">
        <v>4.4000000000000004</v>
      </c>
      <c r="G30" s="23">
        <v>4.9000000000000004</v>
      </c>
      <c r="H30" s="24">
        <f t="shared" si="0"/>
        <v>-0.5</v>
      </c>
      <c r="I30" s="22" t="s">
        <v>11</v>
      </c>
      <c r="J30" s="23" t="s">
        <v>11</v>
      </c>
      <c r="K30" s="24" t="str">
        <f t="shared" si="1"/>
        <v>-</v>
      </c>
    </row>
    <row r="31" spans="1:11">
      <c r="A31" s="17" t="s">
        <v>36</v>
      </c>
      <c r="B31" s="18" t="s">
        <v>11</v>
      </c>
      <c r="C31" s="19">
        <v>12.845671894210785</v>
      </c>
      <c r="D31" s="20" t="s">
        <v>11</v>
      </c>
      <c r="E31" s="21">
        <v>17.845671894210785</v>
      </c>
      <c r="F31" s="22">
        <v>1</v>
      </c>
      <c r="G31" s="23">
        <v>1.4</v>
      </c>
      <c r="H31" s="24">
        <f t="shared" si="0"/>
        <v>-0.39999999999999991</v>
      </c>
      <c r="I31" s="22">
        <v>5.6</v>
      </c>
      <c r="J31" s="23">
        <v>5.3</v>
      </c>
      <c r="K31" s="24">
        <f t="shared" si="1"/>
        <v>0.29999999999999982</v>
      </c>
    </row>
    <row r="32" spans="1:11">
      <c r="A32" s="17" t="s">
        <v>37</v>
      </c>
      <c r="B32" s="18" t="s">
        <v>11</v>
      </c>
      <c r="C32" s="19">
        <v>12.9382532799623</v>
      </c>
      <c r="D32" s="20" t="s">
        <v>11</v>
      </c>
      <c r="E32" s="21">
        <v>17.9382532799623</v>
      </c>
      <c r="F32" s="22">
        <v>8.8000000000000007</v>
      </c>
      <c r="G32" s="23">
        <v>9.6999999999999993</v>
      </c>
      <c r="H32" s="24">
        <f t="shared" si="0"/>
        <v>-0.89999999999999858</v>
      </c>
      <c r="I32" s="22">
        <v>31</v>
      </c>
      <c r="J32" s="23">
        <v>47.5</v>
      </c>
      <c r="K32" s="24">
        <f t="shared" si="1"/>
        <v>-16.5</v>
      </c>
    </row>
    <row r="33" spans="1:11">
      <c r="A33" s="17" t="s">
        <v>38</v>
      </c>
      <c r="B33" s="18" t="s">
        <v>11</v>
      </c>
      <c r="C33" s="19">
        <v>12.418868672414973</v>
      </c>
      <c r="D33" s="20" t="s">
        <v>11</v>
      </c>
      <c r="E33" s="21">
        <v>17.418868672414973</v>
      </c>
      <c r="F33" s="22">
        <v>6.5</v>
      </c>
      <c r="G33" s="23">
        <v>8</v>
      </c>
      <c r="H33" s="24">
        <f t="shared" si="0"/>
        <v>-1.5</v>
      </c>
      <c r="I33" s="22" t="s">
        <v>11</v>
      </c>
      <c r="J33" s="23">
        <v>5.0999999999999996</v>
      </c>
      <c r="K33" s="24">
        <f t="shared" si="1"/>
        <v>-5.0999999999999996</v>
      </c>
    </row>
    <row r="34" spans="1:11">
      <c r="A34" s="17" t="s">
        <v>39</v>
      </c>
      <c r="B34" s="18" t="s">
        <v>11</v>
      </c>
      <c r="C34" s="19">
        <v>13.130446431749922</v>
      </c>
      <c r="D34" s="20" t="s">
        <v>11</v>
      </c>
      <c r="E34" s="21">
        <v>18.130446431749924</v>
      </c>
      <c r="F34" s="22">
        <v>2</v>
      </c>
      <c r="G34" s="23">
        <v>2.9</v>
      </c>
      <c r="H34" s="24">
        <f t="shared" si="0"/>
        <v>-0.89999999999999991</v>
      </c>
      <c r="I34" s="22" t="s">
        <v>11</v>
      </c>
      <c r="J34" s="23" t="s">
        <v>11</v>
      </c>
      <c r="K34" s="24" t="str">
        <f t="shared" si="1"/>
        <v>-</v>
      </c>
    </row>
    <row r="35" spans="1:11">
      <c r="A35" s="17" t="s">
        <v>40</v>
      </c>
      <c r="B35" s="18" t="s">
        <v>11</v>
      </c>
      <c r="C35" s="19">
        <v>13.499410736126787</v>
      </c>
      <c r="D35" s="20" t="s">
        <v>11</v>
      </c>
      <c r="E35" s="21">
        <v>18.499410736126787</v>
      </c>
      <c r="F35" s="22">
        <v>3.7</v>
      </c>
      <c r="G35" s="23">
        <v>3.3</v>
      </c>
      <c r="H35" s="24">
        <f t="shared" si="0"/>
        <v>0.40000000000000036</v>
      </c>
      <c r="I35" s="22">
        <v>62.1</v>
      </c>
      <c r="J35" s="23">
        <v>60.2</v>
      </c>
      <c r="K35" s="24">
        <f t="shared" si="1"/>
        <v>1.8999999999999986</v>
      </c>
    </row>
    <row r="36" spans="1:11">
      <c r="A36" s="17" t="s">
        <v>41</v>
      </c>
      <c r="B36" s="18" t="s">
        <v>11</v>
      </c>
      <c r="C36" s="19">
        <v>12.724847300301844</v>
      </c>
      <c r="D36" s="20" t="s">
        <v>11</v>
      </c>
      <c r="E36" s="21">
        <v>17.724847300301846</v>
      </c>
      <c r="F36" s="22">
        <v>6.5</v>
      </c>
      <c r="G36" s="23">
        <v>6.3</v>
      </c>
      <c r="H36" s="24">
        <f t="shared" si="0"/>
        <v>0.20000000000000018</v>
      </c>
      <c r="I36" s="22" t="s">
        <v>11</v>
      </c>
      <c r="J36" s="23" t="s">
        <v>11</v>
      </c>
      <c r="K36" s="24" t="str">
        <f t="shared" si="1"/>
        <v>-</v>
      </c>
    </row>
    <row r="37" spans="1:11">
      <c r="A37" s="17" t="s">
        <v>42</v>
      </c>
      <c r="B37" s="18" t="s">
        <v>11</v>
      </c>
      <c r="C37" s="19">
        <v>13.36045339960782</v>
      </c>
      <c r="D37" s="20" t="s">
        <v>11</v>
      </c>
      <c r="E37" s="21">
        <v>18.36045339960782</v>
      </c>
      <c r="F37" s="22">
        <v>5.3</v>
      </c>
      <c r="G37" s="23">
        <v>6.2</v>
      </c>
      <c r="H37" s="24">
        <f t="shared" si="0"/>
        <v>-0.90000000000000036</v>
      </c>
      <c r="I37" s="22">
        <v>33.6</v>
      </c>
      <c r="J37" s="23">
        <v>39.700000000000003</v>
      </c>
      <c r="K37" s="24">
        <f t="shared" si="1"/>
        <v>-6.1000000000000014</v>
      </c>
    </row>
    <row r="38" spans="1:11">
      <c r="A38" s="17" t="s">
        <v>43</v>
      </c>
      <c r="B38" s="18" t="s">
        <v>11</v>
      </c>
      <c r="C38" s="19">
        <v>12.504672679627971</v>
      </c>
      <c r="D38" s="20" t="s">
        <v>11</v>
      </c>
      <c r="E38" s="21">
        <v>17.504672679627973</v>
      </c>
      <c r="F38" s="22">
        <v>8.6</v>
      </c>
      <c r="G38" s="23">
        <v>9.1999999999999993</v>
      </c>
      <c r="H38" s="24">
        <f t="shared" si="0"/>
        <v>-0.59999999999999964</v>
      </c>
      <c r="I38" s="22">
        <v>59.2</v>
      </c>
      <c r="J38" s="23">
        <v>69</v>
      </c>
      <c r="K38" s="24">
        <f t="shared" si="1"/>
        <v>-9.7999999999999972</v>
      </c>
    </row>
    <row r="39" spans="1:11">
      <c r="A39" s="17" t="s">
        <v>44</v>
      </c>
      <c r="B39" s="18" t="s">
        <v>11</v>
      </c>
      <c r="C39" s="19">
        <v>12.804352138409541</v>
      </c>
      <c r="D39" s="20" t="s">
        <v>11</v>
      </c>
      <c r="E39" s="21">
        <v>17.804352138409541</v>
      </c>
      <c r="F39" s="22">
        <v>10.3</v>
      </c>
      <c r="G39" s="23">
        <v>11.7</v>
      </c>
      <c r="H39" s="24">
        <f t="shared" si="0"/>
        <v>-1.3999999999999986</v>
      </c>
      <c r="I39" s="22" t="s">
        <v>11</v>
      </c>
      <c r="J39" s="23" t="s">
        <v>11</v>
      </c>
      <c r="K39" s="24" t="str">
        <f t="shared" si="1"/>
        <v>-</v>
      </c>
    </row>
    <row r="40" spans="1:11">
      <c r="A40" s="17" t="s">
        <v>45</v>
      </c>
      <c r="B40" s="18" t="s">
        <v>11</v>
      </c>
      <c r="C40" s="19">
        <v>13.139137542591588</v>
      </c>
      <c r="D40" s="20" t="s">
        <v>11</v>
      </c>
      <c r="E40" s="21">
        <v>18.139137542591588</v>
      </c>
      <c r="F40" s="22">
        <v>8.4</v>
      </c>
      <c r="G40" s="23">
        <v>8.5</v>
      </c>
      <c r="H40" s="24">
        <f t="shared" si="0"/>
        <v>-9.9999999999999645E-2</v>
      </c>
      <c r="I40" s="22">
        <v>71.8</v>
      </c>
      <c r="J40" s="23">
        <v>94.9</v>
      </c>
      <c r="K40" s="24">
        <f t="shared" si="1"/>
        <v>-23.100000000000009</v>
      </c>
    </row>
    <row r="41" spans="1:11">
      <c r="A41" s="17" t="s">
        <v>46</v>
      </c>
      <c r="B41" s="18" t="s">
        <v>11</v>
      </c>
      <c r="C41" s="19">
        <v>13.397573158320686</v>
      </c>
      <c r="D41" s="20" t="s">
        <v>11</v>
      </c>
      <c r="E41" s="21">
        <v>18.397573158320686</v>
      </c>
      <c r="F41" s="22">
        <v>8.6999999999999993</v>
      </c>
      <c r="G41" s="23">
        <v>9.1999999999999993</v>
      </c>
      <c r="H41" s="24">
        <f t="shared" si="0"/>
        <v>-0.5</v>
      </c>
      <c r="I41" s="22">
        <v>61.7</v>
      </c>
      <c r="J41" s="23">
        <v>69.8</v>
      </c>
      <c r="K41" s="24">
        <f t="shared" si="1"/>
        <v>-8.0999999999999943</v>
      </c>
    </row>
    <row r="42" spans="1:11">
      <c r="A42" s="17" t="s">
        <v>47</v>
      </c>
      <c r="B42" s="18" t="s">
        <v>11</v>
      </c>
      <c r="C42" s="19">
        <v>15</v>
      </c>
      <c r="D42" s="20" t="s">
        <v>11</v>
      </c>
      <c r="E42" s="21">
        <v>20</v>
      </c>
      <c r="F42" s="22">
        <v>2.4</v>
      </c>
      <c r="G42" s="23">
        <v>2.6</v>
      </c>
      <c r="H42" s="24">
        <f t="shared" si="0"/>
        <v>-0.20000000000000018</v>
      </c>
      <c r="I42" s="22" t="s">
        <v>11</v>
      </c>
      <c r="J42" s="23" t="s">
        <v>11</v>
      </c>
      <c r="K42" s="24" t="str">
        <f t="shared" si="1"/>
        <v>-</v>
      </c>
    </row>
    <row r="43" spans="1:11">
      <c r="A43" s="17" t="s">
        <v>48</v>
      </c>
      <c r="B43" s="18" t="s">
        <v>11</v>
      </c>
      <c r="C43" s="19">
        <v>15</v>
      </c>
      <c r="D43" s="20" t="s">
        <v>11</v>
      </c>
      <c r="E43" s="21">
        <v>20</v>
      </c>
      <c r="F43" s="22">
        <v>10</v>
      </c>
      <c r="G43" s="23">
        <v>11.3</v>
      </c>
      <c r="H43" s="24">
        <f t="shared" si="0"/>
        <v>-1.3000000000000007</v>
      </c>
      <c r="I43" s="22">
        <v>40</v>
      </c>
      <c r="J43" s="23">
        <v>55.6</v>
      </c>
      <c r="K43" s="24">
        <f t="shared" si="1"/>
        <v>-15.600000000000001</v>
      </c>
    </row>
    <row r="44" spans="1:11">
      <c r="A44" s="17" t="s">
        <v>49</v>
      </c>
      <c r="B44" s="18" t="s">
        <v>11</v>
      </c>
      <c r="C44" s="19">
        <v>15</v>
      </c>
      <c r="D44" s="20" t="s">
        <v>11</v>
      </c>
      <c r="E44" s="21">
        <v>20</v>
      </c>
      <c r="F44" s="22">
        <v>0.9</v>
      </c>
      <c r="G44" s="23">
        <v>2.7</v>
      </c>
      <c r="H44" s="24">
        <f t="shared" si="0"/>
        <v>-1.8000000000000003</v>
      </c>
      <c r="I44" s="22" t="s">
        <v>11</v>
      </c>
      <c r="J44" s="23" t="s">
        <v>11</v>
      </c>
      <c r="K44" s="24" t="str">
        <f t="shared" si="1"/>
        <v>-</v>
      </c>
    </row>
    <row r="45" spans="1:11">
      <c r="A45" s="17" t="s">
        <v>50</v>
      </c>
      <c r="B45" s="18" t="s">
        <v>11</v>
      </c>
      <c r="C45" s="19">
        <v>15</v>
      </c>
      <c r="D45" s="20" t="s">
        <v>11</v>
      </c>
      <c r="E45" s="21">
        <v>20</v>
      </c>
      <c r="F45" s="22">
        <v>5</v>
      </c>
      <c r="G45" s="23">
        <v>5.4</v>
      </c>
      <c r="H45" s="24">
        <f t="shared" si="0"/>
        <v>-0.40000000000000036</v>
      </c>
      <c r="I45" s="22" t="s">
        <v>11</v>
      </c>
      <c r="J45" s="23" t="s">
        <v>11</v>
      </c>
      <c r="K45" s="24" t="str">
        <f t="shared" si="1"/>
        <v>-</v>
      </c>
    </row>
    <row r="46" spans="1:11">
      <c r="A46" s="17" t="s">
        <v>51</v>
      </c>
      <c r="B46" s="18" t="s">
        <v>11</v>
      </c>
      <c r="C46" s="19">
        <v>15</v>
      </c>
      <c r="D46" s="20" t="s">
        <v>11</v>
      </c>
      <c r="E46" s="21">
        <v>20</v>
      </c>
      <c r="F46" s="22">
        <v>6.2</v>
      </c>
      <c r="G46" s="23">
        <v>7.1</v>
      </c>
      <c r="H46" s="24">
        <f t="shared" si="0"/>
        <v>-0.89999999999999947</v>
      </c>
      <c r="I46" s="22">
        <v>0.6</v>
      </c>
      <c r="J46" s="23">
        <v>13.5</v>
      </c>
      <c r="K46" s="24">
        <f t="shared" si="1"/>
        <v>-12.9</v>
      </c>
    </row>
    <row r="47" spans="1:11">
      <c r="A47" s="17" t="s">
        <v>52</v>
      </c>
      <c r="B47" s="18" t="s">
        <v>11</v>
      </c>
      <c r="C47" s="19">
        <v>15</v>
      </c>
      <c r="D47" s="20" t="s">
        <v>11</v>
      </c>
      <c r="E47" s="21">
        <v>20</v>
      </c>
      <c r="F47" s="22">
        <v>8</v>
      </c>
      <c r="G47" s="23">
        <v>9.1999999999999993</v>
      </c>
      <c r="H47" s="24">
        <f t="shared" si="0"/>
        <v>-1.1999999999999993</v>
      </c>
      <c r="I47" s="22">
        <v>88.3</v>
      </c>
      <c r="J47" s="23">
        <v>79.599999999999994</v>
      </c>
      <c r="K47" s="24">
        <f t="shared" si="1"/>
        <v>8.7000000000000028</v>
      </c>
    </row>
    <row r="48" spans="1:11">
      <c r="A48" s="17" t="s">
        <v>53</v>
      </c>
      <c r="B48" s="18" t="s">
        <v>11</v>
      </c>
      <c r="C48" s="19">
        <v>15</v>
      </c>
      <c r="D48" s="20" t="s">
        <v>11</v>
      </c>
      <c r="E48" s="21">
        <v>20</v>
      </c>
      <c r="F48" s="22">
        <v>4.3</v>
      </c>
      <c r="G48" s="23">
        <v>4.5</v>
      </c>
      <c r="H48" s="24">
        <f t="shared" si="0"/>
        <v>-0.20000000000000018</v>
      </c>
      <c r="I48" s="22" t="s">
        <v>11</v>
      </c>
      <c r="J48" s="23" t="s">
        <v>11</v>
      </c>
      <c r="K48" s="24" t="str">
        <f t="shared" si="1"/>
        <v>-</v>
      </c>
    </row>
    <row r="49" spans="1:11">
      <c r="A49" s="17" t="s">
        <v>54</v>
      </c>
      <c r="B49" s="18" t="s">
        <v>11</v>
      </c>
      <c r="C49" s="19">
        <v>14.227991966044613</v>
      </c>
      <c r="D49" s="20" t="s">
        <v>11</v>
      </c>
      <c r="E49" s="21">
        <v>19.227991966044613</v>
      </c>
      <c r="F49" s="22">
        <v>7.4</v>
      </c>
      <c r="G49" s="23">
        <v>7.9</v>
      </c>
      <c r="H49" s="24">
        <f t="shared" si="0"/>
        <v>-0.5</v>
      </c>
      <c r="I49" s="22">
        <v>34.9</v>
      </c>
      <c r="J49" s="23">
        <v>43.6</v>
      </c>
      <c r="K49" s="24">
        <f t="shared" si="1"/>
        <v>-8.7000000000000028</v>
      </c>
    </row>
    <row r="50" spans="1:11">
      <c r="A50" s="17" t="s">
        <v>55</v>
      </c>
      <c r="B50" s="18" t="s">
        <v>11</v>
      </c>
      <c r="C50" s="19">
        <v>15</v>
      </c>
      <c r="D50" s="20" t="s">
        <v>11</v>
      </c>
      <c r="E50" s="21">
        <v>20</v>
      </c>
      <c r="F50" s="22">
        <v>7.1</v>
      </c>
      <c r="G50" s="23">
        <v>8.1</v>
      </c>
      <c r="H50" s="24">
        <f t="shared" si="0"/>
        <v>-1</v>
      </c>
      <c r="I50" s="22">
        <v>25.8</v>
      </c>
      <c r="J50" s="23">
        <v>38.1</v>
      </c>
      <c r="K50" s="24">
        <f t="shared" si="1"/>
        <v>-12.3</v>
      </c>
    </row>
    <row r="51" spans="1:11">
      <c r="A51" s="17" t="s">
        <v>56</v>
      </c>
      <c r="B51" s="18" t="s">
        <v>11</v>
      </c>
      <c r="C51" s="19">
        <v>15</v>
      </c>
      <c r="D51" s="20" t="s">
        <v>11</v>
      </c>
      <c r="E51" s="21">
        <v>20</v>
      </c>
      <c r="F51" s="22">
        <v>6.8</v>
      </c>
      <c r="G51" s="23">
        <v>8.1999999999999993</v>
      </c>
      <c r="H51" s="24">
        <f t="shared" si="0"/>
        <v>-1.3999999999999995</v>
      </c>
      <c r="I51" s="22">
        <v>17.2</v>
      </c>
      <c r="J51" s="23">
        <v>29.5</v>
      </c>
      <c r="K51" s="24">
        <f t="shared" si="1"/>
        <v>-12.3</v>
      </c>
    </row>
    <row r="52" spans="1:11">
      <c r="A52" s="17" t="s">
        <v>57</v>
      </c>
      <c r="B52" s="18" t="s">
        <v>11</v>
      </c>
      <c r="C52" s="19">
        <v>15</v>
      </c>
      <c r="D52" s="20" t="s">
        <v>11</v>
      </c>
      <c r="E52" s="21">
        <v>20</v>
      </c>
      <c r="F52" s="22">
        <v>7.4</v>
      </c>
      <c r="G52" s="23">
        <v>7.4</v>
      </c>
      <c r="H52" s="24">
        <f t="shared" si="0"/>
        <v>0</v>
      </c>
      <c r="I52" s="22">
        <v>61.8</v>
      </c>
      <c r="J52" s="23">
        <v>79.2</v>
      </c>
      <c r="K52" s="24">
        <f t="shared" si="1"/>
        <v>-17.400000000000006</v>
      </c>
    </row>
    <row r="53" spans="1:11">
      <c r="A53" s="17" t="s">
        <v>58</v>
      </c>
      <c r="B53" s="18" t="s">
        <v>11</v>
      </c>
      <c r="C53" s="19">
        <v>15</v>
      </c>
      <c r="D53" s="20" t="s">
        <v>11</v>
      </c>
      <c r="E53" s="21">
        <v>20</v>
      </c>
      <c r="F53" s="22">
        <v>2.2000000000000002</v>
      </c>
      <c r="G53" s="23">
        <v>2.9</v>
      </c>
      <c r="H53" s="24">
        <f t="shared" si="0"/>
        <v>-0.69999999999999973</v>
      </c>
      <c r="I53" s="22">
        <v>43</v>
      </c>
      <c r="J53" s="23">
        <v>19.7</v>
      </c>
      <c r="K53" s="24">
        <f t="shared" si="1"/>
        <v>23.3</v>
      </c>
    </row>
    <row r="54" spans="1:11">
      <c r="A54" s="17" t="s">
        <v>59</v>
      </c>
      <c r="B54" s="18" t="s">
        <v>11</v>
      </c>
      <c r="C54" s="19">
        <v>15</v>
      </c>
      <c r="D54" s="20" t="s">
        <v>11</v>
      </c>
      <c r="E54" s="21">
        <v>20</v>
      </c>
      <c r="F54" s="22">
        <v>6.4</v>
      </c>
      <c r="G54" s="23">
        <v>7.5</v>
      </c>
      <c r="H54" s="24">
        <f t="shared" si="0"/>
        <v>-1.0999999999999996</v>
      </c>
      <c r="I54" s="22">
        <v>3</v>
      </c>
      <c r="J54" s="23">
        <v>23.2</v>
      </c>
      <c r="K54" s="24">
        <f t="shared" si="1"/>
        <v>-20.2</v>
      </c>
    </row>
    <row r="55" spans="1:11">
      <c r="A55" s="17" t="s">
        <v>60</v>
      </c>
      <c r="B55" s="18" t="s">
        <v>11</v>
      </c>
      <c r="C55" s="19">
        <v>15</v>
      </c>
      <c r="D55" s="20" t="s">
        <v>11</v>
      </c>
      <c r="E55" s="21">
        <v>20</v>
      </c>
      <c r="F55" s="22">
        <v>8.6999999999999993</v>
      </c>
      <c r="G55" s="23">
        <v>10.5</v>
      </c>
      <c r="H55" s="24">
        <f t="shared" si="0"/>
        <v>-1.8000000000000007</v>
      </c>
      <c r="I55" s="22">
        <v>71.7</v>
      </c>
      <c r="J55" s="23">
        <v>85.7</v>
      </c>
      <c r="K55" s="24">
        <f t="shared" si="1"/>
        <v>-14</v>
      </c>
    </row>
    <row r="56" spans="1:11">
      <c r="A56" s="17" t="s">
        <v>61</v>
      </c>
      <c r="B56" s="18" t="s">
        <v>11</v>
      </c>
      <c r="C56" s="19">
        <v>15</v>
      </c>
      <c r="D56" s="20" t="s">
        <v>11</v>
      </c>
      <c r="E56" s="21">
        <v>20</v>
      </c>
      <c r="F56" s="22">
        <v>5.8</v>
      </c>
      <c r="G56" s="23">
        <v>6.5</v>
      </c>
      <c r="H56" s="24">
        <f t="shared" si="0"/>
        <v>-0.70000000000000018</v>
      </c>
      <c r="I56" s="22">
        <v>33.700000000000003</v>
      </c>
      <c r="J56" s="23">
        <v>64.2</v>
      </c>
      <c r="K56" s="24">
        <f t="shared" si="1"/>
        <v>-30.5</v>
      </c>
    </row>
    <row r="57" spans="1:11">
      <c r="A57" s="17" t="s">
        <v>62</v>
      </c>
      <c r="B57" s="18" t="s">
        <v>11</v>
      </c>
      <c r="C57" s="19">
        <v>15</v>
      </c>
      <c r="D57" s="20" t="s">
        <v>11</v>
      </c>
      <c r="E57" s="21">
        <v>20</v>
      </c>
      <c r="F57" s="22">
        <v>6.4</v>
      </c>
      <c r="G57" s="23">
        <v>7.1</v>
      </c>
      <c r="H57" s="24">
        <f t="shared" si="0"/>
        <v>-0.69999999999999929</v>
      </c>
      <c r="I57" s="22">
        <v>23.9</v>
      </c>
      <c r="J57" s="23">
        <v>40.4</v>
      </c>
      <c r="K57" s="24">
        <f t="shared" si="1"/>
        <v>-16.5</v>
      </c>
    </row>
    <row r="58" spans="1:11" ht="14.25" thickBot="1">
      <c r="A58" s="25" t="s">
        <v>63</v>
      </c>
      <c r="B58" s="26" t="s">
        <v>11</v>
      </c>
      <c r="C58" s="27">
        <v>15</v>
      </c>
      <c r="D58" s="28" t="s">
        <v>11</v>
      </c>
      <c r="E58" s="29">
        <v>20</v>
      </c>
      <c r="F58" s="30">
        <v>16.2</v>
      </c>
      <c r="G58" s="31">
        <v>18.399999999999999</v>
      </c>
      <c r="H58" s="32">
        <f t="shared" si="0"/>
        <v>-2.1999999999999993</v>
      </c>
      <c r="I58" s="30">
        <v>95.4</v>
      </c>
      <c r="J58" s="31">
        <v>112.5</v>
      </c>
      <c r="K58" s="32">
        <f t="shared" si="1"/>
        <v>-17.099999999999994</v>
      </c>
    </row>
    <row r="59" spans="1:11" ht="22.5" customHeight="1" thickTop="1">
      <c r="A59" s="33" t="s">
        <v>64</v>
      </c>
      <c r="B59" s="34" t="s">
        <v>9</v>
      </c>
      <c r="C59" s="35"/>
      <c r="D59" s="36" t="s">
        <v>9</v>
      </c>
      <c r="E59" s="37"/>
      <c r="F59" s="38">
        <f>ROUND(SUM(F5:F41)/37,1)</f>
        <v>6.1</v>
      </c>
      <c r="G59" s="39">
        <f>ROUND(SUM(G5:G41)/37,1)</f>
        <v>6.7</v>
      </c>
      <c r="H59" s="40">
        <f t="shared" si="0"/>
        <v>-0.60000000000000053</v>
      </c>
      <c r="I59" s="38">
        <f>ROUND(SUM(I5:I41)/37,1)</f>
        <v>46.3</v>
      </c>
      <c r="J59" s="39">
        <f>ROUND(SUM(J5:J41)/37,1)</f>
        <v>53</v>
      </c>
      <c r="K59" s="40">
        <f t="shared" ref="K59:K63" si="2">I59-J59</f>
        <v>-6.7000000000000028</v>
      </c>
    </row>
    <row r="60" spans="1:11" ht="22.5" customHeight="1">
      <c r="A60" s="41" t="s">
        <v>65</v>
      </c>
      <c r="B60" s="42" t="s">
        <v>9</v>
      </c>
      <c r="C60" s="43"/>
      <c r="D60" s="44" t="s">
        <v>9</v>
      </c>
      <c r="E60" s="45"/>
      <c r="F60" s="22">
        <f>ROUND(SUM(F6:F41)/36,1)</f>
        <v>5.8</v>
      </c>
      <c r="G60" s="23">
        <f>ROUND(SUM(G6:G41)/36,1)</f>
        <v>6.4</v>
      </c>
      <c r="H60" s="24">
        <f t="shared" si="0"/>
        <v>-0.60000000000000053</v>
      </c>
      <c r="I60" s="22">
        <f>ROUND(SUM(I6:I41)/36,1)</f>
        <v>41.8</v>
      </c>
      <c r="J60" s="23">
        <f>ROUND(SUM(J6:J41)/36,1)</f>
        <v>48</v>
      </c>
      <c r="K60" s="24">
        <f t="shared" si="2"/>
        <v>-6.2000000000000028</v>
      </c>
    </row>
    <row r="61" spans="1:11" ht="22.5" customHeight="1">
      <c r="A61" s="17" t="s">
        <v>66</v>
      </c>
      <c r="B61" s="42" t="s">
        <v>9</v>
      </c>
      <c r="C61" s="43"/>
      <c r="D61" s="44" t="s">
        <v>9</v>
      </c>
      <c r="E61" s="45"/>
      <c r="F61" s="22">
        <f>ROUND(SUM(F42:F58)/17,1)</f>
        <v>6.5</v>
      </c>
      <c r="G61" s="23">
        <f>ROUND(SUM(G42:G58)/17,1)</f>
        <v>7.5</v>
      </c>
      <c r="H61" s="24">
        <f t="shared" si="0"/>
        <v>-1</v>
      </c>
      <c r="I61" s="22">
        <f>ROUND(SUM(I42:I58)/17,1)</f>
        <v>31.7</v>
      </c>
      <c r="J61" s="23">
        <f>ROUND(SUM(J42:J58)/17,1)</f>
        <v>40.299999999999997</v>
      </c>
      <c r="K61" s="24">
        <f t="shared" si="2"/>
        <v>-8.5999999999999979</v>
      </c>
    </row>
    <row r="62" spans="1:11" ht="22.5" customHeight="1">
      <c r="A62" s="17" t="s">
        <v>67</v>
      </c>
      <c r="B62" s="42" t="s">
        <v>9</v>
      </c>
      <c r="C62" s="43"/>
      <c r="D62" s="44" t="s">
        <v>9</v>
      </c>
      <c r="E62" s="45"/>
      <c r="F62" s="22">
        <f>ROUND(SUM(F5:F58)/54,1)</f>
        <v>6.3</v>
      </c>
      <c r="G62" s="23">
        <f>ROUND(SUM(G5:G58)/54,1)</f>
        <v>6.9</v>
      </c>
      <c r="H62" s="24">
        <f t="shared" si="0"/>
        <v>-0.60000000000000053</v>
      </c>
      <c r="I62" s="22">
        <f>ROUND(SUM(I5:I58)/54,1)</f>
        <v>41.7</v>
      </c>
      <c r="J62" s="23">
        <f>ROUND(SUM(J5:J58)/54,1)</f>
        <v>49</v>
      </c>
      <c r="K62" s="24">
        <f t="shared" si="2"/>
        <v>-7.2999999999999972</v>
      </c>
    </row>
    <row r="63" spans="1:11" ht="22.5" customHeight="1">
      <c r="A63" s="46" t="s">
        <v>68</v>
      </c>
      <c r="B63" s="47" t="s">
        <v>9</v>
      </c>
      <c r="C63" s="48"/>
      <c r="D63" s="49" t="s">
        <v>9</v>
      </c>
      <c r="E63" s="50"/>
      <c r="F63" s="51">
        <f>ROUND(SUM(F6:F58)/53,1)</f>
        <v>6.1</v>
      </c>
      <c r="G63" s="52">
        <f>ROUND(SUM(G6:G58)/53,1)</f>
        <v>6.7</v>
      </c>
      <c r="H63" s="53">
        <f t="shared" si="0"/>
        <v>-0.60000000000000053</v>
      </c>
      <c r="I63" s="51">
        <f>ROUND(SUM(I6:I58)/53,1)</f>
        <v>38.6</v>
      </c>
      <c r="J63" s="52">
        <f>ROUND(SUM(J6:J58)/53,1)</f>
        <v>45.5</v>
      </c>
      <c r="K63" s="53">
        <f t="shared" si="2"/>
        <v>-6.8999999999999986</v>
      </c>
    </row>
    <row r="64" spans="1:11">
      <c r="A64" s="54" t="s">
        <v>69</v>
      </c>
    </row>
    <row r="65" spans="1:1">
      <c r="A65" s="54" t="s">
        <v>70</v>
      </c>
    </row>
    <row r="66" spans="1:1">
      <c r="A66" s="54" t="s">
        <v>71</v>
      </c>
    </row>
  </sheetData>
  <mergeCells count="5">
    <mergeCell ref="A3:A4"/>
    <mergeCell ref="B3:C3"/>
    <mergeCell ref="D3:E3"/>
    <mergeCell ref="F3:H3"/>
    <mergeCell ref="I3:K3"/>
  </mergeCells>
  <phoneticPr fontId="3"/>
  <pageMargins left="0.59055118110236227" right="0.39370078740157483" top="0.59055118110236227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H27健全化判断比率</vt:lpstr>
    </vt:vector>
  </TitlesOfParts>
  <Company>千葉県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t.tgsh3</dc:creator>
  <cp:lastModifiedBy> </cp:lastModifiedBy>
  <dcterms:created xsi:type="dcterms:W3CDTF">2016-09-12T11:47:47Z</dcterms:created>
  <dcterms:modified xsi:type="dcterms:W3CDTF">2016-09-21T03:30:49Z</dcterms:modified>
</cp:coreProperties>
</file>