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oosw4\Desktop\Ｒ１\"/>
    </mc:Choice>
  </mc:AlternateContent>
  <bookViews>
    <workbookView xWindow="240" yWindow="90" windowWidth="14940" windowHeight="8550"/>
  </bookViews>
  <sheets>
    <sheet name="8(2)(12-13)年度別" sheetId="4" r:id="rId1"/>
    <sheet name="8(2)(14)部類別" sheetId="8" r:id="rId2"/>
    <sheet name="8(2)(15)グラフ" sheetId="9" r:id="rId3"/>
  </sheets>
  <definedNames>
    <definedName name="_xlnm.Print_Area" localSheetId="0">'8(2)(12-13)年度別'!$A$1:$V$67</definedName>
    <definedName name="_xlnm.Print_Area" localSheetId="1">'8(2)(14)部類別'!$A$1:$K$35</definedName>
    <definedName name="_xlnm.Print_Area" localSheetId="2">'8(2)(15)グラフ'!$A$1:$K$64</definedName>
  </definedNames>
  <calcPr calcId="162913"/>
</workbook>
</file>

<file path=xl/calcChain.xml><?xml version="1.0" encoding="utf-8"?>
<calcChain xmlns="http://schemas.openxmlformats.org/spreadsheetml/2006/main">
  <c r="O100" i="9" l="1"/>
  <c r="P100" i="9"/>
  <c r="F100" i="9"/>
  <c r="J35" i="8"/>
  <c r="K35" i="8" s="1"/>
  <c r="G35" i="8"/>
  <c r="E35" i="8"/>
  <c r="C35" i="8"/>
  <c r="S67" i="4"/>
  <c r="T67" i="4"/>
  <c r="U67" i="4"/>
  <c r="R67" i="4"/>
  <c r="U66" i="4"/>
  <c r="T66" i="4"/>
  <c r="S66" i="4"/>
  <c r="R66" i="4"/>
  <c r="M67" i="4"/>
  <c r="N67" i="4"/>
  <c r="O67" i="4"/>
  <c r="L67" i="4"/>
  <c r="O66" i="4"/>
  <c r="J67" i="4"/>
  <c r="K67" i="4"/>
  <c r="I67" i="4"/>
  <c r="K66" i="4"/>
  <c r="E67" i="4"/>
  <c r="F67" i="4"/>
  <c r="G67" i="4"/>
  <c r="D67" i="4"/>
  <c r="G66" i="4"/>
  <c r="U65" i="4"/>
  <c r="S65" i="4"/>
  <c r="T65" i="4"/>
  <c r="R65" i="4"/>
  <c r="M65" i="4"/>
  <c r="N65" i="4"/>
  <c r="O65" i="4"/>
  <c r="L65" i="4"/>
  <c r="J65" i="4"/>
  <c r="K65" i="4"/>
  <c r="I65" i="4"/>
  <c r="G65" i="4"/>
  <c r="E65" i="4"/>
  <c r="F65" i="4"/>
  <c r="D65" i="4"/>
  <c r="V6" i="4" l="1"/>
  <c r="V8" i="4"/>
  <c r="V10" i="4"/>
  <c r="V12" i="4"/>
  <c r="V14" i="4"/>
  <c r="V16" i="4"/>
  <c r="V18" i="4"/>
  <c r="V20" i="4"/>
  <c r="V22" i="4"/>
  <c r="V24" i="4"/>
  <c r="V26" i="4"/>
  <c r="V28" i="4"/>
  <c r="V30" i="4"/>
  <c r="V32" i="4"/>
  <c r="V34" i="4"/>
  <c r="V36" i="4"/>
  <c r="V38" i="4"/>
  <c r="V40" i="4"/>
  <c r="V42" i="4"/>
  <c r="V44" i="4"/>
  <c r="V46" i="4"/>
  <c r="V48" i="4"/>
  <c r="V50" i="4"/>
  <c r="V52" i="4"/>
  <c r="V54" i="4"/>
  <c r="V56" i="4"/>
  <c r="V58" i="4"/>
  <c r="V60" i="4"/>
  <c r="V62" i="4"/>
  <c r="V64" i="4"/>
  <c r="V4" i="4"/>
  <c r="F99" i="9" l="1"/>
  <c r="O99" i="9"/>
  <c r="J34" i="8"/>
  <c r="K34" i="8" s="1"/>
  <c r="G34" i="8"/>
  <c r="E34" i="8"/>
  <c r="C34" i="8"/>
  <c r="T64" i="4"/>
  <c r="R64" i="4"/>
  <c r="S64" i="4"/>
  <c r="O64" i="4"/>
  <c r="G64" i="4"/>
  <c r="P99" i="9" l="1"/>
  <c r="K64" i="4"/>
  <c r="U64" i="4"/>
  <c r="U63" i="4"/>
  <c r="T63" i="4"/>
  <c r="S63" i="4"/>
  <c r="R63" i="4"/>
  <c r="O63" i="4"/>
  <c r="N63" i="4"/>
  <c r="M63" i="4"/>
  <c r="L63" i="4"/>
  <c r="K63" i="4"/>
  <c r="J63" i="4"/>
  <c r="I63" i="4"/>
  <c r="G63" i="4"/>
  <c r="F63" i="4"/>
  <c r="E63" i="4"/>
  <c r="D63" i="4"/>
  <c r="J4" i="8" l="1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F69" i="9"/>
  <c r="P69" i="9" s="1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P70" i="9" l="1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K6" i="8" l="1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I6" i="8"/>
  <c r="I7" i="8"/>
  <c r="I8" i="8"/>
  <c r="I9" i="8"/>
  <c r="I10" i="8"/>
  <c r="I11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K5" i="8"/>
  <c r="I5" i="8"/>
  <c r="G5" i="8"/>
  <c r="E5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6" i="8"/>
  <c r="C5" i="8"/>
  <c r="T62" i="4" l="1"/>
  <c r="S62" i="4"/>
  <c r="R62" i="4"/>
  <c r="O62" i="4"/>
  <c r="K62" i="4"/>
  <c r="G62" i="4"/>
  <c r="T32" i="4"/>
  <c r="S32" i="4"/>
  <c r="R32" i="4"/>
  <c r="Q32" i="4"/>
  <c r="O32" i="4"/>
  <c r="L33" i="4" s="1"/>
  <c r="K32" i="4"/>
  <c r="H33" i="4" s="1"/>
  <c r="G32" i="4"/>
  <c r="D33" i="4" s="1"/>
  <c r="T30" i="4"/>
  <c r="S30" i="4"/>
  <c r="R30" i="4"/>
  <c r="Q30" i="4"/>
  <c r="O30" i="4"/>
  <c r="N31" i="4" s="1"/>
  <c r="K30" i="4"/>
  <c r="J31" i="4" s="1"/>
  <c r="G30" i="4"/>
  <c r="F31" i="4" s="1"/>
  <c r="T28" i="4"/>
  <c r="S28" i="4"/>
  <c r="R28" i="4"/>
  <c r="Q28" i="4"/>
  <c r="O28" i="4"/>
  <c r="L29" i="4" s="1"/>
  <c r="K28" i="4"/>
  <c r="H29" i="4" s="1"/>
  <c r="G28" i="4"/>
  <c r="D29" i="4" s="1"/>
  <c r="T4" i="4"/>
  <c r="S4" i="4"/>
  <c r="R4" i="4"/>
  <c r="Q4" i="4"/>
  <c r="O4" i="4"/>
  <c r="L5" i="4" s="1"/>
  <c r="K4" i="4"/>
  <c r="H5" i="4" s="1"/>
  <c r="G4" i="4"/>
  <c r="D5" i="4" s="1"/>
  <c r="T26" i="4"/>
  <c r="S26" i="4"/>
  <c r="R26" i="4"/>
  <c r="Q26" i="4"/>
  <c r="O26" i="4"/>
  <c r="N27" i="4" s="1"/>
  <c r="K26" i="4"/>
  <c r="J27" i="4" s="1"/>
  <c r="G26" i="4"/>
  <c r="F27" i="4" s="1"/>
  <c r="T24" i="4"/>
  <c r="S24" i="4"/>
  <c r="R24" i="4"/>
  <c r="Q24" i="4"/>
  <c r="O24" i="4"/>
  <c r="L25" i="4" s="1"/>
  <c r="K24" i="4"/>
  <c r="H25" i="4" s="1"/>
  <c r="G24" i="4"/>
  <c r="D25" i="4" s="1"/>
  <c r="T22" i="4"/>
  <c r="S22" i="4"/>
  <c r="R22" i="4"/>
  <c r="Q22" i="4"/>
  <c r="O22" i="4"/>
  <c r="N23" i="4" s="1"/>
  <c r="K22" i="4"/>
  <c r="J23" i="4" s="1"/>
  <c r="G22" i="4"/>
  <c r="F23" i="4" s="1"/>
  <c r="T20" i="4"/>
  <c r="S20" i="4"/>
  <c r="R20" i="4"/>
  <c r="Q20" i="4"/>
  <c r="O20" i="4"/>
  <c r="L21" i="4" s="1"/>
  <c r="K20" i="4"/>
  <c r="H21" i="4" s="1"/>
  <c r="G20" i="4"/>
  <c r="D21" i="4" s="1"/>
  <c r="T18" i="4"/>
  <c r="S18" i="4"/>
  <c r="R18" i="4"/>
  <c r="Q18" i="4"/>
  <c r="O18" i="4"/>
  <c r="N19" i="4" s="1"/>
  <c r="K18" i="4"/>
  <c r="J19" i="4" s="1"/>
  <c r="G18" i="4"/>
  <c r="F19" i="4" s="1"/>
  <c r="T16" i="4"/>
  <c r="S16" i="4"/>
  <c r="R16" i="4"/>
  <c r="Q16" i="4"/>
  <c r="O16" i="4"/>
  <c r="L17" i="4" s="1"/>
  <c r="K16" i="4"/>
  <c r="H17" i="4" s="1"/>
  <c r="G16" i="4"/>
  <c r="D17" i="4" s="1"/>
  <c r="K15" i="4"/>
  <c r="T14" i="4"/>
  <c r="S14" i="4"/>
  <c r="R14" i="4"/>
  <c r="Q14" i="4"/>
  <c r="O14" i="4"/>
  <c r="N15" i="4" s="1"/>
  <c r="K14" i="4"/>
  <c r="J15" i="4" s="1"/>
  <c r="G14" i="4"/>
  <c r="F15" i="4" s="1"/>
  <c r="T12" i="4"/>
  <c r="S12" i="4"/>
  <c r="R12" i="4"/>
  <c r="Q12" i="4"/>
  <c r="O12" i="4"/>
  <c r="L13" i="4" s="1"/>
  <c r="K12" i="4"/>
  <c r="H13" i="4" s="1"/>
  <c r="G12" i="4"/>
  <c r="D13" i="4" s="1"/>
  <c r="K11" i="4"/>
  <c r="T10" i="4"/>
  <c r="S10" i="4"/>
  <c r="R10" i="4"/>
  <c r="Q10" i="4"/>
  <c r="O10" i="4"/>
  <c r="N11" i="4" s="1"/>
  <c r="K10" i="4"/>
  <c r="J11" i="4" s="1"/>
  <c r="G10" i="4"/>
  <c r="F11" i="4" s="1"/>
  <c r="T8" i="4"/>
  <c r="S8" i="4"/>
  <c r="R8" i="4"/>
  <c r="Q8" i="4"/>
  <c r="O8" i="4"/>
  <c r="L9" i="4" s="1"/>
  <c r="K8" i="4"/>
  <c r="H9" i="4" s="1"/>
  <c r="G8" i="4"/>
  <c r="D9" i="4" s="1"/>
  <c r="T6" i="4"/>
  <c r="S6" i="4"/>
  <c r="R6" i="4"/>
  <c r="Q6" i="4"/>
  <c r="O6" i="4"/>
  <c r="N7" i="4" s="1"/>
  <c r="K6" i="4"/>
  <c r="J7" i="4" s="1"/>
  <c r="G6" i="4"/>
  <c r="F7" i="4" s="1"/>
  <c r="T40" i="4"/>
  <c r="S40" i="4"/>
  <c r="R40" i="4"/>
  <c r="Q40" i="4"/>
  <c r="T38" i="4"/>
  <c r="S38" i="4"/>
  <c r="R38" i="4"/>
  <c r="Q38" i="4"/>
  <c r="T36" i="4"/>
  <c r="S36" i="4"/>
  <c r="R36" i="4"/>
  <c r="Q36" i="4"/>
  <c r="T34" i="4"/>
  <c r="S34" i="4"/>
  <c r="R34" i="4"/>
  <c r="Q34" i="4"/>
  <c r="I35" i="4"/>
  <c r="O34" i="4"/>
  <c r="O35" i="4" s="1"/>
  <c r="O36" i="4"/>
  <c r="O37" i="4" s="1"/>
  <c r="O38" i="4"/>
  <c r="O39" i="4" s="1"/>
  <c r="O40" i="4"/>
  <c r="O41" i="4" s="1"/>
  <c r="K34" i="4"/>
  <c r="H35" i="4" s="1"/>
  <c r="K36" i="4"/>
  <c r="K37" i="4" s="1"/>
  <c r="K38" i="4"/>
  <c r="K39" i="4" s="1"/>
  <c r="K40" i="4"/>
  <c r="K41" i="4" s="1"/>
  <c r="G34" i="4"/>
  <c r="G35" i="4" s="1"/>
  <c r="G36" i="4"/>
  <c r="D37" i="4" s="1"/>
  <c r="G38" i="4"/>
  <c r="D39" i="4" s="1"/>
  <c r="G40" i="4"/>
  <c r="D41" i="4" s="1"/>
  <c r="S52" i="4"/>
  <c r="M45" i="4"/>
  <c r="J45" i="4"/>
  <c r="I45" i="4"/>
  <c r="H47" i="4"/>
  <c r="F49" i="4"/>
  <c r="F47" i="4"/>
  <c r="C47" i="4"/>
  <c r="F45" i="4"/>
  <c r="F43" i="4"/>
  <c r="C43" i="4"/>
  <c r="O42" i="4"/>
  <c r="M43" i="4" s="1"/>
  <c r="O44" i="4"/>
  <c r="L45" i="4" s="1"/>
  <c r="O45" i="4"/>
  <c r="O46" i="4"/>
  <c r="O47" i="4" s="1"/>
  <c r="O48" i="4"/>
  <c r="N49" i="4" s="1"/>
  <c r="O49" i="4"/>
  <c r="K42" i="4"/>
  <c r="K43" i="4" s="1"/>
  <c r="K44" i="4"/>
  <c r="H45" i="4" s="1"/>
  <c r="K45" i="4"/>
  <c r="K46" i="4"/>
  <c r="K47" i="4" s="1"/>
  <c r="K48" i="4"/>
  <c r="J49" i="4" s="1"/>
  <c r="G42" i="4"/>
  <c r="G43" i="4" s="1"/>
  <c r="G44" i="4"/>
  <c r="E45" i="4" s="1"/>
  <c r="G45" i="4"/>
  <c r="G46" i="4"/>
  <c r="G47" i="4" s="1"/>
  <c r="G48" i="4"/>
  <c r="E49" i="4" s="1"/>
  <c r="G49" i="4"/>
  <c r="T48" i="4"/>
  <c r="T49" i="4" s="1"/>
  <c r="S48" i="4"/>
  <c r="S49" i="4" s="1"/>
  <c r="R48" i="4"/>
  <c r="R49" i="4" s="1"/>
  <c r="Q48" i="4"/>
  <c r="U48" i="4" s="1"/>
  <c r="U49" i="4" s="1"/>
  <c r="T46" i="4"/>
  <c r="S46" i="4"/>
  <c r="R46" i="4"/>
  <c r="Q46" i="4"/>
  <c r="T44" i="4"/>
  <c r="T45" i="4" s="1"/>
  <c r="S44" i="4"/>
  <c r="S45" i="4" s="1"/>
  <c r="R44" i="4"/>
  <c r="R45" i="4" s="1"/>
  <c r="Q44" i="4"/>
  <c r="U44" i="4" s="1"/>
  <c r="U45" i="4" s="1"/>
  <c r="T42" i="4"/>
  <c r="U42" i="4" s="1"/>
  <c r="U43" i="4" s="1"/>
  <c r="S42" i="4"/>
  <c r="S43" i="4" s="1"/>
  <c r="R42" i="4"/>
  <c r="R43" i="4" s="1"/>
  <c r="Q42" i="4"/>
  <c r="G50" i="4"/>
  <c r="C51" i="4" s="1"/>
  <c r="G52" i="4"/>
  <c r="C53" i="4"/>
  <c r="D53" i="4"/>
  <c r="E53" i="4"/>
  <c r="F53" i="4"/>
  <c r="G53" i="4"/>
  <c r="G54" i="4"/>
  <c r="E55" i="4" s="1"/>
  <c r="C55" i="4"/>
  <c r="D55" i="4"/>
  <c r="F55" i="4"/>
  <c r="G55" i="4"/>
  <c r="G56" i="4"/>
  <c r="E57" i="4" s="1"/>
  <c r="D57" i="4"/>
  <c r="G58" i="4"/>
  <c r="F59" i="4" s="1"/>
  <c r="D59" i="4"/>
  <c r="E59" i="4"/>
  <c r="G60" i="4"/>
  <c r="R47" i="4" l="1"/>
  <c r="S47" i="4"/>
  <c r="R41" i="4"/>
  <c r="T47" i="4"/>
  <c r="S41" i="4"/>
  <c r="Q43" i="4"/>
  <c r="Q47" i="4"/>
  <c r="T39" i="4"/>
  <c r="F51" i="4"/>
  <c r="U46" i="4"/>
  <c r="U47" i="4" s="1"/>
  <c r="T43" i="4"/>
  <c r="E51" i="4"/>
  <c r="C45" i="4"/>
  <c r="C49" i="4"/>
  <c r="H49" i="4"/>
  <c r="I47" i="4"/>
  <c r="L49" i="4"/>
  <c r="M47" i="4"/>
  <c r="N45" i="4"/>
  <c r="Q49" i="4"/>
  <c r="Q45" i="4"/>
  <c r="J35" i="4"/>
  <c r="J43" i="4"/>
  <c r="N43" i="4"/>
  <c r="G57" i="4"/>
  <c r="G59" i="4"/>
  <c r="F57" i="4"/>
  <c r="D51" i="4"/>
  <c r="D43" i="4"/>
  <c r="D45" i="4"/>
  <c r="D47" i="4"/>
  <c r="D49" i="4"/>
  <c r="I49" i="4"/>
  <c r="J47" i="4"/>
  <c r="H43" i="4"/>
  <c r="M49" i="4"/>
  <c r="N47" i="4"/>
  <c r="L43" i="4"/>
  <c r="D35" i="4"/>
  <c r="K35" i="4"/>
  <c r="K7" i="4"/>
  <c r="K23" i="4"/>
  <c r="L47" i="4"/>
  <c r="G51" i="4"/>
  <c r="K49" i="4"/>
  <c r="O43" i="4"/>
  <c r="E43" i="4"/>
  <c r="E47" i="4"/>
  <c r="I43" i="4"/>
  <c r="U34" i="4"/>
  <c r="T35" i="4" s="1"/>
  <c r="U36" i="4"/>
  <c r="R37" i="4" s="1"/>
  <c r="U38" i="4"/>
  <c r="R39" i="4" s="1"/>
  <c r="U40" i="4"/>
  <c r="U41" i="4" s="1"/>
  <c r="Q41" i="4"/>
  <c r="K19" i="4"/>
  <c r="E29" i="4"/>
  <c r="U62" i="4"/>
  <c r="I33" i="4"/>
  <c r="E33" i="4"/>
  <c r="O31" i="4"/>
  <c r="K31" i="4"/>
  <c r="U30" i="4"/>
  <c r="R31" i="4" s="1"/>
  <c r="I29" i="4"/>
  <c r="U28" i="4"/>
  <c r="F29" i="4"/>
  <c r="J29" i="4"/>
  <c r="N29" i="4"/>
  <c r="D31" i="4"/>
  <c r="H31" i="4"/>
  <c r="L31" i="4"/>
  <c r="U32" i="4"/>
  <c r="T33" i="4" s="1"/>
  <c r="F33" i="4"/>
  <c r="J33" i="4"/>
  <c r="N33" i="4"/>
  <c r="M29" i="4"/>
  <c r="C31" i="4"/>
  <c r="C29" i="4"/>
  <c r="G29" i="4"/>
  <c r="K29" i="4"/>
  <c r="O29" i="4"/>
  <c r="E31" i="4"/>
  <c r="I31" i="4"/>
  <c r="M31" i="4"/>
  <c r="C33" i="4"/>
  <c r="G33" i="4"/>
  <c r="K33" i="4"/>
  <c r="O33" i="4"/>
  <c r="G31" i="4"/>
  <c r="M33" i="4"/>
  <c r="O27" i="4"/>
  <c r="K27" i="4"/>
  <c r="U26" i="4"/>
  <c r="S27" i="4" s="1"/>
  <c r="I25" i="4"/>
  <c r="E25" i="4"/>
  <c r="O23" i="4"/>
  <c r="I23" i="4"/>
  <c r="U22" i="4"/>
  <c r="R23" i="4" s="1"/>
  <c r="I21" i="4"/>
  <c r="K21" i="4"/>
  <c r="E21" i="4"/>
  <c r="O19" i="4"/>
  <c r="I19" i="4"/>
  <c r="U18" i="4"/>
  <c r="R19" i="4" s="1"/>
  <c r="I17" i="4"/>
  <c r="K17" i="4"/>
  <c r="E17" i="4"/>
  <c r="O15" i="4"/>
  <c r="I15" i="4"/>
  <c r="U14" i="4"/>
  <c r="R15" i="4" s="1"/>
  <c r="I13" i="4"/>
  <c r="K13" i="4"/>
  <c r="E13" i="4"/>
  <c r="O11" i="4"/>
  <c r="I11" i="4"/>
  <c r="U10" i="4"/>
  <c r="R11" i="4" s="1"/>
  <c r="I9" i="4"/>
  <c r="K9" i="4"/>
  <c r="E9" i="4"/>
  <c r="O7" i="4"/>
  <c r="I7" i="4"/>
  <c r="U6" i="4"/>
  <c r="R7" i="4" s="1"/>
  <c r="I5" i="4"/>
  <c r="E5" i="4"/>
  <c r="U4" i="4"/>
  <c r="Q5" i="4" s="1"/>
  <c r="F5" i="4"/>
  <c r="J5" i="4"/>
  <c r="N5" i="4"/>
  <c r="C5" i="4"/>
  <c r="G5" i="4"/>
  <c r="K5" i="4"/>
  <c r="O5" i="4"/>
  <c r="M5" i="4"/>
  <c r="U7" i="4"/>
  <c r="U19" i="4"/>
  <c r="T23" i="4"/>
  <c r="G7" i="4"/>
  <c r="M9" i="4"/>
  <c r="C11" i="4"/>
  <c r="M13" i="4"/>
  <c r="C15" i="4"/>
  <c r="G19" i="4"/>
  <c r="M25" i="4"/>
  <c r="C27" i="4"/>
  <c r="G27" i="4"/>
  <c r="D7" i="4"/>
  <c r="H7" i="4"/>
  <c r="L7" i="4"/>
  <c r="U8" i="4"/>
  <c r="F9" i="4"/>
  <c r="J9" i="4"/>
  <c r="N9" i="4"/>
  <c r="D11" i="4"/>
  <c r="H11" i="4"/>
  <c r="L11" i="4"/>
  <c r="U12" i="4"/>
  <c r="F13" i="4"/>
  <c r="J13" i="4"/>
  <c r="N13" i="4"/>
  <c r="D15" i="4"/>
  <c r="H15" i="4"/>
  <c r="L15" i="4"/>
  <c r="Q15" i="4"/>
  <c r="U16" i="4"/>
  <c r="T17" i="4" s="1"/>
  <c r="F17" i="4"/>
  <c r="J17" i="4"/>
  <c r="N17" i="4"/>
  <c r="D19" i="4"/>
  <c r="H19" i="4"/>
  <c r="L19" i="4"/>
  <c r="U20" i="4"/>
  <c r="Q21" i="4" s="1"/>
  <c r="F21" i="4"/>
  <c r="J21" i="4"/>
  <c r="N21" i="4"/>
  <c r="D23" i="4"/>
  <c r="H23" i="4"/>
  <c r="L23" i="4"/>
  <c r="Q23" i="4"/>
  <c r="U24" i="4"/>
  <c r="Q25" i="4" s="1"/>
  <c r="F25" i="4"/>
  <c r="J25" i="4"/>
  <c r="N25" i="4"/>
  <c r="D27" i="4"/>
  <c r="H27" i="4"/>
  <c r="L27" i="4"/>
  <c r="C7" i="4"/>
  <c r="G11" i="4"/>
  <c r="M17" i="4"/>
  <c r="C19" i="4"/>
  <c r="M21" i="4"/>
  <c r="G23" i="4"/>
  <c r="E7" i="4"/>
  <c r="M7" i="4"/>
  <c r="C9" i="4"/>
  <c r="G9" i="4"/>
  <c r="O9" i="4"/>
  <c r="E11" i="4"/>
  <c r="M11" i="4"/>
  <c r="C13" i="4"/>
  <c r="G13" i="4"/>
  <c r="O13" i="4"/>
  <c r="E15" i="4"/>
  <c r="M15" i="4"/>
  <c r="C17" i="4"/>
  <c r="G17" i="4"/>
  <c r="O17" i="4"/>
  <c r="E19" i="4"/>
  <c r="M19" i="4"/>
  <c r="C21" i="4"/>
  <c r="G21" i="4"/>
  <c r="O21" i="4"/>
  <c r="E23" i="4"/>
  <c r="M23" i="4"/>
  <c r="C25" i="4"/>
  <c r="G25" i="4"/>
  <c r="K25" i="4"/>
  <c r="O25" i="4"/>
  <c r="E27" i="4"/>
  <c r="I27" i="4"/>
  <c r="M27" i="4"/>
  <c r="G15" i="4"/>
  <c r="C23" i="4"/>
  <c r="L41" i="4"/>
  <c r="M41" i="4"/>
  <c r="N41" i="4"/>
  <c r="L39" i="4"/>
  <c r="M39" i="4"/>
  <c r="N39" i="4"/>
  <c r="L37" i="4"/>
  <c r="M37" i="4"/>
  <c r="N37" i="4"/>
  <c r="L35" i="4"/>
  <c r="M35" i="4"/>
  <c r="N35" i="4"/>
  <c r="H41" i="4"/>
  <c r="I41" i="4"/>
  <c r="J41" i="4"/>
  <c r="I39" i="4"/>
  <c r="J39" i="4"/>
  <c r="H39" i="4"/>
  <c r="H37" i="4"/>
  <c r="I37" i="4"/>
  <c r="J37" i="4"/>
  <c r="E41" i="4"/>
  <c r="F41" i="4"/>
  <c r="C41" i="4"/>
  <c r="G41" i="4"/>
  <c r="E39" i="4"/>
  <c r="F39" i="4"/>
  <c r="C39" i="4"/>
  <c r="G39" i="4"/>
  <c r="E37" i="4"/>
  <c r="F37" i="4"/>
  <c r="C37" i="4"/>
  <c r="G37" i="4"/>
  <c r="E35" i="4"/>
  <c r="F35" i="4"/>
  <c r="C35" i="4"/>
  <c r="K50" i="4"/>
  <c r="O50" i="4"/>
  <c r="L51" i="4" s="1"/>
  <c r="N51" i="4"/>
  <c r="O51" i="4"/>
  <c r="K52" i="4"/>
  <c r="O52" i="4"/>
  <c r="L53" i="4" s="1"/>
  <c r="K53" i="4"/>
  <c r="N53" i="4"/>
  <c r="K54" i="4"/>
  <c r="O54" i="4"/>
  <c r="L55" i="4" s="1"/>
  <c r="K55" i="4"/>
  <c r="K56" i="4"/>
  <c r="O56" i="4"/>
  <c r="N57" i="4" s="1"/>
  <c r="M57" i="4"/>
  <c r="K58" i="4"/>
  <c r="O58" i="4"/>
  <c r="N59" i="4" s="1"/>
  <c r="F61" i="4"/>
  <c r="K60" i="4"/>
  <c r="O60" i="4"/>
  <c r="E61" i="4"/>
  <c r="G61" i="4"/>
  <c r="L61" i="4"/>
  <c r="M61" i="4"/>
  <c r="T60" i="4"/>
  <c r="S60" i="4"/>
  <c r="R60" i="4"/>
  <c r="T58" i="4"/>
  <c r="S58" i="4"/>
  <c r="R58" i="4"/>
  <c r="T56" i="4"/>
  <c r="S56" i="4"/>
  <c r="R56" i="4"/>
  <c r="T54" i="4"/>
  <c r="S54" i="4"/>
  <c r="R54" i="4"/>
  <c r="Q54" i="4"/>
  <c r="T52" i="4"/>
  <c r="R52" i="4"/>
  <c r="Q52" i="4"/>
  <c r="T50" i="4"/>
  <c r="S50" i="4"/>
  <c r="R50" i="4"/>
  <c r="Q50" i="4"/>
  <c r="L57" i="4" l="1"/>
  <c r="S39" i="4"/>
  <c r="Q37" i="4"/>
  <c r="U35" i="4"/>
  <c r="S35" i="4"/>
  <c r="I55" i="4"/>
  <c r="J55" i="4"/>
  <c r="H55" i="4"/>
  <c r="J53" i="4"/>
  <c r="I53" i="4"/>
  <c r="H53" i="4"/>
  <c r="H51" i="4"/>
  <c r="J51" i="4"/>
  <c r="I51" i="4"/>
  <c r="Q39" i="4"/>
  <c r="U39" i="4"/>
  <c r="S37" i="4"/>
  <c r="Q35" i="4"/>
  <c r="I61" i="4"/>
  <c r="N61" i="4"/>
  <c r="I59" i="4"/>
  <c r="J59" i="4"/>
  <c r="J57" i="4"/>
  <c r="I57" i="4"/>
  <c r="T37" i="4"/>
  <c r="U37" i="4"/>
  <c r="T41" i="4"/>
  <c r="R35" i="4"/>
  <c r="Q33" i="4"/>
  <c r="U31" i="4"/>
  <c r="Q31" i="4"/>
  <c r="S31" i="4"/>
  <c r="T31" i="4"/>
  <c r="U33" i="4"/>
  <c r="R33" i="4"/>
  <c r="U29" i="4"/>
  <c r="R29" i="4"/>
  <c r="S29" i="4"/>
  <c r="T29" i="4"/>
  <c r="Q29" i="4"/>
  <c r="S33" i="4"/>
  <c r="Q27" i="4"/>
  <c r="R27" i="4"/>
  <c r="U27" i="4"/>
  <c r="T27" i="4"/>
  <c r="U23" i="4"/>
  <c r="S23" i="4"/>
  <c r="T21" i="4"/>
  <c r="Q19" i="4"/>
  <c r="S19" i="4"/>
  <c r="T19" i="4"/>
  <c r="S17" i="4"/>
  <c r="T15" i="4"/>
  <c r="S15" i="4"/>
  <c r="U15" i="4"/>
  <c r="Q11" i="4"/>
  <c r="U11" i="4"/>
  <c r="T11" i="4"/>
  <c r="S11" i="4"/>
  <c r="Q7" i="4"/>
  <c r="T7" i="4"/>
  <c r="S7" i="4"/>
  <c r="U5" i="4"/>
  <c r="R5" i="4"/>
  <c r="T5" i="4"/>
  <c r="S5" i="4"/>
  <c r="S21" i="4"/>
  <c r="U25" i="4"/>
  <c r="R25" i="4"/>
  <c r="U21" i="4"/>
  <c r="R21" i="4"/>
  <c r="U17" i="4"/>
  <c r="U13" i="4"/>
  <c r="R13" i="4"/>
  <c r="U9" i="4"/>
  <c r="R9" i="4"/>
  <c r="T13" i="4"/>
  <c r="S25" i="4"/>
  <c r="S9" i="4"/>
  <c r="Q13" i="4"/>
  <c r="Q17" i="4"/>
  <c r="T25" i="4"/>
  <c r="T9" i="4"/>
  <c r="S13" i="4"/>
  <c r="Q9" i="4"/>
  <c r="M59" i="4"/>
  <c r="L59" i="4"/>
  <c r="U56" i="4"/>
  <c r="U57" i="4" s="1"/>
  <c r="J61" i="4"/>
  <c r="D61" i="4"/>
  <c r="O59" i="4"/>
  <c r="K59" i="4"/>
  <c r="O55" i="4"/>
  <c r="K51" i="4"/>
  <c r="K61" i="4"/>
  <c r="K57" i="4"/>
  <c r="N55" i="4"/>
  <c r="O53" i="4"/>
  <c r="O61" i="4"/>
  <c r="O57" i="4"/>
  <c r="M55" i="4"/>
  <c r="M53" i="4"/>
  <c r="M51" i="4"/>
  <c r="T57" i="4"/>
  <c r="U60" i="4"/>
  <c r="U50" i="4"/>
  <c r="R51" i="4" s="1"/>
  <c r="U54" i="4"/>
  <c r="S55" i="4" s="1"/>
  <c r="U55" i="4"/>
  <c r="T51" i="4"/>
  <c r="U58" i="4"/>
  <c r="R61" i="4"/>
  <c r="U52" i="4"/>
  <c r="R55" i="4" l="1"/>
  <c r="U61" i="4"/>
  <c r="Q55" i="4"/>
  <c r="S61" i="4"/>
  <c r="Q51" i="4"/>
  <c r="S51" i="4"/>
  <c r="S57" i="4"/>
  <c r="T61" i="4"/>
  <c r="R57" i="4"/>
  <c r="T55" i="4"/>
  <c r="U51" i="4"/>
  <c r="U53" i="4"/>
  <c r="R53" i="4"/>
  <c r="S53" i="4"/>
  <c r="Q53" i="4"/>
  <c r="U59" i="4"/>
  <c r="T59" i="4"/>
  <c r="R59" i="4"/>
  <c r="S59" i="4"/>
  <c r="T53" i="4"/>
</calcChain>
</file>

<file path=xl/sharedStrings.xml><?xml version="1.0" encoding="utf-8"?>
<sst xmlns="http://schemas.openxmlformats.org/spreadsheetml/2006/main" count="276" uniqueCount="101">
  <si>
    <t>金額</t>
    <rPh sb="0" eb="2">
      <t>キンガク</t>
    </rPh>
    <phoneticPr fontId="2"/>
  </si>
  <si>
    <t>食肉</t>
    <rPh sb="0" eb="2">
      <t>ショクニク</t>
    </rPh>
    <phoneticPr fontId="2"/>
  </si>
  <si>
    <t>（単位：千円）</t>
    <rPh sb="1" eb="3">
      <t>タンイ</t>
    </rPh>
    <rPh sb="4" eb="6">
      <t>センエン</t>
    </rPh>
    <phoneticPr fontId="2"/>
  </si>
  <si>
    <t>中央</t>
    <rPh sb="0" eb="2">
      <t>チュウオウ</t>
    </rPh>
    <phoneticPr fontId="2"/>
  </si>
  <si>
    <t>小規模</t>
    <rPh sb="0" eb="3">
      <t>ショウキボ</t>
    </rPh>
    <phoneticPr fontId="2"/>
  </si>
  <si>
    <t>青果</t>
    <rPh sb="0" eb="2">
      <t>セイカ</t>
    </rPh>
    <phoneticPr fontId="2"/>
  </si>
  <si>
    <t>水産</t>
    <rPh sb="0" eb="2">
      <t>スイサン</t>
    </rPh>
    <phoneticPr fontId="2"/>
  </si>
  <si>
    <t>花き</t>
    <rPh sb="0" eb="1">
      <t>カ</t>
    </rPh>
    <phoneticPr fontId="2"/>
  </si>
  <si>
    <t>合計</t>
    <rPh sb="0" eb="2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</si>
  <si>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</si>
  <si>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金額</t>
    <rPh sb="0" eb="2">
      <t>キンガク</t>
    </rPh>
    <phoneticPr fontId="2"/>
  </si>
  <si>
    <t>構成比</t>
    <rPh sb="0" eb="3">
      <t>コウセイヒ</t>
    </rPh>
    <phoneticPr fontId="2"/>
  </si>
  <si>
    <t>小計</t>
    <rPh sb="0" eb="2">
      <t>ショウケイ</t>
    </rPh>
    <phoneticPr fontId="2"/>
  </si>
  <si>
    <t>年度</t>
    <rPh sb="0" eb="2">
      <t>ネンド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</si>
  <si>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</si>
  <si>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</si>
  <si>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</si>
  <si>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</si>
  <si>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</si>
  <si>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市場区分別計</t>
    <rPh sb="0" eb="2">
      <t>シジョウ</t>
    </rPh>
    <rPh sb="2" eb="4">
      <t>クブン</t>
    </rPh>
    <rPh sb="4" eb="5">
      <t>ベツ</t>
    </rPh>
    <rPh sb="5" eb="6">
      <t>ケイ</t>
    </rPh>
    <phoneticPr fontId="2"/>
  </si>
  <si>
    <t>部類</t>
    <rPh sb="0" eb="2">
      <t>ブルイ</t>
    </rPh>
    <phoneticPr fontId="2"/>
  </si>
  <si>
    <t>（２）年度別取扱金額の推移</t>
    <rPh sb="3" eb="5">
      <t>ネンド</t>
    </rPh>
    <rPh sb="5" eb="6">
      <t>ベツ</t>
    </rPh>
    <rPh sb="6" eb="8">
      <t>トリアツカイ</t>
    </rPh>
    <rPh sb="8" eb="10">
      <t>キンガク</t>
    </rPh>
    <rPh sb="11" eb="13">
      <t>スイイ</t>
    </rPh>
    <phoneticPr fontId="2"/>
  </si>
  <si>
    <t>昭和63</t>
    <rPh sb="0" eb="2">
      <t>ショウワ</t>
    </rPh>
    <phoneticPr fontId="2"/>
  </si>
  <si>
    <t>平成元</t>
    <rPh sb="0" eb="2">
      <t>ヘイセイ</t>
    </rPh>
    <rPh sb="2" eb="3">
      <t>ゲン</t>
    </rPh>
    <phoneticPr fontId="2"/>
  </si>
  <si>
    <t>平成2</t>
    <rPh sb="0" eb="2">
      <t>ヘイセイ</t>
    </rPh>
    <phoneticPr fontId="2"/>
  </si>
  <si>
    <t>平成3</t>
    <rPh sb="0" eb="2">
      <t>ヘイセイ</t>
    </rPh>
    <phoneticPr fontId="2"/>
  </si>
  <si>
    <t>平成4</t>
    <rPh sb="0" eb="2">
      <t>ヘイセイ</t>
    </rPh>
    <phoneticPr fontId="2"/>
  </si>
  <si>
    <t>平成5</t>
    <rPh sb="0" eb="2">
      <t>ヘイセイ</t>
    </rPh>
    <phoneticPr fontId="2"/>
  </si>
  <si>
    <t>平成6</t>
    <rPh sb="0" eb="2">
      <t>ヘイセイ</t>
    </rPh>
    <phoneticPr fontId="2"/>
  </si>
  <si>
    <t>平成7</t>
    <rPh sb="0" eb="2">
      <t>ヘイセイ</t>
    </rPh>
    <phoneticPr fontId="2"/>
  </si>
  <si>
    <t>平成8</t>
    <rPh sb="0" eb="2">
      <t>ヘイセイ</t>
    </rPh>
    <phoneticPr fontId="2"/>
  </si>
  <si>
    <t>平成9</t>
    <rPh sb="0" eb="2">
      <t>ヘイセイ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</si>
  <si>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</si>
  <si>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</si>
  <si>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</si>
  <si>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</si>
  <si>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</si>
  <si>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</si>
  <si>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</si>
  <si>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</si>
  <si>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</si>
  <si>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</si>
  <si>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</si>
  <si>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</si>
  <si>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</si>
  <si>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</si>
  <si>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</si>
  <si>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</si>
  <si>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</si>
  <si>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</si>
  <si>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</si>
  <si>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</si>
  <si>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前年比</t>
    <rPh sb="0" eb="3">
      <t>ゼンネンヒ</t>
    </rPh>
    <phoneticPr fontId="2"/>
  </si>
  <si>
    <t>－</t>
    <phoneticPr fontId="2"/>
  </si>
  <si>
    <t>－</t>
    <phoneticPr fontId="2"/>
  </si>
  <si>
    <t>公設(地方)</t>
    <rPh sb="0" eb="2">
      <t>コウセツ</t>
    </rPh>
    <rPh sb="3" eb="5">
      <t>チホウ</t>
    </rPh>
    <phoneticPr fontId="2"/>
  </si>
  <si>
    <t>民営(地方)</t>
    <rPh sb="0" eb="2">
      <t>ミンエイ</t>
    </rPh>
    <rPh sb="3" eb="5">
      <t>チホウ</t>
    </rPh>
    <phoneticPr fontId="2"/>
  </si>
  <si>
    <t>公設(地方)</t>
    <phoneticPr fontId="2"/>
  </si>
  <si>
    <t>公設(地方)</t>
    <phoneticPr fontId="2"/>
  </si>
  <si>
    <t>民営(地方)</t>
    <phoneticPr fontId="2"/>
  </si>
  <si>
    <t>民営(地方)</t>
    <phoneticPr fontId="2"/>
  </si>
  <si>
    <t>合計(折れ線)</t>
    <rPh sb="0" eb="2">
      <t>ゴウケイ</t>
    </rPh>
    <rPh sb="3" eb="4">
      <t>オ</t>
    </rPh>
    <rPh sb="5" eb="6">
      <t>セン</t>
    </rPh>
    <phoneticPr fontId="2"/>
  </si>
  <si>
    <t>○部類別取扱金額の推移（再掲）</t>
    <rPh sb="1" eb="3">
      <t>ブルイ</t>
    </rPh>
    <rPh sb="3" eb="4">
      <t>ベツ</t>
    </rPh>
    <rPh sb="4" eb="6">
      <t>トリアツカイ</t>
    </rPh>
    <rPh sb="6" eb="8">
      <t>キンガク</t>
    </rPh>
    <rPh sb="9" eb="11">
      <t>スイイ</t>
    </rPh>
    <rPh sb="12" eb="14">
      <t>サイケイ</t>
    </rPh>
    <phoneticPr fontId="2"/>
  </si>
  <si>
    <t>　　　　※平成26年4月に千葉市場及び船橋市場が、中央卸売市場から地方卸売市場に転換している。</t>
    <rPh sb="5" eb="7">
      <t>ヘイセイ</t>
    </rPh>
    <rPh sb="9" eb="10">
      <t>ネン</t>
    </rPh>
    <rPh sb="11" eb="12">
      <t>ガツ</t>
    </rPh>
    <rPh sb="13" eb="16">
      <t>チバシ</t>
    </rPh>
    <rPh sb="16" eb="17">
      <t>ジョウ</t>
    </rPh>
    <rPh sb="17" eb="18">
      <t>オヨ</t>
    </rPh>
    <rPh sb="19" eb="22">
      <t>フナバシシ</t>
    </rPh>
    <rPh sb="22" eb="23">
      <t>ジョウ</t>
    </rPh>
    <rPh sb="25" eb="27">
      <t>チュウオウ</t>
    </rPh>
    <rPh sb="27" eb="29">
      <t>オロシウリ</t>
    </rPh>
    <rPh sb="29" eb="31">
      <t>シジョウ</t>
    </rPh>
    <rPh sb="33" eb="35">
      <t>チホウ</t>
    </rPh>
    <rPh sb="35" eb="37">
      <t>オロシウリ</t>
    </rPh>
    <rPh sb="37" eb="39">
      <t>シジョウ</t>
    </rPh>
    <rPh sb="40" eb="42">
      <t>テンカン</t>
    </rPh>
    <phoneticPr fontId="2"/>
  </si>
  <si>
    <t>平成30</t>
    <rPh sb="0" eb="2">
      <t>ヘイセイ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</si>
  <si>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</si>
  <si>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3">
      <t>ゲン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</si>
  <si>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</si>
  <si>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</si>
  <si>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</si>
  <si>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</si>
  <si>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</si>
  <si>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</si>
  <si>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</si>
  <si>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</si>
  <si>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</si>
  <si>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</si>
  <si>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</si>
  <si>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</si>
  <si>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</si>
  <si>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</si>
  <si>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</si>
  <si>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</si>
  <si>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</si>
  <si>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</si>
  <si>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</si>
  <si>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</si>
  <si>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</si>
  <si>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</si>
  <si>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</si>
  <si>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</si>
  <si>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</si>
  <si>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</si>
  <si>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</si>
  <si>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</si>
  <si>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</si>
  <si>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</si>
  <si>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金額</t>
    <rPh sb="0" eb="2">
      <t>キンガク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</si>
  <si>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</si>
  <si>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</si>
  <si>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令和元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</si>
</sst>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%"/>
    <numFmt numFmtId="177" formatCode="#,##0.0;[Red]\-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5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38" fontId="3" fillId="0" borderId="4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2" borderId="2" xfId="1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3" borderId="2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3" fillId="2" borderId="2" xfId="1" applyNumberFormat="1" applyFont="1" applyFill="1" applyBorder="1" applyAlignment="1">
      <alignment horizontal="right" vertical="center"/>
    </xf>
    <xf numFmtId="177" fontId="3" fillId="0" borderId="2" xfId="1" applyNumberFormat="1" applyFont="1" applyFill="1" applyBorder="1" applyAlignment="1">
      <alignment horizontal="right" vertical="center"/>
    </xf>
    <xf numFmtId="176" fontId="3" fillId="3" borderId="2" xfId="1" applyNumberFormat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38" fontId="3" fillId="0" borderId="6" xfId="1" applyNumberFormat="1" applyFont="1" applyFill="1" applyBorder="1" applyAlignment="1">
      <alignment horizontal="right" vertical="center"/>
    </xf>
    <xf numFmtId="38" fontId="3" fillId="0" borderId="5" xfId="1" applyNumberFormat="1" applyFont="1" applyFill="1" applyBorder="1" applyAlignment="1">
      <alignment horizontal="right" vertical="center"/>
    </xf>
    <xf numFmtId="38" fontId="3" fillId="0" borderId="2" xfId="1" applyNumberFormat="1" applyFont="1" applyFill="1" applyBorder="1" applyAlignment="1">
      <alignment horizontal="right" vertical="center"/>
    </xf>
    <xf numFmtId="41" fontId="3" fillId="0" borderId="2" xfId="1" applyNumberFormat="1" applyFont="1" applyFill="1" applyBorder="1" applyAlignment="1">
      <alignment horizontal="right" vertical="center"/>
    </xf>
    <xf numFmtId="176" fontId="3" fillId="0" borderId="2" xfId="2" applyNumberFormat="1" applyFont="1" applyFill="1" applyBorder="1" applyAlignment="1">
      <alignment horizontal="right" vertical="center"/>
    </xf>
    <xf numFmtId="176" fontId="3" fillId="2" borderId="2" xfId="2" applyNumberFormat="1" applyFont="1" applyFill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3" borderId="2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3" fillId="2" borderId="8" xfId="1" applyFont="1" applyFill="1" applyBorder="1" applyAlignment="1">
      <alignment horizontal="right" vertical="center"/>
    </xf>
    <xf numFmtId="38" fontId="3" fillId="3" borderId="8" xfId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38" fontId="3" fillId="2" borderId="8" xfId="1" applyNumberFormat="1" applyFont="1" applyFill="1" applyBorder="1" applyAlignment="1">
      <alignment horizontal="right" vertical="center"/>
    </xf>
    <xf numFmtId="38" fontId="3" fillId="3" borderId="8" xfId="1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2" borderId="31" xfId="1" applyNumberFormat="1" applyFont="1" applyFill="1" applyBorder="1" applyAlignment="1">
      <alignment horizontal="right" vertical="center"/>
    </xf>
    <xf numFmtId="176" fontId="3" fillId="0" borderId="31" xfId="2" applyNumberFormat="1" applyFont="1" applyFill="1" applyBorder="1" applyAlignment="1">
      <alignment horizontal="right" vertical="center"/>
    </xf>
    <xf numFmtId="176" fontId="3" fillId="3" borderId="31" xfId="1" applyNumberFormat="1" applyFont="1" applyFill="1" applyBorder="1" applyAlignment="1">
      <alignment horizontal="right" vertical="center"/>
    </xf>
    <xf numFmtId="38" fontId="3" fillId="0" borderId="8" xfId="1" applyNumberFormat="1" applyFont="1" applyFill="1" applyBorder="1" applyAlignment="1">
      <alignment horizontal="right"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31" xfId="1" applyNumberFormat="1" applyFont="1" applyFill="1" applyBorder="1" applyAlignment="1">
      <alignment horizontal="right" vertical="center"/>
    </xf>
    <xf numFmtId="177" fontId="3" fillId="0" borderId="31" xfId="1" applyNumberFormat="1" applyFont="1" applyFill="1" applyBorder="1" applyAlignment="1">
      <alignment horizontal="right" vertical="center"/>
    </xf>
    <xf numFmtId="38" fontId="3" fillId="3" borderId="19" xfId="1" applyFont="1" applyFill="1" applyBorder="1" applyAlignment="1">
      <alignment horizontal="right" vertical="center"/>
    </xf>
    <xf numFmtId="38" fontId="3" fillId="0" borderId="31" xfId="1" applyNumberFormat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176" fontId="3" fillId="3" borderId="15" xfId="2" applyNumberFormat="1" applyFont="1" applyFill="1" applyBorder="1" applyAlignment="1">
      <alignment horizontal="right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176" fontId="3" fillId="0" borderId="8" xfId="2" applyNumberFormat="1" applyFont="1" applyFill="1" applyBorder="1" applyAlignment="1">
      <alignment horizontal="right" vertical="center"/>
    </xf>
    <xf numFmtId="176" fontId="3" fillId="3" borderId="19" xfId="2" applyNumberFormat="1" applyFont="1" applyFill="1" applyBorder="1" applyAlignment="1">
      <alignment horizontal="right" vertical="center"/>
    </xf>
    <xf numFmtId="38" fontId="3" fillId="3" borderId="31" xfId="1" applyNumberFormat="1" applyFont="1" applyFill="1" applyBorder="1" applyAlignment="1">
      <alignment horizontal="right" vertical="center"/>
    </xf>
    <xf numFmtId="176" fontId="3" fillId="3" borderId="33" xfId="2" applyNumberFormat="1" applyFont="1" applyFill="1" applyBorder="1" applyAlignment="1">
      <alignment horizontal="right" vertical="center"/>
    </xf>
    <xf numFmtId="38" fontId="3" fillId="3" borderId="31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8" fontId="3" fillId="0" borderId="0" xfId="1" applyFont="1"/>
    <xf numFmtId="0" fontId="5" fillId="0" borderId="0" xfId="0" applyFont="1"/>
    <xf numFmtId="38" fontId="5" fillId="0" borderId="0" xfId="1" applyFont="1"/>
    <xf numFmtId="0" fontId="5" fillId="0" borderId="2" xfId="0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0" fontId="5" fillId="0" borderId="2" xfId="0" applyFont="1" applyBorder="1"/>
    <xf numFmtId="38" fontId="5" fillId="0" borderId="2" xfId="1" applyFont="1" applyBorder="1"/>
    <xf numFmtId="0" fontId="3" fillId="0" borderId="36" xfId="0" applyFont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4" borderId="37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40" xfId="1" applyNumberFormat="1" applyFont="1" applyFill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38" fontId="3" fillId="0" borderId="0" xfId="1" applyNumberFormat="1" applyFont="1" applyFill="1" applyBorder="1" applyAlignment="1">
      <alignment horizontal="right" vertical="center"/>
    </xf>
    <xf numFmtId="38" fontId="3" fillId="0" borderId="1" xfId="1" applyNumberFormat="1" applyFont="1" applyFill="1" applyBorder="1" applyAlignment="1">
      <alignment horizontal="right" vertical="center"/>
    </xf>
    <xf numFmtId="38" fontId="3" fillId="0" borderId="11" xfId="1" applyNumberFormat="1" applyFont="1" applyFill="1" applyBorder="1" applyAlignment="1">
      <alignment horizontal="right" vertical="center"/>
    </xf>
    <xf numFmtId="41" fontId="3" fillId="0" borderId="11" xfId="1" applyNumberFormat="1" applyFont="1" applyFill="1" applyBorder="1" applyAlignment="1">
      <alignment horizontal="right" vertical="center"/>
    </xf>
    <xf numFmtId="41" fontId="3" fillId="0" borderId="1" xfId="1" applyNumberFormat="1" applyFont="1" applyFill="1" applyBorder="1" applyAlignment="1">
      <alignment horizontal="right" vertical="center"/>
    </xf>
    <xf numFmtId="38" fontId="3" fillId="0" borderId="39" xfId="1" applyFont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38" fontId="3" fillId="0" borderId="40" xfId="1" applyNumberFormat="1" applyFont="1" applyFill="1" applyBorder="1" applyAlignment="1">
      <alignment horizontal="right" vertical="center"/>
    </xf>
    <xf numFmtId="38" fontId="3" fillId="0" borderId="40" xfId="1" applyFont="1" applyFill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22" xfId="0" applyFont="1" applyFill="1" applyBorder="1" applyAlignment="1">
      <alignment horizontal="center" vertical="center"/>
    </xf>
    <xf numFmtId="0" fontId="5" fillId="0" borderId="0" xfId="0" applyFont="1" applyFill="1"/>
    <xf numFmtId="38" fontId="3" fillId="0" borderId="2" xfId="1" applyFont="1" applyBorder="1" applyAlignment="1">
      <alignment vertical="center"/>
    </xf>
    <xf numFmtId="38" fontId="3" fillId="2" borderId="2" xfId="0" applyNumberFormat="1" applyFont="1" applyFill="1" applyBorder="1" applyAlignment="1">
      <alignment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38" fontId="5" fillId="0" borderId="0" xfId="1" applyFont="1" applyBorder="1"/>
    <xf numFmtId="0" fontId="3" fillId="0" borderId="0" xfId="0" applyFont="1" applyBorder="1"/>
    <xf numFmtId="41" fontId="3" fillId="0" borderId="51" xfId="1" applyNumberFormat="1" applyFont="1" applyFill="1" applyBorder="1" applyAlignment="1">
      <alignment horizontal="right" vertical="center"/>
    </xf>
    <xf numFmtId="176" fontId="3" fillId="0" borderId="52" xfId="2" applyNumberFormat="1" applyFont="1" applyFill="1" applyBorder="1" applyAlignment="1">
      <alignment horizontal="right" vertical="center"/>
    </xf>
    <xf numFmtId="176" fontId="3" fillId="2" borderId="52" xfId="2" applyNumberFormat="1" applyFont="1" applyFill="1" applyBorder="1" applyAlignment="1">
      <alignment horizontal="right" vertical="center"/>
    </xf>
    <xf numFmtId="41" fontId="3" fillId="0" borderId="52" xfId="1" applyNumberFormat="1" applyFont="1" applyFill="1" applyBorder="1" applyAlignment="1">
      <alignment horizontal="right" vertical="center"/>
    </xf>
    <xf numFmtId="176" fontId="3" fillId="0" borderId="52" xfId="1" applyNumberFormat="1" applyFont="1" applyFill="1" applyBorder="1" applyAlignment="1">
      <alignment horizontal="right" vertical="center"/>
    </xf>
    <xf numFmtId="176" fontId="3" fillId="2" borderId="52" xfId="1" applyNumberFormat="1" applyFont="1" applyFill="1" applyBorder="1" applyAlignment="1">
      <alignment horizontal="right" vertical="center"/>
    </xf>
    <xf numFmtId="41" fontId="3" fillId="0" borderId="53" xfId="1" applyNumberFormat="1" applyFont="1" applyFill="1" applyBorder="1" applyAlignment="1">
      <alignment horizontal="right" vertical="center"/>
    </xf>
    <xf numFmtId="0" fontId="0" fillId="0" borderId="0" xfId="0" applyBorder="1"/>
    <xf numFmtId="41" fontId="3" fillId="0" borderId="55" xfId="1" applyNumberFormat="1" applyFont="1" applyFill="1" applyBorder="1" applyAlignment="1">
      <alignment horizontal="right" vertical="center"/>
    </xf>
    <xf numFmtId="38" fontId="6" fillId="0" borderId="2" xfId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5" fillId="2" borderId="0" xfId="1" applyFont="1" applyFill="1"/>
    <xf numFmtId="41" fontId="3" fillId="0" borderId="3" xfId="1" applyNumberFormat="1" applyFont="1" applyFill="1" applyBorder="1" applyAlignment="1">
      <alignment horizontal="right" vertical="center"/>
    </xf>
    <xf numFmtId="0" fontId="0" fillId="2" borderId="0" xfId="0" applyFill="1"/>
    <xf numFmtId="38" fontId="3" fillId="2" borderId="54" xfId="0" applyNumberFormat="1" applyFont="1" applyFill="1" applyBorder="1" applyAlignment="1">
      <alignment vertical="center"/>
    </xf>
    <xf numFmtId="38" fontId="3" fillId="0" borderId="54" xfId="1" applyFont="1" applyBorder="1" applyAlignment="1">
      <alignment vertical="center"/>
    </xf>
    <xf numFmtId="38" fontId="5" fillId="0" borderId="2" xfId="1" applyFont="1" applyFill="1" applyBorder="1"/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/>
    <xf numFmtId="0" fontId="0" fillId="2" borderId="0" xfId="0" applyFill="1" applyBorder="1"/>
    <xf numFmtId="0" fontId="3" fillId="0" borderId="0" xfId="0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0" fontId="3" fillId="2" borderId="0" xfId="0" applyFont="1" applyFill="1" applyBorder="1"/>
    <xf numFmtId="0" fontId="3" fillId="4" borderId="35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4" borderId="4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49" xfId="0" applyFont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altLang="en-US" sz="1600"/>
              <a:t>部類別　取扱金額の推移</a:t>
            </a:r>
            <a:endParaRPr lang="ja-JP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'8(2)(15)グラフ'!$B$68</c:f>
              <c:strCache>
                <c:ptCount val="1"/>
                <c:pt idx="0">
                  <c:v>青果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'8(2)(15)グラフ'!$A$69:$A$100</c:f>
              <c:strCache>
                <c:ptCount val="32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  <c:pt idx="31">
                  <c:v>令和元</c:v>
                </c:pt>
              </c:strCache>
            </c:strRef>
          </c:cat>
          <c:val>
            <c:numRef>
              <c:f>'8(2)(15)グラフ'!$B$69:$B$100</c:f>
              <c:numCache>
                <c:formatCode>#,##0_);[Red]\(#,##0\)</c:formatCode>
                <c:ptCount val="32"/>
                <c:pt idx="0">
                  <c:v>155797402</c:v>
                </c:pt>
                <c:pt idx="1">
                  <c:v>164243891</c:v>
                </c:pt>
                <c:pt idx="2">
                  <c:v>178896831</c:v>
                </c:pt>
                <c:pt idx="3">
                  <c:v>181831363</c:v>
                </c:pt>
                <c:pt idx="4">
                  <c:v>164277900</c:v>
                </c:pt>
                <c:pt idx="5">
                  <c:v>166720758</c:v>
                </c:pt>
                <c:pt idx="6">
                  <c:v>162294559</c:v>
                </c:pt>
                <c:pt idx="7">
                  <c:v>151712477</c:v>
                </c:pt>
                <c:pt idx="8">
                  <c:v>145452515</c:v>
                </c:pt>
                <c:pt idx="9">
                  <c:v>139157006</c:v>
                </c:pt>
                <c:pt idx="10">
                  <c:v>153212371</c:v>
                </c:pt>
                <c:pt idx="11">
                  <c:v>131942596</c:v>
                </c:pt>
                <c:pt idx="12">
                  <c:v>124039679</c:v>
                </c:pt>
                <c:pt idx="13">
                  <c:v>112462096</c:v>
                </c:pt>
                <c:pt idx="14">
                  <c:v>110774198</c:v>
                </c:pt>
                <c:pt idx="15">
                  <c:v>109310680</c:v>
                </c:pt>
                <c:pt idx="16">
                  <c:v>112952179</c:v>
                </c:pt>
                <c:pt idx="17">
                  <c:v>108495186</c:v>
                </c:pt>
                <c:pt idx="18">
                  <c:v>108984370</c:v>
                </c:pt>
                <c:pt idx="19">
                  <c:v>103926712</c:v>
                </c:pt>
                <c:pt idx="20">
                  <c:v>103708989</c:v>
                </c:pt>
                <c:pt idx="21">
                  <c:v>98140053</c:v>
                </c:pt>
                <c:pt idx="22">
                  <c:v>97964681</c:v>
                </c:pt>
                <c:pt idx="23">
                  <c:v>89947359</c:v>
                </c:pt>
                <c:pt idx="24">
                  <c:v>78494491</c:v>
                </c:pt>
                <c:pt idx="25">
                  <c:v>87872751</c:v>
                </c:pt>
                <c:pt idx="26">
                  <c:v>84263446</c:v>
                </c:pt>
                <c:pt idx="27">
                  <c:v>86972562</c:v>
                </c:pt>
                <c:pt idx="28">
                  <c:v>82205295</c:v>
                </c:pt>
                <c:pt idx="29">
                  <c:v>82444048</c:v>
                </c:pt>
                <c:pt idx="30">
                  <c:v>80436850</c:v>
                </c:pt>
                <c:pt idx="31">
                  <c:v>75188771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6-4A80-B2A5-1B4BA4B3580F}"/>
            </c:ext>
          </c:extLst>
        </c:ser>
        <c:ser>
          <c:idx val="1"/>
          <c:order val="1"/>
          <c:tx>
            <c:strRef>
              <c:f>'8(2)(15)グラフ'!$C$68</c:f>
              <c:strCache>
                <c:ptCount val="1"/>
                <c:pt idx="0">
                  <c:v>水産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'8(2)(15)グラフ'!$A$69:$A$100</c:f>
              <c:strCache>
                <c:ptCount val="32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  <c:pt idx="31">
                  <c:v>令和元</c:v>
                </c:pt>
              </c:strCache>
            </c:strRef>
          </c:cat>
          <c:val>
            <c:numRef>
              <c:f>'8(2)(15)グラフ'!$C$69:$C$100</c:f>
              <c:numCache>
                <c:formatCode>#,##0_);[Red]\(#,##0\)</c:formatCode>
                <c:ptCount val="32"/>
                <c:pt idx="0">
                  <c:v>144078481</c:v>
                </c:pt>
                <c:pt idx="1">
                  <c:v>155324950</c:v>
                </c:pt>
                <c:pt idx="2">
                  <c:v>158900717</c:v>
                </c:pt>
                <c:pt idx="3">
                  <c:v>155450095</c:v>
                </c:pt>
                <c:pt idx="4">
                  <c:v>151060876</c:v>
                </c:pt>
                <c:pt idx="5">
                  <c:v>148913143</c:v>
                </c:pt>
                <c:pt idx="6">
                  <c:v>146795822</c:v>
                </c:pt>
                <c:pt idx="7">
                  <c:v>144171477</c:v>
                </c:pt>
                <c:pt idx="8">
                  <c:v>145075168</c:v>
                </c:pt>
                <c:pt idx="9">
                  <c:v>143367506</c:v>
                </c:pt>
                <c:pt idx="10">
                  <c:v>140755087</c:v>
                </c:pt>
                <c:pt idx="11">
                  <c:v>135126653</c:v>
                </c:pt>
                <c:pt idx="12">
                  <c:v>126999511</c:v>
                </c:pt>
                <c:pt idx="13">
                  <c:v>123566396</c:v>
                </c:pt>
                <c:pt idx="14">
                  <c:v>114665421</c:v>
                </c:pt>
                <c:pt idx="15">
                  <c:v>102323927</c:v>
                </c:pt>
                <c:pt idx="16">
                  <c:v>94866124</c:v>
                </c:pt>
                <c:pt idx="17">
                  <c:v>90108321</c:v>
                </c:pt>
                <c:pt idx="18">
                  <c:v>89003829</c:v>
                </c:pt>
                <c:pt idx="19">
                  <c:v>83832530</c:v>
                </c:pt>
                <c:pt idx="20">
                  <c:v>75780088</c:v>
                </c:pt>
                <c:pt idx="21">
                  <c:v>69742264</c:v>
                </c:pt>
                <c:pt idx="22">
                  <c:v>65415455</c:v>
                </c:pt>
                <c:pt idx="23">
                  <c:v>61902841</c:v>
                </c:pt>
                <c:pt idx="24">
                  <c:v>54753460</c:v>
                </c:pt>
                <c:pt idx="25">
                  <c:v>53260760</c:v>
                </c:pt>
                <c:pt idx="26">
                  <c:v>53654143</c:v>
                </c:pt>
                <c:pt idx="27">
                  <c:v>52795522</c:v>
                </c:pt>
                <c:pt idx="28">
                  <c:v>50502011</c:v>
                </c:pt>
                <c:pt idx="29">
                  <c:v>47594749</c:v>
                </c:pt>
                <c:pt idx="30">
                  <c:v>46582366</c:v>
                </c:pt>
                <c:pt idx="31">
                  <c:v>44437860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6-4A80-B2A5-1B4BA4B3580F}"/>
            </c:ext>
          </c:extLst>
        </c:ser>
        <c:ser>
          <c:idx val="2"/>
          <c:order val="2"/>
          <c:tx>
            <c:strRef>
              <c:f>'8(2)(15)グラフ'!$D$68</c:f>
              <c:strCache>
                <c:ptCount val="1"/>
                <c:pt idx="0">
                  <c:v>花き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'8(2)(15)グラフ'!$A$69:$A$100</c:f>
              <c:strCache>
                <c:ptCount val="32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  <c:pt idx="31">
                  <c:v>令和元</c:v>
                </c:pt>
              </c:strCache>
            </c:strRef>
          </c:cat>
          <c:val>
            <c:numRef>
              <c:f>'8(2)(15)グラフ'!$D$69:$D$100</c:f>
              <c:numCache>
                <c:formatCode>#,##0_);[Red]\(#,##0\)</c:formatCode>
                <c:ptCount val="32"/>
                <c:pt idx="0">
                  <c:v>8317095</c:v>
                </c:pt>
                <c:pt idx="1">
                  <c:v>9150759</c:v>
                </c:pt>
                <c:pt idx="2">
                  <c:v>10126707</c:v>
                </c:pt>
                <c:pt idx="3">
                  <c:v>11170222</c:v>
                </c:pt>
                <c:pt idx="4">
                  <c:v>10924802</c:v>
                </c:pt>
                <c:pt idx="5">
                  <c:v>10824286</c:v>
                </c:pt>
                <c:pt idx="6">
                  <c:v>10410700</c:v>
                </c:pt>
                <c:pt idx="7">
                  <c:v>9790844</c:v>
                </c:pt>
                <c:pt idx="8">
                  <c:v>9480721</c:v>
                </c:pt>
                <c:pt idx="9">
                  <c:v>8905607</c:v>
                </c:pt>
                <c:pt idx="10">
                  <c:v>8372283</c:v>
                </c:pt>
                <c:pt idx="11">
                  <c:v>8226179</c:v>
                </c:pt>
                <c:pt idx="12">
                  <c:v>7344240</c:v>
                </c:pt>
                <c:pt idx="13">
                  <c:v>5516967</c:v>
                </c:pt>
                <c:pt idx="14">
                  <c:v>6537158</c:v>
                </c:pt>
                <c:pt idx="15">
                  <c:v>5776119</c:v>
                </c:pt>
                <c:pt idx="16">
                  <c:v>5569425</c:v>
                </c:pt>
                <c:pt idx="17">
                  <c:v>5101602</c:v>
                </c:pt>
                <c:pt idx="18">
                  <c:v>4194883</c:v>
                </c:pt>
                <c:pt idx="19">
                  <c:v>4360657</c:v>
                </c:pt>
                <c:pt idx="20">
                  <c:v>4083803</c:v>
                </c:pt>
                <c:pt idx="21">
                  <c:v>3947484</c:v>
                </c:pt>
                <c:pt idx="22">
                  <c:v>3590286</c:v>
                </c:pt>
                <c:pt idx="23">
                  <c:v>3545754</c:v>
                </c:pt>
                <c:pt idx="24">
                  <c:v>3472779</c:v>
                </c:pt>
                <c:pt idx="25">
                  <c:v>3460981</c:v>
                </c:pt>
                <c:pt idx="26">
                  <c:v>3171654</c:v>
                </c:pt>
                <c:pt idx="27">
                  <c:v>3240119</c:v>
                </c:pt>
                <c:pt idx="28">
                  <c:v>3683153</c:v>
                </c:pt>
                <c:pt idx="29">
                  <c:v>3634993</c:v>
                </c:pt>
                <c:pt idx="30">
                  <c:v>3150676</c:v>
                </c:pt>
                <c:pt idx="31">
                  <c:v>2733302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6-4A80-B2A5-1B4BA4B3580F}"/>
            </c:ext>
          </c:extLst>
        </c:ser>
        <c:ser>
          <c:idx val="3"/>
          <c:order val="3"/>
          <c:tx>
            <c:strRef>
              <c:f>'8(2)(15)グラフ'!$E$68</c:f>
              <c:strCache>
                <c:ptCount val="1"/>
                <c:pt idx="0">
                  <c:v>食肉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'8(2)(15)グラフ'!$A$69:$A$100</c:f>
              <c:strCache>
                <c:ptCount val="32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  <c:pt idx="31">
                  <c:v>令和元</c:v>
                </c:pt>
              </c:strCache>
            </c:strRef>
          </c:cat>
          <c:val>
            <c:numRef>
              <c:f>'8(2)(15)グラフ'!$E$69:$E$100</c:f>
              <c:numCache>
                <c:formatCode>#,##0_);[Red]\(#,##0\)</c:formatCode>
                <c:ptCount val="32"/>
                <c:pt idx="0">
                  <c:v>13344462</c:v>
                </c:pt>
                <c:pt idx="1">
                  <c:v>13287194</c:v>
                </c:pt>
                <c:pt idx="2">
                  <c:v>12182732</c:v>
                </c:pt>
                <c:pt idx="3">
                  <c:v>11824839</c:v>
                </c:pt>
                <c:pt idx="4">
                  <c:v>11388787</c:v>
                </c:pt>
                <c:pt idx="5">
                  <c:v>11932661</c:v>
                </c:pt>
                <c:pt idx="6">
                  <c:v>9255591</c:v>
                </c:pt>
                <c:pt idx="7">
                  <c:v>7310854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26-4A80-B2A5-1B4BA4B35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566695840"/>
        <c:axId val="566698136"/>
      </c:barChart>
      <c:lineChart>
        <c:grouping val="standard"/>
        <c:varyColors val="0"/>
        <c:ser>
          <c:idx val="4"/>
          <c:order val="4"/>
          <c:tx>
            <c:strRef>
              <c:f>'8(2)(15)グラフ'!$F$68</c:f>
              <c:strCache>
                <c:ptCount val="1"/>
                <c:pt idx="0">
                  <c:v>合計(折れ線)</c:v>
                </c:pt>
              </c:strCache>
            </c:strRef>
          </c:tx>
          <c:spPr>
            <a:ln w="3810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'8(2)(15)グラフ'!$A$69:$A$100</c:f>
              <c:strCache>
                <c:ptCount val="32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  <c:pt idx="31">
                  <c:v>令和元</c:v>
                </c:pt>
              </c:strCache>
            </c:strRef>
          </c:cat>
          <c:val>
            <c:numRef>
              <c:f>'8(2)(15)グラフ'!$F$69:$F$100</c:f>
              <c:numCache>
                <c:formatCode>#,##0_);[Red]\(#,##0\)</c:formatCode>
                <c:ptCount val="32"/>
                <c:pt idx="0">
                  <c:v>321537440</c:v>
                </c:pt>
                <c:pt idx="1">
                  <c:v>342006794</c:v>
                </c:pt>
                <c:pt idx="2">
                  <c:v>360106987</c:v>
                </c:pt>
                <c:pt idx="3">
                  <c:v>360276519</c:v>
                </c:pt>
                <c:pt idx="4">
                  <c:v>337652365</c:v>
                </c:pt>
                <c:pt idx="5">
                  <c:v>338390848</c:v>
                </c:pt>
                <c:pt idx="6">
                  <c:v>328756672</c:v>
                </c:pt>
                <c:pt idx="7">
                  <c:v>312985652</c:v>
                </c:pt>
                <c:pt idx="8">
                  <c:v>300008404</c:v>
                </c:pt>
                <c:pt idx="9">
                  <c:v>291430119</c:v>
                </c:pt>
                <c:pt idx="10">
                  <c:v>302339741</c:v>
                </c:pt>
                <c:pt idx="11">
                  <c:v>275295428</c:v>
                </c:pt>
                <c:pt idx="12">
                  <c:v>258383430</c:v>
                </c:pt>
                <c:pt idx="13">
                  <c:v>241545459</c:v>
                </c:pt>
                <c:pt idx="14">
                  <c:v>231976777</c:v>
                </c:pt>
                <c:pt idx="15">
                  <c:v>217410726</c:v>
                </c:pt>
                <c:pt idx="16">
                  <c:v>213387728</c:v>
                </c:pt>
                <c:pt idx="17">
                  <c:v>203705109</c:v>
                </c:pt>
                <c:pt idx="18">
                  <c:v>202183082</c:v>
                </c:pt>
                <c:pt idx="19">
                  <c:v>192119899</c:v>
                </c:pt>
                <c:pt idx="20">
                  <c:v>183572880</c:v>
                </c:pt>
                <c:pt idx="21">
                  <c:v>171829801</c:v>
                </c:pt>
                <c:pt idx="22">
                  <c:v>166970422</c:v>
                </c:pt>
                <c:pt idx="23">
                  <c:v>155395954</c:v>
                </c:pt>
                <c:pt idx="24">
                  <c:v>136720730</c:v>
                </c:pt>
                <c:pt idx="25">
                  <c:v>144594492</c:v>
                </c:pt>
                <c:pt idx="26">
                  <c:v>141089243</c:v>
                </c:pt>
                <c:pt idx="27">
                  <c:v>143008203</c:v>
                </c:pt>
                <c:pt idx="28">
                  <c:v>136390459</c:v>
                </c:pt>
                <c:pt idx="29">
                  <c:v>133673790</c:v>
                </c:pt>
                <c:pt idx="30">
                  <c:v>130169892</c:v>
                </c:pt>
                <c:pt idx="31">
                  <c:v>122359933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26-4A80-B2A5-1B4BA4B35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86568"/>
        <c:axId val="450384928"/>
      </c:lineChart>
      <c:catAx>
        <c:axId val="5666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6698136"/>
        <c:crosses val="autoZero"/>
        <c:auto val="1"/>
        <c:lblAlgn val="ctr"/>
        <c:lblOffset val="100"/>
        <c:noMultiLvlLbl val="0"/>
      </c:catAx>
      <c:valAx>
        <c:axId val="56669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6695840"/>
        <c:crosses val="autoZero"/>
        <c:crossBetween val="between"/>
      </c:valAx>
      <c:valAx>
        <c:axId val="45038492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386568"/>
        <c:crosses val="max"/>
        <c:crossBetween val="between"/>
      </c:valAx>
      <c:catAx>
        <c:axId val="4503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0384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altLang="en-US" sz="1600"/>
              <a:t>市場区分別　取扱金額の推移</a:t>
            </a:r>
            <a:endParaRPr lang="ja-JP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'8(2)(15)グラフ'!$K$68</c:f>
              <c:strCache>
                <c:ptCount val="1"/>
                <c:pt idx="0">
                  <c:v>中央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'8(2)(15)グラフ'!$J$69:$J$100</c:f>
              <c:strCache>
                <c:ptCount val="32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  <c:pt idx="31">
                  <c:v>令和元</c:v>
                </c:pt>
              </c:strCache>
            </c:strRef>
          </c:cat>
          <c:val>
            <c:numRef>
              <c:f>'8(2)(15)グラフ'!$K$69:$K$100</c:f>
              <c:numCache>
                <c:formatCode>#,##0_);[Red]\(#,##0\)</c:formatCode>
                <c:ptCount val="32"/>
                <c:pt idx="0">
                  <c:v>133717721</c:v>
                </c:pt>
                <c:pt idx="1">
                  <c:v>143611199</c:v>
                </c:pt>
                <c:pt idx="2">
                  <c:v>149734580</c:v>
                </c:pt>
                <c:pt idx="3">
                  <c:v>148277798</c:v>
                </c:pt>
                <c:pt idx="4">
                  <c:v>139627149</c:v>
                </c:pt>
                <c:pt idx="5">
                  <c:v>135499727</c:v>
                </c:pt>
                <c:pt idx="6">
                  <c:v>132493954</c:v>
                </c:pt>
                <c:pt idx="7">
                  <c:v>126937361</c:v>
                </c:pt>
                <c:pt idx="8">
                  <c:v>126411269</c:v>
                </c:pt>
                <c:pt idx="9">
                  <c:v>117077094</c:v>
                </c:pt>
                <c:pt idx="10">
                  <c:v>119623388</c:v>
                </c:pt>
                <c:pt idx="11">
                  <c:v>108570986</c:v>
                </c:pt>
                <c:pt idx="12">
                  <c:v>100830446</c:v>
                </c:pt>
                <c:pt idx="13">
                  <c:v>94711687</c:v>
                </c:pt>
                <c:pt idx="14">
                  <c:v>86494775</c:v>
                </c:pt>
                <c:pt idx="15">
                  <c:v>84299997</c:v>
                </c:pt>
                <c:pt idx="16">
                  <c:v>83087285</c:v>
                </c:pt>
                <c:pt idx="17">
                  <c:v>79302198</c:v>
                </c:pt>
                <c:pt idx="18">
                  <c:v>79599872</c:v>
                </c:pt>
                <c:pt idx="19">
                  <c:v>78473886</c:v>
                </c:pt>
                <c:pt idx="20">
                  <c:v>75236427</c:v>
                </c:pt>
                <c:pt idx="21">
                  <c:v>70096584</c:v>
                </c:pt>
                <c:pt idx="22">
                  <c:v>67925601</c:v>
                </c:pt>
                <c:pt idx="23">
                  <c:v>63209023</c:v>
                </c:pt>
                <c:pt idx="24">
                  <c:v>53004145</c:v>
                </c:pt>
                <c:pt idx="25">
                  <c:v>60612269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F-4DA5-89F7-2CC377D2C84F}"/>
            </c:ext>
          </c:extLst>
        </c:ser>
        <c:ser>
          <c:idx val="1"/>
          <c:order val="1"/>
          <c:tx>
            <c:strRef>
              <c:f>'8(2)(15)グラフ'!$L$68</c:f>
              <c:strCache>
                <c:ptCount val="1"/>
                <c:pt idx="0">
                  <c:v>公設(地方)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'8(2)(15)グラフ'!$J$69:$J$100</c:f>
              <c:strCache>
                <c:ptCount val="32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  <c:pt idx="31">
                  <c:v>令和元</c:v>
                </c:pt>
              </c:strCache>
            </c:strRef>
          </c:cat>
          <c:val>
            <c:numRef>
              <c:f>'8(2)(15)グラフ'!$L$69:$L$100</c:f>
              <c:numCache>
                <c:formatCode>#,##0_);[Red]\(#,##0\)</c:formatCode>
                <c:ptCount val="32"/>
                <c:pt idx="0">
                  <c:v>156426632</c:v>
                </c:pt>
                <c:pt idx="1">
                  <c:v>164859534</c:v>
                </c:pt>
                <c:pt idx="2">
                  <c:v>173778923</c:v>
                </c:pt>
                <c:pt idx="3">
                  <c:v>173865702</c:v>
                </c:pt>
                <c:pt idx="4">
                  <c:v>161735895</c:v>
                </c:pt>
                <c:pt idx="5">
                  <c:v>166938220</c:v>
                </c:pt>
                <c:pt idx="6">
                  <c:v>161647936</c:v>
                </c:pt>
                <c:pt idx="7">
                  <c:v>153802287</c:v>
                </c:pt>
                <c:pt idx="8">
                  <c:v>142902494</c:v>
                </c:pt>
                <c:pt idx="9">
                  <c:v>144844627</c:v>
                </c:pt>
                <c:pt idx="10">
                  <c:v>151587888</c:v>
                </c:pt>
                <c:pt idx="11">
                  <c:v>138399504</c:v>
                </c:pt>
                <c:pt idx="12">
                  <c:v>131945785</c:v>
                </c:pt>
                <c:pt idx="13">
                  <c:v>124316310</c:v>
                </c:pt>
                <c:pt idx="14">
                  <c:v>121750240</c:v>
                </c:pt>
                <c:pt idx="15">
                  <c:v>110789728</c:v>
                </c:pt>
                <c:pt idx="16">
                  <c:v>108293257</c:v>
                </c:pt>
                <c:pt idx="17">
                  <c:v>103711567</c:v>
                </c:pt>
                <c:pt idx="18">
                  <c:v>103594571</c:v>
                </c:pt>
                <c:pt idx="19">
                  <c:v>95099504</c:v>
                </c:pt>
                <c:pt idx="20">
                  <c:v>89654128</c:v>
                </c:pt>
                <c:pt idx="21">
                  <c:v>83875708</c:v>
                </c:pt>
                <c:pt idx="22">
                  <c:v>81505377</c:v>
                </c:pt>
                <c:pt idx="23">
                  <c:v>76161088</c:v>
                </c:pt>
                <c:pt idx="24">
                  <c:v>68711401</c:v>
                </c:pt>
                <c:pt idx="25">
                  <c:v>69206300</c:v>
                </c:pt>
                <c:pt idx="26">
                  <c:v>127161955</c:v>
                </c:pt>
                <c:pt idx="27">
                  <c:v>129153062</c:v>
                </c:pt>
                <c:pt idx="28">
                  <c:v>123150651</c:v>
                </c:pt>
                <c:pt idx="29">
                  <c:v>120863515</c:v>
                </c:pt>
                <c:pt idx="30">
                  <c:v>108665095</c:v>
                </c:pt>
                <c:pt idx="31">
                  <c:v>106191968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F-4DA5-89F7-2CC377D2C84F}"/>
            </c:ext>
          </c:extLst>
        </c:ser>
        <c:ser>
          <c:idx val="2"/>
          <c:order val="2"/>
          <c:tx>
            <c:strRef>
              <c:f>'8(2)(15)グラフ'!$M$68</c:f>
              <c:strCache>
                <c:ptCount val="1"/>
                <c:pt idx="0">
                  <c:v>民営(地方)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'8(2)(15)グラフ'!$J$69:$J$100</c:f>
              <c:strCache>
                <c:ptCount val="32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  <c:pt idx="31">
                  <c:v>令和元</c:v>
                </c:pt>
              </c:strCache>
            </c:strRef>
          </c:cat>
          <c:val>
            <c:numRef>
              <c:f>'8(2)(15)グラフ'!$M$69:$M$100</c:f>
              <c:numCache>
                <c:formatCode>#,##0_);[Red]\(#,##0\)</c:formatCode>
                <c:ptCount val="32"/>
                <c:pt idx="0">
                  <c:v>22641374</c:v>
                </c:pt>
                <c:pt idx="1">
                  <c:v>24075835</c:v>
                </c:pt>
                <c:pt idx="2">
                  <c:v>26150998</c:v>
                </c:pt>
                <c:pt idx="3">
                  <c:v>27128278</c:v>
                </c:pt>
                <c:pt idx="4">
                  <c:v>25732272</c:v>
                </c:pt>
                <c:pt idx="5">
                  <c:v>25557979</c:v>
                </c:pt>
                <c:pt idx="6">
                  <c:v>24352259</c:v>
                </c:pt>
                <c:pt idx="7">
                  <c:v>22426767</c:v>
                </c:pt>
                <c:pt idx="8">
                  <c:v>21349700</c:v>
                </c:pt>
                <c:pt idx="9">
                  <c:v>20261955</c:v>
                </c:pt>
                <c:pt idx="10">
                  <c:v>21828655</c:v>
                </c:pt>
                <c:pt idx="11">
                  <c:v>19159086</c:v>
                </c:pt>
                <c:pt idx="12">
                  <c:v>16785551</c:v>
                </c:pt>
                <c:pt idx="13">
                  <c:v>15465662</c:v>
                </c:pt>
                <c:pt idx="14">
                  <c:v>15755170</c:v>
                </c:pt>
                <c:pt idx="15">
                  <c:v>14625456</c:v>
                </c:pt>
                <c:pt idx="16">
                  <c:v>17899324</c:v>
                </c:pt>
                <c:pt idx="17">
                  <c:v>16900263</c:v>
                </c:pt>
                <c:pt idx="18">
                  <c:v>15333161</c:v>
                </c:pt>
                <c:pt idx="19">
                  <c:v>15082332</c:v>
                </c:pt>
                <c:pt idx="20">
                  <c:v>15382553</c:v>
                </c:pt>
                <c:pt idx="21">
                  <c:v>14819884</c:v>
                </c:pt>
                <c:pt idx="22">
                  <c:v>14675889</c:v>
                </c:pt>
                <c:pt idx="23">
                  <c:v>13094416</c:v>
                </c:pt>
                <c:pt idx="24">
                  <c:v>12288108</c:v>
                </c:pt>
                <c:pt idx="25">
                  <c:v>11996975</c:v>
                </c:pt>
                <c:pt idx="26">
                  <c:v>11406253</c:v>
                </c:pt>
                <c:pt idx="27">
                  <c:v>11343316</c:v>
                </c:pt>
                <c:pt idx="28">
                  <c:v>10865262</c:v>
                </c:pt>
                <c:pt idx="29">
                  <c:v>10606538</c:v>
                </c:pt>
                <c:pt idx="30">
                  <c:v>19502940</c:v>
                </c:pt>
                <c:pt idx="31">
                  <c:v>14617861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F-4DA5-89F7-2CC377D2C84F}"/>
            </c:ext>
          </c:extLst>
        </c:ser>
        <c:ser>
          <c:idx val="3"/>
          <c:order val="3"/>
          <c:tx>
            <c:strRef>
              <c:f>'8(2)(15)グラフ'!$N$68</c:f>
              <c:strCache>
                <c:ptCount val="1"/>
                <c:pt idx="0">
                  <c:v>小規模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'8(2)(15)グラフ'!$J$69:$J$100</c:f>
              <c:strCache>
                <c:ptCount val="32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  <c:pt idx="31">
                  <c:v>令和元</c:v>
                </c:pt>
              </c:strCache>
            </c:strRef>
          </c:cat>
          <c:val>
            <c:numRef>
              <c:f>'8(2)(15)グラフ'!$N$69:$N$100</c:f>
              <c:numCache>
                <c:formatCode>#,##0_);[Red]\(#,##0\)</c:formatCode>
                <c:ptCount val="32"/>
                <c:pt idx="0">
                  <c:v>8751713</c:v>
                </c:pt>
                <c:pt idx="1">
                  <c:v>9460226</c:v>
                </c:pt>
                <c:pt idx="2">
                  <c:v>10442486</c:v>
                </c:pt>
                <c:pt idx="3">
                  <c:v>11004741</c:v>
                </c:pt>
                <c:pt idx="4">
                  <c:v>10557049</c:v>
                </c:pt>
                <c:pt idx="5">
                  <c:v>10394922</c:v>
                </c:pt>
                <c:pt idx="6">
                  <c:v>10262523</c:v>
                </c:pt>
                <c:pt idx="7">
                  <c:v>9819237</c:v>
                </c:pt>
                <c:pt idx="8">
                  <c:v>9344941</c:v>
                </c:pt>
                <c:pt idx="9">
                  <c:v>9246443</c:v>
                </c:pt>
                <c:pt idx="10">
                  <c:v>9299810</c:v>
                </c:pt>
                <c:pt idx="11">
                  <c:v>9165852</c:v>
                </c:pt>
                <c:pt idx="12">
                  <c:v>8821648</c:v>
                </c:pt>
                <c:pt idx="13">
                  <c:v>7051800</c:v>
                </c:pt>
                <c:pt idx="14">
                  <c:v>7976592</c:v>
                </c:pt>
                <c:pt idx="15">
                  <c:v>7695545</c:v>
                </c:pt>
                <c:pt idx="16">
                  <c:v>4107862</c:v>
                </c:pt>
                <c:pt idx="17">
                  <c:v>3791081</c:v>
                </c:pt>
                <c:pt idx="18">
                  <c:v>3655478</c:v>
                </c:pt>
                <c:pt idx="19">
                  <c:v>3464177</c:v>
                </c:pt>
                <c:pt idx="20">
                  <c:v>3299772</c:v>
                </c:pt>
                <c:pt idx="21">
                  <c:v>3037625</c:v>
                </c:pt>
                <c:pt idx="22">
                  <c:v>2863555</c:v>
                </c:pt>
                <c:pt idx="23">
                  <c:v>2931427</c:v>
                </c:pt>
                <c:pt idx="24">
                  <c:v>2717076</c:v>
                </c:pt>
                <c:pt idx="25">
                  <c:v>2778948</c:v>
                </c:pt>
                <c:pt idx="26">
                  <c:v>2521035</c:v>
                </c:pt>
                <c:pt idx="27">
                  <c:v>2511825</c:v>
                </c:pt>
                <c:pt idx="28">
                  <c:v>2374546</c:v>
                </c:pt>
                <c:pt idx="29">
                  <c:v>2203737</c:v>
                </c:pt>
                <c:pt idx="30">
                  <c:v>2001857</c:v>
                </c:pt>
                <c:pt idx="31">
                  <c:v>1550104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FF-4DA5-89F7-2CC377D2C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415231136"/>
        <c:axId val="415234744"/>
      </c:barChart>
      <c:lineChart>
        <c:grouping val="standard"/>
        <c:varyColors val="0"/>
        <c:ser>
          <c:idx val="4"/>
          <c:order val="4"/>
          <c:tx>
            <c:strRef>
              <c:f>'8(2)(15)グラフ'!$O$68</c:f>
              <c:strCache>
                <c:ptCount val="1"/>
                <c:pt idx="0">
                  <c:v>合計(折れ線)</c:v>
                </c:pt>
              </c:strCache>
            </c:strRef>
          </c:tx>
          <c:spPr>
            <a:ln w="3810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'8(2)(15)グラフ'!$J$69:$J$100</c:f>
              <c:strCache>
                <c:ptCount val="32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  <c:pt idx="31">
                  <c:v>令和元</c:v>
                </c:pt>
              </c:strCache>
            </c:strRef>
          </c:cat>
          <c:val>
            <c:numRef>
              <c:f>'8(2)(15)グラフ'!$O$69:$O$100</c:f>
              <c:numCache>
                <c:formatCode>#,##0_);[Red]\(#,##0\)</c:formatCode>
                <c:ptCount val="32"/>
                <c:pt idx="0">
                  <c:v>321537440</c:v>
                </c:pt>
                <c:pt idx="1">
                  <c:v>342006794</c:v>
                </c:pt>
                <c:pt idx="2">
                  <c:v>360106987</c:v>
                </c:pt>
                <c:pt idx="3">
                  <c:v>360276519</c:v>
                </c:pt>
                <c:pt idx="4">
                  <c:v>337652365</c:v>
                </c:pt>
                <c:pt idx="5">
                  <c:v>338390848</c:v>
                </c:pt>
                <c:pt idx="6">
                  <c:v>328756672</c:v>
                </c:pt>
                <c:pt idx="7">
                  <c:v>312985652</c:v>
                </c:pt>
                <c:pt idx="8">
                  <c:v>300008404</c:v>
                </c:pt>
                <c:pt idx="9">
                  <c:v>291430119</c:v>
                </c:pt>
                <c:pt idx="10">
                  <c:v>302339741</c:v>
                </c:pt>
                <c:pt idx="11">
                  <c:v>275295428</c:v>
                </c:pt>
                <c:pt idx="12">
                  <c:v>258383430</c:v>
                </c:pt>
                <c:pt idx="13">
                  <c:v>241545459</c:v>
                </c:pt>
                <c:pt idx="14">
                  <c:v>231976777</c:v>
                </c:pt>
                <c:pt idx="15">
                  <c:v>217410726</c:v>
                </c:pt>
                <c:pt idx="16">
                  <c:v>213387728</c:v>
                </c:pt>
                <c:pt idx="17">
                  <c:v>203705109</c:v>
                </c:pt>
                <c:pt idx="18">
                  <c:v>202183082</c:v>
                </c:pt>
                <c:pt idx="19">
                  <c:v>192119899</c:v>
                </c:pt>
                <c:pt idx="20">
                  <c:v>183572880</c:v>
                </c:pt>
                <c:pt idx="21">
                  <c:v>171829801</c:v>
                </c:pt>
                <c:pt idx="22">
                  <c:v>166970422</c:v>
                </c:pt>
                <c:pt idx="23">
                  <c:v>155395954</c:v>
                </c:pt>
                <c:pt idx="24">
                  <c:v>136720730</c:v>
                </c:pt>
                <c:pt idx="25">
                  <c:v>144594492</c:v>
                </c:pt>
                <c:pt idx="26">
                  <c:v>141089243</c:v>
                </c:pt>
                <c:pt idx="27">
                  <c:v>143008203</c:v>
                </c:pt>
                <c:pt idx="28">
                  <c:v>136390459</c:v>
                </c:pt>
                <c:pt idx="29">
                  <c:v>133673790</c:v>
                </c:pt>
                <c:pt idx="30">
                  <c:v>130169892</c:v>
                </c:pt>
                <c:pt idx="31">
                  <c:v>122359933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FF-4DA5-89F7-2CC377D2C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44912"/>
        <c:axId val="415244584"/>
      </c:lineChart>
      <c:catAx>
        <c:axId val="41523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5234744"/>
        <c:crosses val="autoZero"/>
        <c:auto val="1"/>
        <c:lblAlgn val="ctr"/>
        <c:lblOffset val="100"/>
        <c:noMultiLvlLbl val="0"/>
      </c:catAx>
      <c:valAx>
        <c:axId val="41523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5231136"/>
        <c:crosses val="autoZero"/>
        <c:crossBetween val="between"/>
      </c:valAx>
      <c:valAx>
        <c:axId val="415244584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5244912"/>
        <c:crosses val="max"/>
        <c:crossBetween val="between"/>
      </c:valAx>
      <c:catAx>
        <c:axId val="41524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24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355598</xdr:colOff>
      <xdr:row>0</xdr:row>
      <xdr:rowOff>114301</xdr:rowOff>
    </xdr:from>
    <xdr:to>
      <xdr:col>10</xdr:col>
      <xdr:colOff>95249</xdr:colOff>
      <xdr:row>29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2</xdr:row>
      <xdr:rowOff>161926</xdr:rowOff>
    </xdr:from>
    <xdr:to>
      <xdr:col>1</xdr:col>
      <xdr:colOff>476249</xdr:colOff>
      <xdr:row>5</xdr:row>
      <xdr:rowOff>9526</xdr:rowOff>
    </xdr:to>
    <xdr:sp macro="" textlink="">
      <xdr:nvSpPr>
        <xdr:cNvPr id="3" name="テキスト ボックス 2"/>
        <xdr:cNvSpPr txBox="1"/>
      </xdr:nvSpPr>
      <xdr:spPr>
        <a:xfrm>
          <a:off x="333374" y="504826"/>
          <a:ext cx="904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部類別：千円</a:t>
          </a:r>
        </a:p>
      </xdr:txBody>
    </xdr:sp>
    <xdr:clientData/>
  </xdr:twoCellAnchor>
  <xdr:twoCellAnchor>
    <xdr:from>
      <xdr:col>0</xdr:col>
      <xdr:colOff>361949</xdr:colOff>
      <xdr:row>31</xdr:row>
      <xdr:rowOff>76201</xdr:rowOff>
    </xdr:from>
    <xdr:to>
      <xdr:col>10</xdr:col>
      <xdr:colOff>104775</xdr:colOff>
      <xdr:row>60</xdr:row>
      <xdr:rowOff>85725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0.88119</cdr:x>
      <cdr:y>0.07242</cdr:y>
    </cdr:from>
    <cdr:to>
      <cdr:x>1</cdr:x>
      <cdr:y>0.15781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6216652" y="366284"/>
          <a:ext cx="838199" cy="431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900"/>
            <a:t>合計：千円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0.88664</cdr:x>
      <cdr:y>0.0733</cdr:y>
    </cdr:from>
    <cdr:to>
      <cdr:x>1</cdr:x>
      <cdr:y>0.15836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257927" y="365149"/>
          <a:ext cx="800099" cy="423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900"/>
            <a:t>合計：千円</a:t>
          </a:r>
        </a:p>
      </cdr:txBody>
    </cdr:sp>
  </cdr:relSizeAnchor>
  <cdr:relSizeAnchor xmlns:cdr="http://schemas.openxmlformats.org/drawingml/2006/chartDrawing">
    <cdr:from>
      <cdr:x>0</cdr:x>
      <cdr:y>0.07712</cdr:y>
    </cdr:from>
    <cdr:to>
      <cdr:x>0.12955</cdr:x>
      <cdr:y>0.16218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0" y="384179"/>
          <a:ext cx="914401" cy="423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900"/>
            <a:t>区分別：千円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tabSelected="1" view="pageBreakPreview" zoomScale="40" zoomScaleNormal="100" zoomScaleSheetLayoutView="4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66" sqref="G66"/>
    </sheetView>
  </sheetViews>
  <sheetFormatPr defaultRowHeight="21.75" customHeight="1" x14ac:dyDescent="0.15"/>
  <cols>
    <col min="1" max="2" width="12.5" style="1" customWidth="1"/>
    <col min="3" max="22" width="12.5" style="2" customWidth="1"/>
    <col min="23" max="16384" width="9" style="2"/>
  </cols>
  <sheetData>
    <row r="1" spans="1:22" ht="21.75" customHeight="1" thickBot="1" x14ac:dyDescent="0.2">
      <c r="A1" s="28" t="s">
        <v>21</v>
      </c>
      <c r="U1" s="2" t="s">
        <v>9</v>
      </c>
    </row>
    <row r="2" spans="1:22" ht="22.5" customHeight="1" thickBot="1" x14ac:dyDescent="0.2">
      <c r="A2" s="93"/>
      <c r="B2" s="70" t="s">
        <v>20</v>
      </c>
      <c r="C2" s="128" t="s">
        <v>5</v>
      </c>
      <c r="D2" s="129"/>
      <c r="E2" s="129"/>
      <c r="F2" s="129"/>
      <c r="G2" s="129"/>
      <c r="H2" s="129" t="s">
        <v>6</v>
      </c>
      <c r="I2" s="129"/>
      <c r="J2" s="129"/>
      <c r="K2" s="129"/>
      <c r="L2" s="129" t="s">
        <v>7</v>
      </c>
      <c r="M2" s="129"/>
      <c r="N2" s="129"/>
      <c r="O2" s="129"/>
      <c r="P2" s="36" t="s">
        <v>1</v>
      </c>
      <c r="Q2" s="129" t="s">
        <v>19</v>
      </c>
      <c r="R2" s="129"/>
      <c r="S2" s="129"/>
      <c r="T2" s="129"/>
      <c r="U2" s="129"/>
      <c r="V2" s="37"/>
    </row>
    <row r="3" spans="1:22" s="1" customFormat="1" ht="22.5" customHeight="1" thickTop="1" thickBot="1" x14ac:dyDescent="0.2">
      <c r="A3" s="31" t="s">
        <v>13</v>
      </c>
      <c r="B3" s="71"/>
      <c r="C3" s="67" t="s">
        <v>3</v>
      </c>
      <c r="D3" s="32" t="s">
        <v>57</v>
      </c>
      <c r="E3" s="32" t="s">
        <v>59</v>
      </c>
      <c r="F3" s="32" t="s">
        <v>4</v>
      </c>
      <c r="G3" s="33" t="s">
        <v>12</v>
      </c>
      <c r="H3" s="32" t="s">
        <v>3</v>
      </c>
      <c r="I3" s="32" t="s">
        <v>57</v>
      </c>
      <c r="J3" s="32" t="s">
        <v>4</v>
      </c>
      <c r="K3" s="33" t="s">
        <v>12</v>
      </c>
      <c r="L3" s="32" t="s">
        <v>57</v>
      </c>
      <c r="M3" s="32" t="s">
        <v>60</v>
      </c>
      <c r="N3" s="32" t="s">
        <v>4</v>
      </c>
      <c r="O3" s="33" t="s">
        <v>12</v>
      </c>
      <c r="P3" s="32" t="s">
        <v>58</v>
      </c>
      <c r="Q3" s="32" t="s">
        <v>3</v>
      </c>
      <c r="R3" s="32" t="s">
        <v>57</v>
      </c>
      <c r="S3" s="32" t="s">
        <v>60</v>
      </c>
      <c r="T3" s="32" t="s">
        <v>4</v>
      </c>
      <c r="U3" s="34" t="s">
        <v>8</v>
      </c>
      <c r="V3" s="35" t="s">
        <v>13</v>
      </c>
    </row>
    <row r="4" spans="1:22" s="1" customFormat="1" ht="21" customHeight="1" thickTop="1" x14ac:dyDescent="0.15">
      <c r="A4" s="134" t="s">
        <v>65</v>
      </c>
      <c r="B4" s="72" t="s">
        <v>10</v>
      </c>
      <c r="C4" s="68">
        <v>49363964</v>
      </c>
      <c r="D4" s="25">
        <v>82866262</v>
      </c>
      <c r="E4" s="25">
        <v>18326484</v>
      </c>
      <c r="F4" s="25">
        <v>5240692</v>
      </c>
      <c r="G4" s="29">
        <f t="shared" ref="G4" si="0">SUM(C4:F4)</f>
        <v>155797402</v>
      </c>
      <c r="H4" s="25">
        <v>84353757</v>
      </c>
      <c r="I4" s="25">
        <v>57901181</v>
      </c>
      <c r="J4" s="25">
        <v>1823543</v>
      </c>
      <c r="K4" s="29">
        <f t="shared" ref="K4" si="1">SUM(H4:J4)</f>
        <v>144078481</v>
      </c>
      <c r="L4" s="25">
        <v>2314727</v>
      </c>
      <c r="M4" s="25">
        <v>4314890</v>
      </c>
      <c r="N4" s="25">
        <v>1687478</v>
      </c>
      <c r="O4" s="29">
        <f t="shared" ref="O4" si="2">SUM(L4:N4)</f>
        <v>8317095</v>
      </c>
      <c r="P4" s="9">
        <v>13344462</v>
      </c>
      <c r="Q4" s="8">
        <f>SUM(C4,H4)</f>
        <v>133717721</v>
      </c>
      <c r="R4" s="8">
        <f>SUM(D4,I4,L4,P4)</f>
        <v>156426632</v>
      </c>
      <c r="S4" s="8">
        <f>SUM(M4,E4)</f>
        <v>22641374</v>
      </c>
      <c r="T4" s="9">
        <f>SUM(N4,J4,F4)</f>
        <v>8751713</v>
      </c>
      <c r="U4" s="30">
        <f t="shared" ref="U4" si="3">SUM(Q4:T4)</f>
        <v>321537440</v>
      </c>
      <c r="V4" s="137" t="str">
        <f>A4</f>
        <v>昭和63年</v>
      </c>
    </row>
    <row r="5" spans="1:22" s="1" customFormat="1" ht="21" customHeight="1" x14ac:dyDescent="0.15">
      <c r="A5" s="133"/>
      <c r="B5" s="73" t="s">
        <v>11</v>
      </c>
      <c r="C5" s="69">
        <f>C4/$G4</f>
        <v>0.31684715769522265</v>
      </c>
      <c r="D5" s="11">
        <f>D4/$G4</f>
        <v>0.53188474863014723</v>
      </c>
      <c r="E5" s="11">
        <f>E4/$G4</f>
        <v>0.11763022851947172</v>
      </c>
      <c r="F5" s="11">
        <f>F4/$G4</f>
        <v>3.3637865155158361E-2</v>
      </c>
      <c r="G5" s="12">
        <f t="shared" ref="G5" si="4">G4/$G4</f>
        <v>1</v>
      </c>
      <c r="H5" s="11">
        <f>H4/$K4</f>
        <v>0.58547089346395875</v>
      </c>
      <c r="I5" s="11">
        <f>I4/$K4</f>
        <v>0.40187251141272096</v>
      </c>
      <c r="J5" s="11">
        <f>J4/$K4</f>
        <v>1.2656595123320324E-2</v>
      </c>
      <c r="K5" s="12">
        <f t="shared" ref="K5" si="5">K4/$K4</f>
        <v>1</v>
      </c>
      <c r="L5" s="11">
        <f>L4/$O4</f>
        <v>0.27830955399691837</v>
      </c>
      <c r="M5" s="11">
        <f>M4/$O4</f>
        <v>0.51879772925522671</v>
      </c>
      <c r="N5" s="11">
        <f>N4/$O4</f>
        <v>0.20289271674785486</v>
      </c>
      <c r="O5" s="12">
        <f t="shared" ref="O5" si="6">O4/$O4</f>
        <v>1</v>
      </c>
      <c r="P5" s="22">
        <v>1</v>
      </c>
      <c r="Q5" s="11">
        <f>Q4/$U4</f>
        <v>0.41586983151946472</v>
      </c>
      <c r="R5" s="11">
        <f>R4/$U4</f>
        <v>0.48649585566147446</v>
      </c>
      <c r="S5" s="11">
        <f>S4/$U4</f>
        <v>7.0415980173257578E-2</v>
      </c>
      <c r="T5" s="11">
        <f>T4/$U4</f>
        <v>2.7218332645803239E-2</v>
      </c>
      <c r="U5" s="14">
        <f t="shared" ref="U5" si="7">U4/$U4</f>
        <v>1</v>
      </c>
      <c r="V5" s="138"/>
    </row>
    <row r="6" spans="1:22" s="1" customFormat="1" ht="21" customHeight="1" x14ac:dyDescent="0.15">
      <c r="A6" s="130" t="s">
        <v>66</v>
      </c>
      <c r="B6" s="73" t="s">
        <v>10</v>
      </c>
      <c r="C6" s="74">
        <v>51629016</v>
      </c>
      <c r="D6" s="25">
        <v>87813089</v>
      </c>
      <c r="E6" s="25">
        <v>19209393</v>
      </c>
      <c r="F6" s="25">
        <v>5592393</v>
      </c>
      <c r="G6" s="26">
        <f t="shared" ref="G6" si="8">SUM(C6:F6)</f>
        <v>164243891</v>
      </c>
      <c r="H6" s="24">
        <v>91982183</v>
      </c>
      <c r="I6" s="25">
        <v>61313735</v>
      </c>
      <c r="J6" s="25">
        <v>2029032</v>
      </c>
      <c r="K6" s="26">
        <f t="shared" ref="K6" si="9">SUM(H6:J6)</f>
        <v>155324950</v>
      </c>
      <c r="L6" s="24">
        <v>2445516</v>
      </c>
      <c r="M6" s="25">
        <v>4866442</v>
      </c>
      <c r="N6" s="25">
        <v>1838801</v>
      </c>
      <c r="O6" s="26">
        <f t="shared" ref="O6" si="10">SUM(L6:N6)</f>
        <v>9150759</v>
      </c>
      <c r="P6" s="6">
        <v>13287194</v>
      </c>
      <c r="Q6" s="7">
        <f>SUM(C6,H6)</f>
        <v>143611199</v>
      </c>
      <c r="R6" s="8">
        <f>SUM(D6,I6,L6,P6)</f>
        <v>164859534</v>
      </c>
      <c r="S6" s="8">
        <f>SUM(M6,E6)</f>
        <v>24075835</v>
      </c>
      <c r="T6" s="9">
        <f>SUM(N6,J6,F6)</f>
        <v>9460226</v>
      </c>
      <c r="U6" s="27">
        <f t="shared" ref="U6" si="11">SUM(Q6:T6)</f>
        <v>342006794</v>
      </c>
      <c r="V6" s="139" t="str">
        <f t="shared" ref="V6" si="12">A6</f>
        <v>平成元年</v>
      </c>
    </row>
    <row r="7" spans="1:22" s="1" customFormat="1" ht="21" customHeight="1" x14ac:dyDescent="0.15">
      <c r="A7" s="133"/>
      <c r="B7" s="73" t="s">
        <v>11</v>
      </c>
      <c r="C7" s="69">
        <f>C6/$G6</f>
        <v>0.31434360015253171</v>
      </c>
      <c r="D7" s="11">
        <f>D6/$G6</f>
        <v>0.5346505642636048</v>
      </c>
      <c r="E7" s="11">
        <f>E6/$G6</f>
        <v>0.11695651438262626</v>
      </c>
      <c r="F7" s="11">
        <f>F6/$G6</f>
        <v>3.404932120123725E-2</v>
      </c>
      <c r="G7" s="12">
        <f t="shared" ref="G7" si="13">G6/$G6</f>
        <v>1</v>
      </c>
      <c r="H7" s="11">
        <f>H6/$K6</f>
        <v>0.59219193696827199</v>
      </c>
      <c r="I7" s="11">
        <f>I6/$K6</f>
        <v>0.3947449202462322</v>
      </c>
      <c r="J7" s="11">
        <f>J6/$K6</f>
        <v>1.3063142785495826E-2</v>
      </c>
      <c r="K7" s="12">
        <f t="shared" ref="K7" si="14">K6/$K6</f>
        <v>1</v>
      </c>
      <c r="L7" s="11">
        <f>L6/$O6</f>
        <v>0.26724733981082882</v>
      </c>
      <c r="M7" s="11">
        <f>M6/$O6</f>
        <v>0.53180747083384017</v>
      </c>
      <c r="N7" s="11">
        <f>N6/$O6</f>
        <v>0.20094518935533107</v>
      </c>
      <c r="O7" s="12">
        <f t="shared" ref="O7" si="15">O6/$O6</f>
        <v>1</v>
      </c>
      <c r="P7" s="22">
        <v>1</v>
      </c>
      <c r="Q7" s="11">
        <f>Q6/$U6</f>
        <v>0.41990744487958914</v>
      </c>
      <c r="R7" s="11">
        <f>R6/$U6</f>
        <v>0.48203584517095882</v>
      </c>
      <c r="S7" s="11">
        <f>S6/$U6</f>
        <v>7.0395779915413029E-2</v>
      </c>
      <c r="T7" s="11">
        <f>T6/$U6</f>
        <v>2.7660930034039032E-2</v>
      </c>
      <c r="U7" s="14">
        <f t="shared" ref="U7" si="16">U6/$U6</f>
        <v>1</v>
      </c>
      <c r="V7" s="138"/>
    </row>
    <row r="8" spans="1:22" s="1" customFormat="1" ht="21" customHeight="1" x14ac:dyDescent="0.15">
      <c r="A8" s="130" t="s">
        <v>67</v>
      </c>
      <c r="B8" s="73" t="s">
        <v>10</v>
      </c>
      <c r="C8" s="74">
        <v>56390337</v>
      </c>
      <c r="D8" s="25">
        <v>95701018</v>
      </c>
      <c r="E8" s="25">
        <v>20702164</v>
      </c>
      <c r="F8" s="25">
        <v>6103312</v>
      </c>
      <c r="G8" s="26">
        <f t="shared" ref="G8" si="17">SUM(C8:F8)</f>
        <v>178896831</v>
      </c>
      <c r="H8" s="24">
        <v>93344243</v>
      </c>
      <c r="I8" s="25">
        <v>63245493</v>
      </c>
      <c r="J8" s="25">
        <v>2310981</v>
      </c>
      <c r="K8" s="26">
        <f t="shared" ref="K8" si="18">SUM(H8:J8)</f>
        <v>158900717</v>
      </c>
      <c r="L8" s="24">
        <v>2649680</v>
      </c>
      <c r="M8" s="25">
        <v>5448834</v>
      </c>
      <c r="N8" s="25">
        <v>2028193</v>
      </c>
      <c r="O8" s="26">
        <f t="shared" ref="O8" si="19">SUM(L8:N8)</f>
        <v>10126707</v>
      </c>
      <c r="P8" s="6">
        <v>12182732</v>
      </c>
      <c r="Q8" s="7">
        <f>SUM(C8,H8)</f>
        <v>149734580</v>
      </c>
      <c r="R8" s="8">
        <f>SUM(D8,I8,L8,P8)</f>
        <v>173778923</v>
      </c>
      <c r="S8" s="8">
        <f>SUM(M8,E8)</f>
        <v>26150998</v>
      </c>
      <c r="T8" s="9">
        <f>SUM(N8,J8,F8)</f>
        <v>10442486</v>
      </c>
      <c r="U8" s="27">
        <f t="shared" ref="U8" si="20">SUM(Q8:T8)</f>
        <v>360106987</v>
      </c>
      <c r="V8" s="139" t="str">
        <f t="shared" ref="V8" si="21">A8</f>
        <v>平成2年</v>
      </c>
    </row>
    <row r="9" spans="1:22" s="1" customFormat="1" ht="21" customHeight="1" x14ac:dyDescent="0.15">
      <c r="A9" s="133"/>
      <c r="B9" s="73" t="s">
        <v>11</v>
      </c>
      <c r="C9" s="69">
        <f>C8/$G8</f>
        <v>0.31521149192407999</v>
      </c>
      <c r="D9" s="11">
        <f>D8/$G8</f>
        <v>0.53495088462466955</v>
      </c>
      <c r="E9" s="11">
        <f>E8/$G8</f>
        <v>0.11572124494480285</v>
      </c>
      <c r="F9" s="11">
        <f>F8/$G8</f>
        <v>3.4116378506447664E-2</v>
      </c>
      <c r="G9" s="12">
        <f t="shared" ref="G9" si="22">G8/$G8</f>
        <v>1</v>
      </c>
      <c r="H9" s="11">
        <f>H8/$K8</f>
        <v>0.58743751924039467</v>
      </c>
      <c r="I9" s="11">
        <f>I8/$K8</f>
        <v>0.39801892775600251</v>
      </c>
      <c r="J9" s="11">
        <f>J8/$K8</f>
        <v>1.4543553003602872E-2</v>
      </c>
      <c r="K9" s="12">
        <f t="shared" ref="K9" si="23">K8/$K8</f>
        <v>1</v>
      </c>
      <c r="L9" s="11">
        <f>L8/$O8</f>
        <v>0.2616526774202117</v>
      </c>
      <c r="M9" s="11">
        <f>M8/$O8</f>
        <v>0.53806573054794615</v>
      </c>
      <c r="N9" s="11">
        <f>N8/$O8</f>
        <v>0.20028159203184215</v>
      </c>
      <c r="O9" s="12">
        <f t="shared" ref="O9" si="24">O8/$O8</f>
        <v>1</v>
      </c>
      <c r="P9" s="22">
        <v>1</v>
      </c>
      <c r="Q9" s="11">
        <f>Q8/$U8</f>
        <v>0.41580581717510523</v>
      </c>
      <c r="R9" s="11">
        <f>R8/$U8</f>
        <v>0.48257581572556379</v>
      </c>
      <c r="S9" s="11">
        <f>S8/$U8</f>
        <v>7.2620079432116097E-2</v>
      </c>
      <c r="T9" s="11">
        <f>T8/$U8</f>
        <v>2.8998287667214854E-2</v>
      </c>
      <c r="U9" s="14">
        <f t="shared" ref="U9" si="25">U8/$U8</f>
        <v>1</v>
      </c>
      <c r="V9" s="138"/>
    </row>
    <row r="10" spans="1:22" s="1" customFormat="1" ht="21" customHeight="1" x14ac:dyDescent="0.15">
      <c r="A10" s="130" t="s">
        <v>68</v>
      </c>
      <c r="B10" s="73" t="s">
        <v>10</v>
      </c>
      <c r="C10" s="74">
        <v>58083393</v>
      </c>
      <c r="D10" s="25">
        <v>96522161</v>
      </c>
      <c r="E10" s="25">
        <v>21050441</v>
      </c>
      <c r="F10" s="25">
        <v>6175368</v>
      </c>
      <c r="G10" s="26">
        <f t="shared" ref="G10" si="26">SUM(C10:F10)</f>
        <v>181831363</v>
      </c>
      <c r="H10" s="24">
        <v>90194405</v>
      </c>
      <c r="I10" s="25">
        <v>62802016</v>
      </c>
      <c r="J10" s="25">
        <v>2453674</v>
      </c>
      <c r="K10" s="26">
        <f t="shared" ref="K10" si="27">SUM(H10:J10)</f>
        <v>155450095</v>
      </c>
      <c r="L10" s="24">
        <v>2716686</v>
      </c>
      <c r="M10" s="25">
        <v>6077837</v>
      </c>
      <c r="N10" s="25">
        <v>2375699</v>
      </c>
      <c r="O10" s="26">
        <f t="shared" ref="O10" si="28">SUM(L10:N10)</f>
        <v>11170222</v>
      </c>
      <c r="P10" s="6">
        <v>11824839</v>
      </c>
      <c r="Q10" s="7">
        <f>SUM(C10,H10)</f>
        <v>148277798</v>
      </c>
      <c r="R10" s="8">
        <f>SUM(D10,I10,L10,P10)</f>
        <v>173865702</v>
      </c>
      <c r="S10" s="8">
        <f>SUM(M10,E10)</f>
        <v>27128278</v>
      </c>
      <c r="T10" s="9">
        <f>SUM(N10,J10,F10)</f>
        <v>11004741</v>
      </c>
      <c r="U10" s="27">
        <f t="shared" ref="U10" si="29">SUM(Q10:T10)</f>
        <v>360276519</v>
      </c>
      <c r="V10" s="139" t="str">
        <f t="shared" ref="V10" si="30">A10</f>
        <v>平成3年</v>
      </c>
    </row>
    <row r="11" spans="1:22" s="1" customFormat="1" ht="21" customHeight="1" x14ac:dyDescent="0.15">
      <c r="A11" s="133"/>
      <c r="B11" s="73" t="s">
        <v>11</v>
      </c>
      <c r="C11" s="69">
        <f>C10/$G10</f>
        <v>0.31943550354401734</v>
      </c>
      <c r="D11" s="11">
        <f>D10/$G10</f>
        <v>0.53083340193627648</v>
      </c>
      <c r="E11" s="11">
        <f>E10/$G10</f>
        <v>0.11576903265032447</v>
      </c>
      <c r="F11" s="11">
        <f>F10/$G10</f>
        <v>3.3962061869381686E-2</v>
      </c>
      <c r="G11" s="12">
        <f t="shared" ref="G11" si="31">G10/$G10</f>
        <v>1</v>
      </c>
      <c r="H11" s="11">
        <f>H10/$K10</f>
        <v>0.5802145376623925</v>
      </c>
      <c r="I11" s="11">
        <f>I10/$K10</f>
        <v>0.40400114261750691</v>
      </c>
      <c r="J11" s="11">
        <f>J10/$K10</f>
        <v>1.5784319720100526E-2</v>
      </c>
      <c r="K11" s="12">
        <f t="shared" ref="K11" si="32">K10/$K10</f>
        <v>1</v>
      </c>
      <c r="L11" s="11">
        <f>L10/$O10</f>
        <v>0.24320787894815341</v>
      </c>
      <c r="M11" s="11">
        <f>M10/$O10</f>
        <v>0.54411067210660624</v>
      </c>
      <c r="N11" s="11">
        <f>N10/$O10</f>
        <v>0.2126814489452403</v>
      </c>
      <c r="O11" s="12">
        <f t="shared" ref="O11" si="33">O10/$O10</f>
        <v>1</v>
      </c>
      <c r="P11" s="22">
        <v>1</v>
      </c>
      <c r="Q11" s="11">
        <f>Q10/$U10</f>
        <v>0.41156664445289592</v>
      </c>
      <c r="R11" s="11">
        <f>R10/$U10</f>
        <v>0.48258960223827407</v>
      </c>
      <c r="S11" s="11">
        <f>S10/$U10</f>
        <v>7.5298490379829608E-2</v>
      </c>
      <c r="T11" s="11">
        <f>T10/$U10</f>
        <v>3.0545262929000377E-2</v>
      </c>
      <c r="U11" s="14">
        <f t="shared" ref="U11" si="34">U10/$U10</f>
        <v>1</v>
      </c>
      <c r="V11" s="138"/>
    </row>
    <row r="12" spans="1:22" s="1" customFormat="1" ht="21" customHeight="1" x14ac:dyDescent="0.15">
      <c r="A12" s="130" t="s">
        <v>69</v>
      </c>
      <c r="B12" s="73" t="s">
        <v>10</v>
      </c>
      <c r="C12" s="74">
        <v>51621668</v>
      </c>
      <c r="D12" s="25">
        <v>87288511</v>
      </c>
      <c r="E12" s="25">
        <v>19703391</v>
      </c>
      <c r="F12" s="25">
        <v>5664330</v>
      </c>
      <c r="G12" s="26">
        <f t="shared" ref="G12" si="35">SUM(C12:F12)</f>
        <v>164277900</v>
      </c>
      <c r="H12" s="24">
        <v>88005481</v>
      </c>
      <c r="I12" s="25">
        <v>60466244</v>
      </c>
      <c r="J12" s="25">
        <v>2589151</v>
      </c>
      <c r="K12" s="26">
        <f t="shared" ref="K12" si="36">SUM(H12:J12)</f>
        <v>151060876</v>
      </c>
      <c r="L12" s="24">
        <v>2592353</v>
      </c>
      <c r="M12" s="25">
        <v>6028881</v>
      </c>
      <c r="N12" s="25">
        <v>2303568</v>
      </c>
      <c r="O12" s="26">
        <f t="shared" ref="O12" si="37">SUM(L12:N12)</f>
        <v>10924802</v>
      </c>
      <c r="P12" s="6">
        <v>11388787</v>
      </c>
      <c r="Q12" s="7">
        <f>SUM(C12,H12)</f>
        <v>139627149</v>
      </c>
      <c r="R12" s="8">
        <f>SUM(D12,I12,L12,P12)</f>
        <v>161735895</v>
      </c>
      <c r="S12" s="8">
        <f>SUM(M12,E12)</f>
        <v>25732272</v>
      </c>
      <c r="T12" s="9">
        <f>SUM(N12,J12,F12)</f>
        <v>10557049</v>
      </c>
      <c r="U12" s="27">
        <f t="shared" ref="U12" si="38">SUM(Q12:T12)</f>
        <v>337652365</v>
      </c>
      <c r="V12" s="139" t="str">
        <f t="shared" ref="V12" si="39">A12</f>
        <v>平成4年</v>
      </c>
    </row>
    <row r="13" spans="1:22" s="1" customFormat="1" ht="21" customHeight="1" x14ac:dyDescent="0.15">
      <c r="A13" s="133"/>
      <c r="B13" s="73" t="s">
        <v>11</v>
      </c>
      <c r="C13" s="69">
        <f>C12/$G12</f>
        <v>0.31423379529443707</v>
      </c>
      <c r="D13" s="11">
        <f>D12/$G12</f>
        <v>0.53134664492302375</v>
      </c>
      <c r="E13" s="11">
        <f>E12/$G12</f>
        <v>0.11993938929095149</v>
      </c>
      <c r="F13" s="11">
        <f>F12/$G12</f>
        <v>3.4480170491587733E-2</v>
      </c>
      <c r="G13" s="12">
        <f t="shared" ref="G13" si="40">G12/$G12</f>
        <v>1</v>
      </c>
      <c r="H13" s="11">
        <f>H12/$K12</f>
        <v>0.58258288532631042</v>
      </c>
      <c r="I13" s="11">
        <f>I12/$K12</f>
        <v>0.40027732925367121</v>
      </c>
      <c r="J13" s="11">
        <f>J12/$K12</f>
        <v>1.7139785420018351E-2</v>
      </c>
      <c r="K13" s="12">
        <f t="shared" ref="K13" si="41">K12/$K12</f>
        <v>1</v>
      </c>
      <c r="L13" s="11">
        <f>L12/$O12</f>
        <v>0.23729061634252044</v>
      </c>
      <c r="M13" s="11">
        <f>M12/$O12</f>
        <v>0.55185265600236966</v>
      </c>
      <c r="N13" s="11">
        <f>N12/$O12</f>
        <v>0.2108567276551099</v>
      </c>
      <c r="O13" s="12">
        <f t="shared" ref="O13" si="42">O12/$O12</f>
        <v>1</v>
      </c>
      <c r="P13" s="22">
        <v>1</v>
      </c>
      <c r="Q13" s="11">
        <f>Q12/$U12</f>
        <v>0.41352338521307264</v>
      </c>
      <c r="R13" s="11">
        <f>R12/$U12</f>
        <v>0.47900122067855205</v>
      </c>
      <c r="S13" s="11">
        <f>S12/$U12</f>
        <v>7.6209364030368931E-2</v>
      </c>
      <c r="T13" s="11">
        <f>T12/$U12</f>
        <v>3.1266030078006414E-2</v>
      </c>
      <c r="U13" s="14">
        <f t="shared" ref="U13" si="43">U12/$U12</f>
        <v>1</v>
      </c>
      <c r="V13" s="138"/>
    </row>
    <row r="14" spans="1:22" s="1" customFormat="1" ht="21" customHeight="1" x14ac:dyDescent="0.15">
      <c r="A14" s="130" t="s">
        <v>70</v>
      </c>
      <c r="B14" s="73" t="s">
        <v>10</v>
      </c>
      <c r="C14" s="7">
        <v>51799125</v>
      </c>
      <c r="D14" s="3">
        <v>89796054</v>
      </c>
      <c r="E14" s="3">
        <v>19546744</v>
      </c>
      <c r="F14" s="3">
        <v>5578835</v>
      </c>
      <c r="G14" s="5">
        <f t="shared" ref="G14" si="44">SUM(C14:F14)</f>
        <v>166720758</v>
      </c>
      <c r="H14" s="3">
        <v>83700602</v>
      </c>
      <c r="I14" s="3">
        <v>62614850</v>
      </c>
      <c r="J14" s="3">
        <v>2597691</v>
      </c>
      <c r="K14" s="5">
        <f t="shared" ref="K14" si="45">SUM(H14:J14)</f>
        <v>148913143</v>
      </c>
      <c r="L14" s="3">
        <v>2594655</v>
      </c>
      <c r="M14" s="3">
        <v>6011235</v>
      </c>
      <c r="N14" s="3">
        <v>2218396</v>
      </c>
      <c r="O14" s="5">
        <f t="shared" ref="O14" si="46">SUM(L14:N14)</f>
        <v>10824286</v>
      </c>
      <c r="P14" s="6">
        <v>11932661</v>
      </c>
      <c r="Q14" s="7">
        <f>SUM(C14,H14)</f>
        <v>135499727</v>
      </c>
      <c r="R14" s="7">
        <f>SUM(D14,I14,L14,P14)</f>
        <v>166938220</v>
      </c>
      <c r="S14" s="7">
        <f>SUM(M14,E14)</f>
        <v>25557979</v>
      </c>
      <c r="T14" s="6">
        <f>SUM(N14,J14,F14)</f>
        <v>10394922</v>
      </c>
      <c r="U14" s="10">
        <f t="shared" ref="U14" si="47">SUM(Q14:T14)</f>
        <v>338390848</v>
      </c>
      <c r="V14" s="139" t="str">
        <f t="shared" ref="V14" si="48">A14</f>
        <v>平成5年</v>
      </c>
    </row>
    <row r="15" spans="1:22" s="1" customFormat="1" ht="21" customHeight="1" thickBot="1" x14ac:dyDescent="0.2">
      <c r="A15" s="131"/>
      <c r="B15" s="76" t="s">
        <v>11</v>
      </c>
      <c r="C15" s="75">
        <f>C14/$G14</f>
        <v>0.31069391491130338</v>
      </c>
      <c r="D15" s="40">
        <f>D14/$G14</f>
        <v>0.53860152195325317</v>
      </c>
      <c r="E15" s="40">
        <f>E14/$G14</f>
        <v>0.11724241320927775</v>
      </c>
      <c r="F15" s="40">
        <f>F14/$G14</f>
        <v>3.3462149926165766E-2</v>
      </c>
      <c r="G15" s="41">
        <f t="shared" ref="G15" si="49">G14/$G14</f>
        <v>1</v>
      </c>
      <c r="H15" s="40">
        <f>H14/$K14</f>
        <v>0.5620766596807375</v>
      </c>
      <c r="I15" s="40">
        <f>I14/$K14</f>
        <v>0.42047900365651403</v>
      </c>
      <c r="J15" s="40">
        <f>J14/$K14</f>
        <v>1.744433666274843E-2</v>
      </c>
      <c r="K15" s="41">
        <f t="shared" ref="K15" si="50">K14/$K14</f>
        <v>1</v>
      </c>
      <c r="L15" s="40">
        <f>L14/$O14</f>
        <v>0.2397068037559244</v>
      </c>
      <c r="M15" s="40">
        <f>M14/$O14</f>
        <v>0.55534702242716061</v>
      </c>
      <c r="N15" s="40">
        <f>N14/$O14</f>
        <v>0.20494617381691504</v>
      </c>
      <c r="O15" s="41">
        <f t="shared" ref="O15" si="51">O14/$O14</f>
        <v>1</v>
      </c>
      <c r="P15" s="42">
        <v>1</v>
      </c>
      <c r="Q15" s="40">
        <f>Q14/$U14</f>
        <v>0.40042373427309713</v>
      </c>
      <c r="R15" s="40">
        <f>R14/$U14</f>
        <v>0.49332959501316065</v>
      </c>
      <c r="S15" s="40">
        <f>S14/$U14</f>
        <v>7.5527985319508398E-2</v>
      </c>
      <c r="T15" s="40">
        <f>T14/$U14</f>
        <v>3.0718685394233829E-2</v>
      </c>
      <c r="U15" s="43">
        <f t="shared" ref="U15" si="52">U14/$U14</f>
        <v>1</v>
      </c>
      <c r="V15" s="140"/>
    </row>
    <row r="16" spans="1:22" s="1" customFormat="1" ht="21" customHeight="1" thickTop="1" x14ac:dyDescent="0.15">
      <c r="A16" s="132" t="s">
        <v>71</v>
      </c>
      <c r="B16" s="72" t="s">
        <v>10</v>
      </c>
      <c r="C16" s="8">
        <v>51490050</v>
      </c>
      <c r="D16" s="4">
        <v>86679167</v>
      </c>
      <c r="E16" s="4">
        <v>18677610</v>
      </c>
      <c r="F16" s="4">
        <v>5447732</v>
      </c>
      <c r="G16" s="38">
        <f t="shared" ref="G16" si="53">SUM(C16:F16)</f>
        <v>162294559</v>
      </c>
      <c r="H16" s="4">
        <v>81003904</v>
      </c>
      <c r="I16" s="4">
        <v>63195770</v>
      </c>
      <c r="J16" s="4">
        <v>2596148</v>
      </c>
      <c r="K16" s="38">
        <f t="shared" ref="K16" si="54">SUM(H16:J16)</f>
        <v>146795822</v>
      </c>
      <c r="L16" s="4">
        <v>2517408</v>
      </c>
      <c r="M16" s="4">
        <v>5674649</v>
      </c>
      <c r="N16" s="4">
        <v>2218643</v>
      </c>
      <c r="O16" s="38">
        <f t="shared" ref="O16" si="55">SUM(L16:N16)</f>
        <v>10410700</v>
      </c>
      <c r="P16" s="16">
        <v>9255591</v>
      </c>
      <c r="Q16" s="4">
        <f>SUM(C16,H16)</f>
        <v>132493954</v>
      </c>
      <c r="R16" s="4">
        <f>SUM(D16,I16,L16,P16)</f>
        <v>161647936</v>
      </c>
      <c r="S16" s="4">
        <f>SUM(M16,E16)</f>
        <v>24352259</v>
      </c>
      <c r="T16" s="16">
        <f>SUM(N16,J16,F16)</f>
        <v>10262523</v>
      </c>
      <c r="U16" s="39">
        <f t="shared" ref="U16" si="56">SUM(Q16:T16)</f>
        <v>328756672</v>
      </c>
      <c r="V16" s="141" t="str">
        <f t="shared" ref="V16" si="57">A16</f>
        <v>平成6年</v>
      </c>
    </row>
    <row r="17" spans="1:22" s="1" customFormat="1" ht="21" customHeight="1" x14ac:dyDescent="0.15">
      <c r="A17" s="133"/>
      <c r="B17" s="73" t="s">
        <v>11</v>
      </c>
      <c r="C17" s="69">
        <f>C16/$G16</f>
        <v>0.3172629465661877</v>
      </c>
      <c r="D17" s="11">
        <f>D16/$G16</f>
        <v>0.53408547725866773</v>
      </c>
      <c r="E17" s="11">
        <f>E16/$G16</f>
        <v>0.115084634476255</v>
      </c>
      <c r="F17" s="11">
        <f>F16/$G16</f>
        <v>3.3566941698889609E-2</v>
      </c>
      <c r="G17" s="12">
        <f t="shared" ref="G17" si="58">G16/$G16</f>
        <v>1</v>
      </c>
      <c r="H17" s="11">
        <f>H16/$K16</f>
        <v>0.55181341605212719</v>
      </c>
      <c r="I17" s="11">
        <f>I16/$K16</f>
        <v>0.43050114873160356</v>
      </c>
      <c r="J17" s="11">
        <f>J16/$K16</f>
        <v>1.7685435216269304E-2</v>
      </c>
      <c r="K17" s="12">
        <f t="shared" ref="K17" si="59">K16/$K16</f>
        <v>1</v>
      </c>
      <c r="L17" s="11">
        <f>L16/$O16</f>
        <v>0.2418096765827466</v>
      </c>
      <c r="M17" s="11">
        <f>M16/$O16</f>
        <v>0.54507852497910803</v>
      </c>
      <c r="N17" s="11">
        <f>N16/$O16</f>
        <v>0.21311179843814537</v>
      </c>
      <c r="O17" s="12">
        <f t="shared" ref="O17" si="60">O16/$O16</f>
        <v>1</v>
      </c>
      <c r="P17" s="22">
        <v>1</v>
      </c>
      <c r="Q17" s="11">
        <f>Q16/$U16</f>
        <v>0.40301525500294638</v>
      </c>
      <c r="R17" s="22">
        <v>1</v>
      </c>
      <c r="S17" s="11">
        <f>S16/$U16</f>
        <v>7.4073809215345746E-2</v>
      </c>
      <c r="T17" s="11">
        <f>T16/$U16</f>
        <v>3.121616646612118E-2</v>
      </c>
      <c r="U17" s="14">
        <f t="shared" ref="U17" si="61">U16/$U16</f>
        <v>1</v>
      </c>
      <c r="V17" s="138"/>
    </row>
    <row r="18" spans="1:22" s="1" customFormat="1" ht="21" customHeight="1" x14ac:dyDescent="0.15">
      <c r="A18" s="130" t="s">
        <v>72</v>
      </c>
      <c r="B18" s="73" t="s">
        <v>10</v>
      </c>
      <c r="C18" s="7">
        <v>48681496</v>
      </c>
      <c r="D18" s="4">
        <v>80769798</v>
      </c>
      <c r="E18" s="4">
        <v>17126576</v>
      </c>
      <c r="F18" s="4">
        <v>5134607</v>
      </c>
      <c r="G18" s="5">
        <f t="shared" ref="G18" si="62">SUM(C18:F18)</f>
        <v>151712477</v>
      </c>
      <c r="H18" s="3">
        <v>78255865</v>
      </c>
      <c r="I18" s="4">
        <v>63285457</v>
      </c>
      <c r="J18" s="4">
        <v>2630155</v>
      </c>
      <c r="K18" s="5">
        <f t="shared" ref="K18" si="63">SUM(H18:J18)</f>
        <v>144171477</v>
      </c>
      <c r="L18" s="3">
        <v>2436178</v>
      </c>
      <c r="M18" s="4">
        <v>5300191</v>
      </c>
      <c r="N18" s="4">
        <v>2054475</v>
      </c>
      <c r="O18" s="5">
        <f t="shared" ref="O18" si="64">SUM(L18:N18)</f>
        <v>9790844</v>
      </c>
      <c r="P18" s="15">
        <v>7310854</v>
      </c>
      <c r="Q18" s="3">
        <f>SUM(C18,H18)</f>
        <v>126937361</v>
      </c>
      <c r="R18" s="4">
        <f>SUM(D18,I18,L18,P18)</f>
        <v>153802287</v>
      </c>
      <c r="S18" s="4">
        <f>SUM(M18,E18)</f>
        <v>22426767</v>
      </c>
      <c r="T18" s="16">
        <f>SUM(N18,J18,F18)</f>
        <v>9819237</v>
      </c>
      <c r="U18" s="10">
        <f t="shared" ref="U18" si="65">SUM(Q18:T18)</f>
        <v>312985652</v>
      </c>
      <c r="V18" s="139" t="str">
        <f t="shared" ref="V18" si="66">A18</f>
        <v>平成7年</v>
      </c>
    </row>
    <row r="19" spans="1:22" s="1" customFormat="1" ht="21" customHeight="1" x14ac:dyDescent="0.15">
      <c r="A19" s="133"/>
      <c r="B19" s="73" t="s">
        <v>11</v>
      </c>
      <c r="C19" s="69">
        <f>C18/$G18</f>
        <v>0.32087997614065716</v>
      </c>
      <c r="D19" s="11">
        <f>D18/$G18</f>
        <v>0.53238731314102794</v>
      </c>
      <c r="E19" s="11">
        <f>E18/$G18</f>
        <v>0.11288838161939707</v>
      </c>
      <c r="F19" s="11">
        <f>F18/$G18</f>
        <v>3.3844329098917818E-2</v>
      </c>
      <c r="G19" s="12">
        <f t="shared" ref="G19" si="67">G18/$G18</f>
        <v>1</v>
      </c>
      <c r="H19" s="11">
        <f>H18/$K18</f>
        <v>0.54279713732834967</v>
      </c>
      <c r="I19" s="11">
        <f>I18/$K18</f>
        <v>0.43895962167329394</v>
      </c>
      <c r="J19" s="11">
        <f>J18/$K18</f>
        <v>1.8243240998356423E-2</v>
      </c>
      <c r="K19" s="12">
        <f t="shared" ref="K19" si="68">K18/$K18</f>
        <v>1</v>
      </c>
      <c r="L19" s="11">
        <f>L18/$O18</f>
        <v>0.24882206273534743</v>
      </c>
      <c r="M19" s="11">
        <f>M18/$O18</f>
        <v>0.5413415840350434</v>
      </c>
      <c r="N19" s="11">
        <f>N18/$O18</f>
        <v>0.20983635322960922</v>
      </c>
      <c r="O19" s="12">
        <f t="shared" ref="O19" si="69">O18/$O18</f>
        <v>1</v>
      </c>
      <c r="P19" s="22">
        <v>1</v>
      </c>
      <c r="Q19" s="11">
        <f>Q18/$U18</f>
        <v>0.40556926552019706</v>
      </c>
      <c r="R19" s="11">
        <f>R18/$U18</f>
        <v>0.49140363469441084</v>
      </c>
      <c r="S19" s="11">
        <f>S18/$U18</f>
        <v>7.1654297430861144E-2</v>
      </c>
      <c r="T19" s="11">
        <f>T18/$U18</f>
        <v>3.1372802354530938E-2</v>
      </c>
      <c r="U19" s="14">
        <f t="shared" ref="U19" si="70">U18/$U18</f>
        <v>1</v>
      </c>
      <c r="V19" s="138"/>
    </row>
    <row r="20" spans="1:22" s="1" customFormat="1" ht="21" customHeight="1" x14ac:dyDescent="0.15">
      <c r="A20" s="130" t="s">
        <v>73</v>
      </c>
      <c r="B20" s="73" t="s">
        <v>10</v>
      </c>
      <c r="C20" s="77">
        <v>47302741</v>
      </c>
      <c r="D20" s="18">
        <v>77093582</v>
      </c>
      <c r="E20" s="18">
        <v>16198581</v>
      </c>
      <c r="F20" s="18">
        <v>4857611</v>
      </c>
      <c r="G20" s="5">
        <f t="shared" ref="G20" si="71">SUM(C20:F20)</f>
        <v>145452515</v>
      </c>
      <c r="H20" s="19">
        <v>79108528</v>
      </c>
      <c r="I20" s="18">
        <v>63427257</v>
      </c>
      <c r="J20" s="18">
        <v>2539383</v>
      </c>
      <c r="K20" s="5">
        <f t="shared" ref="K20" si="72">SUM(H20:J20)</f>
        <v>145075168</v>
      </c>
      <c r="L20" s="19">
        <v>2381655</v>
      </c>
      <c r="M20" s="18">
        <v>5151119</v>
      </c>
      <c r="N20" s="18">
        <v>1947947</v>
      </c>
      <c r="O20" s="5">
        <f t="shared" ref="O20" si="73">SUM(L20:N20)</f>
        <v>9480721</v>
      </c>
      <c r="P20" s="21">
        <v>0</v>
      </c>
      <c r="Q20" s="3">
        <f>SUM(C20,H20)</f>
        <v>126411269</v>
      </c>
      <c r="R20" s="4">
        <f>SUM(D20,I20,L20,P20)</f>
        <v>142902494</v>
      </c>
      <c r="S20" s="4">
        <f>SUM(M20,E20)</f>
        <v>21349700</v>
      </c>
      <c r="T20" s="16">
        <f>SUM(N20,J20,F20)</f>
        <v>9344941</v>
      </c>
      <c r="U20" s="10">
        <f t="shared" ref="U20" si="74">SUM(Q20:T20)</f>
        <v>300008404</v>
      </c>
      <c r="V20" s="139" t="str">
        <f t="shared" ref="V20" si="75">A20</f>
        <v>平成8年</v>
      </c>
    </row>
    <row r="21" spans="1:22" s="1" customFormat="1" ht="21" customHeight="1" x14ac:dyDescent="0.15">
      <c r="A21" s="133"/>
      <c r="B21" s="73" t="s">
        <v>11</v>
      </c>
      <c r="C21" s="69">
        <f>C20/$G20</f>
        <v>0.32521088411568544</v>
      </c>
      <c r="D21" s="11">
        <f>D20/$G20</f>
        <v>0.53002577507855397</v>
      </c>
      <c r="E21" s="11">
        <f>E20/$G20</f>
        <v>0.11136679898590959</v>
      </c>
      <c r="F21" s="11">
        <f>F20/$G20</f>
        <v>3.3396541819850967E-2</v>
      </c>
      <c r="G21" s="12">
        <f t="shared" ref="G21" si="76">G20/$G20</f>
        <v>1</v>
      </c>
      <c r="H21" s="11">
        <f>H20/$K20</f>
        <v>0.54529337508676878</v>
      </c>
      <c r="I21" s="11">
        <f>I20/$K20</f>
        <v>0.43720271273440814</v>
      </c>
      <c r="J21" s="11">
        <f>J20/$K20</f>
        <v>1.750391217882305E-2</v>
      </c>
      <c r="K21" s="12">
        <f t="shared" ref="K21" si="77">K20/$K20</f>
        <v>1</v>
      </c>
      <c r="L21" s="11">
        <f>L20/$O20</f>
        <v>0.25121032461560677</v>
      </c>
      <c r="M21" s="11">
        <f>M20/$O20</f>
        <v>0.54332566056948617</v>
      </c>
      <c r="N21" s="11">
        <f>N20/$O20</f>
        <v>0.205464014814907</v>
      </c>
      <c r="O21" s="12">
        <f t="shared" ref="O21" si="78">O20/$O20</f>
        <v>1</v>
      </c>
      <c r="P21" s="21">
        <v>0</v>
      </c>
      <c r="Q21" s="11">
        <f>Q20/$U20</f>
        <v>0.42135909299394159</v>
      </c>
      <c r="R21" s="11">
        <f>R20/$U20</f>
        <v>0.47632830312313518</v>
      </c>
      <c r="S21" s="11">
        <f>S20/$U20</f>
        <v>7.1163673134969907E-2</v>
      </c>
      <c r="T21" s="11">
        <f>T20/$U20</f>
        <v>3.1148930747953316E-2</v>
      </c>
      <c r="U21" s="14">
        <f t="shared" ref="U21" si="79">U20/$U20</f>
        <v>1</v>
      </c>
      <c r="V21" s="138"/>
    </row>
    <row r="22" spans="1:22" s="1" customFormat="1" ht="21" customHeight="1" x14ac:dyDescent="0.15">
      <c r="A22" s="130" t="s">
        <v>74</v>
      </c>
      <c r="B22" s="73" t="s">
        <v>10</v>
      </c>
      <c r="C22" s="78">
        <v>43503758</v>
      </c>
      <c r="D22" s="20">
        <v>75383056</v>
      </c>
      <c r="E22" s="20">
        <v>15513699</v>
      </c>
      <c r="F22" s="20">
        <v>4756493</v>
      </c>
      <c r="G22" s="5">
        <f>SUM(C22:F22)</f>
        <v>139157006</v>
      </c>
      <c r="H22" s="20">
        <v>73573336</v>
      </c>
      <c r="I22" s="20">
        <v>67215518</v>
      </c>
      <c r="J22" s="20">
        <v>2578652</v>
      </c>
      <c r="K22" s="5">
        <f>SUM(H22:J22)</f>
        <v>143367506</v>
      </c>
      <c r="L22" s="20">
        <v>2246053</v>
      </c>
      <c r="M22" s="20">
        <v>4748256</v>
      </c>
      <c r="N22" s="20">
        <v>1911298</v>
      </c>
      <c r="O22" s="5">
        <f>SUM(L22:N22)</f>
        <v>8905607</v>
      </c>
      <c r="P22" s="21">
        <v>0</v>
      </c>
      <c r="Q22" s="20">
        <f>SUM(C22,H22)</f>
        <v>117077094</v>
      </c>
      <c r="R22" s="20">
        <f>SUM(D22,I22,L22,P22)</f>
        <v>144844627</v>
      </c>
      <c r="S22" s="20">
        <f>SUM(M22,E22)</f>
        <v>20261955</v>
      </c>
      <c r="T22" s="20">
        <f>SUM(N22,J22,F22)</f>
        <v>9246443</v>
      </c>
      <c r="U22" s="10">
        <f>SUM(Q22:T22)</f>
        <v>291430119</v>
      </c>
      <c r="V22" s="139" t="str">
        <f t="shared" ref="V22" si="80">A22</f>
        <v>平成9年</v>
      </c>
    </row>
    <row r="23" spans="1:22" s="1" customFormat="1" ht="21" customHeight="1" x14ac:dyDescent="0.15">
      <c r="A23" s="133"/>
      <c r="B23" s="73" t="s">
        <v>11</v>
      </c>
      <c r="C23" s="69">
        <f>C22/$G22</f>
        <v>0.31262355558296506</v>
      </c>
      <c r="D23" s="11">
        <f>D22/$G22</f>
        <v>0.54171225845431026</v>
      </c>
      <c r="E23" s="11">
        <f>E22/$G22</f>
        <v>0.11148342038919694</v>
      </c>
      <c r="F23" s="11">
        <f>F22/$G22</f>
        <v>3.418076557352779E-2</v>
      </c>
      <c r="G23" s="12">
        <f>G22/$G22</f>
        <v>1</v>
      </c>
      <c r="H23" s="11">
        <f>H22/$K22</f>
        <v>0.51317999491460775</v>
      </c>
      <c r="I23" s="11">
        <f>I22/$K22</f>
        <v>0.46883369792315421</v>
      </c>
      <c r="J23" s="11">
        <f>J22/$K22</f>
        <v>1.7986307162238004E-2</v>
      </c>
      <c r="K23" s="12">
        <f>K22/$K22</f>
        <v>1</v>
      </c>
      <c r="L23" s="11">
        <f>L22/$O22</f>
        <v>0.25220661545024387</v>
      </c>
      <c r="M23" s="11">
        <f>M22/$O22</f>
        <v>0.53317600922654684</v>
      </c>
      <c r="N23" s="11">
        <f>N22/$O22</f>
        <v>0.21461737532320929</v>
      </c>
      <c r="O23" s="12">
        <f>O22/$O22</f>
        <v>1</v>
      </c>
      <c r="P23" s="21">
        <v>0</v>
      </c>
      <c r="Q23" s="11">
        <f>Q22/$U22</f>
        <v>0.40173299315023786</v>
      </c>
      <c r="R23" s="11">
        <f>R22/$U22</f>
        <v>0.49701323767431188</v>
      </c>
      <c r="S23" s="11">
        <f>S22/$U22</f>
        <v>6.9525946973243352E-2</v>
      </c>
      <c r="T23" s="11">
        <f>T22/$U22</f>
        <v>3.1727822202206907E-2</v>
      </c>
      <c r="U23" s="14">
        <f>U22/$U22</f>
        <v>1</v>
      </c>
      <c r="V23" s="138"/>
    </row>
    <row r="24" spans="1:22" s="1" customFormat="1" ht="21" customHeight="1" x14ac:dyDescent="0.15">
      <c r="A24" s="130" t="s">
        <v>75</v>
      </c>
      <c r="B24" s="73" t="s">
        <v>10</v>
      </c>
      <c r="C24" s="78">
        <v>49224131</v>
      </c>
      <c r="D24" s="20">
        <v>82137679</v>
      </c>
      <c r="E24" s="20">
        <v>16668636</v>
      </c>
      <c r="F24" s="20">
        <v>5181925</v>
      </c>
      <c r="G24" s="5">
        <f>SUM(C24:F24)</f>
        <v>153212371</v>
      </c>
      <c r="H24" s="20">
        <v>70399257</v>
      </c>
      <c r="I24" s="20">
        <v>67237218</v>
      </c>
      <c r="J24" s="20">
        <v>3118612</v>
      </c>
      <c r="K24" s="5">
        <f>SUM(H24:J24)</f>
        <v>140755087</v>
      </c>
      <c r="L24" s="20">
        <v>2212991</v>
      </c>
      <c r="M24" s="20">
        <v>5160019</v>
      </c>
      <c r="N24" s="20">
        <v>999273</v>
      </c>
      <c r="O24" s="5">
        <f>SUM(L24:N24)</f>
        <v>8372283</v>
      </c>
      <c r="P24" s="21">
        <v>0</v>
      </c>
      <c r="Q24" s="20">
        <f>SUM(C24,H24)</f>
        <v>119623388</v>
      </c>
      <c r="R24" s="20">
        <f>SUM(D24,I24,L24,P24)</f>
        <v>151587888</v>
      </c>
      <c r="S24" s="20">
        <f>SUM(M24,E24)</f>
        <v>21828655</v>
      </c>
      <c r="T24" s="20">
        <f>SUM(N24,J24,F24)</f>
        <v>9299810</v>
      </c>
      <c r="U24" s="10">
        <f>SUM(Q24:T24)</f>
        <v>302339741</v>
      </c>
      <c r="V24" s="139" t="str">
        <f t="shared" ref="V24" si="81">A24</f>
        <v>平成10年</v>
      </c>
    </row>
    <row r="25" spans="1:22" s="1" customFormat="1" ht="21" customHeight="1" thickBot="1" x14ac:dyDescent="0.2">
      <c r="A25" s="131"/>
      <c r="B25" s="76" t="s">
        <v>11</v>
      </c>
      <c r="C25" s="75">
        <f>C24/$G24</f>
        <v>0.32128039451853402</v>
      </c>
      <c r="D25" s="40">
        <f>D24/$G24</f>
        <v>0.53610343906237179</v>
      </c>
      <c r="E25" s="40">
        <f>E24/$G24</f>
        <v>0.10879432183710544</v>
      </c>
      <c r="F25" s="40">
        <f>F24/$G24</f>
        <v>3.3821844581988746E-2</v>
      </c>
      <c r="G25" s="41">
        <f>G24/$G24</f>
        <v>1</v>
      </c>
      <c r="H25" s="40">
        <f>H24/$K24</f>
        <v>0.500154264406799</v>
      </c>
      <c r="I25" s="40">
        <f>I24/$K24</f>
        <v>0.47768943512499834</v>
      </c>
      <c r="J25" s="40">
        <f>J24/$K24</f>
        <v>2.2156300468202616E-2</v>
      </c>
      <c r="K25" s="41">
        <f>K24/$K24</f>
        <v>1</v>
      </c>
      <c r="L25" s="40">
        <f>L24/$O24</f>
        <v>0.26432348261519589</v>
      </c>
      <c r="M25" s="40">
        <f>M24/$O24</f>
        <v>0.61632161741307601</v>
      </c>
      <c r="N25" s="40">
        <f>N24/$O24</f>
        <v>0.11935489997172814</v>
      </c>
      <c r="O25" s="41">
        <f>O24/$O24</f>
        <v>1</v>
      </c>
      <c r="P25" s="46">
        <v>0</v>
      </c>
      <c r="Q25" s="40">
        <f>Q24/$U24</f>
        <v>0.39565882938293578</v>
      </c>
      <c r="R25" s="40">
        <f>R24/$U24</f>
        <v>0.50138260851391014</v>
      </c>
      <c r="S25" s="40">
        <f>S24/$U24</f>
        <v>7.2199092741830451E-2</v>
      </c>
      <c r="T25" s="40">
        <f>T24/$U24</f>
        <v>3.0759469361323559E-2</v>
      </c>
      <c r="U25" s="43">
        <f>U24/$U24</f>
        <v>1</v>
      </c>
      <c r="V25" s="140"/>
    </row>
    <row r="26" spans="1:22" s="1" customFormat="1" ht="21" customHeight="1" thickTop="1" x14ac:dyDescent="0.15">
      <c r="A26" s="132" t="s">
        <v>76</v>
      </c>
      <c r="B26" s="72" t="s">
        <v>10</v>
      </c>
      <c r="C26" s="79">
        <v>41800631</v>
      </c>
      <c r="D26" s="44">
        <v>71003506</v>
      </c>
      <c r="E26" s="44">
        <v>14647702</v>
      </c>
      <c r="F26" s="44">
        <v>4490757</v>
      </c>
      <c r="G26" s="38">
        <f>SUM(C26:F26)</f>
        <v>131942596</v>
      </c>
      <c r="H26" s="44">
        <v>66770355</v>
      </c>
      <c r="I26" s="44">
        <v>65461007</v>
      </c>
      <c r="J26" s="44">
        <v>2895291</v>
      </c>
      <c r="K26" s="38">
        <f>SUM(H26:J26)</f>
        <v>135126653</v>
      </c>
      <c r="L26" s="44">
        <v>1934991</v>
      </c>
      <c r="M26" s="44">
        <v>4511384</v>
      </c>
      <c r="N26" s="44">
        <v>1779804</v>
      </c>
      <c r="O26" s="38">
        <f>SUM(L26:N26)</f>
        <v>8226179</v>
      </c>
      <c r="P26" s="45">
        <v>0</v>
      </c>
      <c r="Q26" s="44">
        <f>SUM(C26,H26)</f>
        <v>108570986</v>
      </c>
      <c r="R26" s="44">
        <f>SUM(D26,I26,L26,P26)</f>
        <v>138399504</v>
      </c>
      <c r="S26" s="44">
        <f>SUM(M26,E26)</f>
        <v>19159086</v>
      </c>
      <c r="T26" s="44">
        <f>SUM(N26,J26,F26)</f>
        <v>9165852</v>
      </c>
      <c r="U26" s="39">
        <f>SUM(Q26:T26)</f>
        <v>275295428</v>
      </c>
      <c r="V26" s="141" t="str">
        <f t="shared" ref="V26" si="82">A26</f>
        <v>平成11年</v>
      </c>
    </row>
    <row r="27" spans="1:22" s="1" customFormat="1" ht="21" customHeight="1" x14ac:dyDescent="0.15">
      <c r="A27" s="133"/>
      <c r="B27" s="73" t="s">
        <v>11</v>
      </c>
      <c r="C27" s="69">
        <f>C26/$G26</f>
        <v>0.31680922057953143</v>
      </c>
      <c r="D27" s="11">
        <f>D26/$G26</f>
        <v>0.53813937388347277</v>
      </c>
      <c r="E27" s="11">
        <f>E26/$G26</f>
        <v>0.11101571777472076</v>
      </c>
      <c r="F27" s="11">
        <f>F26/$G26</f>
        <v>3.4035687762275044E-2</v>
      </c>
      <c r="G27" s="12">
        <f>G26/$G26</f>
        <v>1</v>
      </c>
      <c r="H27" s="11">
        <f>H26/$K26</f>
        <v>0.49413164255611364</v>
      </c>
      <c r="I27" s="11">
        <f>I26/$K26</f>
        <v>0.48444185914972676</v>
      </c>
      <c r="J27" s="11">
        <f>J26/$K26</f>
        <v>2.1426498294159629E-2</v>
      </c>
      <c r="K27" s="12">
        <f>K26/$K26</f>
        <v>1</v>
      </c>
      <c r="L27" s="11">
        <f>L26/$O26</f>
        <v>0.23522354667944861</v>
      </c>
      <c r="M27" s="11">
        <f>M26/$O26</f>
        <v>0.54841792282905588</v>
      </c>
      <c r="N27" s="11">
        <f>N26/$O26</f>
        <v>0.2163585304914955</v>
      </c>
      <c r="O27" s="12">
        <f>O26/$O26</f>
        <v>1</v>
      </c>
      <c r="P27" s="21">
        <v>0</v>
      </c>
      <c r="Q27" s="11">
        <f>Q26/$U26</f>
        <v>0.39437990957118257</v>
      </c>
      <c r="R27" s="11">
        <f>R26/$U26</f>
        <v>0.50273084811274094</v>
      </c>
      <c r="S27" s="11">
        <f>S26/$U26</f>
        <v>6.9594639254234189E-2</v>
      </c>
      <c r="T27" s="11">
        <f>T26/$U26</f>
        <v>3.329460306184235E-2</v>
      </c>
      <c r="U27" s="14">
        <f>U26/$U26</f>
        <v>1</v>
      </c>
      <c r="V27" s="138"/>
    </row>
    <row r="28" spans="1:22" s="1" customFormat="1" ht="21" customHeight="1" x14ac:dyDescent="0.15">
      <c r="A28" s="130" t="s">
        <v>77</v>
      </c>
      <c r="B28" s="73" t="s">
        <v>10</v>
      </c>
      <c r="C28" s="78">
        <v>38801339</v>
      </c>
      <c r="D28" s="20">
        <v>68021723</v>
      </c>
      <c r="E28" s="20">
        <v>12812392</v>
      </c>
      <c r="F28" s="20">
        <v>4404225</v>
      </c>
      <c r="G28" s="5">
        <f>SUM(C28:F28)</f>
        <v>124039679</v>
      </c>
      <c r="H28" s="20">
        <v>62029107</v>
      </c>
      <c r="I28" s="20">
        <v>62138499</v>
      </c>
      <c r="J28" s="20">
        <v>2831905</v>
      </c>
      <c r="K28" s="5">
        <f>SUM(H28:J28)</f>
        <v>126999511</v>
      </c>
      <c r="L28" s="20">
        <v>1785563</v>
      </c>
      <c r="M28" s="20">
        <v>3973159</v>
      </c>
      <c r="N28" s="20">
        <v>1585518</v>
      </c>
      <c r="O28" s="5">
        <f>SUM(L28:N28)</f>
        <v>7344240</v>
      </c>
      <c r="P28" s="21">
        <v>0</v>
      </c>
      <c r="Q28" s="20">
        <f>SUM(C28,H28)</f>
        <v>100830446</v>
      </c>
      <c r="R28" s="20">
        <f>SUM(D28,I28,L28,P28)</f>
        <v>131945785</v>
      </c>
      <c r="S28" s="20">
        <f>SUM(M28,E28)</f>
        <v>16785551</v>
      </c>
      <c r="T28" s="20">
        <f>SUM(N28,J28,F28)</f>
        <v>8821648</v>
      </c>
      <c r="U28" s="10">
        <f>SUM(Q28:T28)</f>
        <v>258383430</v>
      </c>
      <c r="V28" s="139" t="str">
        <f t="shared" ref="V28" si="83">A28</f>
        <v>平成12年</v>
      </c>
    </row>
    <row r="29" spans="1:22" s="1" customFormat="1" ht="21" customHeight="1" x14ac:dyDescent="0.15">
      <c r="A29" s="133"/>
      <c r="B29" s="73" t="s">
        <v>11</v>
      </c>
      <c r="C29" s="69">
        <f>C28/$G28</f>
        <v>0.31281392625983817</v>
      </c>
      <c r="D29" s="11">
        <f>D28/$G28</f>
        <v>0.54838680290360953</v>
      </c>
      <c r="E29" s="11">
        <f>E28/$G28</f>
        <v>0.10329268910797487</v>
      </c>
      <c r="F29" s="11">
        <f>F28/$G28</f>
        <v>3.5506581728577354E-2</v>
      </c>
      <c r="G29" s="12">
        <f>G28/$G28</f>
        <v>1</v>
      </c>
      <c r="H29" s="11">
        <f>H28/$K28</f>
        <v>0.48842004596379901</v>
      </c>
      <c r="I29" s="11">
        <f>I28/$K28</f>
        <v>0.48928140361107375</v>
      </c>
      <c r="J29" s="11">
        <f>J28/$K28</f>
        <v>2.2298550425127229E-2</v>
      </c>
      <c r="K29" s="12">
        <f>K28/$K28</f>
        <v>1</v>
      </c>
      <c r="L29" s="11">
        <f>L28/$O28</f>
        <v>0.24312427153796717</v>
      </c>
      <c r="M29" s="11">
        <f>M28/$O28</f>
        <v>0.54098980970120802</v>
      </c>
      <c r="N29" s="11">
        <f>N28/$O28</f>
        <v>0.2158859187608248</v>
      </c>
      <c r="O29" s="12">
        <f>O28/$O28</f>
        <v>1</v>
      </c>
      <c r="P29" s="21">
        <v>0</v>
      </c>
      <c r="Q29" s="11">
        <f>Q28/$U28</f>
        <v>0.39023572835146586</v>
      </c>
      <c r="R29" s="11">
        <f>R28/$U28</f>
        <v>0.51065884913750081</v>
      </c>
      <c r="S29" s="11">
        <f>S28/$U28</f>
        <v>6.4963728517730412E-2</v>
      </c>
      <c r="T29" s="11">
        <f>T28/$U28</f>
        <v>3.4141693993302899E-2</v>
      </c>
      <c r="U29" s="14">
        <f>U28/$U28</f>
        <v>1</v>
      </c>
      <c r="V29" s="138"/>
    </row>
    <row r="30" spans="1:22" s="1" customFormat="1" ht="21" customHeight="1" x14ac:dyDescent="0.15">
      <c r="A30" s="130" t="s">
        <v>78</v>
      </c>
      <c r="B30" s="73" t="s">
        <v>10</v>
      </c>
      <c r="C30" s="78">
        <v>34839447</v>
      </c>
      <c r="D30" s="20">
        <v>61487972</v>
      </c>
      <c r="E30" s="20">
        <v>11856879</v>
      </c>
      <c r="F30" s="20">
        <v>4277798</v>
      </c>
      <c r="G30" s="5">
        <f>SUM(C30:F30)</f>
        <v>112462096</v>
      </c>
      <c r="H30" s="20">
        <v>59872240</v>
      </c>
      <c r="I30" s="20">
        <v>61098185</v>
      </c>
      <c r="J30" s="20">
        <v>2595971</v>
      </c>
      <c r="K30" s="5">
        <f>SUM(H30:J30)</f>
        <v>123566396</v>
      </c>
      <c r="L30" s="20">
        <v>1730153</v>
      </c>
      <c r="M30" s="20">
        <v>3608783</v>
      </c>
      <c r="N30" s="20">
        <v>178031</v>
      </c>
      <c r="O30" s="5">
        <f>SUM(L30:N30)</f>
        <v>5516967</v>
      </c>
      <c r="P30" s="21">
        <v>0</v>
      </c>
      <c r="Q30" s="20">
        <f>SUM(C30,H30)</f>
        <v>94711687</v>
      </c>
      <c r="R30" s="20">
        <f>SUM(D30,I30,L30,P30)</f>
        <v>124316310</v>
      </c>
      <c r="S30" s="20">
        <f>SUM(M30,E30)</f>
        <v>15465662</v>
      </c>
      <c r="T30" s="20">
        <f>SUM(N30,J30,F30)</f>
        <v>7051800</v>
      </c>
      <c r="U30" s="10">
        <f>SUM(Q30:T30)</f>
        <v>241545459</v>
      </c>
      <c r="V30" s="139" t="str">
        <f t="shared" ref="V30" si="84">A30</f>
        <v>平成13年</v>
      </c>
    </row>
    <row r="31" spans="1:22" s="1" customFormat="1" ht="21" customHeight="1" x14ac:dyDescent="0.15">
      <c r="A31" s="133"/>
      <c r="B31" s="73" t="s">
        <v>11</v>
      </c>
      <c r="C31" s="69">
        <f>C30/$G30</f>
        <v>0.30978834860058097</v>
      </c>
      <c r="D31" s="11">
        <f>D30/$G30</f>
        <v>0.54674396251693547</v>
      </c>
      <c r="E31" s="11">
        <f>E30/$G30</f>
        <v>0.10543000194483304</v>
      </c>
      <c r="F31" s="11">
        <f>F30/$G30</f>
        <v>3.8037686937650528E-2</v>
      </c>
      <c r="G31" s="12">
        <f>G30/$G30</f>
        <v>1</v>
      </c>
      <c r="H31" s="11">
        <f>H30/$K30</f>
        <v>0.48453497017101638</v>
      </c>
      <c r="I31" s="11">
        <f>I30/$K30</f>
        <v>0.4944563164244104</v>
      </c>
      <c r="J31" s="11">
        <f>J30/$K30</f>
        <v>2.10087134045732E-2</v>
      </c>
      <c r="K31" s="12">
        <f>K30/$K30</f>
        <v>1</v>
      </c>
      <c r="L31" s="11">
        <f>L30/$O30</f>
        <v>0.31360582725979691</v>
      </c>
      <c r="M31" s="11">
        <f>M30/$O30</f>
        <v>0.65412444917651313</v>
      </c>
      <c r="N31" s="11">
        <f>N30/$O30</f>
        <v>3.2269723563689977E-2</v>
      </c>
      <c r="O31" s="12">
        <f>O30/$O30</f>
        <v>1</v>
      </c>
      <c r="P31" s="21">
        <v>0</v>
      </c>
      <c r="Q31" s="11">
        <f>Q30/$U30</f>
        <v>0.39210708987081394</v>
      </c>
      <c r="R31" s="11">
        <f>R30/$U30</f>
        <v>0.51467044967299513</v>
      </c>
      <c r="S31" s="11">
        <f>S30/$U30</f>
        <v>6.4027955913673371E-2</v>
      </c>
      <c r="T31" s="11">
        <f>T30/$U30</f>
        <v>2.9194504542517607E-2</v>
      </c>
      <c r="U31" s="14">
        <f>U30/$U30</f>
        <v>1</v>
      </c>
      <c r="V31" s="138"/>
    </row>
    <row r="32" spans="1:22" s="1" customFormat="1" ht="21" customHeight="1" x14ac:dyDescent="0.15">
      <c r="A32" s="130" t="s">
        <v>79</v>
      </c>
      <c r="B32" s="73" t="s">
        <v>10</v>
      </c>
      <c r="C32" s="78">
        <v>31630137</v>
      </c>
      <c r="D32" s="20">
        <v>62436422</v>
      </c>
      <c r="E32" s="20">
        <v>12371472</v>
      </c>
      <c r="F32" s="20">
        <v>4336167</v>
      </c>
      <c r="G32" s="5">
        <f>SUM(C32:F32)</f>
        <v>110774198</v>
      </c>
      <c r="H32" s="20">
        <v>54864638</v>
      </c>
      <c r="I32" s="20">
        <v>57406915</v>
      </c>
      <c r="J32" s="20">
        <v>2393868</v>
      </c>
      <c r="K32" s="5">
        <f>SUM(H32:J32)</f>
        <v>114665421</v>
      </c>
      <c r="L32" s="20">
        <v>1906903</v>
      </c>
      <c r="M32" s="20">
        <v>3383698</v>
      </c>
      <c r="N32" s="20">
        <v>1246557</v>
      </c>
      <c r="O32" s="5">
        <f>SUM(L32:N32)</f>
        <v>6537158</v>
      </c>
      <c r="P32" s="21">
        <v>0</v>
      </c>
      <c r="Q32" s="20">
        <f>SUM(C32,H32)</f>
        <v>86494775</v>
      </c>
      <c r="R32" s="20">
        <f>SUM(D32,I32,L32,P32)</f>
        <v>121750240</v>
      </c>
      <c r="S32" s="20">
        <f>SUM(M32,E32)</f>
        <v>15755170</v>
      </c>
      <c r="T32" s="20">
        <f>SUM(N32,J32,F32)</f>
        <v>7976592</v>
      </c>
      <c r="U32" s="10">
        <f>SUM(Q32:T32)</f>
        <v>231976777</v>
      </c>
      <c r="V32" s="139" t="str">
        <f t="shared" ref="V32" si="85">A32</f>
        <v>平成14年</v>
      </c>
    </row>
    <row r="33" spans="1:22" s="1" customFormat="1" ht="21" customHeight="1" x14ac:dyDescent="0.15">
      <c r="A33" s="133"/>
      <c r="B33" s="73" t="s">
        <v>11</v>
      </c>
      <c r="C33" s="69">
        <f>C32/$G32</f>
        <v>0.28553704356315901</v>
      </c>
      <c r="D33" s="11">
        <f>D32/$G32</f>
        <v>0.56363686785617717</v>
      </c>
      <c r="E33" s="11">
        <f>E32/$G32</f>
        <v>0.11168189184271955</v>
      </c>
      <c r="F33" s="11">
        <f>F32/$G32</f>
        <v>3.9144196737944337E-2</v>
      </c>
      <c r="G33" s="12">
        <f>G32/$G32</f>
        <v>1</v>
      </c>
      <c r="H33" s="11">
        <f>H32/$K32</f>
        <v>0.47847587809405939</v>
      </c>
      <c r="I33" s="11">
        <f>I32/$K32</f>
        <v>0.50064713929755689</v>
      </c>
      <c r="J33" s="11">
        <f>J32/$K32</f>
        <v>2.0876982608383741E-2</v>
      </c>
      <c r="K33" s="12">
        <f>K32/$K32</f>
        <v>1</v>
      </c>
      <c r="L33" s="11">
        <f>L32/$O32</f>
        <v>0.29170214334730782</v>
      </c>
      <c r="M33" s="11">
        <f>M32/$O32</f>
        <v>0.51760994609584166</v>
      </c>
      <c r="N33" s="11">
        <f>N32/$O32</f>
        <v>0.19068791055685055</v>
      </c>
      <c r="O33" s="12">
        <f>O32/$O32</f>
        <v>1</v>
      </c>
      <c r="P33" s="21">
        <v>0</v>
      </c>
      <c r="Q33" s="11">
        <f>Q32/$U32</f>
        <v>0.3728596289619111</v>
      </c>
      <c r="R33" s="11">
        <f>R32/$U32</f>
        <v>0.52483805307804587</v>
      </c>
      <c r="S33" s="11">
        <f>S32/$U32</f>
        <v>6.7917013951788799E-2</v>
      </c>
      <c r="T33" s="11">
        <f>T32/$U32</f>
        <v>3.4385304008254243E-2</v>
      </c>
      <c r="U33" s="14">
        <f>U32/$U32</f>
        <v>1</v>
      </c>
      <c r="V33" s="138"/>
    </row>
    <row r="34" spans="1:22" s="1" customFormat="1" ht="21" customHeight="1" x14ac:dyDescent="0.15">
      <c r="A34" s="135" t="s">
        <v>80</v>
      </c>
      <c r="B34" s="73" t="s">
        <v>10</v>
      </c>
      <c r="C34" s="74">
        <v>34811957</v>
      </c>
      <c r="D34" s="24">
        <v>58592476</v>
      </c>
      <c r="E34" s="24">
        <v>11536933</v>
      </c>
      <c r="F34" s="24">
        <v>4369314</v>
      </c>
      <c r="G34" s="26">
        <f t="shared" ref="G34:G40" si="86">SUM(C34:F34)</f>
        <v>109310680</v>
      </c>
      <c r="H34" s="24">
        <v>49488040</v>
      </c>
      <c r="I34" s="24">
        <v>50450420</v>
      </c>
      <c r="J34" s="24">
        <v>2385467</v>
      </c>
      <c r="K34" s="26">
        <f t="shared" ref="K34:K40" si="87">SUM(H34:J34)</f>
        <v>102323927</v>
      </c>
      <c r="L34" s="24">
        <v>1746832</v>
      </c>
      <c r="M34" s="24">
        <v>3088523</v>
      </c>
      <c r="N34" s="24">
        <v>940764</v>
      </c>
      <c r="O34" s="26">
        <f t="shared" ref="O34:O40" si="88">SUM(L34:N34)</f>
        <v>5776119</v>
      </c>
      <c r="P34" s="6" t="s">
        <v>16</v>
      </c>
      <c r="Q34" s="7">
        <f>SUM(C34,H34)</f>
        <v>84299997</v>
      </c>
      <c r="R34" s="7">
        <f>SUM(D34,I34,L34,P34)</f>
        <v>110789728</v>
      </c>
      <c r="S34" s="7">
        <f>SUM(M34,E34)</f>
        <v>14625456</v>
      </c>
      <c r="T34" s="6">
        <f>SUM(N34,J34,F34)</f>
        <v>7695545</v>
      </c>
      <c r="U34" s="27">
        <f t="shared" ref="U34:U40" si="89">SUM(Q34:T34)</f>
        <v>217410726</v>
      </c>
      <c r="V34" s="142" t="str">
        <f t="shared" ref="V34" si="90">A34</f>
        <v>平成15年</v>
      </c>
    </row>
    <row r="35" spans="1:22" s="1" customFormat="1" ht="21" customHeight="1" thickBot="1" x14ac:dyDescent="0.2">
      <c r="A35" s="136"/>
      <c r="B35" s="76" t="s">
        <v>11</v>
      </c>
      <c r="C35" s="75">
        <f>C34/$G34</f>
        <v>0.31846803075417701</v>
      </c>
      <c r="D35" s="40">
        <f>D34/$G34</f>
        <v>0.53601785296734039</v>
      </c>
      <c r="E35" s="40">
        <f>E34/$G34</f>
        <v>0.1055425965697039</v>
      </c>
      <c r="F35" s="40">
        <f>F34/$G34</f>
        <v>3.9971519708778686E-2</v>
      </c>
      <c r="G35" s="41">
        <f t="shared" ref="G35" si="91">G34/$G34</f>
        <v>1</v>
      </c>
      <c r="H35" s="40">
        <f>H34/$K34</f>
        <v>0.48364093766651467</v>
      </c>
      <c r="I35" s="40">
        <f>I34/$K34</f>
        <v>0.49304616700256237</v>
      </c>
      <c r="J35" s="40">
        <f>J34/$K34</f>
        <v>2.3312895330922942E-2</v>
      </c>
      <c r="K35" s="41">
        <f t="shared" ref="K35" si="92">K34/$K34</f>
        <v>1</v>
      </c>
      <c r="L35" s="40">
        <f>L34/$O34</f>
        <v>0.3024231322103994</v>
      </c>
      <c r="M35" s="40">
        <f>M34/$O34</f>
        <v>0.53470556960478133</v>
      </c>
      <c r="N35" s="40">
        <f>N34/$O34</f>
        <v>0.16287129818481924</v>
      </c>
      <c r="O35" s="41">
        <f t="shared" ref="O35" si="93">O34/$O34</f>
        <v>1</v>
      </c>
      <c r="P35" s="47" t="s">
        <v>14</v>
      </c>
      <c r="Q35" s="40">
        <f>Q34/$U34</f>
        <v>0.38774534518595921</v>
      </c>
      <c r="R35" s="40">
        <f>R34/$U34</f>
        <v>0.50958722248137844</v>
      </c>
      <c r="S35" s="40">
        <f>S34/$U34</f>
        <v>6.7271087627939749E-2</v>
      </c>
      <c r="T35" s="40">
        <f>T34/$U34</f>
        <v>3.5396344704722617E-2</v>
      </c>
      <c r="U35" s="43">
        <f t="shared" ref="U35" si="94">U34/$U34</f>
        <v>1</v>
      </c>
      <c r="V35" s="143"/>
    </row>
    <row r="36" spans="1:22" s="1" customFormat="1" ht="21" customHeight="1" thickTop="1" x14ac:dyDescent="0.15">
      <c r="A36" s="132" t="s">
        <v>81</v>
      </c>
      <c r="B36" s="72" t="s">
        <v>10</v>
      </c>
      <c r="C36" s="68">
        <v>36189633</v>
      </c>
      <c r="D36" s="25">
        <v>60993085</v>
      </c>
      <c r="E36" s="25">
        <v>14949281</v>
      </c>
      <c r="F36" s="25">
        <v>820180</v>
      </c>
      <c r="G36" s="29">
        <f t="shared" si="86"/>
        <v>112952179</v>
      </c>
      <c r="H36" s="25">
        <v>46897652</v>
      </c>
      <c r="I36" s="25">
        <v>45584701</v>
      </c>
      <c r="J36" s="25">
        <v>2383771</v>
      </c>
      <c r="K36" s="29">
        <f t="shared" si="87"/>
        <v>94866124</v>
      </c>
      <c r="L36" s="25">
        <v>1715471</v>
      </c>
      <c r="M36" s="25">
        <v>2950043</v>
      </c>
      <c r="N36" s="25">
        <v>903911</v>
      </c>
      <c r="O36" s="29">
        <f t="shared" si="88"/>
        <v>5569425</v>
      </c>
      <c r="P36" s="9" t="s">
        <v>16</v>
      </c>
      <c r="Q36" s="8">
        <f>SUM(C36,H36)</f>
        <v>83087285</v>
      </c>
      <c r="R36" s="8">
        <f>SUM(D36,I36,L36,P36)</f>
        <v>108293257</v>
      </c>
      <c r="S36" s="8">
        <f>SUM(M36,E36)</f>
        <v>17899324</v>
      </c>
      <c r="T36" s="9">
        <f>SUM(N36,J36,F36)</f>
        <v>4107862</v>
      </c>
      <c r="U36" s="30">
        <f t="shared" si="89"/>
        <v>213387728</v>
      </c>
      <c r="V36" s="141" t="str">
        <f t="shared" ref="V36" si="95">A36</f>
        <v>平成16年</v>
      </c>
    </row>
    <row r="37" spans="1:22" s="1" customFormat="1" ht="21" customHeight="1" x14ac:dyDescent="0.15">
      <c r="A37" s="133"/>
      <c r="B37" s="73" t="s">
        <v>11</v>
      </c>
      <c r="C37" s="69">
        <f>C36/$G36</f>
        <v>0.3203978295983117</v>
      </c>
      <c r="D37" s="11">
        <f>D36/$G36</f>
        <v>0.53999033520194417</v>
      </c>
      <c r="E37" s="11">
        <f>E36/$G36</f>
        <v>0.13235053216636042</v>
      </c>
      <c r="F37" s="11">
        <f>F36/$G36</f>
        <v>7.2613030333837118E-3</v>
      </c>
      <c r="G37" s="12">
        <f t="shared" ref="G37" si="96">G36/$G36</f>
        <v>1</v>
      </c>
      <c r="H37" s="11">
        <f>H36/$K36</f>
        <v>0.49435615183350379</v>
      </c>
      <c r="I37" s="11">
        <f>I36/$K36</f>
        <v>0.48051611131493049</v>
      </c>
      <c r="J37" s="11">
        <f>J36/$K36</f>
        <v>2.5127736851565687E-2</v>
      </c>
      <c r="K37" s="12">
        <f t="shared" ref="K37" si="97">K36/$K36</f>
        <v>1</v>
      </c>
      <c r="L37" s="11">
        <f>L36/$O36</f>
        <v>0.30801581850909204</v>
      </c>
      <c r="M37" s="11">
        <f>M36/$O36</f>
        <v>0.5296853804477123</v>
      </c>
      <c r="N37" s="11">
        <f>N36/$O36</f>
        <v>0.16229880104319566</v>
      </c>
      <c r="O37" s="12">
        <f t="shared" ref="O37" si="98">O36/$O36</f>
        <v>1</v>
      </c>
      <c r="P37" s="13" t="s">
        <v>14</v>
      </c>
      <c r="Q37" s="11">
        <f>Q36/$U36</f>
        <v>0.38937236821791366</v>
      </c>
      <c r="R37" s="11">
        <f>R36/$U36</f>
        <v>0.50749524358776621</v>
      </c>
      <c r="S37" s="11">
        <f>S36/$U36</f>
        <v>8.3881693515195963E-2</v>
      </c>
      <c r="T37" s="11">
        <f>T36/$U36</f>
        <v>1.925069467912419E-2</v>
      </c>
      <c r="U37" s="14">
        <f t="shared" ref="U37" si="99">U36/$U36</f>
        <v>1</v>
      </c>
      <c r="V37" s="138"/>
    </row>
    <row r="38" spans="1:22" s="1" customFormat="1" ht="21" customHeight="1" x14ac:dyDescent="0.15">
      <c r="A38" s="130" t="s">
        <v>82</v>
      </c>
      <c r="B38" s="73" t="s">
        <v>10</v>
      </c>
      <c r="C38" s="74">
        <v>34741939</v>
      </c>
      <c r="D38" s="25">
        <v>58714310</v>
      </c>
      <c r="E38" s="25">
        <v>14305676</v>
      </c>
      <c r="F38" s="25">
        <v>733261</v>
      </c>
      <c r="G38" s="26">
        <f t="shared" si="86"/>
        <v>108495186</v>
      </c>
      <c r="H38" s="24">
        <v>44560259</v>
      </c>
      <c r="I38" s="25">
        <v>43322021</v>
      </c>
      <c r="J38" s="25">
        <v>2226041</v>
      </c>
      <c r="K38" s="26">
        <f t="shared" si="87"/>
        <v>90108321</v>
      </c>
      <c r="L38" s="24">
        <v>1675236</v>
      </c>
      <c r="M38" s="25">
        <v>2594587</v>
      </c>
      <c r="N38" s="25">
        <v>831779</v>
      </c>
      <c r="O38" s="26">
        <f t="shared" si="88"/>
        <v>5101602</v>
      </c>
      <c r="P38" s="6" t="s">
        <v>16</v>
      </c>
      <c r="Q38" s="7">
        <f>SUM(C38,H38)</f>
        <v>79302198</v>
      </c>
      <c r="R38" s="8">
        <f>SUM(D38,I38,L38,P38)</f>
        <v>103711567</v>
      </c>
      <c r="S38" s="8">
        <f>SUM(M38,E38)</f>
        <v>16900263</v>
      </c>
      <c r="T38" s="9">
        <f>SUM(N38,J38,F38)</f>
        <v>3791081</v>
      </c>
      <c r="U38" s="27">
        <f t="shared" si="89"/>
        <v>203705109</v>
      </c>
      <c r="V38" s="139" t="str">
        <f t="shared" ref="V38" si="100">A38</f>
        <v>平成17年</v>
      </c>
    </row>
    <row r="39" spans="1:22" s="1" customFormat="1" ht="21" customHeight="1" x14ac:dyDescent="0.15">
      <c r="A39" s="133"/>
      <c r="B39" s="73" t="s">
        <v>11</v>
      </c>
      <c r="C39" s="69">
        <f>C38/$G38</f>
        <v>0.3202164103391647</v>
      </c>
      <c r="D39" s="11">
        <f>D38/$G38</f>
        <v>0.54116972526320195</v>
      </c>
      <c r="E39" s="11">
        <f>E38/$G38</f>
        <v>0.13185539863492193</v>
      </c>
      <c r="F39" s="11">
        <f>F38/$G38</f>
        <v>6.7584657627113524E-3</v>
      </c>
      <c r="G39" s="12">
        <f t="shared" ref="G39" si="101">G38/$G38</f>
        <v>1</v>
      </c>
      <c r="H39" s="11">
        <f>H38/$K38</f>
        <v>0.49451880254210928</v>
      </c>
      <c r="I39" s="11">
        <f>I38/$K38</f>
        <v>0.48077714154722734</v>
      </c>
      <c r="J39" s="11">
        <f>J38/$K38</f>
        <v>2.4704055910663346E-2</v>
      </c>
      <c r="K39" s="12">
        <f t="shared" ref="K39" si="102">K38/$K38</f>
        <v>1</v>
      </c>
      <c r="L39" s="11">
        <f>L38/$O38</f>
        <v>0.32837449883389569</v>
      </c>
      <c r="M39" s="11">
        <f>M38/$O38</f>
        <v>0.50858279418896257</v>
      </c>
      <c r="N39" s="11">
        <f>N38/$O38</f>
        <v>0.16304270697714168</v>
      </c>
      <c r="O39" s="12">
        <f t="shared" ref="O39" si="103">O38/$O38</f>
        <v>1</v>
      </c>
      <c r="P39" s="13" t="s">
        <v>14</v>
      </c>
      <c r="Q39" s="11">
        <f>Q38/$U38</f>
        <v>0.38929901360500485</v>
      </c>
      <c r="R39" s="11">
        <f>R38/$U38</f>
        <v>0.50912599840586226</v>
      </c>
      <c r="S39" s="11">
        <f>S38/$U38</f>
        <v>8.2964355106086227E-2</v>
      </c>
      <c r="T39" s="11">
        <f>T38/$U38</f>
        <v>1.8610632883046641E-2</v>
      </c>
      <c r="U39" s="14">
        <f t="shared" ref="U39" si="104">U38/$U38</f>
        <v>1</v>
      </c>
      <c r="V39" s="138"/>
    </row>
    <row r="40" spans="1:22" s="1" customFormat="1" ht="21" customHeight="1" x14ac:dyDescent="0.15">
      <c r="A40" s="130" t="s">
        <v>83</v>
      </c>
      <c r="B40" s="73" t="s">
        <v>10</v>
      </c>
      <c r="C40" s="74">
        <v>34918213</v>
      </c>
      <c r="D40" s="25">
        <v>59112799</v>
      </c>
      <c r="E40" s="25">
        <v>14312051</v>
      </c>
      <c r="F40" s="25">
        <v>641307</v>
      </c>
      <c r="G40" s="26">
        <f t="shared" si="86"/>
        <v>108984370</v>
      </c>
      <c r="H40" s="24">
        <v>44681659</v>
      </c>
      <c r="I40" s="25">
        <v>42193661</v>
      </c>
      <c r="J40" s="25">
        <v>2128509</v>
      </c>
      <c r="K40" s="26">
        <f t="shared" si="87"/>
        <v>89003829</v>
      </c>
      <c r="L40" s="24">
        <v>2288111</v>
      </c>
      <c r="M40" s="25">
        <v>1021110</v>
      </c>
      <c r="N40" s="25">
        <v>885662</v>
      </c>
      <c r="O40" s="26">
        <f t="shared" si="88"/>
        <v>4194883</v>
      </c>
      <c r="P40" s="6" t="s">
        <v>16</v>
      </c>
      <c r="Q40" s="7">
        <f>SUM(C40,H40)</f>
        <v>79599872</v>
      </c>
      <c r="R40" s="8">
        <f>SUM(D40,I40,L40,P40)</f>
        <v>103594571</v>
      </c>
      <c r="S40" s="8">
        <f>SUM(M40,E40)</f>
        <v>15333161</v>
      </c>
      <c r="T40" s="9">
        <f>SUM(N40,J40,F40)</f>
        <v>3655478</v>
      </c>
      <c r="U40" s="27">
        <f t="shared" si="89"/>
        <v>202183082</v>
      </c>
      <c r="V40" s="139" t="str">
        <f t="shared" ref="V40" si="105">A40</f>
        <v>平成18年</v>
      </c>
    </row>
    <row r="41" spans="1:22" s="1" customFormat="1" ht="21" customHeight="1" x14ac:dyDescent="0.15">
      <c r="A41" s="133"/>
      <c r="B41" s="73" t="s">
        <v>11</v>
      </c>
      <c r="C41" s="69">
        <f>C40/$G40</f>
        <v>0.32039652107912353</v>
      </c>
      <c r="D41" s="11">
        <f>D40/$G40</f>
        <v>0.54239703362968472</v>
      </c>
      <c r="E41" s="11">
        <f>E40/$G40</f>
        <v>0.13132205104273209</v>
      </c>
      <c r="F41" s="11">
        <f>F40/$G40</f>
        <v>5.8843942484596646E-3</v>
      </c>
      <c r="G41" s="12">
        <f t="shared" ref="G41" si="106">G40/$G40</f>
        <v>1</v>
      </c>
      <c r="H41" s="11">
        <f>H40/$K40</f>
        <v>0.50201951423910085</v>
      </c>
      <c r="I41" s="11">
        <f>I40/$K40</f>
        <v>0.47406568317414749</v>
      </c>
      <c r="J41" s="11">
        <f>J40/$K40</f>
        <v>2.3914802586751632E-2</v>
      </c>
      <c r="K41" s="12">
        <f t="shared" ref="K41" si="107">K40/$K40</f>
        <v>1</v>
      </c>
      <c r="L41" s="11">
        <f>L40/$O40</f>
        <v>0.54545287675484633</v>
      </c>
      <c r="M41" s="11">
        <f>M40/$O40</f>
        <v>0.24341799282602161</v>
      </c>
      <c r="N41" s="11">
        <f>N40/$O40</f>
        <v>0.21112913041913206</v>
      </c>
      <c r="O41" s="12">
        <f t="shared" ref="O41" si="108">O40/$O40</f>
        <v>1</v>
      </c>
      <c r="P41" s="13" t="s">
        <v>14</v>
      </c>
      <c r="Q41" s="11">
        <f>Q40/$U40</f>
        <v>0.39370194188651253</v>
      </c>
      <c r="R41" s="11">
        <f>R40/$U40</f>
        <v>0.51238001703822078</v>
      </c>
      <c r="S41" s="11">
        <f>S40/$U40</f>
        <v>7.5838002113351899E-2</v>
      </c>
      <c r="T41" s="11">
        <f>T40/$U40</f>
        <v>1.8080038961914728E-2</v>
      </c>
      <c r="U41" s="14">
        <f t="shared" ref="U41" si="109">U40/$U40</f>
        <v>1</v>
      </c>
      <c r="V41" s="138"/>
    </row>
    <row r="42" spans="1:22" s="1" customFormat="1" ht="21" customHeight="1" x14ac:dyDescent="0.15">
      <c r="A42" s="130" t="s">
        <v>84</v>
      </c>
      <c r="B42" s="73" t="s">
        <v>10</v>
      </c>
      <c r="C42" s="7">
        <v>35533291</v>
      </c>
      <c r="D42" s="4">
        <v>53780593</v>
      </c>
      <c r="E42" s="4">
        <v>14033326</v>
      </c>
      <c r="F42" s="4">
        <v>579502</v>
      </c>
      <c r="G42" s="5">
        <f t="shared" ref="G42" si="110">SUM(C42:F42)</f>
        <v>103926712</v>
      </c>
      <c r="H42" s="3">
        <v>42940595</v>
      </c>
      <c r="I42" s="4">
        <v>38986391</v>
      </c>
      <c r="J42" s="4">
        <v>1905544</v>
      </c>
      <c r="K42" s="5">
        <f t="shared" ref="K42" si="111">SUM(H42:J42)</f>
        <v>83832530</v>
      </c>
      <c r="L42" s="3">
        <v>2332520</v>
      </c>
      <c r="M42" s="4">
        <v>1049006</v>
      </c>
      <c r="N42" s="4">
        <v>979131</v>
      </c>
      <c r="O42" s="5">
        <f t="shared" ref="O42" si="112">SUM(L42:N42)</f>
        <v>4360657</v>
      </c>
      <c r="P42" s="6" t="s">
        <v>16</v>
      </c>
      <c r="Q42" s="7">
        <f>SUM(C42,H42)</f>
        <v>78473886</v>
      </c>
      <c r="R42" s="8">
        <f>SUM(D42,I42,L42,P42)</f>
        <v>95099504</v>
      </c>
      <c r="S42" s="8">
        <f>SUM(M42,E42)</f>
        <v>15082332</v>
      </c>
      <c r="T42" s="9">
        <f>SUM(N42,J42,F42)</f>
        <v>3464177</v>
      </c>
      <c r="U42" s="10">
        <f t="shared" ref="U42" si="113">SUM(Q42:T42)</f>
        <v>192119899</v>
      </c>
      <c r="V42" s="139" t="str">
        <f t="shared" ref="V42" si="114">A42</f>
        <v>平成19年</v>
      </c>
    </row>
    <row r="43" spans="1:22" s="1" customFormat="1" ht="21" customHeight="1" x14ac:dyDescent="0.15">
      <c r="A43" s="133"/>
      <c r="B43" s="73" t="s">
        <v>11</v>
      </c>
      <c r="C43" s="69">
        <f>C42/$G42</f>
        <v>0.3419071989884564</v>
      </c>
      <c r="D43" s="11">
        <f>D42/$G42</f>
        <v>0.51748575476918768</v>
      </c>
      <c r="E43" s="11">
        <f>E42/$G42</f>
        <v>0.13503098221754575</v>
      </c>
      <c r="F43" s="11">
        <f>F42/$G42</f>
        <v>5.5760640248100988E-3</v>
      </c>
      <c r="G43" s="12">
        <f t="shared" ref="G43" si="115">G42/$G42</f>
        <v>1</v>
      </c>
      <c r="H43" s="11">
        <f>H42/$K42</f>
        <v>0.51221876519771026</v>
      </c>
      <c r="I43" s="11">
        <f>I42/$K42</f>
        <v>0.46505086987115862</v>
      </c>
      <c r="J43" s="11">
        <f>J42/$K42</f>
        <v>2.2730364931131151E-2</v>
      </c>
      <c r="K43" s="12">
        <f t="shared" ref="K43" si="116">K42/$K42</f>
        <v>1</v>
      </c>
      <c r="L43" s="11">
        <f>L42/$O42</f>
        <v>0.53490104816774164</v>
      </c>
      <c r="M43" s="11">
        <f>M42/$O42</f>
        <v>0.24056145667957832</v>
      </c>
      <c r="N43" s="11">
        <f>N42/$O42</f>
        <v>0.22453749515267998</v>
      </c>
      <c r="O43" s="12">
        <f t="shared" ref="O43" si="117">O42/$O42</f>
        <v>1</v>
      </c>
      <c r="P43" s="13" t="s">
        <v>14</v>
      </c>
      <c r="Q43" s="11">
        <f>Q42/$U42</f>
        <v>0.40846308169254242</v>
      </c>
      <c r="R43" s="11">
        <f>R42/$U42</f>
        <v>0.49500080155674037</v>
      </c>
      <c r="S43" s="11">
        <f>S42/$U42</f>
        <v>7.8504788304099613E-2</v>
      </c>
      <c r="T43" s="11">
        <f>T42/$U42</f>
        <v>1.80313284466176E-2</v>
      </c>
      <c r="U43" s="14">
        <f t="shared" ref="U43" si="118">U42/$U42</f>
        <v>1</v>
      </c>
      <c r="V43" s="138"/>
    </row>
    <row r="44" spans="1:22" s="1" customFormat="1" ht="21" customHeight="1" x14ac:dyDescent="0.15">
      <c r="A44" s="130" t="s">
        <v>85</v>
      </c>
      <c r="B44" s="73" t="s">
        <v>10</v>
      </c>
      <c r="C44" s="7">
        <v>34971351</v>
      </c>
      <c r="D44" s="3">
        <v>53761023</v>
      </c>
      <c r="E44" s="3">
        <v>14409581</v>
      </c>
      <c r="F44" s="3">
        <v>567034</v>
      </c>
      <c r="G44" s="5">
        <f t="shared" ref="G44" si="119">SUM(C44:F44)</f>
        <v>103708989</v>
      </c>
      <c r="H44" s="3">
        <v>40265076</v>
      </c>
      <c r="I44" s="3">
        <v>33718339</v>
      </c>
      <c r="J44" s="3">
        <v>1796673</v>
      </c>
      <c r="K44" s="5">
        <f t="shared" ref="K44" si="120">SUM(H44:J44)</f>
        <v>75780088</v>
      </c>
      <c r="L44" s="3">
        <v>2174766</v>
      </c>
      <c r="M44" s="3">
        <v>972972</v>
      </c>
      <c r="N44" s="3">
        <v>936065</v>
      </c>
      <c r="O44" s="5">
        <f t="shared" ref="O44" si="121">SUM(L44:N44)</f>
        <v>4083803</v>
      </c>
      <c r="P44" s="15" t="s">
        <v>15</v>
      </c>
      <c r="Q44" s="3">
        <f>SUM(C44,H44)</f>
        <v>75236427</v>
      </c>
      <c r="R44" s="3">
        <f>SUM(D44,I44,L44,P44)</f>
        <v>89654128</v>
      </c>
      <c r="S44" s="3">
        <f>SUM(M44,E44)</f>
        <v>15382553</v>
      </c>
      <c r="T44" s="15">
        <f>SUM(N44,J44,F44)</f>
        <v>3299772</v>
      </c>
      <c r="U44" s="10">
        <f t="shared" ref="U44" si="122">SUM(Q44:T44)</f>
        <v>183572880</v>
      </c>
      <c r="V44" s="139" t="str">
        <f t="shared" ref="V44" si="123">A44</f>
        <v>平成20年</v>
      </c>
    </row>
    <row r="45" spans="1:22" s="1" customFormat="1" ht="21" customHeight="1" thickBot="1" x14ac:dyDescent="0.2">
      <c r="A45" s="131"/>
      <c r="B45" s="76" t="s">
        <v>11</v>
      </c>
      <c r="C45" s="75">
        <f>C44/$G44</f>
        <v>0.33720655593316023</v>
      </c>
      <c r="D45" s="40">
        <f>D44/$G44</f>
        <v>0.51838344504544343</v>
      </c>
      <c r="E45" s="40">
        <f>E44/$G44</f>
        <v>0.13894244981985121</v>
      </c>
      <c r="F45" s="40">
        <f>F44/$G44</f>
        <v>5.4675492015451039E-3</v>
      </c>
      <c r="G45" s="41">
        <f t="shared" ref="G45" si="124">G44/$G44</f>
        <v>1</v>
      </c>
      <c r="H45" s="40">
        <f>H44/$K44</f>
        <v>0.53134110902589604</v>
      </c>
      <c r="I45" s="40">
        <f>I44/$K44</f>
        <v>0.44494985278982518</v>
      </c>
      <c r="J45" s="40">
        <f>J44/$K44</f>
        <v>2.3709038184278698E-2</v>
      </c>
      <c r="K45" s="41">
        <f t="shared" ref="K45" si="125">K44/$K44</f>
        <v>1</v>
      </c>
      <c r="L45" s="40">
        <f>L44/$O44</f>
        <v>0.53253450276617165</v>
      </c>
      <c r="M45" s="40">
        <f>M44/$O44</f>
        <v>0.23825145336344578</v>
      </c>
      <c r="N45" s="40">
        <f>N44/$O44</f>
        <v>0.22921404387038258</v>
      </c>
      <c r="O45" s="41">
        <f t="shared" ref="O45" si="126">O44/$O44</f>
        <v>1</v>
      </c>
      <c r="P45" s="47" t="s">
        <v>15</v>
      </c>
      <c r="Q45" s="40">
        <f>Q44/$U44</f>
        <v>0.40984499998038926</v>
      </c>
      <c r="R45" s="40">
        <f>R44/$U44</f>
        <v>0.48838438444720156</v>
      </c>
      <c r="S45" s="40">
        <f>S44/$U44</f>
        <v>8.379534602278943E-2</v>
      </c>
      <c r="T45" s="40">
        <f>T44/$U44</f>
        <v>1.7975269549619748E-2</v>
      </c>
      <c r="U45" s="43">
        <f t="shared" ref="U45" si="127">U44/$U44</f>
        <v>1</v>
      </c>
      <c r="V45" s="140"/>
    </row>
    <row r="46" spans="1:22" s="1" customFormat="1" ht="21" customHeight="1" thickTop="1" x14ac:dyDescent="0.15">
      <c r="A46" s="132" t="s">
        <v>86</v>
      </c>
      <c r="B46" s="72" t="s">
        <v>10</v>
      </c>
      <c r="C46" s="8">
        <v>33542172</v>
      </c>
      <c r="D46" s="4">
        <v>50130668</v>
      </c>
      <c r="E46" s="4">
        <v>13977628</v>
      </c>
      <c r="F46" s="4">
        <v>489585</v>
      </c>
      <c r="G46" s="38">
        <f t="shared" ref="G46" si="128">SUM(C46:F46)</f>
        <v>98140053</v>
      </c>
      <c r="H46" s="4">
        <v>36554412</v>
      </c>
      <c r="I46" s="4">
        <v>31525465</v>
      </c>
      <c r="J46" s="4">
        <v>1662387</v>
      </c>
      <c r="K46" s="38">
        <f t="shared" ref="K46" si="129">SUM(H46:J46)</f>
        <v>69742264</v>
      </c>
      <c r="L46" s="4">
        <v>2219575</v>
      </c>
      <c r="M46" s="4">
        <v>842256</v>
      </c>
      <c r="N46" s="4">
        <v>885653</v>
      </c>
      <c r="O46" s="38">
        <f t="shared" ref="O46" si="130">SUM(L46:N46)</f>
        <v>3947484</v>
      </c>
      <c r="P46" s="16" t="s">
        <v>17</v>
      </c>
      <c r="Q46" s="4">
        <f>SUM(C46,H46)</f>
        <v>70096584</v>
      </c>
      <c r="R46" s="4">
        <f>SUM(D46,I46,L46,P46)</f>
        <v>83875708</v>
      </c>
      <c r="S46" s="4">
        <f>SUM(M46,E46)</f>
        <v>14819884</v>
      </c>
      <c r="T46" s="16">
        <f>SUM(N46,J46,F46)</f>
        <v>3037625</v>
      </c>
      <c r="U46" s="39">
        <f t="shared" ref="U46" si="131">SUM(Q46:T46)</f>
        <v>171829801</v>
      </c>
      <c r="V46" s="141" t="str">
        <f t="shared" ref="V46" si="132">A46</f>
        <v>平成21年</v>
      </c>
    </row>
    <row r="47" spans="1:22" s="1" customFormat="1" ht="21" customHeight="1" x14ac:dyDescent="0.15">
      <c r="A47" s="133"/>
      <c r="B47" s="73" t="s">
        <v>11</v>
      </c>
      <c r="C47" s="69">
        <f>C46/$G46</f>
        <v>0.34177862121187158</v>
      </c>
      <c r="D47" s="11">
        <f>D46/$G46</f>
        <v>0.51080742742211482</v>
      </c>
      <c r="E47" s="11">
        <f>E46/$G46</f>
        <v>0.14242531538066319</v>
      </c>
      <c r="F47" s="11">
        <f>F46/$G46</f>
        <v>4.9886359853504461E-3</v>
      </c>
      <c r="G47" s="12">
        <f t="shared" ref="G47" si="133">G46/$G46</f>
        <v>1</v>
      </c>
      <c r="H47" s="11">
        <f>H46/$K46</f>
        <v>0.52413572349759108</v>
      </c>
      <c r="I47" s="11">
        <f>I46/$K46</f>
        <v>0.45202812744937559</v>
      </c>
      <c r="J47" s="11">
        <f>J46/$K46</f>
        <v>2.3836149053033322E-2</v>
      </c>
      <c r="K47" s="12">
        <f t="shared" ref="K47" si="134">K46/$K46</f>
        <v>1</v>
      </c>
      <c r="L47" s="11">
        <f>L46/$O46</f>
        <v>0.56227586989586276</v>
      </c>
      <c r="M47" s="11">
        <f>M46/$O46</f>
        <v>0.21336527266481636</v>
      </c>
      <c r="N47" s="11">
        <f>N46/$O46</f>
        <v>0.22435885743932085</v>
      </c>
      <c r="O47" s="12">
        <f t="shared" ref="O47" si="135">O46/$O46</f>
        <v>1</v>
      </c>
      <c r="P47" s="17" t="s">
        <v>15</v>
      </c>
      <c r="Q47" s="11">
        <f>Q46/$U46</f>
        <v>0.40794194948756296</v>
      </c>
      <c r="R47" s="11">
        <f>R46/$U46</f>
        <v>0.48813248640147117</v>
      </c>
      <c r="S47" s="11">
        <f>S46/$U46</f>
        <v>8.624746064857515E-2</v>
      </c>
      <c r="T47" s="11">
        <f>T46/$U46</f>
        <v>1.7678103462390671E-2</v>
      </c>
      <c r="U47" s="14">
        <f t="shared" ref="U47" si="136">U46/$U46</f>
        <v>1</v>
      </c>
      <c r="V47" s="138"/>
    </row>
    <row r="48" spans="1:22" s="1" customFormat="1" ht="21" customHeight="1" x14ac:dyDescent="0.15">
      <c r="A48" s="130" t="s">
        <v>87</v>
      </c>
      <c r="B48" s="73" t="s">
        <v>10</v>
      </c>
      <c r="C48" s="77">
        <v>34267019</v>
      </c>
      <c r="D48" s="18">
        <v>49307377</v>
      </c>
      <c r="E48" s="18">
        <v>13880418</v>
      </c>
      <c r="F48" s="18">
        <v>509867</v>
      </c>
      <c r="G48" s="5">
        <f t="shared" ref="G48" si="137">SUM(C48:F48)</f>
        <v>97964681</v>
      </c>
      <c r="H48" s="19">
        <v>33658582</v>
      </c>
      <c r="I48" s="18">
        <v>30195494</v>
      </c>
      <c r="J48" s="18">
        <v>1561379</v>
      </c>
      <c r="K48" s="5">
        <f t="shared" ref="K48" si="138">SUM(H48:J48)</f>
        <v>65415455</v>
      </c>
      <c r="L48" s="19">
        <v>2002506</v>
      </c>
      <c r="M48" s="18">
        <v>795471</v>
      </c>
      <c r="N48" s="18">
        <v>792309</v>
      </c>
      <c r="O48" s="5">
        <f t="shared" ref="O48" si="139">SUM(L48:N48)</f>
        <v>3590286</v>
      </c>
      <c r="P48" s="15" t="s">
        <v>18</v>
      </c>
      <c r="Q48" s="3">
        <f>SUM(C48,H48)</f>
        <v>67925601</v>
      </c>
      <c r="R48" s="4">
        <f>SUM(D48,I48,L48,P48)</f>
        <v>81505377</v>
      </c>
      <c r="S48" s="4">
        <f>SUM(M48,E48)</f>
        <v>14675889</v>
      </c>
      <c r="T48" s="16">
        <f>SUM(N48,J48,F48)</f>
        <v>2863555</v>
      </c>
      <c r="U48" s="10">
        <f t="shared" ref="U48" si="140">SUM(Q48:T48)</f>
        <v>166970422</v>
      </c>
      <c r="V48" s="139" t="str">
        <f t="shared" ref="V48" si="141">A48</f>
        <v>平成22年</v>
      </c>
    </row>
    <row r="49" spans="1:22" s="1" customFormat="1" ht="21" customHeight="1" x14ac:dyDescent="0.15">
      <c r="A49" s="133"/>
      <c r="B49" s="73" t="s">
        <v>11</v>
      </c>
      <c r="C49" s="69">
        <f>C48/$G48</f>
        <v>0.34978952261376728</v>
      </c>
      <c r="D49" s="11">
        <f>D48/$G48</f>
        <v>0.50331789474208566</v>
      </c>
      <c r="E49" s="11">
        <f>E48/$G48</f>
        <v>0.14168798242705449</v>
      </c>
      <c r="F49" s="11">
        <f>F48/$G48</f>
        <v>5.2046002170925256E-3</v>
      </c>
      <c r="G49" s="12">
        <f t="shared" ref="G49" si="142">G48/$G48</f>
        <v>1</v>
      </c>
      <c r="H49" s="11">
        <f>H48/$K48</f>
        <v>0.51453562464711133</v>
      </c>
      <c r="I49" s="11">
        <f>I48/$K48</f>
        <v>0.46159571923790793</v>
      </c>
      <c r="J49" s="11">
        <f>J48/$K48</f>
        <v>2.386865611498078E-2</v>
      </c>
      <c r="K49" s="12">
        <f t="shared" ref="K49" si="143">K48/$K48</f>
        <v>1</v>
      </c>
      <c r="L49" s="11">
        <f>L48/$O48</f>
        <v>0.55775668010849278</v>
      </c>
      <c r="M49" s="11">
        <f>M48/$O48</f>
        <v>0.22156201483670104</v>
      </c>
      <c r="N49" s="11">
        <f>N48/$O48</f>
        <v>0.22068130505480621</v>
      </c>
      <c r="O49" s="12">
        <f t="shared" ref="O49" si="144">O48/$O48</f>
        <v>1</v>
      </c>
      <c r="P49" s="17" t="s">
        <v>15</v>
      </c>
      <c r="Q49" s="11">
        <f>Q48/$U48</f>
        <v>0.40681217778799167</v>
      </c>
      <c r="R49" s="11">
        <f>R48/$U48</f>
        <v>0.48814260647912838</v>
      </c>
      <c r="S49" s="11">
        <f>S48/$U48</f>
        <v>8.7895142290530956E-2</v>
      </c>
      <c r="T49" s="11">
        <f>T48/$U48</f>
        <v>1.7150073442348968E-2</v>
      </c>
      <c r="U49" s="14">
        <f t="shared" ref="U49" si="145">U48/$U48</f>
        <v>1</v>
      </c>
      <c r="V49" s="138"/>
    </row>
    <row r="50" spans="1:22" ht="21" customHeight="1" x14ac:dyDescent="0.15">
      <c r="A50" s="130" t="s">
        <v>88</v>
      </c>
      <c r="B50" s="73" t="s">
        <v>10</v>
      </c>
      <c r="C50" s="78">
        <v>31550036</v>
      </c>
      <c r="D50" s="20">
        <v>45306296</v>
      </c>
      <c r="E50" s="20">
        <v>12349171</v>
      </c>
      <c r="F50" s="20">
        <v>741856</v>
      </c>
      <c r="G50" s="5">
        <f>SUM(C50:F50)</f>
        <v>89947359</v>
      </c>
      <c r="H50" s="20">
        <v>31658987</v>
      </c>
      <c r="I50" s="20">
        <v>28797558</v>
      </c>
      <c r="J50" s="20">
        <v>1446296</v>
      </c>
      <c r="K50" s="5">
        <f>SUM(H50:J50)</f>
        <v>61902841</v>
      </c>
      <c r="L50" s="20">
        <v>2057234</v>
      </c>
      <c r="M50" s="20">
        <v>745245</v>
      </c>
      <c r="N50" s="20">
        <v>743275</v>
      </c>
      <c r="O50" s="5">
        <f>SUM(L50:N50)</f>
        <v>3545754</v>
      </c>
      <c r="P50" s="21">
        <v>0</v>
      </c>
      <c r="Q50" s="20">
        <f>SUM(C50,H50)</f>
        <v>63209023</v>
      </c>
      <c r="R50" s="20">
        <f>SUM(D50,I50,L50,P50)</f>
        <v>76161088</v>
      </c>
      <c r="S50" s="20">
        <f>SUM(M50,E50)</f>
        <v>13094416</v>
      </c>
      <c r="T50" s="20">
        <f>SUM(N50,J50,F50)</f>
        <v>2931427</v>
      </c>
      <c r="U50" s="10">
        <f>SUM(Q50:T50)</f>
        <v>155395954</v>
      </c>
      <c r="V50" s="139" t="str">
        <f t="shared" ref="V50" si="146">A50</f>
        <v>平成23年</v>
      </c>
    </row>
    <row r="51" spans="1:22" ht="21" customHeight="1" x14ac:dyDescent="0.15">
      <c r="A51" s="133"/>
      <c r="B51" s="73" t="s">
        <v>11</v>
      </c>
      <c r="C51" s="69">
        <f>C50/$G50</f>
        <v>0.3507611157321473</v>
      </c>
      <c r="D51" s="11">
        <f>D50/$G50</f>
        <v>0.50369790179164686</v>
      </c>
      <c r="E51" s="11">
        <f>E50/$G50</f>
        <v>0.13729331397045244</v>
      </c>
      <c r="F51" s="11">
        <f>F50/$G50</f>
        <v>8.2476685057534596E-3</v>
      </c>
      <c r="G51" s="12">
        <f>G50/$G50</f>
        <v>1</v>
      </c>
      <c r="H51" s="11">
        <f>H50/$K50</f>
        <v>0.51143027506605065</v>
      </c>
      <c r="I51" s="11">
        <f>I50/$K50</f>
        <v>0.46520575687309729</v>
      </c>
      <c r="J51" s="11">
        <f>J50/$K50</f>
        <v>2.3363968060852006E-2</v>
      </c>
      <c r="K51" s="12">
        <f>K50/$K50</f>
        <v>1</v>
      </c>
      <c r="L51" s="11">
        <f>L50/$O50</f>
        <v>0.58019648289193215</v>
      </c>
      <c r="M51" s="11">
        <f>M50/$O50</f>
        <v>0.21017955560368826</v>
      </c>
      <c r="N51" s="11">
        <f>N50/$O50</f>
        <v>0.20962396150437959</v>
      </c>
      <c r="O51" s="12">
        <f>O50/$O50</f>
        <v>1</v>
      </c>
      <c r="P51" s="21">
        <v>0</v>
      </c>
      <c r="Q51" s="11">
        <f>Q50/$U50</f>
        <v>0.40676106020109121</v>
      </c>
      <c r="R51" s="11">
        <f>R50/$U50</f>
        <v>0.49010985189485695</v>
      </c>
      <c r="S51" s="11">
        <f>S50/$U50</f>
        <v>8.4264845145195999E-2</v>
      </c>
      <c r="T51" s="11">
        <f>T50/$U50</f>
        <v>1.886424275885587E-2</v>
      </c>
      <c r="U51" s="14">
        <f>U50/$U50</f>
        <v>1</v>
      </c>
      <c r="V51" s="138"/>
    </row>
    <row r="52" spans="1:22" ht="21" customHeight="1" x14ac:dyDescent="0.15">
      <c r="A52" s="130" t="s">
        <v>89</v>
      </c>
      <c r="B52" s="73" t="s">
        <v>10</v>
      </c>
      <c r="C52" s="78">
        <v>24698108</v>
      </c>
      <c r="D52" s="20">
        <v>41509775</v>
      </c>
      <c r="E52" s="20">
        <v>11575397</v>
      </c>
      <c r="F52" s="20">
        <v>711211</v>
      </c>
      <c r="G52" s="5">
        <f>SUM(C52:F52)</f>
        <v>78494491</v>
      </c>
      <c r="H52" s="20">
        <v>28306037</v>
      </c>
      <c r="I52" s="20">
        <v>25104334</v>
      </c>
      <c r="J52" s="20">
        <v>1343089</v>
      </c>
      <c r="K52" s="5">
        <f>SUM(H52:J52)</f>
        <v>54753460</v>
      </c>
      <c r="L52" s="20">
        <v>2097292</v>
      </c>
      <c r="M52" s="20">
        <v>712711</v>
      </c>
      <c r="N52" s="20">
        <v>662776</v>
      </c>
      <c r="O52" s="5">
        <f>SUM(L52:N52)</f>
        <v>3472779</v>
      </c>
      <c r="P52" s="21">
        <v>0</v>
      </c>
      <c r="Q52" s="20">
        <f>SUM(C52,H52)</f>
        <v>53004145</v>
      </c>
      <c r="R52" s="20">
        <f>SUM(D52,I52,L52,P52)</f>
        <v>68711401</v>
      </c>
      <c r="S52" s="20">
        <f>SUM(M52,E52)</f>
        <v>12288108</v>
      </c>
      <c r="T52" s="20">
        <f>SUM(N52,J52,F52)</f>
        <v>2717076</v>
      </c>
      <c r="U52" s="10">
        <f>SUM(Q52:T52)</f>
        <v>136720730</v>
      </c>
      <c r="V52" s="139" t="str">
        <f t="shared" ref="V52" si="147">A52</f>
        <v>平成24年</v>
      </c>
    </row>
    <row r="53" spans="1:22" ht="21" customHeight="1" x14ac:dyDescent="0.15">
      <c r="A53" s="133"/>
      <c r="B53" s="73" t="s">
        <v>11</v>
      </c>
      <c r="C53" s="69">
        <f>C52/$G52</f>
        <v>0.31464766106961573</v>
      </c>
      <c r="D53" s="11">
        <f>D52/$G52</f>
        <v>0.52882405467155646</v>
      </c>
      <c r="E53" s="11">
        <f>E52/$G52</f>
        <v>0.14746763565866042</v>
      </c>
      <c r="F53" s="11">
        <f>F52/$G52</f>
        <v>9.0606486001673665E-3</v>
      </c>
      <c r="G53" s="12">
        <f>G52/$G52</f>
        <v>1</v>
      </c>
      <c r="H53" s="11">
        <f>H52/$K52</f>
        <v>0.51697257123111484</v>
      </c>
      <c r="I53" s="11">
        <f>I52/$K52</f>
        <v>0.4584976730237687</v>
      </c>
      <c r="J53" s="11">
        <f>J52/$K52</f>
        <v>2.4529755745116382E-2</v>
      </c>
      <c r="K53" s="12">
        <f>K52/$K52</f>
        <v>1</v>
      </c>
      <c r="L53" s="11">
        <f>L52/$O52</f>
        <v>0.60392325569810235</v>
      </c>
      <c r="M53" s="11">
        <f>M52/$O52</f>
        <v>0.20522785930230517</v>
      </c>
      <c r="N53" s="11">
        <f>N52/$O52</f>
        <v>0.19084888499959254</v>
      </c>
      <c r="O53" s="12">
        <f>O52/$O52</f>
        <v>1</v>
      </c>
      <c r="P53" s="21">
        <v>0</v>
      </c>
      <c r="Q53" s="11">
        <f>Q52/$U52</f>
        <v>0.38768184605216782</v>
      </c>
      <c r="R53" s="11">
        <f>R52/$U52</f>
        <v>0.50256754041614615</v>
      </c>
      <c r="S53" s="11">
        <f>S52/$U52</f>
        <v>8.9877431169362546E-2</v>
      </c>
      <c r="T53" s="11">
        <f>T52/$U52</f>
        <v>1.9873182362323549E-2</v>
      </c>
      <c r="U53" s="14">
        <f>U52/$U52</f>
        <v>1</v>
      </c>
      <c r="V53" s="138"/>
    </row>
    <row r="54" spans="1:22" ht="21" customHeight="1" x14ac:dyDescent="0.15">
      <c r="A54" s="130" t="s">
        <v>90</v>
      </c>
      <c r="B54" s="73" t="s">
        <v>10</v>
      </c>
      <c r="C54" s="78">
        <v>32444623</v>
      </c>
      <c r="D54" s="20">
        <v>43377105</v>
      </c>
      <c r="E54" s="20">
        <v>11346848</v>
      </c>
      <c r="F54" s="20">
        <v>704175</v>
      </c>
      <c r="G54" s="5">
        <f>SUM(C54:F54)</f>
        <v>87872751</v>
      </c>
      <c r="H54" s="20">
        <v>28167646</v>
      </c>
      <c r="I54" s="20">
        <v>23643008</v>
      </c>
      <c r="J54" s="20">
        <v>1450106</v>
      </c>
      <c r="K54" s="5">
        <f>SUM(H54:J54)</f>
        <v>53260760</v>
      </c>
      <c r="L54" s="20">
        <v>2186187</v>
      </c>
      <c r="M54" s="20">
        <v>650127</v>
      </c>
      <c r="N54" s="20">
        <v>624667</v>
      </c>
      <c r="O54" s="5">
        <f>SUM(L54:N54)</f>
        <v>3460981</v>
      </c>
      <c r="P54" s="21">
        <v>0</v>
      </c>
      <c r="Q54" s="20">
        <f>SUM(C54,H54)</f>
        <v>60612269</v>
      </c>
      <c r="R54" s="20">
        <f>SUM(D54,I54,L54,P54)</f>
        <v>69206300</v>
      </c>
      <c r="S54" s="20">
        <f>SUM(M54,E54)</f>
        <v>11996975</v>
      </c>
      <c r="T54" s="20">
        <f>SUM(N54,J54,F54)</f>
        <v>2778948</v>
      </c>
      <c r="U54" s="10">
        <f>SUM(Q54:T54)</f>
        <v>144594492</v>
      </c>
      <c r="V54" s="139" t="str">
        <f t="shared" ref="V54" si="148">A54</f>
        <v>平成25年</v>
      </c>
    </row>
    <row r="55" spans="1:22" ht="21" customHeight="1" thickBot="1" x14ac:dyDescent="0.2">
      <c r="A55" s="131"/>
      <c r="B55" s="76" t="s">
        <v>11</v>
      </c>
      <c r="C55" s="75">
        <f>C54/$G54</f>
        <v>0.36922279808902309</v>
      </c>
      <c r="D55" s="40">
        <f>D54/$G54</f>
        <v>0.49363545019775246</v>
      </c>
      <c r="E55" s="40">
        <f>E54/$G54</f>
        <v>0.12912817535438262</v>
      </c>
      <c r="F55" s="40">
        <f>F54/$G54</f>
        <v>8.0135763588418899E-3</v>
      </c>
      <c r="G55" s="41">
        <f>G54/$G54</f>
        <v>1</v>
      </c>
      <c r="H55" s="40">
        <f>H54/$K54</f>
        <v>0.52886301284472848</v>
      </c>
      <c r="I55" s="40">
        <f>I54/$K54</f>
        <v>0.44391045114639743</v>
      </c>
      <c r="J55" s="40">
        <f>J54/$K54</f>
        <v>2.7226536008874074E-2</v>
      </c>
      <c r="K55" s="41">
        <f>K54/$K54</f>
        <v>1</v>
      </c>
      <c r="L55" s="40">
        <f>L54/$O54</f>
        <v>0.63166685977183923</v>
      </c>
      <c r="M55" s="40">
        <f>M54/$O54</f>
        <v>0.1878447180149212</v>
      </c>
      <c r="N55" s="40">
        <f>N54/$O54</f>
        <v>0.18048842221323955</v>
      </c>
      <c r="O55" s="41">
        <f>O54/$O54</f>
        <v>1</v>
      </c>
      <c r="P55" s="46">
        <v>0</v>
      </c>
      <c r="Q55" s="40">
        <f>Q54/$U54</f>
        <v>0.41918795219391897</v>
      </c>
      <c r="R55" s="40">
        <f>R54/$U54</f>
        <v>0.47862334894471636</v>
      </c>
      <c r="S55" s="40">
        <f>S54/$U54</f>
        <v>8.2969792514641566E-2</v>
      </c>
      <c r="T55" s="40">
        <f>T54/$U54</f>
        <v>1.9218906346723082E-2</v>
      </c>
      <c r="U55" s="43">
        <f>U54/$U54</f>
        <v>1</v>
      </c>
      <c r="V55" s="140"/>
    </row>
    <row r="56" spans="1:22" ht="21" customHeight="1" thickTop="1" x14ac:dyDescent="0.15">
      <c r="A56" s="132" t="s">
        <v>91</v>
      </c>
      <c r="B56" s="72" t="s">
        <v>10</v>
      </c>
      <c r="C56" s="80">
        <v>0</v>
      </c>
      <c r="D56" s="44">
        <v>72668281</v>
      </c>
      <c r="E56" s="44">
        <v>10858654</v>
      </c>
      <c r="F56" s="44">
        <v>736511</v>
      </c>
      <c r="G56" s="38">
        <f>SUM(C56:F56)</f>
        <v>84263446</v>
      </c>
      <c r="H56" s="45">
        <v>0</v>
      </c>
      <c r="I56" s="44">
        <v>52237066</v>
      </c>
      <c r="J56" s="44">
        <v>1417077</v>
      </c>
      <c r="K56" s="38">
        <f>SUM(H56:J56)</f>
        <v>53654143</v>
      </c>
      <c r="L56" s="44">
        <v>2256608</v>
      </c>
      <c r="M56" s="44">
        <v>547599</v>
      </c>
      <c r="N56" s="44">
        <v>367447</v>
      </c>
      <c r="O56" s="38">
        <f>SUM(L56:N56)</f>
        <v>3171654</v>
      </c>
      <c r="P56" s="45">
        <v>0</v>
      </c>
      <c r="Q56" s="45">
        <v>0</v>
      </c>
      <c r="R56" s="44">
        <f>SUM(D56,I56,L56,P56)</f>
        <v>127161955</v>
      </c>
      <c r="S56" s="44">
        <f>SUM(M56,E56)</f>
        <v>11406253</v>
      </c>
      <c r="T56" s="44">
        <f>SUM(N56,J56,F56)</f>
        <v>2521035</v>
      </c>
      <c r="U56" s="39">
        <f>SUM(Q56:T56)</f>
        <v>141089243</v>
      </c>
      <c r="V56" s="141" t="str">
        <f t="shared" ref="V56" si="149">A56</f>
        <v>平成26年</v>
      </c>
    </row>
    <row r="57" spans="1:22" ht="21" customHeight="1" x14ac:dyDescent="0.15">
      <c r="A57" s="133"/>
      <c r="B57" s="73" t="s">
        <v>11</v>
      </c>
      <c r="C57" s="81">
        <v>0</v>
      </c>
      <c r="D57" s="11">
        <f>D56/$G56</f>
        <v>0.86239389022851021</v>
      </c>
      <c r="E57" s="11">
        <f>E56/$G56</f>
        <v>0.12886553440978429</v>
      </c>
      <c r="F57" s="11">
        <f>F56/$G56</f>
        <v>8.7405753617054785E-3</v>
      </c>
      <c r="G57" s="12">
        <f>G56/$G56</f>
        <v>1</v>
      </c>
      <c r="H57" s="21">
        <v>0</v>
      </c>
      <c r="I57" s="11">
        <f>I56/$K56</f>
        <v>0.97358867515598935</v>
      </c>
      <c r="J57" s="11">
        <f>J56/$K56</f>
        <v>2.6411324844010649E-2</v>
      </c>
      <c r="K57" s="12">
        <f>K56/$K56</f>
        <v>1</v>
      </c>
      <c r="L57" s="11">
        <f>L56/$O56</f>
        <v>0.71149248940773491</v>
      </c>
      <c r="M57" s="11">
        <f>M56/$O56</f>
        <v>0.17265407891276918</v>
      </c>
      <c r="N57" s="11">
        <f>N56/$O56</f>
        <v>0.11585343167949594</v>
      </c>
      <c r="O57" s="12">
        <f>O56/$O56</f>
        <v>1</v>
      </c>
      <c r="P57" s="21">
        <v>0</v>
      </c>
      <c r="Q57" s="21">
        <v>0</v>
      </c>
      <c r="R57" s="11">
        <f>R56/$U56</f>
        <v>0.90128738588525847</v>
      </c>
      <c r="S57" s="11">
        <f>S56/$U56</f>
        <v>8.0844242675538344E-2</v>
      </c>
      <c r="T57" s="11">
        <f>T56/$U56</f>
        <v>1.7868371439203199E-2</v>
      </c>
      <c r="U57" s="14">
        <f>U56/$U56</f>
        <v>1</v>
      </c>
      <c r="V57" s="138"/>
    </row>
    <row r="58" spans="1:22" ht="21" customHeight="1" x14ac:dyDescent="0.15">
      <c r="A58" s="130" t="s">
        <v>92</v>
      </c>
      <c r="B58" s="73" t="s">
        <v>10</v>
      </c>
      <c r="C58" s="81">
        <v>0</v>
      </c>
      <c r="D58" s="20">
        <v>75443146</v>
      </c>
      <c r="E58" s="20">
        <v>10796883</v>
      </c>
      <c r="F58" s="20">
        <v>732533</v>
      </c>
      <c r="G58" s="5">
        <f>SUM(C58:F58)</f>
        <v>86972562</v>
      </c>
      <c r="H58" s="21">
        <v>0</v>
      </c>
      <c r="I58" s="20">
        <v>51367892</v>
      </c>
      <c r="J58" s="20">
        <v>1427630</v>
      </c>
      <c r="K58" s="5">
        <f>SUM(H58:J58)</f>
        <v>52795522</v>
      </c>
      <c r="L58" s="20">
        <v>2342024</v>
      </c>
      <c r="M58" s="20">
        <v>546433</v>
      </c>
      <c r="N58" s="20">
        <v>351662</v>
      </c>
      <c r="O58" s="5">
        <f>SUM(L58:N58)</f>
        <v>3240119</v>
      </c>
      <c r="P58" s="21">
        <v>0</v>
      </c>
      <c r="Q58" s="21">
        <v>0</v>
      </c>
      <c r="R58" s="20">
        <f>SUM(D58,I58,L58,P58)</f>
        <v>129153062</v>
      </c>
      <c r="S58" s="20">
        <f>SUM(M58,E58)</f>
        <v>11343316</v>
      </c>
      <c r="T58" s="20">
        <f>SUM(N58,J58,F58)</f>
        <v>2511825</v>
      </c>
      <c r="U58" s="10">
        <f>SUM(Q58:T58)</f>
        <v>143008203</v>
      </c>
      <c r="V58" s="139" t="str">
        <f t="shared" ref="V58" si="150">A58</f>
        <v>平成27年</v>
      </c>
    </row>
    <row r="59" spans="1:22" ht="21" customHeight="1" x14ac:dyDescent="0.15">
      <c r="A59" s="133"/>
      <c r="B59" s="73" t="s">
        <v>11</v>
      </c>
      <c r="C59" s="81">
        <v>0</v>
      </c>
      <c r="D59" s="11">
        <f>D58/$G58</f>
        <v>0.86743616912193522</v>
      </c>
      <c r="E59" s="11">
        <f>E58/$G58</f>
        <v>0.12414125503167309</v>
      </c>
      <c r="F59" s="11">
        <f>F58/$G58</f>
        <v>8.4225758463916476E-3</v>
      </c>
      <c r="G59" s="12">
        <f>G58/$G58</f>
        <v>1</v>
      </c>
      <c r="H59" s="21">
        <v>0</v>
      </c>
      <c r="I59" s="11">
        <f>I58/$K58</f>
        <v>0.97295925968872887</v>
      </c>
      <c r="J59" s="11">
        <f>J58/$K58</f>
        <v>2.7040740311271096E-2</v>
      </c>
      <c r="K59" s="12">
        <f>K58/$K58</f>
        <v>1</v>
      </c>
      <c r="L59" s="11">
        <f>L58/$O58</f>
        <v>0.72282036554830242</v>
      </c>
      <c r="M59" s="11">
        <f>M58/$O58</f>
        <v>0.16864596639814772</v>
      </c>
      <c r="N59" s="11">
        <f>N58/$O58</f>
        <v>0.10853366805354989</v>
      </c>
      <c r="O59" s="12">
        <f>O58/$O58</f>
        <v>1</v>
      </c>
      <c r="P59" s="21">
        <v>0</v>
      </c>
      <c r="Q59" s="21">
        <v>0</v>
      </c>
      <c r="R59" s="11">
        <f>R58/$U58</f>
        <v>0.90311645969007803</v>
      </c>
      <c r="S59" s="11">
        <f>S58/$U58</f>
        <v>7.9319338066222683E-2</v>
      </c>
      <c r="T59" s="11">
        <f>T58/$U58</f>
        <v>1.7564202243699267E-2</v>
      </c>
      <c r="U59" s="14">
        <f>U58/$U58</f>
        <v>1</v>
      </c>
      <c r="V59" s="138"/>
    </row>
    <row r="60" spans="1:22" s="60" customFormat="1" ht="21" customHeight="1" x14ac:dyDescent="0.15">
      <c r="A60" s="130" t="s">
        <v>93</v>
      </c>
      <c r="B60" s="82" t="s">
        <v>10</v>
      </c>
      <c r="C60" s="81">
        <v>0</v>
      </c>
      <c r="D60" s="15">
        <v>70807668</v>
      </c>
      <c r="E60" s="15">
        <v>10665166</v>
      </c>
      <c r="F60" s="15">
        <v>732461</v>
      </c>
      <c r="G60" s="26">
        <f>SUM(D60:F60)</f>
        <v>82205295</v>
      </c>
      <c r="H60" s="21">
        <v>0</v>
      </c>
      <c r="I60" s="15">
        <v>49191991</v>
      </c>
      <c r="J60" s="15">
        <v>1310020</v>
      </c>
      <c r="K60" s="26">
        <f>SUM(H60:J60)</f>
        <v>50502011</v>
      </c>
      <c r="L60" s="15">
        <v>3150992</v>
      </c>
      <c r="M60" s="15">
        <v>200096</v>
      </c>
      <c r="N60" s="15">
        <v>332065</v>
      </c>
      <c r="O60" s="26">
        <f>SUM(L60:N60)</f>
        <v>3683153</v>
      </c>
      <c r="P60" s="21">
        <v>0</v>
      </c>
      <c r="Q60" s="21">
        <v>0</v>
      </c>
      <c r="R60" s="15">
        <f>D60+I60+L60</f>
        <v>123150651</v>
      </c>
      <c r="S60" s="15">
        <f>E60+M60</f>
        <v>10865262</v>
      </c>
      <c r="T60" s="15">
        <f>F60+J60+N60</f>
        <v>2374546</v>
      </c>
      <c r="U60" s="27">
        <f>SUM(R60:T60)</f>
        <v>136390459</v>
      </c>
      <c r="V60" s="139" t="str">
        <f t="shared" ref="V60" si="151">A60</f>
        <v>平成28年</v>
      </c>
    </row>
    <row r="61" spans="1:22" ht="21" customHeight="1" x14ac:dyDescent="0.15">
      <c r="A61" s="133"/>
      <c r="B61" s="73" t="s">
        <v>11</v>
      </c>
      <c r="C61" s="81">
        <v>0</v>
      </c>
      <c r="D61" s="22">
        <f>D60/$G$60</f>
        <v>0.86135166840530164</v>
      </c>
      <c r="E61" s="22">
        <f>E60/$G$60</f>
        <v>0.12973818778948484</v>
      </c>
      <c r="F61" s="22">
        <f>F60/$G$60</f>
        <v>8.9101438052135214E-3</v>
      </c>
      <c r="G61" s="23">
        <f>G60/$G$60</f>
        <v>1</v>
      </c>
      <c r="H61" s="21">
        <v>0</v>
      </c>
      <c r="I61" s="11">
        <f>I60/$K$60</f>
        <v>0.97406004287631243</v>
      </c>
      <c r="J61" s="11">
        <f>J60/$K$60</f>
        <v>2.5939957123687608E-2</v>
      </c>
      <c r="K61" s="12">
        <f>K60/$K$60</f>
        <v>1</v>
      </c>
      <c r="L61" s="11">
        <f>L60/$O$60</f>
        <v>0.85551482656300182</v>
      </c>
      <c r="M61" s="11">
        <f>M60/$O$60</f>
        <v>5.4327365710846114E-2</v>
      </c>
      <c r="N61" s="11">
        <f>N60/$O$60</f>
        <v>9.015780772615202E-2</v>
      </c>
      <c r="O61" s="12">
        <f>O60/$O$60</f>
        <v>1</v>
      </c>
      <c r="P61" s="21">
        <v>0</v>
      </c>
      <c r="Q61" s="21">
        <v>0</v>
      </c>
      <c r="R61" s="11">
        <f>R60/$U$60</f>
        <v>0.90292716882784296</v>
      </c>
      <c r="S61" s="11">
        <f>S60/$U$60</f>
        <v>7.9662918357067777E-2</v>
      </c>
      <c r="T61" s="11">
        <f>T60/$U$60</f>
        <v>1.7409912815089214E-2</v>
      </c>
      <c r="U61" s="14">
        <f>U60/$U$60</f>
        <v>1</v>
      </c>
      <c r="V61" s="138"/>
    </row>
    <row r="62" spans="1:22" s="60" customFormat="1" ht="21" customHeight="1" x14ac:dyDescent="0.15">
      <c r="A62" s="135" t="s">
        <v>94</v>
      </c>
      <c r="B62" s="82" t="s">
        <v>10</v>
      </c>
      <c r="C62" s="81">
        <v>0</v>
      </c>
      <c r="D62" s="15">
        <v>71271687</v>
      </c>
      <c r="E62" s="15">
        <v>10482347</v>
      </c>
      <c r="F62" s="15">
        <v>690014</v>
      </c>
      <c r="G62" s="26">
        <f>SUM(D62:F62)</f>
        <v>82444048</v>
      </c>
      <c r="H62" s="21">
        <v>0</v>
      </c>
      <c r="I62" s="15">
        <v>46408569</v>
      </c>
      <c r="J62" s="15">
        <v>1186180</v>
      </c>
      <c r="K62" s="26">
        <f>SUM(H62:J62)</f>
        <v>47594749</v>
      </c>
      <c r="L62" s="15">
        <v>3183259</v>
      </c>
      <c r="M62" s="15">
        <v>124191</v>
      </c>
      <c r="N62" s="15">
        <v>327543</v>
      </c>
      <c r="O62" s="26">
        <f>SUM(L62:N62)</f>
        <v>3634993</v>
      </c>
      <c r="P62" s="21">
        <v>0</v>
      </c>
      <c r="Q62" s="21">
        <v>0</v>
      </c>
      <c r="R62" s="15">
        <f>D62+I62+L62</f>
        <v>120863515</v>
      </c>
      <c r="S62" s="15">
        <f>E62+M62</f>
        <v>10606538</v>
      </c>
      <c r="T62" s="15">
        <f>F62+J62+N62</f>
        <v>2203737</v>
      </c>
      <c r="U62" s="27">
        <f>SUM(R62:T62)</f>
        <v>133673790</v>
      </c>
      <c r="V62" s="142" t="str">
        <f t="shared" ref="V62" si="152">A62</f>
        <v>平成29年</v>
      </c>
    </row>
    <row r="63" spans="1:22" ht="21" customHeight="1" x14ac:dyDescent="0.15">
      <c r="A63" s="144"/>
      <c r="B63" s="73" t="s">
        <v>11</v>
      </c>
      <c r="C63" s="81">
        <v>0</v>
      </c>
      <c r="D63" s="22">
        <f>D62/$G$62</f>
        <v>0.86448553569324982</v>
      </c>
      <c r="E63" s="22">
        <f>E62/$G$62</f>
        <v>0.12714498201252805</v>
      </c>
      <c r="F63" s="22">
        <f>F62/$G$62</f>
        <v>8.3694822942221372E-3</v>
      </c>
      <c r="G63" s="23">
        <f>G62/$G$62</f>
        <v>1</v>
      </c>
      <c r="H63" s="21">
        <v>0</v>
      </c>
      <c r="I63" s="11">
        <f>I62/$K$62</f>
        <v>0.97507750277241723</v>
      </c>
      <c r="J63" s="11">
        <f>J62/$K$62</f>
        <v>2.4922497227582815E-2</v>
      </c>
      <c r="K63" s="12">
        <f>K62/$K$62</f>
        <v>1</v>
      </c>
      <c r="L63" s="11">
        <f>L62/$O$62</f>
        <v>0.87572630813869523</v>
      </c>
      <c r="M63" s="11">
        <f>M62/$O$62</f>
        <v>3.4165402794448296E-2</v>
      </c>
      <c r="N63" s="11">
        <f>N62/$O$62</f>
        <v>9.0108289066856528E-2</v>
      </c>
      <c r="O63" s="12">
        <f>O62/$O$62</f>
        <v>1</v>
      </c>
      <c r="P63" s="21">
        <v>0</v>
      </c>
      <c r="Q63" s="21">
        <v>0</v>
      </c>
      <c r="R63" s="11">
        <f>R62/$U$62</f>
        <v>0.90416763824830582</v>
      </c>
      <c r="S63" s="11">
        <f>S62/$U$62</f>
        <v>7.9346429842379718E-2</v>
      </c>
      <c r="T63" s="11">
        <f>T62/$U$62</f>
        <v>1.6485931909314459E-2</v>
      </c>
      <c r="U63" s="14">
        <f>U62/$U$62</f>
        <v>1</v>
      </c>
      <c r="V63" s="145"/>
    </row>
    <row r="64" spans="1:22" s="28" customFormat="1" ht="21.75" customHeight="1" x14ac:dyDescent="0.15">
      <c r="A64" s="130" t="s">
        <v>95</v>
      </c>
      <c r="B64" s="73" t="s">
        <v>0</v>
      </c>
      <c r="C64" s="81">
        <v>0</v>
      </c>
      <c r="D64" s="95">
        <v>61731123</v>
      </c>
      <c r="E64" s="95">
        <v>18083829</v>
      </c>
      <c r="F64" s="95">
        <v>621898</v>
      </c>
      <c r="G64" s="96">
        <f>SUM(D64:F64)</f>
        <v>80436850</v>
      </c>
      <c r="H64" s="21">
        <v>0</v>
      </c>
      <c r="I64" s="95">
        <v>45530116</v>
      </c>
      <c r="J64" s="95">
        <v>1052250</v>
      </c>
      <c r="K64" s="96">
        <f>SUM(I64:J64)</f>
        <v>46582366</v>
      </c>
      <c r="L64" s="95">
        <v>1403856</v>
      </c>
      <c r="M64" s="95">
        <v>1419111</v>
      </c>
      <c r="N64" s="95">
        <v>327709</v>
      </c>
      <c r="O64" s="96">
        <f>SUM(L64:N64)</f>
        <v>3150676</v>
      </c>
      <c r="P64" s="21">
        <v>0</v>
      </c>
      <c r="Q64" s="21">
        <v>0</v>
      </c>
      <c r="R64" s="15">
        <f>D64+I64+L64</f>
        <v>108665095</v>
      </c>
      <c r="S64" s="15">
        <f>E64+M64</f>
        <v>19502940</v>
      </c>
      <c r="T64" s="15">
        <f>F64+J64+N64</f>
        <v>2001857</v>
      </c>
      <c r="U64" s="96">
        <f>SUM(R64:T64)</f>
        <v>130169892</v>
      </c>
      <c r="V64" s="139" t="str">
        <f t="shared" ref="V64" si="153">A64</f>
        <v>平成30年</v>
      </c>
    </row>
    <row r="65" spans="1:22" ht="21.75" customHeight="1" x14ac:dyDescent="0.15">
      <c r="A65" s="133"/>
      <c r="B65" s="73" t="s">
        <v>11</v>
      </c>
      <c r="C65" s="107">
        <v>0</v>
      </c>
      <c r="D65" s="22">
        <f>D64/$G$64</f>
        <v>0.76744829018043348</v>
      </c>
      <c r="E65" s="22">
        <f t="shared" ref="E65:F65" si="154">E64/$G$64</f>
        <v>0.22482020367530553</v>
      </c>
      <c r="F65" s="22">
        <f t="shared" si="154"/>
        <v>7.7315061442609946E-3</v>
      </c>
      <c r="G65" s="23">
        <f>G64/$G$64</f>
        <v>1</v>
      </c>
      <c r="H65" s="21">
        <v>0</v>
      </c>
      <c r="I65" s="11">
        <f>I64/$K$64</f>
        <v>0.97741097994034909</v>
      </c>
      <c r="J65" s="11">
        <f t="shared" ref="J65:K65" si="155">J64/$K$64</f>
        <v>2.25890200596509E-2</v>
      </c>
      <c r="K65" s="12">
        <f t="shared" si="155"/>
        <v>1</v>
      </c>
      <c r="L65" s="11">
        <f>L64/$O$64</f>
        <v>0.44557295005897146</v>
      </c>
      <c r="M65" s="11">
        <f t="shared" ref="M65:O65" si="156">M64/$O$64</f>
        <v>0.45041476813229925</v>
      </c>
      <c r="N65" s="11">
        <f t="shared" si="156"/>
        <v>0.1040122818087293</v>
      </c>
      <c r="O65" s="12">
        <f t="shared" si="156"/>
        <v>1</v>
      </c>
      <c r="P65" s="21">
        <v>0</v>
      </c>
      <c r="Q65" s="21">
        <v>0</v>
      </c>
      <c r="R65" s="11">
        <f>R64/$U$64</f>
        <v>0.83479438547894014</v>
      </c>
      <c r="S65" s="11">
        <f t="shared" ref="S65:T65" si="157">S64/$U$64</f>
        <v>0.1498268124859472</v>
      </c>
      <c r="T65" s="11">
        <f t="shared" si="157"/>
        <v>1.5378802035112698E-2</v>
      </c>
      <c r="U65" s="12">
        <f>U64/$U$64</f>
        <v>1</v>
      </c>
      <c r="V65" s="138"/>
    </row>
    <row r="66" spans="1:22" ht="21.75" customHeight="1" x14ac:dyDescent="0.15">
      <c r="A66" s="130" t="s">
        <v>96</v>
      </c>
      <c r="B66" s="73" t="s">
        <v>97</v>
      </c>
      <c r="C66" s="109">
        <v>0</v>
      </c>
      <c r="D66" s="111">
        <v>61540257</v>
      </c>
      <c r="E66" s="111">
        <v>13249545</v>
      </c>
      <c r="F66" s="112">
        <v>398969</v>
      </c>
      <c r="G66" s="96">
        <f>SUM(D66:F66)</f>
        <v>75188771</v>
      </c>
      <c r="H66" s="114">
        <v>0</v>
      </c>
      <c r="I66" s="110">
        <v>43582138</v>
      </c>
      <c r="J66" s="110">
        <v>855722</v>
      </c>
      <c r="K66" s="116">
        <f>SUM(I66:J66)</f>
        <v>44437860</v>
      </c>
      <c r="L66" s="112">
        <v>1069573</v>
      </c>
      <c r="M66" s="112">
        <v>1368316</v>
      </c>
      <c r="N66" s="111">
        <v>295413</v>
      </c>
      <c r="O66" s="96">
        <f>SUM(L66:N66)</f>
        <v>2733302</v>
      </c>
      <c r="P66" s="21">
        <v>0</v>
      </c>
      <c r="Q66" s="21">
        <v>0</v>
      </c>
      <c r="R66" s="15">
        <f>D66+I66+L66</f>
        <v>106191968</v>
      </c>
      <c r="S66" s="15">
        <f>E66+M66</f>
        <v>14617861</v>
      </c>
      <c r="T66" s="15">
        <f>F66+J66+N66</f>
        <v>1550104</v>
      </c>
      <c r="U66" s="96">
        <f>SUM(R66:T66)</f>
        <v>122359933</v>
      </c>
      <c r="V66" s="139" t="s">
        <v>98</v>
      </c>
    </row>
    <row r="67" spans="1:22" ht="21.75" customHeight="1" thickBot="1" x14ac:dyDescent="0.2">
      <c r="A67" s="146"/>
      <c r="B67" s="98" t="s">
        <v>11</v>
      </c>
      <c r="C67" s="101">
        <v>0</v>
      </c>
      <c r="D67" s="102">
        <f>D66/$G$66</f>
        <v>0.81847669780371857</v>
      </c>
      <c r="E67" s="102">
        <f t="shared" ref="E67:G67" si="158">E66/$G$66</f>
        <v>0.17621707103046011</v>
      </c>
      <c r="F67" s="102">
        <f t="shared" si="158"/>
        <v>5.3062311658212897E-3</v>
      </c>
      <c r="G67" s="103">
        <f t="shared" si="158"/>
        <v>1</v>
      </c>
      <c r="H67" s="104">
        <v>0</v>
      </c>
      <c r="I67" s="105">
        <f>I66/$K$66</f>
        <v>0.98074340213502631</v>
      </c>
      <c r="J67" s="105">
        <f t="shared" ref="J67:K67" si="159">J66/$K$66</f>
        <v>1.9256597864973697E-2</v>
      </c>
      <c r="K67" s="106">
        <f t="shared" si="159"/>
        <v>1</v>
      </c>
      <c r="L67" s="105">
        <f>L66/$O$66</f>
        <v>0.39131168089000046</v>
      </c>
      <c r="M67" s="105">
        <f t="shared" ref="M67:O67" si="160">M66/$O$66</f>
        <v>0.50060915332444056</v>
      </c>
      <c r="N67" s="105">
        <f t="shared" si="160"/>
        <v>0.10807916578555901</v>
      </c>
      <c r="O67" s="106">
        <f t="shared" si="160"/>
        <v>1</v>
      </c>
      <c r="P67" s="104">
        <v>0</v>
      </c>
      <c r="Q67" s="104">
        <v>0</v>
      </c>
      <c r="R67" s="11">
        <f>R66/$U$66</f>
        <v>0.86786552915160553</v>
      </c>
      <c r="S67" s="11">
        <f t="shared" ref="S67:U67" si="161">S66/$U$66</f>
        <v>0.11946607554942025</v>
      </c>
      <c r="T67" s="11">
        <f t="shared" si="161"/>
        <v>1.2668395298974216E-2</v>
      </c>
      <c r="U67" s="12">
        <f t="shared" si="161"/>
        <v>1</v>
      </c>
      <c r="V67" s="147"/>
    </row>
  </sheetData>
  <mergeCells count="68">
    <mergeCell ref="A66:A67"/>
    <mergeCell ref="V66:V67"/>
    <mergeCell ref="V40:V41"/>
    <mergeCell ref="V42:V43"/>
    <mergeCell ref="V44:V45"/>
    <mergeCell ref="V46:V47"/>
    <mergeCell ref="V48:V49"/>
    <mergeCell ref="A50:A51"/>
    <mergeCell ref="A62:A63"/>
    <mergeCell ref="A64:A65"/>
    <mergeCell ref="V64:V65"/>
    <mergeCell ref="V60:V61"/>
    <mergeCell ref="V62:V63"/>
    <mergeCell ref="V50:V51"/>
    <mergeCell ref="V52:V53"/>
    <mergeCell ref="V54:V55"/>
    <mergeCell ref="V56:V57"/>
    <mergeCell ref="V58:V59"/>
    <mergeCell ref="V30:V31"/>
    <mergeCell ref="V32:V33"/>
    <mergeCell ref="V34:V35"/>
    <mergeCell ref="V36:V37"/>
    <mergeCell ref="V38:V39"/>
    <mergeCell ref="V20:V21"/>
    <mergeCell ref="V22:V23"/>
    <mergeCell ref="V24:V25"/>
    <mergeCell ref="V26:V27"/>
    <mergeCell ref="V28:V29"/>
    <mergeCell ref="V10:V11"/>
    <mergeCell ref="V12:V13"/>
    <mergeCell ref="V14:V15"/>
    <mergeCell ref="V16:V17"/>
    <mergeCell ref="V18:V19"/>
    <mergeCell ref="H2:K2"/>
    <mergeCell ref="V4:V5"/>
    <mergeCell ref="V6:V7"/>
    <mergeCell ref="V8:V9"/>
    <mergeCell ref="L2:O2"/>
    <mergeCell ref="Q2:U2"/>
    <mergeCell ref="A18:A19"/>
    <mergeCell ref="A20:A21"/>
    <mergeCell ref="A22:A23"/>
    <mergeCell ref="A24:A25"/>
    <mergeCell ref="A26:A27"/>
    <mergeCell ref="A28:A29"/>
    <mergeCell ref="A54:A55"/>
    <mergeCell ref="A56:A57"/>
    <mergeCell ref="A58:A59"/>
    <mergeCell ref="A60:A61"/>
    <mergeCell ref="A42:A43"/>
    <mergeCell ref="A34:A35"/>
    <mergeCell ref="A36:A37"/>
    <mergeCell ref="A38:A39"/>
    <mergeCell ref="A40:A41"/>
    <mergeCell ref="A44:A45"/>
    <mergeCell ref="A46:A47"/>
    <mergeCell ref="A48:A49"/>
    <mergeCell ref="A30:A31"/>
    <mergeCell ref="A32:A33"/>
    <mergeCell ref="A52:A53"/>
    <mergeCell ref="C2:G2"/>
    <mergeCell ref="A14:A15"/>
    <mergeCell ref="A16:A17"/>
    <mergeCell ref="A4:A5"/>
    <mergeCell ref="A6:A7"/>
    <mergeCell ref="A8:A9"/>
    <mergeCell ref="A10:A11"/>
    <mergeCell ref="A12:A13"/>
  </mergeCells>
  <phoneticPr fontId="2"/>
  <pageMargins left="0.98425196850393704" right="0.70866141732283472" top="0.74803149606299213" bottom="0.74803149606299213" header="0.31496062992125984" footer="0.31496062992125984"/>
  <pageSetup paperSize="9" scale="57" firstPageNumber="12" fitToWidth="0" orientation="portrait" useFirstPageNumber="1" r:id="rId1"/>
  <headerFooter scaleWithDoc="0">
    <oddFooter>&amp;C- &amp;P -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view="pageBreakPreview" zoomScale="55" zoomScaleNormal="100" zoomScaleSheetLayoutView="55" workbookViewId="0">
      <pane xSplit="1" ySplit="2" topLeftCell="B24" activePane="bottomRight" state="frozen"/>
      <selection activeCell="J65" sqref="J65"/>
      <selection pane="topRight" activeCell="J65" sqref="J65"/>
      <selection pane="bottomLeft" activeCell="J65" sqref="J65"/>
      <selection pane="bottomRight" activeCell="J75" sqref="J75"/>
    </sheetView>
  </sheetViews>
  <sheetFormatPr defaultRowHeight="30" customHeight="1" x14ac:dyDescent="0.15"/>
  <cols>
    <col min="1" max="1" width="12.5" style="1" customWidth="1"/>
    <col min="2" max="2" width="12.5" style="2" customWidth="1"/>
    <col min="3" max="3" width="7.5" style="2" customWidth="1"/>
    <col min="4" max="4" width="12.5" style="2" customWidth="1"/>
    <col min="5" max="5" width="7.5" style="2" customWidth="1"/>
    <col min="6" max="6" width="12.5" style="2" customWidth="1"/>
    <col min="7" max="7" width="7.5" style="2" customWidth="1"/>
    <col min="8" max="8" width="12.5" style="2" customWidth="1"/>
    <col min="9" max="9" width="7.5" style="2" customWidth="1"/>
    <col min="10" max="10" width="12.5" style="2" customWidth="1"/>
    <col min="11" max="11" width="7.5" style="2" customWidth="1"/>
    <col min="12" max="13" width="10.625" style="2" bestFit="1" customWidth="1"/>
    <col min="14" max="14" width="9.125" style="2" bestFit="1" customWidth="1"/>
    <col min="15" max="16384" width="9" style="2"/>
  </cols>
  <sheetData>
    <row r="1" spans="1:11" ht="45" customHeight="1" thickBot="1" x14ac:dyDescent="0.2">
      <c r="A1" s="59" t="s">
        <v>62</v>
      </c>
      <c r="J1" s="150" t="s">
        <v>2</v>
      </c>
      <c r="K1" s="150"/>
    </row>
    <row r="2" spans="1:11" ht="30" customHeight="1" x14ac:dyDescent="0.15">
      <c r="A2" s="84" t="s">
        <v>20</v>
      </c>
      <c r="B2" s="151" t="s">
        <v>5</v>
      </c>
      <c r="C2" s="152"/>
      <c r="D2" s="152" t="s">
        <v>6</v>
      </c>
      <c r="E2" s="152"/>
      <c r="F2" s="152" t="s">
        <v>7</v>
      </c>
      <c r="G2" s="152"/>
      <c r="H2" s="152" t="s">
        <v>1</v>
      </c>
      <c r="I2" s="152"/>
      <c r="J2" s="152" t="s">
        <v>8</v>
      </c>
      <c r="K2" s="153"/>
    </row>
    <row r="3" spans="1:11" ht="30" customHeight="1" thickBot="1" x14ac:dyDescent="0.2">
      <c r="A3" s="85" t="s">
        <v>13</v>
      </c>
      <c r="B3" s="83" t="s">
        <v>0</v>
      </c>
      <c r="C3" s="52" t="s">
        <v>52</v>
      </c>
      <c r="D3" s="52" t="s">
        <v>0</v>
      </c>
      <c r="E3" s="52" t="s">
        <v>52</v>
      </c>
      <c r="F3" s="52" t="s">
        <v>0</v>
      </c>
      <c r="G3" s="52" t="s">
        <v>52</v>
      </c>
      <c r="H3" s="52" t="s">
        <v>0</v>
      </c>
      <c r="I3" s="52" t="s">
        <v>52</v>
      </c>
      <c r="J3" s="52" t="s">
        <v>0</v>
      </c>
      <c r="K3" s="53" t="s">
        <v>52</v>
      </c>
    </row>
    <row r="4" spans="1:11" s="1" customFormat="1" ht="30" customHeight="1" thickTop="1" x14ac:dyDescent="0.15">
      <c r="A4" s="86" t="s">
        <v>65</v>
      </c>
      <c r="B4" s="9">
        <v>155797402</v>
      </c>
      <c r="C4" s="16" t="s">
        <v>14</v>
      </c>
      <c r="D4" s="16">
        <v>144078481</v>
      </c>
      <c r="E4" s="16" t="s">
        <v>53</v>
      </c>
      <c r="F4" s="16">
        <v>8317095</v>
      </c>
      <c r="G4" s="16" t="s">
        <v>54</v>
      </c>
      <c r="H4" s="16">
        <v>13344462</v>
      </c>
      <c r="I4" s="16" t="s">
        <v>54</v>
      </c>
      <c r="J4" s="30">
        <f t="shared" ref="J4:J32" si="0">B4+D4+F4+H4</f>
        <v>321537440</v>
      </c>
      <c r="K4" s="48" t="s">
        <v>54</v>
      </c>
    </row>
    <row r="5" spans="1:11" s="1" customFormat="1" ht="30" customHeight="1" x14ac:dyDescent="0.15">
      <c r="A5" s="87" t="s">
        <v>66</v>
      </c>
      <c r="B5" s="6">
        <v>164243891</v>
      </c>
      <c r="C5" s="22">
        <f>B5/B4</f>
        <v>1.0542145689951878</v>
      </c>
      <c r="D5" s="15">
        <v>155324950</v>
      </c>
      <c r="E5" s="22">
        <f>D5/D4</f>
        <v>1.0780579370489061</v>
      </c>
      <c r="F5" s="15">
        <v>9150759</v>
      </c>
      <c r="G5" s="22">
        <f>F5/F4</f>
        <v>1.100234997916941</v>
      </c>
      <c r="H5" s="15">
        <v>13287194</v>
      </c>
      <c r="I5" s="22">
        <f>H5/H4</f>
        <v>0.99570848191556915</v>
      </c>
      <c r="J5" s="27">
        <f t="shared" si="0"/>
        <v>342006794</v>
      </c>
      <c r="K5" s="51">
        <f>J5/J4</f>
        <v>1.0636608725876526</v>
      </c>
    </row>
    <row r="6" spans="1:11" s="1" customFormat="1" ht="30" customHeight="1" x14ac:dyDescent="0.15">
      <c r="A6" s="87" t="s">
        <v>67</v>
      </c>
      <c r="B6" s="6">
        <v>178896831</v>
      </c>
      <c r="C6" s="22">
        <f>B6/B5</f>
        <v>1.0892145206179997</v>
      </c>
      <c r="D6" s="15">
        <v>158900717</v>
      </c>
      <c r="E6" s="22">
        <f t="shared" ref="E6:E35" si="1">D6/D5</f>
        <v>1.0230212016807345</v>
      </c>
      <c r="F6" s="15">
        <v>10126707</v>
      </c>
      <c r="G6" s="22">
        <f t="shared" ref="G6:G35" si="2">F6/F5</f>
        <v>1.1066521367243962</v>
      </c>
      <c r="H6" s="15">
        <v>12182732</v>
      </c>
      <c r="I6" s="22">
        <f t="shared" ref="I6:I11" si="3">H6/H5</f>
        <v>0.91687770946973457</v>
      </c>
      <c r="J6" s="27">
        <f t="shared" si="0"/>
        <v>360106987</v>
      </c>
      <c r="K6" s="51">
        <f t="shared" ref="K6:K35" si="4">J6/J5</f>
        <v>1.052923489584245</v>
      </c>
    </row>
    <row r="7" spans="1:11" s="1" customFormat="1" ht="30" customHeight="1" x14ac:dyDescent="0.15">
      <c r="A7" s="87" t="s">
        <v>68</v>
      </c>
      <c r="B7" s="6">
        <v>181831363</v>
      </c>
      <c r="C7" s="22">
        <f t="shared" ref="C7:C35" si="5">B7/B6</f>
        <v>1.0164034878851487</v>
      </c>
      <c r="D7" s="15">
        <v>155450095</v>
      </c>
      <c r="E7" s="22">
        <f t="shared" si="1"/>
        <v>0.9782844151672393</v>
      </c>
      <c r="F7" s="15">
        <v>11170222</v>
      </c>
      <c r="G7" s="22">
        <f t="shared" si="2"/>
        <v>1.1030458371117087</v>
      </c>
      <c r="H7" s="15">
        <v>11824839</v>
      </c>
      <c r="I7" s="22">
        <f t="shared" si="3"/>
        <v>0.97062292759949087</v>
      </c>
      <c r="J7" s="27">
        <f t="shared" si="0"/>
        <v>360276519</v>
      </c>
      <c r="K7" s="51">
        <f t="shared" si="4"/>
        <v>1.0004707823122576</v>
      </c>
    </row>
    <row r="8" spans="1:11" s="1" customFormat="1" ht="30" customHeight="1" x14ac:dyDescent="0.15">
      <c r="A8" s="87" t="s">
        <v>69</v>
      </c>
      <c r="B8" s="6">
        <v>164277900</v>
      </c>
      <c r="C8" s="22">
        <f t="shared" si="5"/>
        <v>0.90346295209809324</v>
      </c>
      <c r="D8" s="15">
        <v>151060876</v>
      </c>
      <c r="E8" s="22">
        <f t="shared" si="1"/>
        <v>0.97176444954890506</v>
      </c>
      <c r="F8" s="15">
        <v>10924802</v>
      </c>
      <c r="G8" s="22">
        <f t="shared" si="2"/>
        <v>0.97802908482928985</v>
      </c>
      <c r="H8" s="15">
        <v>11388787</v>
      </c>
      <c r="I8" s="22">
        <f t="shared" si="3"/>
        <v>0.96312406452214694</v>
      </c>
      <c r="J8" s="27">
        <f t="shared" si="0"/>
        <v>337652365</v>
      </c>
      <c r="K8" s="51">
        <f t="shared" si="4"/>
        <v>0.93720336239842483</v>
      </c>
    </row>
    <row r="9" spans="1:11" s="1" customFormat="1" ht="30" customHeight="1" thickBot="1" x14ac:dyDescent="0.2">
      <c r="A9" s="90" t="s">
        <v>70</v>
      </c>
      <c r="B9" s="88">
        <v>166720758</v>
      </c>
      <c r="C9" s="42">
        <f t="shared" si="5"/>
        <v>1.0148702777427761</v>
      </c>
      <c r="D9" s="49">
        <v>148913143</v>
      </c>
      <c r="E9" s="42">
        <f t="shared" si="1"/>
        <v>0.98578233453379416</v>
      </c>
      <c r="F9" s="49">
        <v>10824286</v>
      </c>
      <c r="G9" s="42">
        <f t="shared" si="2"/>
        <v>0.99079928405109763</v>
      </c>
      <c r="H9" s="50">
        <v>11932661</v>
      </c>
      <c r="I9" s="42">
        <f t="shared" si="3"/>
        <v>1.0477552174783846</v>
      </c>
      <c r="J9" s="56">
        <f t="shared" si="0"/>
        <v>338390848</v>
      </c>
      <c r="K9" s="57">
        <f t="shared" si="4"/>
        <v>1.0021871104027362</v>
      </c>
    </row>
    <row r="10" spans="1:11" s="1" customFormat="1" ht="30" customHeight="1" thickTop="1" x14ac:dyDescent="0.15">
      <c r="A10" s="86" t="s">
        <v>71</v>
      </c>
      <c r="B10" s="79">
        <v>162294559</v>
      </c>
      <c r="C10" s="54">
        <f t="shared" si="5"/>
        <v>0.97345142228779935</v>
      </c>
      <c r="D10" s="44">
        <v>146795822</v>
      </c>
      <c r="E10" s="54">
        <f t="shared" si="1"/>
        <v>0.98578150351712068</v>
      </c>
      <c r="F10" s="44">
        <v>10410700</v>
      </c>
      <c r="G10" s="54">
        <f t="shared" si="2"/>
        <v>0.96179092089769247</v>
      </c>
      <c r="H10" s="16">
        <v>9255591</v>
      </c>
      <c r="I10" s="54">
        <f t="shared" si="3"/>
        <v>0.77565188519140871</v>
      </c>
      <c r="J10" s="39">
        <f t="shared" si="0"/>
        <v>328756672</v>
      </c>
      <c r="K10" s="55">
        <f t="shared" si="4"/>
        <v>0.97152944278209319</v>
      </c>
    </row>
    <row r="11" spans="1:11" s="1" customFormat="1" ht="30" customHeight="1" x14ac:dyDescent="0.15">
      <c r="A11" s="87" t="s">
        <v>72</v>
      </c>
      <c r="B11" s="78">
        <v>151712477</v>
      </c>
      <c r="C11" s="22">
        <f t="shared" si="5"/>
        <v>0.93479706242031191</v>
      </c>
      <c r="D11" s="20">
        <v>144171477</v>
      </c>
      <c r="E11" s="22">
        <f t="shared" si="1"/>
        <v>0.98212248166027505</v>
      </c>
      <c r="F11" s="20">
        <v>9790844</v>
      </c>
      <c r="G11" s="22">
        <f t="shared" si="2"/>
        <v>0.9404597193272306</v>
      </c>
      <c r="H11" s="15">
        <v>7310854</v>
      </c>
      <c r="I11" s="22">
        <f t="shared" si="3"/>
        <v>0.7898851623845522</v>
      </c>
      <c r="J11" s="10">
        <f t="shared" si="0"/>
        <v>312985652</v>
      </c>
      <c r="K11" s="51">
        <f t="shared" si="4"/>
        <v>0.95202828917796078</v>
      </c>
    </row>
    <row r="12" spans="1:11" s="1" customFormat="1" ht="30" customHeight="1" x14ac:dyDescent="0.15">
      <c r="A12" s="87" t="s">
        <v>73</v>
      </c>
      <c r="B12" s="78">
        <v>145452515</v>
      </c>
      <c r="C12" s="22">
        <f t="shared" si="5"/>
        <v>0.95873798830665724</v>
      </c>
      <c r="D12" s="20">
        <v>145075168</v>
      </c>
      <c r="E12" s="22">
        <f t="shared" si="1"/>
        <v>1.0062681677319572</v>
      </c>
      <c r="F12" s="20">
        <v>9480721</v>
      </c>
      <c r="G12" s="22">
        <f t="shared" si="2"/>
        <v>0.96832520260766075</v>
      </c>
      <c r="H12" s="21">
        <v>0</v>
      </c>
      <c r="I12" s="21">
        <v>0</v>
      </c>
      <c r="J12" s="10">
        <f t="shared" si="0"/>
        <v>300008404</v>
      </c>
      <c r="K12" s="51">
        <f t="shared" si="4"/>
        <v>0.95853724310659449</v>
      </c>
    </row>
    <row r="13" spans="1:11" s="1" customFormat="1" ht="30" customHeight="1" x14ac:dyDescent="0.15">
      <c r="A13" s="87" t="s">
        <v>74</v>
      </c>
      <c r="B13" s="78">
        <v>139157006</v>
      </c>
      <c r="C13" s="22">
        <f t="shared" si="5"/>
        <v>0.95671777143214054</v>
      </c>
      <c r="D13" s="20">
        <v>143367506</v>
      </c>
      <c r="E13" s="22">
        <f t="shared" si="1"/>
        <v>0.98822912271244101</v>
      </c>
      <c r="F13" s="20">
        <v>8905607</v>
      </c>
      <c r="G13" s="22">
        <f t="shared" si="2"/>
        <v>0.93933857984007751</v>
      </c>
      <c r="H13" s="21">
        <v>0</v>
      </c>
      <c r="I13" s="21">
        <v>0</v>
      </c>
      <c r="J13" s="10">
        <f t="shared" si="0"/>
        <v>291430119</v>
      </c>
      <c r="K13" s="51">
        <f t="shared" si="4"/>
        <v>0.97140651766541841</v>
      </c>
    </row>
    <row r="14" spans="1:11" s="1" customFormat="1" ht="30" customHeight="1" thickBot="1" x14ac:dyDescent="0.2">
      <c r="A14" s="90" t="s">
        <v>75</v>
      </c>
      <c r="B14" s="88">
        <v>153212371</v>
      </c>
      <c r="C14" s="42">
        <f t="shared" si="5"/>
        <v>1.1010036461980217</v>
      </c>
      <c r="D14" s="49">
        <v>140755087</v>
      </c>
      <c r="E14" s="42">
        <f t="shared" si="1"/>
        <v>0.98177816526989037</v>
      </c>
      <c r="F14" s="49">
        <v>8372283</v>
      </c>
      <c r="G14" s="42">
        <f t="shared" si="2"/>
        <v>0.9401136834356153</v>
      </c>
      <c r="H14" s="46">
        <v>0</v>
      </c>
      <c r="I14" s="46">
        <v>0</v>
      </c>
      <c r="J14" s="56">
        <f t="shared" si="0"/>
        <v>302339741</v>
      </c>
      <c r="K14" s="57">
        <f t="shared" si="4"/>
        <v>1.0374347786612954</v>
      </c>
    </row>
    <row r="15" spans="1:11" s="1" customFormat="1" ht="30" customHeight="1" thickTop="1" x14ac:dyDescent="0.15">
      <c r="A15" s="86" t="s">
        <v>76</v>
      </c>
      <c r="B15" s="79">
        <v>131942596</v>
      </c>
      <c r="C15" s="54">
        <f t="shared" si="5"/>
        <v>0.86117455880896199</v>
      </c>
      <c r="D15" s="44">
        <v>135126653</v>
      </c>
      <c r="E15" s="54">
        <f t="shared" si="1"/>
        <v>0.96001257133960638</v>
      </c>
      <c r="F15" s="44">
        <v>8226179</v>
      </c>
      <c r="G15" s="54">
        <f t="shared" si="2"/>
        <v>0.98254908487923787</v>
      </c>
      <c r="H15" s="45">
        <v>0</v>
      </c>
      <c r="I15" s="45">
        <v>0</v>
      </c>
      <c r="J15" s="39">
        <f t="shared" si="0"/>
        <v>275295428</v>
      </c>
      <c r="K15" s="55">
        <f t="shared" si="4"/>
        <v>0.91054992337246199</v>
      </c>
    </row>
    <row r="16" spans="1:11" s="1" customFormat="1" ht="30" customHeight="1" x14ac:dyDescent="0.15">
      <c r="A16" s="87" t="s">
        <v>77</v>
      </c>
      <c r="B16" s="78">
        <v>124039679</v>
      </c>
      <c r="C16" s="22">
        <f t="shared" si="5"/>
        <v>0.94010336889233259</v>
      </c>
      <c r="D16" s="20">
        <v>126999511</v>
      </c>
      <c r="E16" s="22">
        <f t="shared" si="1"/>
        <v>0.93985537405414754</v>
      </c>
      <c r="F16" s="20">
        <v>7344240</v>
      </c>
      <c r="G16" s="22">
        <f t="shared" si="2"/>
        <v>0.89278874189341129</v>
      </c>
      <c r="H16" s="21">
        <v>0</v>
      </c>
      <c r="I16" s="21">
        <v>0</v>
      </c>
      <c r="J16" s="10">
        <f t="shared" si="0"/>
        <v>258383430</v>
      </c>
      <c r="K16" s="51">
        <f t="shared" si="4"/>
        <v>0.93856782103914926</v>
      </c>
    </row>
    <row r="17" spans="1:11" s="1" customFormat="1" ht="30" customHeight="1" x14ac:dyDescent="0.15">
      <c r="A17" s="87" t="s">
        <v>78</v>
      </c>
      <c r="B17" s="78">
        <v>112462096</v>
      </c>
      <c r="C17" s="22">
        <f t="shared" si="5"/>
        <v>0.9066622624845716</v>
      </c>
      <c r="D17" s="20">
        <v>123566396</v>
      </c>
      <c r="E17" s="22">
        <f t="shared" si="1"/>
        <v>0.97296749433940732</v>
      </c>
      <c r="F17" s="20">
        <v>5516967</v>
      </c>
      <c r="G17" s="22">
        <f t="shared" si="2"/>
        <v>0.75119644782850237</v>
      </c>
      <c r="H17" s="21">
        <v>0</v>
      </c>
      <c r="I17" s="21">
        <v>0</v>
      </c>
      <c r="J17" s="10">
        <f t="shared" si="0"/>
        <v>241545459</v>
      </c>
      <c r="K17" s="51">
        <f t="shared" si="4"/>
        <v>0.93483339469562732</v>
      </c>
    </row>
    <row r="18" spans="1:11" s="1" customFormat="1" ht="30" customHeight="1" x14ac:dyDescent="0.15">
      <c r="A18" s="87" t="s">
        <v>79</v>
      </c>
      <c r="B18" s="78">
        <v>110774198</v>
      </c>
      <c r="C18" s="22">
        <f t="shared" si="5"/>
        <v>0.98499140545984487</v>
      </c>
      <c r="D18" s="20">
        <v>114665421</v>
      </c>
      <c r="E18" s="22">
        <f t="shared" si="1"/>
        <v>0.92796605478402072</v>
      </c>
      <c r="F18" s="20">
        <v>6537158</v>
      </c>
      <c r="G18" s="22">
        <f t="shared" si="2"/>
        <v>1.1849188149938181</v>
      </c>
      <c r="H18" s="21">
        <v>0</v>
      </c>
      <c r="I18" s="21">
        <v>0</v>
      </c>
      <c r="J18" s="10">
        <f t="shared" si="0"/>
        <v>231976777</v>
      </c>
      <c r="K18" s="51">
        <f t="shared" si="4"/>
        <v>0.96038558522435313</v>
      </c>
    </row>
    <row r="19" spans="1:11" s="1" customFormat="1" ht="30" customHeight="1" thickBot="1" x14ac:dyDescent="0.2">
      <c r="A19" s="91" t="s">
        <v>80</v>
      </c>
      <c r="B19" s="89">
        <v>109310680</v>
      </c>
      <c r="C19" s="42">
        <f t="shared" si="5"/>
        <v>0.98678827717624285</v>
      </c>
      <c r="D19" s="50">
        <v>102323927</v>
      </c>
      <c r="E19" s="42">
        <f t="shared" si="1"/>
        <v>0.89236952263054092</v>
      </c>
      <c r="F19" s="50">
        <v>5776119</v>
      </c>
      <c r="G19" s="42">
        <f t="shared" si="2"/>
        <v>0.88358259047739096</v>
      </c>
      <c r="H19" s="46">
        <v>0</v>
      </c>
      <c r="I19" s="46">
        <v>0</v>
      </c>
      <c r="J19" s="58">
        <f t="shared" si="0"/>
        <v>217410726</v>
      </c>
      <c r="K19" s="57">
        <f t="shared" si="4"/>
        <v>0.93720901209003349</v>
      </c>
    </row>
    <row r="20" spans="1:11" s="1" customFormat="1" ht="30" customHeight="1" thickTop="1" x14ac:dyDescent="0.15">
      <c r="A20" s="86" t="s">
        <v>81</v>
      </c>
      <c r="B20" s="9">
        <v>112952179</v>
      </c>
      <c r="C20" s="54">
        <f t="shared" si="5"/>
        <v>1.0333132956450366</v>
      </c>
      <c r="D20" s="16">
        <v>94866124</v>
      </c>
      <c r="E20" s="54">
        <f t="shared" si="1"/>
        <v>0.92711574683798048</v>
      </c>
      <c r="F20" s="16">
        <v>5569425</v>
      </c>
      <c r="G20" s="54">
        <f t="shared" si="2"/>
        <v>0.96421576494528594</v>
      </c>
      <c r="H20" s="45">
        <v>0</v>
      </c>
      <c r="I20" s="45">
        <v>0</v>
      </c>
      <c r="J20" s="30">
        <f t="shared" si="0"/>
        <v>213387728</v>
      </c>
      <c r="K20" s="55">
        <f t="shared" si="4"/>
        <v>0.98149586235225583</v>
      </c>
    </row>
    <row r="21" spans="1:11" s="1" customFormat="1" ht="30.75" customHeight="1" x14ac:dyDescent="0.15">
      <c r="A21" s="87" t="s">
        <v>82</v>
      </c>
      <c r="B21" s="6">
        <v>108495186</v>
      </c>
      <c r="C21" s="22">
        <f t="shared" si="5"/>
        <v>0.96054088518292324</v>
      </c>
      <c r="D21" s="15">
        <v>90108321</v>
      </c>
      <c r="E21" s="22">
        <f t="shared" si="1"/>
        <v>0.94984718675762492</v>
      </c>
      <c r="F21" s="15">
        <v>5101602</v>
      </c>
      <c r="G21" s="22">
        <f t="shared" si="2"/>
        <v>0.91600156210021677</v>
      </c>
      <c r="H21" s="21">
        <v>0</v>
      </c>
      <c r="I21" s="21">
        <v>0</v>
      </c>
      <c r="J21" s="27">
        <f t="shared" si="0"/>
        <v>203705109</v>
      </c>
      <c r="K21" s="51">
        <f t="shared" si="4"/>
        <v>0.95462429310836472</v>
      </c>
    </row>
    <row r="22" spans="1:11" s="1" customFormat="1" ht="30" customHeight="1" x14ac:dyDescent="0.15">
      <c r="A22" s="87" t="s">
        <v>83</v>
      </c>
      <c r="B22" s="6">
        <v>108984370</v>
      </c>
      <c r="C22" s="22">
        <f t="shared" si="5"/>
        <v>1.0045088083447316</v>
      </c>
      <c r="D22" s="15">
        <v>89003829</v>
      </c>
      <c r="E22" s="22">
        <f t="shared" si="1"/>
        <v>0.98774261924156814</v>
      </c>
      <c r="F22" s="15">
        <v>4194883</v>
      </c>
      <c r="G22" s="22">
        <f t="shared" si="2"/>
        <v>0.82226778960804858</v>
      </c>
      <c r="H22" s="21">
        <v>0</v>
      </c>
      <c r="I22" s="21">
        <v>0</v>
      </c>
      <c r="J22" s="27">
        <f t="shared" si="0"/>
        <v>202183082</v>
      </c>
      <c r="K22" s="51">
        <f t="shared" si="4"/>
        <v>0.99252828263624948</v>
      </c>
    </row>
    <row r="23" spans="1:11" s="1" customFormat="1" ht="30" customHeight="1" x14ac:dyDescent="0.15">
      <c r="A23" s="87" t="s">
        <v>84</v>
      </c>
      <c r="B23" s="78">
        <v>103926712</v>
      </c>
      <c r="C23" s="22">
        <f t="shared" si="5"/>
        <v>0.95359281335479573</v>
      </c>
      <c r="D23" s="20">
        <v>83832530</v>
      </c>
      <c r="E23" s="22">
        <f t="shared" si="1"/>
        <v>0.9418980165448837</v>
      </c>
      <c r="F23" s="20">
        <v>4360657</v>
      </c>
      <c r="G23" s="22">
        <f t="shared" si="2"/>
        <v>1.0395181462748782</v>
      </c>
      <c r="H23" s="21">
        <v>0</v>
      </c>
      <c r="I23" s="21">
        <v>0</v>
      </c>
      <c r="J23" s="10">
        <f t="shared" si="0"/>
        <v>192119899</v>
      </c>
      <c r="K23" s="51">
        <f t="shared" si="4"/>
        <v>0.95022737362367438</v>
      </c>
    </row>
    <row r="24" spans="1:11" s="1" customFormat="1" ht="30" customHeight="1" thickBot="1" x14ac:dyDescent="0.2">
      <c r="A24" s="90" t="s">
        <v>85</v>
      </c>
      <c r="B24" s="88">
        <v>103708989</v>
      </c>
      <c r="C24" s="42">
        <f t="shared" si="5"/>
        <v>0.99790503330847224</v>
      </c>
      <c r="D24" s="49">
        <v>75780088</v>
      </c>
      <c r="E24" s="42">
        <f t="shared" si="1"/>
        <v>0.90394609347946431</v>
      </c>
      <c r="F24" s="49">
        <v>4083803</v>
      </c>
      <c r="G24" s="42">
        <f t="shared" si="2"/>
        <v>0.93651094319044126</v>
      </c>
      <c r="H24" s="46">
        <v>0</v>
      </c>
      <c r="I24" s="46">
        <v>0</v>
      </c>
      <c r="J24" s="56">
        <f t="shared" si="0"/>
        <v>183572880</v>
      </c>
      <c r="K24" s="57">
        <f t="shared" si="4"/>
        <v>0.95551205760315339</v>
      </c>
    </row>
    <row r="25" spans="1:11" s="1" customFormat="1" ht="30" customHeight="1" thickTop="1" x14ac:dyDescent="0.15">
      <c r="A25" s="86" t="s">
        <v>86</v>
      </c>
      <c r="B25" s="79">
        <v>98140053</v>
      </c>
      <c r="C25" s="54">
        <f t="shared" si="5"/>
        <v>0.94630228243763903</v>
      </c>
      <c r="D25" s="44">
        <v>69742264</v>
      </c>
      <c r="E25" s="54">
        <f t="shared" si="1"/>
        <v>0.92032439972885749</v>
      </c>
      <c r="F25" s="44">
        <v>3947484</v>
      </c>
      <c r="G25" s="54">
        <f t="shared" si="2"/>
        <v>0.96661959452990265</v>
      </c>
      <c r="H25" s="45">
        <v>0</v>
      </c>
      <c r="I25" s="45">
        <v>0</v>
      </c>
      <c r="J25" s="39">
        <f t="shared" si="0"/>
        <v>171829801</v>
      </c>
      <c r="K25" s="55">
        <f t="shared" si="4"/>
        <v>0.93603042562714056</v>
      </c>
    </row>
    <row r="26" spans="1:11" s="1" customFormat="1" ht="30" customHeight="1" x14ac:dyDescent="0.15">
      <c r="A26" s="87" t="s">
        <v>87</v>
      </c>
      <c r="B26" s="78">
        <v>97964681</v>
      </c>
      <c r="C26" s="22">
        <f t="shared" si="5"/>
        <v>0.99821304355725182</v>
      </c>
      <c r="D26" s="20">
        <v>65415455</v>
      </c>
      <c r="E26" s="22">
        <f t="shared" si="1"/>
        <v>0.93796001517817085</v>
      </c>
      <c r="F26" s="20">
        <v>3590286</v>
      </c>
      <c r="G26" s="22">
        <f t="shared" si="2"/>
        <v>0.90951248947430818</v>
      </c>
      <c r="H26" s="21">
        <v>0</v>
      </c>
      <c r="I26" s="21">
        <v>0</v>
      </c>
      <c r="J26" s="10">
        <f t="shared" si="0"/>
        <v>166970422</v>
      </c>
      <c r="K26" s="51">
        <f t="shared" si="4"/>
        <v>0.97171981244394268</v>
      </c>
    </row>
    <row r="27" spans="1:11" ht="30" customHeight="1" x14ac:dyDescent="0.15">
      <c r="A27" s="87" t="s">
        <v>88</v>
      </c>
      <c r="B27" s="78">
        <v>89947359</v>
      </c>
      <c r="C27" s="22">
        <f t="shared" si="5"/>
        <v>0.91816109726320649</v>
      </c>
      <c r="D27" s="20">
        <v>61902841</v>
      </c>
      <c r="E27" s="22">
        <f t="shared" si="1"/>
        <v>0.94630299521726169</v>
      </c>
      <c r="F27" s="20">
        <v>3545754</v>
      </c>
      <c r="G27" s="22">
        <f t="shared" si="2"/>
        <v>0.98759653130697667</v>
      </c>
      <c r="H27" s="21">
        <v>0</v>
      </c>
      <c r="I27" s="21">
        <v>0</v>
      </c>
      <c r="J27" s="10">
        <f t="shared" si="0"/>
        <v>155395954</v>
      </c>
      <c r="K27" s="51">
        <f t="shared" si="4"/>
        <v>0.93067953077342047</v>
      </c>
    </row>
    <row r="28" spans="1:11" ht="30" customHeight="1" x14ac:dyDescent="0.15">
      <c r="A28" s="87" t="s">
        <v>89</v>
      </c>
      <c r="B28" s="78">
        <v>78494491</v>
      </c>
      <c r="C28" s="22">
        <f t="shared" si="5"/>
        <v>0.87267143663439861</v>
      </c>
      <c r="D28" s="20">
        <v>54753460</v>
      </c>
      <c r="E28" s="22">
        <f t="shared" si="1"/>
        <v>0.8845064154648411</v>
      </c>
      <c r="F28" s="20">
        <v>3472779</v>
      </c>
      <c r="G28" s="22">
        <f t="shared" si="2"/>
        <v>0.97941904599134622</v>
      </c>
      <c r="H28" s="21">
        <v>0</v>
      </c>
      <c r="I28" s="21">
        <v>0</v>
      </c>
      <c r="J28" s="10">
        <f t="shared" si="0"/>
        <v>136720730</v>
      </c>
      <c r="K28" s="51">
        <f t="shared" si="4"/>
        <v>0.87982168441785813</v>
      </c>
    </row>
    <row r="29" spans="1:11" ht="30" customHeight="1" thickBot="1" x14ac:dyDescent="0.2">
      <c r="A29" s="90" t="s">
        <v>90</v>
      </c>
      <c r="B29" s="88">
        <v>87872751</v>
      </c>
      <c r="C29" s="42">
        <f t="shared" si="5"/>
        <v>1.1194766649292625</v>
      </c>
      <c r="D29" s="49">
        <v>53260760</v>
      </c>
      <c r="E29" s="42">
        <f t="shared" si="1"/>
        <v>0.9727377959310699</v>
      </c>
      <c r="F29" s="49">
        <v>3460981</v>
      </c>
      <c r="G29" s="42">
        <f t="shared" si="2"/>
        <v>0.99660272076052059</v>
      </c>
      <c r="H29" s="46">
        <v>0</v>
      </c>
      <c r="I29" s="46">
        <v>0</v>
      </c>
      <c r="J29" s="56">
        <f t="shared" si="0"/>
        <v>144594492</v>
      </c>
      <c r="K29" s="57">
        <f t="shared" si="4"/>
        <v>1.0575901108778456</v>
      </c>
    </row>
    <row r="30" spans="1:11" ht="30" customHeight="1" thickTop="1" x14ac:dyDescent="0.15">
      <c r="A30" s="86" t="s">
        <v>91</v>
      </c>
      <c r="B30" s="79">
        <v>84263446</v>
      </c>
      <c r="C30" s="54">
        <f t="shared" si="5"/>
        <v>0.95892577666084455</v>
      </c>
      <c r="D30" s="44">
        <v>53654143</v>
      </c>
      <c r="E30" s="54">
        <f t="shared" si="1"/>
        <v>1.0073859817246318</v>
      </c>
      <c r="F30" s="44">
        <v>3171654</v>
      </c>
      <c r="G30" s="54">
        <f t="shared" si="2"/>
        <v>0.91640318164127454</v>
      </c>
      <c r="H30" s="45">
        <v>0</v>
      </c>
      <c r="I30" s="45">
        <v>0</v>
      </c>
      <c r="J30" s="39">
        <f t="shared" si="0"/>
        <v>141089243</v>
      </c>
      <c r="K30" s="55">
        <f t="shared" si="4"/>
        <v>0.97575807382759783</v>
      </c>
    </row>
    <row r="31" spans="1:11" ht="30" customHeight="1" x14ac:dyDescent="0.15">
      <c r="A31" s="87" t="s">
        <v>92</v>
      </c>
      <c r="B31" s="78">
        <v>86972562</v>
      </c>
      <c r="C31" s="22">
        <f t="shared" si="5"/>
        <v>1.0321505484121787</v>
      </c>
      <c r="D31" s="20">
        <v>52795522</v>
      </c>
      <c r="E31" s="22">
        <f t="shared" si="1"/>
        <v>0.98399711649480637</v>
      </c>
      <c r="F31" s="20">
        <v>3240119</v>
      </c>
      <c r="G31" s="22">
        <f t="shared" si="2"/>
        <v>1.0215865286692685</v>
      </c>
      <c r="H31" s="21">
        <v>0</v>
      </c>
      <c r="I31" s="21">
        <v>0</v>
      </c>
      <c r="J31" s="10">
        <f t="shared" si="0"/>
        <v>143008203</v>
      </c>
      <c r="K31" s="51">
        <f t="shared" si="4"/>
        <v>1.0136010368983268</v>
      </c>
    </row>
    <row r="32" spans="1:11" ht="30" customHeight="1" x14ac:dyDescent="0.15">
      <c r="A32" s="87" t="s">
        <v>93</v>
      </c>
      <c r="B32" s="6">
        <v>82205295</v>
      </c>
      <c r="C32" s="22">
        <f t="shared" si="5"/>
        <v>0.9451865405551696</v>
      </c>
      <c r="D32" s="15">
        <v>50502011</v>
      </c>
      <c r="E32" s="22">
        <f t="shared" si="1"/>
        <v>0.95655860737583009</v>
      </c>
      <c r="F32" s="15">
        <v>3683153</v>
      </c>
      <c r="G32" s="22">
        <f t="shared" si="2"/>
        <v>1.1367338668734079</v>
      </c>
      <c r="H32" s="21">
        <v>0</v>
      </c>
      <c r="I32" s="21">
        <v>0</v>
      </c>
      <c r="J32" s="27">
        <f t="shared" si="0"/>
        <v>136390459</v>
      </c>
      <c r="K32" s="51">
        <f t="shared" si="4"/>
        <v>0.95372472444814926</v>
      </c>
    </row>
    <row r="33" spans="1:11" ht="30" customHeight="1" x14ac:dyDescent="0.15">
      <c r="A33" s="97" t="s">
        <v>94</v>
      </c>
      <c r="B33" s="6">
        <v>82444048</v>
      </c>
      <c r="C33" s="22">
        <f t="shared" si="5"/>
        <v>1.0029043506260757</v>
      </c>
      <c r="D33" s="15">
        <v>47594749</v>
      </c>
      <c r="E33" s="22">
        <f t="shared" si="1"/>
        <v>0.94243274787611919</v>
      </c>
      <c r="F33" s="15">
        <v>3634993</v>
      </c>
      <c r="G33" s="22">
        <f t="shared" si="2"/>
        <v>0.98692424669841305</v>
      </c>
      <c r="H33" s="21">
        <v>0</v>
      </c>
      <c r="I33" s="21">
        <v>0</v>
      </c>
      <c r="J33" s="27">
        <f>B33+D33+F33+H33</f>
        <v>133673790</v>
      </c>
      <c r="K33" s="51">
        <f t="shared" si="4"/>
        <v>0.98008167858720974</v>
      </c>
    </row>
    <row r="34" spans="1:11" ht="30" customHeight="1" x14ac:dyDescent="0.15">
      <c r="A34" s="97" t="s">
        <v>95</v>
      </c>
      <c r="B34" s="117">
        <v>80436850</v>
      </c>
      <c r="C34" s="22">
        <f t="shared" si="5"/>
        <v>0.97565381554287578</v>
      </c>
      <c r="D34" s="117">
        <v>46582366</v>
      </c>
      <c r="E34" s="22">
        <f t="shared" si="1"/>
        <v>0.97872910307815675</v>
      </c>
      <c r="F34" s="117">
        <v>3150676</v>
      </c>
      <c r="G34" s="22">
        <f t="shared" si="2"/>
        <v>0.86676260449469922</v>
      </c>
      <c r="H34" s="21">
        <v>0</v>
      </c>
      <c r="I34" s="21">
        <v>0</v>
      </c>
      <c r="J34" s="27">
        <f>B34+D34+F34+H34</f>
        <v>130169892</v>
      </c>
      <c r="K34" s="51">
        <f t="shared" si="4"/>
        <v>0.97378769615195315</v>
      </c>
    </row>
    <row r="35" spans="1:11" ht="30" customHeight="1" x14ac:dyDescent="0.15">
      <c r="A35" s="97" t="s">
        <v>99</v>
      </c>
      <c r="B35" s="117">
        <v>75188771</v>
      </c>
      <c r="C35" s="22">
        <f t="shared" si="5"/>
        <v>0.93475528939783192</v>
      </c>
      <c r="D35" s="117">
        <v>44437860</v>
      </c>
      <c r="E35" s="22">
        <f t="shared" si="1"/>
        <v>0.95396313703773661</v>
      </c>
      <c r="F35" s="117">
        <v>2733302</v>
      </c>
      <c r="G35" s="22">
        <f t="shared" si="2"/>
        <v>0.867528746211924</v>
      </c>
      <c r="H35" s="21">
        <v>0</v>
      </c>
      <c r="I35" s="21">
        <v>0</v>
      </c>
      <c r="J35" s="27">
        <f>B35+D35+F35+H35</f>
        <v>122359933</v>
      </c>
      <c r="K35" s="51">
        <f t="shared" si="4"/>
        <v>0.94000180164549885</v>
      </c>
    </row>
    <row r="64" spans="1:22" ht="30" customHeight="1" x14ac:dyDescent="0.15">
      <c r="A64" s="148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49"/>
    </row>
    <row r="65" spans="1:22" ht="30" customHeight="1" x14ac:dyDescent="0.15">
      <c r="A65" s="148"/>
      <c r="B65" s="100"/>
      <c r="C65" s="100"/>
      <c r="D65" s="100"/>
      <c r="E65" s="100"/>
      <c r="F65" s="100"/>
      <c r="G65" s="100"/>
      <c r="H65" s="100"/>
      <c r="I65" s="100"/>
      <c r="J65" s="100"/>
      <c r="K65" s="127"/>
      <c r="L65" s="100"/>
      <c r="M65" s="100"/>
      <c r="N65" s="100"/>
      <c r="O65" s="127"/>
      <c r="P65" s="100"/>
      <c r="Q65" s="100"/>
      <c r="R65" s="100"/>
      <c r="S65" s="100"/>
      <c r="T65" s="100"/>
      <c r="U65" s="100"/>
      <c r="V65" s="149"/>
    </row>
    <row r="66" spans="1:22" ht="30" customHeight="1" x14ac:dyDescent="0.15">
      <c r="A66" s="148"/>
      <c r="B66" s="100"/>
      <c r="C66" s="100"/>
      <c r="D66" s="124"/>
      <c r="E66" s="124"/>
      <c r="F66" s="125"/>
      <c r="G66" s="100"/>
      <c r="H66" s="100"/>
      <c r="I66" s="126"/>
      <c r="J66" s="126"/>
      <c r="K66" s="100"/>
      <c r="L66" s="125"/>
      <c r="M66" s="125"/>
      <c r="N66" s="124"/>
      <c r="O66" s="100"/>
      <c r="P66" s="100"/>
      <c r="Q66" s="100"/>
      <c r="R66" s="100"/>
      <c r="S66" s="100"/>
      <c r="T66" s="100"/>
      <c r="U66" s="100"/>
      <c r="V66" s="149"/>
    </row>
    <row r="67" spans="1:22" ht="30" customHeight="1" x14ac:dyDescent="0.15">
      <c r="A67" s="148"/>
      <c r="B67" s="100"/>
      <c r="C67" s="100"/>
      <c r="D67" s="100"/>
      <c r="E67" s="100"/>
      <c r="F67" s="100"/>
      <c r="G67" s="127"/>
      <c r="H67" s="100"/>
      <c r="I67" s="100"/>
      <c r="J67" s="100"/>
      <c r="K67" s="127"/>
      <c r="L67" s="100"/>
      <c r="M67" s="100"/>
      <c r="N67" s="100"/>
      <c r="O67" s="127"/>
      <c r="P67" s="100"/>
      <c r="Q67" s="100"/>
      <c r="R67" s="100"/>
      <c r="S67" s="100"/>
      <c r="T67" s="100"/>
      <c r="U67" s="127"/>
      <c r="V67" s="149"/>
    </row>
  </sheetData>
  <mergeCells count="10">
    <mergeCell ref="A64:A65"/>
    <mergeCell ref="V64:V65"/>
    <mergeCell ref="A66:A67"/>
    <mergeCell ref="V66:V67"/>
    <mergeCell ref="J1:K1"/>
    <mergeCell ref="B2:C2"/>
    <mergeCell ref="D2:E2"/>
    <mergeCell ref="F2:G2"/>
    <mergeCell ref="H2:I2"/>
    <mergeCell ref="J2:K2"/>
  </mergeCells>
  <phoneticPr fontId="2"/>
  <pageMargins left="0.98425196850393704" right="0.70866141732283472" top="0.74803149606299213" bottom="0.74803149606299213" header="0.31496062992125984" footer="0.31496062992125984"/>
  <pageSetup paperSize="9" scale="76" firstPageNumber="14" orientation="portrait" useFirstPageNumber="1" r:id="rId1"/>
  <headerFooter scaleWithDoc="0">
    <oddFooter>&amp;C- &amp;P -</oddFooter>
  </headerFooter>
  <ignoredErrors>
    <ignoredError sqref="J5:J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00"/>
  <sheetViews>
    <sheetView view="pageBreakPreview" topLeftCell="A10" zoomScale="55" zoomScaleNormal="100" zoomScaleSheetLayoutView="55" workbookViewId="0">
      <selection activeCell="O62" sqref="O62"/>
    </sheetView>
  </sheetViews>
  <sheetFormatPr defaultRowHeight="13.5" x14ac:dyDescent="0.15"/>
  <cols>
    <col min="1" max="1" width="10" style="61" customWidth="1"/>
    <col min="2" max="6" width="10" style="62" customWidth="1"/>
    <col min="9" max="9" width="10.25" bestFit="1" customWidth="1"/>
    <col min="10" max="10" width="9.125" bestFit="1" customWidth="1"/>
    <col min="11" max="11" width="5.25" customWidth="1"/>
    <col min="12" max="12" width="11.375" bestFit="1" customWidth="1"/>
    <col min="13" max="14" width="10.25" bestFit="1" customWidth="1"/>
    <col min="15" max="15" width="11.375" bestFit="1" customWidth="1"/>
  </cols>
  <sheetData>
    <row r="2" spans="1:1" x14ac:dyDescent="0.15">
      <c r="A2" s="94"/>
    </row>
    <row r="21" ht="21" customHeight="1" x14ac:dyDescent="0.15"/>
    <row r="62" spans="1:22" s="92" customFormat="1" ht="18" customHeight="1" x14ac:dyDescent="0.15">
      <c r="A62" s="119"/>
      <c r="B62" s="120" t="s">
        <v>63</v>
      </c>
      <c r="C62" s="120"/>
      <c r="D62" s="120"/>
      <c r="E62" s="120"/>
      <c r="F62" s="120"/>
      <c r="G62" s="121"/>
      <c r="H62" s="121"/>
      <c r="I62" s="121"/>
      <c r="J62" s="121"/>
      <c r="K62" s="121"/>
    </row>
    <row r="63" spans="1:22" x14ac:dyDescent="0.15">
      <c r="A63" s="122"/>
      <c r="B63" s="99"/>
      <c r="C63" s="99"/>
      <c r="D63" s="99"/>
      <c r="E63" s="99"/>
      <c r="F63" s="99"/>
      <c r="G63" s="108"/>
      <c r="H63" s="108"/>
      <c r="I63" s="108"/>
      <c r="J63" s="108"/>
      <c r="K63" s="108"/>
    </row>
    <row r="64" spans="1:22" x14ac:dyDescent="0.15">
      <c r="A64" s="154"/>
      <c r="B64" s="99"/>
      <c r="C64" s="99"/>
      <c r="D64" s="99"/>
      <c r="E64" s="99"/>
      <c r="F64" s="99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55"/>
    </row>
    <row r="65" spans="1:22" x14ac:dyDescent="0.15">
      <c r="A65" s="154"/>
      <c r="B65" s="99"/>
      <c r="C65" s="99"/>
      <c r="D65" s="99"/>
      <c r="E65" s="99"/>
      <c r="F65" s="99"/>
      <c r="G65" s="108"/>
      <c r="H65" s="108"/>
      <c r="I65" s="108"/>
      <c r="J65" s="108"/>
      <c r="K65" s="123"/>
      <c r="L65" s="108"/>
      <c r="M65" s="108"/>
      <c r="N65" s="108"/>
      <c r="O65" s="123"/>
      <c r="P65" s="108"/>
      <c r="Q65" s="108"/>
      <c r="R65" s="108"/>
      <c r="S65" s="108"/>
      <c r="T65" s="108"/>
      <c r="U65" s="108"/>
      <c r="V65" s="155"/>
    </row>
    <row r="66" spans="1:22" ht="14.25" x14ac:dyDescent="0.15">
      <c r="A66" s="154" t="s">
        <v>96</v>
      </c>
      <c r="B66" s="99"/>
      <c r="C66" s="99"/>
      <c r="D66" s="124"/>
      <c r="E66" s="124"/>
      <c r="F66" s="125"/>
      <c r="G66" s="108"/>
      <c r="H66" s="108"/>
      <c r="I66" s="126"/>
      <c r="J66" s="126"/>
      <c r="K66" s="108"/>
      <c r="L66" s="125"/>
      <c r="M66" s="125"/>
      <c r="N66" s="124"/>
      <c r="O66" s="108"/>
      <c r="P66" s="108"/>
      <c r="Q66" s="108"/>
      <c r="R66" s="108"/>
      <c r="S66" s="108"/>
      <c r="T66" s="108"/>
      <c r="U66" s="108"/>
      <c r="V66" s="155"/>
    </row>
    <row r="67" spans="1:22" x14ac:dyDescent="0.15">
      <c r="A67" s="156"/>
      <c r="G67" s="113"/>
      <c r="K67" s="115"/>
      <c r="O67" s="115"/>
      <c r="P67" s="108"/>
      <c r="Q67" s="108"/>
      <c r="R67" s="108"/>
      <c r="S67" s="108"/>
      <c r="T67" s="108"/>
      <c r="U67" s="123"/>
      <c r="V67" s="155"/>
    </row>
    <row r="68" spans="1:22" x14ac:dyDescent="0.15">
      <c r="A68" s="63" t="s">
        <v>13</v>
      </c>
      <c r="B68" s="64" t="s">
        <v>5</v>
      </c>
      <c r="C68" s="64" t="s">
        <v>6</v>
      </c>
      <c r="D68" s="64" t="s">
        <v>7</v>
      </c>
      <c r="E68" s="64" t="s">
        <v>1</v>
      </c>
      <c r="F68" s="64" t="s">
        <v>61</v>
      </c>
      <c r="J68" s="64" t="s">
        <v>13</v>
      </c>
      <c r="K68" s="64" t="s">
        <v>3</v>
      </c>
      <c r="L68" s="64" t="s">
        <v>55</v>
      </c>
      <c r="M68" s="64" t="s">
        <v>56</v>
      </c>
      <c r="N68" s="64" t="s">
        <v>4</v>
      </c>
      <c r="O68" s="64" t="s">
        <v>61</v>
      </c>
    </row>
    <row r="69" spans="1:22" x14ac:dyDescent="0.15">
      <c r="A69" s="65" t="s">
        <v>22</v>
      </c>
      <c r="B69" s="66">
        <v>155797402</v>
      </c>
      <c r="C69" s="66">
        <v>144078481</v>
      </c>
      <c r="D69" s="66">
        <v>8317095</v>
      </c>
      <c r="E69" s="66">
        <v>13344462</v>
      </c>
      <c r="F69" s="66">
        <f t="shared" ref="F69:F97" si="0">SUM(B69:E69)</f>
        <v>321537440</v>
      </c>
      <c r="J69" s="66" t="s">
        <v>22</v>
      </c>
      <c r="K69" s="66">
        <v>133717721</v>
      </c>
      <c r="L69" s="66">
        <v>156426632</v>
      </c>
      <c r="M69" s="66">
        <v>22641374</v>
      </c>
      <c r="N69" s="66">
        <v>8751713</v>
      </c>
      <c r="O69" s="66">
        <f t="shared" ref="O69:O97" si="1">SUM(K69:N69)</f>
        <v>321537440</v>
      </c>
      <c r="P69" t="b">
        <f>F69=O69</f>
        <v>1</v>
      </c>
    </row>
    <row r="70" spans="1:22" x14ac:dyDescent="0.15">
      <c r="A70" s="65" t="s">
        <v>23</v>
      </c>
      <c r="B70" s="66">
        <v>164243891</v>
      </c>
      <c r="C70" s="66">
        <v>155324950</v>
      </c>
      <c r="D70" s="66">
        <v>9150759</v>
      </c>
      <c r="E70" s="66">
        <v>13287194</v>
      </c>
      <c r="F70" s="66">
        <f t="shared" si="0"/>
        <v>342006794</v>
      </c>
      <c r="J70" s="66" t="s">
        <v>23</v>
      </c>
      <c r="K70" s="66">
        <v>143611199</v>
      </c>
      <c r="L70" s="66">
        <v>164859534</v>
      </c>
      <c r="M70" s="66">
        <v>24075835</v>
      </c>
      <c r="N70" s="66">
        <v>9460226</v>
      </c>
      <c r="O70" s="66">
        <f t="shared" si="1"/>
        <v>342006794</v>
      </c>
      <c r="P70" t="b">
        <f t="shared" ref="P70:P98" si="2">F70=O70</f>
        <v>1</v>
      </c>
    </row>
    <row r="71" spans="1:22" x14ac:dyDescent="0.15">
      <c r="A71" s="65" t="s">
        <v>24</v>
      </c>
      <c r="B71" s="66">
        <v>178896831</v>
      </c>
      <c r="C71" s="66">
        <v>158900717</v>
      </c>
      <c r="D71" s="66">
        <v>10126707</v>
      </c>
      <c r="E71" s="66">
        <v>12182732</v>
      </c>
      <c r="F71" s="66">
        <f t="shared" si="0"/>
        <v>360106987</v>
      </c>
      <c r="J71" s="66" t="s">
        <v>24</v>
      </c>
      <c r="K71" s="66">
        <v>149734580</v>
      </c>
      <c r="L71" s="66">
        <v>173778923</v>
      </c>
      <c r="M71" s="66">
        <v>26150998</v>
      </c>
      <c r="N71" s="66">
        <v>10442486</v>
      </c>
      <c r="O71" s="66">
        <f t="shared" si="1"/>
        <v>360106987</v>
      </c>
      <c r="P71" t="b">
        <f t="shared" si="2"/>
        <v>1</v>
      </c>
    </row>
    <row r="72" spans="1:22" x14ac:dyDescent="0.15">
      <c r="A72" s="65" t="s">
        <v>25</v>
      </c>
      <c r="B72" s="66">
        <v>181831363</v>
      </c>
      <c r="C72" s="66">
        <v>155450095</v>
      </c>
      <c r="D72" s="66">
        <v>11170222</v>
      </c>
      <c r="E72" s="66">
        <v>11824839</v>
      </c>
      <c r="F72" s="66">
        <f t="shared" si="0"/>
        <v>360276519</v>
      </c>
      <c r="J72" s="66" t="s">
        <v>25</v>
      </c>
      <c r="K72" s="66">
        <v>148277798</v>
      </c>
      <c r="L72" s="66">
        <v>173865702</v>
      </c>
      <c r="M72" s="66">
        <v>27128278</v>
      </c>
      <c r="N72" s="66">
        <v>11004741</v>
      </c>
      <c r="O72" s="66">
        <f t="shared" si="1"/>
        <v>360276519</v>
      </c>
      <c r="P72" t="b">
        <f t="shared" si="2"/>
        <v>1</v>
      </c>
    </row>
    <row r="73" spans="1:22" x14ac:dyDescent="0.15">
      <c r="A73" s="65" t="s">
        <v>26</v>
      </c>
      <c r="B73" s="66">
        <v>164277900</v>
      </c>
      <c r="C73" s="66">
        <v>151060876</v>
      </c>
      <c r="D73" s="66">
        <v>10924802</v>
      </c>
      <c r="E73" s="66">
        <v>11388787</v>
      </c>
      <c r="F73" s="66">
        <f t="shared" si="0"/>
        <v>337652365</v>
      </c>
      <c r="J73" s="66" t="s">
        <v>26</v>
      </c>
      <c r="K73" s="66">
        <v>139627149</v>
      </c>
      <c r="L73" s="66">
        <v>161735895</v>
      </c>
      <c r="M73" s="66">
        <v>25732272</v>
      </c>
      <c r="N73" s="66">
        <v>10557049</v>
      </c>
      <c r="O73" s="66">
        <f t="shared" si="1"/>
        <v>337652365</v>
      </c>
      <c r="P73" t="b">
        <f t="shared" si="2"/>
        <v>1</v>
      </c>
    </row>
    <row r="74" spans="1:22" x14ac:dyDescent="0.15">
      <c r="A74" s="65" t="s">
        <v>27</v>
      </c>
      <c r="B74" s="66">
        <v>166720758</v>
      </c>
      <c r="C74" s="66">
        <v>148913143</v>
      </c>
      <c r="D74" s="66">
        <v>10824286</v>
      </c>
      <c r="E74" s="66">
        <v>11932661</v>
      </c>
      <c r="F74" s="66">
        <f t="shared" si="0"/>
        <v>338390848</v>
      </c>
      <c r="J74" s="66" t="s">
        <v>27</v>
      </c>
      <c r="K74" s="66">
        <v>135499727</v>
      </c>
      <c r="L74" s="66">
        <v>166938220</v>
      </c>
      <c r="M74" s="66">
        <v>25557979</v>
      </c>
      <c r="N74" s="66">
        <v>10394922</v>
      </c>
      <c r="O74" s="66">
        <f t="shared" si="1"/>
        <v>338390848</v>
      </c>
      <c r="P74" t="b">
        <f t="shared" si="2"/>
        <v>1</v>
      </c>
    </row>
    <row r="75" spans="1:22" x14ac:dyDescent="0.15">
      <c r="A75" s="65" t="s">
        <v>28</v>
      </c>
      <c r="B75" s="66">
        <v>162294559</v>
      </c>
      <c r="C75" s="66">
        <v>146795822</v>
      </c>
      <c r="D75" s="66">
        <v>10410700</v>
      </c>
      <c r="E75" s="66">
        <v>9255591</v>
      </c>
      <c r="F75" s="66">
        <f t="shared" si="0"/>
        <v>328756672</v>
      </c>
      <c r="J75" s="66" t="s">
        <v>28</v>
      </c>
      <c r="K75" s="66">
        <v>132493954</v>
      </c>
      <c r="L75" s="66">
        <v>161647936</v>
      </c>
      <c r="M75" s="66">
        <v>24352259</v>
      </c>
      <c r="N75" s="66">
        <v>10262523</v>
      </c>
      <c r="O75" s="66">
        <f t="shared" si="1"/>
        <v>328756672</v>
      </c>
      <c r="P75" t="b">
        <f t="shared" si="2"/>
        <v>1</v>
      </c>
    </row>
    <row r="76" spans="1:22" x14ac:dyDescent="0.15">
      <c r="A76" s="65" t="s">
        <v>29</v>
      </c>
      <c r="B76" s="66">
        <v>151712477</v>
      </c>
      <c r="C76" s="66">
        <v>144171477</v>
      </c>
      <c r="D76" s="66">
        <v>9790844</v>
      </c>
      <c r="E76" s="66">
        <v>7310854</v>
      </c>
      <c r="F76" s="66">
        <f t="shared" si="0"/>
        <v>312985652</v>
      </c>
      <c r="J76" s="66" t="s">
        <v>29</v>
      </c>
      <c r="K76" s="66">
        <v>126937361</v>
      </c>
      <c r="L76" s="66">
        <v>153802287</v>
      </c>
      <c r="M76" s="66">
        <v>22426767</v>
      </c>
      <c r="N76" s="66">
        <v>9819237</v>
      </c>
      <c r="O76" s="66">
        <f t="shared" si="1"/>
        <v>312985652</v>
      </c>
      <c r="P76" t="b">
        <f t="shared" si="2"/>
        <v>1</v>
      </c>
    </row>
    <row r="77" spans="1:22" x14ac:dyDescent="0.15">
      <c r="A77" s="65" t="s">
        <v>30</v>
      </c>
      <c r="B77" s="66">
        <v>145452515</v>
      </c>
      <c r="C77" s="66">
        <v>145075168</v>
      </c>
      <c r="D77" s="66">
        <v>9480721</v>
      </c>
      <c r="E77" s="66">
        <v>0</v>
      </c>
      <c r="F77" s="66">
        <f t="shared" si="0"/>
        <v>300008404</v>
      </c>
      <c r="J77" s="66" t="s">
        <v>30</v>
      </c>
      <c r="K77" s="66">
        <v>126411269</v>
      </c>
      <c r="L77" s="66">
        <v>142902494</v>
      </c>
      <c r="M77" s="66">
        <v>21349700</v>
      </c>
      <c r="N77" s="66">
        <v>9344941</v>
      </c>
      <c r="O77" s="66">
        <f t="shared" si="1"/>
        <v>300008404</v>
      </c>
      <c r="P77" t="b">
        <f t="shared" si="2"/>
        <v>1</v>
      </c>
    </row>
    <row r="78" spans="1:22" x14ac:dyDescent="0.15">
      <c r="A78" s="65" t="s">
        <v>31</v>
      </c>
      <c r="B78" s="66">
        <v>139157006</v>
      </c>
      <c r="C78" s="66">
        <v>143367506</v>
      </c>
      <c r="D78" s="66">
        <v>8905607</v>
      </c>
      <c r="E78" s="66">
        <v>0</v>
      </c>
      <c r="F78" s="66">
        <f t="shared" si="0"/>
        <v>291430119</v>
      </c>
      <c r="J78" s="66" t="s">
        <v>31</v>
      </c>
      <c r="K78" s="66">
        <v>117077094</v>
      </c>
      <c r="L78" s="66">
        <v>144844627</v>
      </c>
      <c r="M78" s="66">
        <v>20261955</v>
      </c>
      <c r="N78" s="66">
        <v>9246443</v>
      </c>
      <c r="O78" s="66">
        <f t="shared" si="1"/>
        <v>291430119</v>
      </c>
      <c r="P78" t="b">
        <f t="shared" si="2"/>
        <v>1</v>
      </c>
    </row>
    <row r="79" spans="1:22" x14ac:dyDescent="0.15">
      <c r="A79" s="65" t="s">
        <v>32</v>
      </c>
      <c r="B79" s="66">
        <v>153212371</v>
      </c>
      <c r="C79" s="66">
        <v>140755087</v>
      </c>
      <c r="D79" s="66">
        <v>8372283</v>
      </c>
      <c r="E79" s="66">
        <v>0</v>
      </c>
      <c r="F79" s="66">
        <f t="shared" si="0"/>
        <v>302339741</v>
      </c>
      <c r="J79" s="66" t="s">
        <v>32</v>
      </c>
      <c r="K79" s="66">
        <v>119623388</v>
      </c>
      <c r="L79" s="66">
        <v>151587888</v>
      </c>
      <c r="M79" s="66">
        <v>21828655</v>
      </c>
      <c r="N79" s="66">
        <v>9299810</v>
      </c>
      <c r="O79" s="66">
        <f t="shared" si="1"/>
        <v>302339741</v>
      </c>
      <c r="P79" t="b">
        <f t="shared" si="2"/>
        <v>1</v>
      </c>
    </row>
    <row r="80" spans="1:22" x14ac:dyDescent="0.15">
      <c r="A80" s="65" t="s">
        <v>33</v>
      </c>
      <c r="B80" s="66">
        <v>131942596</v>
      </c>
      <c r="C80" s="66">
        <v>135126653</v>
      </c>
      <c r="D80" s="66">
        <v>8226179</v>
      </c>
      <c r="E80" s="66">
        <v>0</v>
      </c>
      <c r="F80" s="66">
        <f t="shared" si="0"/>
        <v>275295428</v>
      </c>
      <c r="J80" s="66" t="s">
        <v>33</v>
      </c>
      <c r="K80" s="66">
        <v>108570986</v>
      </c>
      <c r="L80" s="66">
        <v>138399504</v>
      </c>
      <c r="M80" s="66">
        <v>19159086</v>
      </c>
      <c r="N80" s="66">
        <v>9165852</v>
      </c>
      <c r="O80" s="66">
        <f t="shared" si="1"/>
        <v>275295428</v>
      </c>
      <c r="P80" t="b">
        <f t="shared" si="2"/>
        <v>1</v>
      </c>
    </row>
    <row r="81" spans="1:16" x14ac:dyDescent="0.15">
      <c r="A81" s="65" t="s">
        <v>34</v>
      </c>
      <c r="B81" s="66">
        <v>124039679</v>
      </c>
      <c r="C81" s="66">
        <v>126999511</v>
      </c>
      <c r="D81" s="66">
        <v>7344240</v>
      </c>
      <c r="E81" s="66">
        <v>0</v>
      </c>
      <c r="F81" s="66">
        <f t="shared" si="0"/>
        <v>258383430</v>
      </c>
      <c r="J81" s="66" t="s">
        <v>34</v>
      </c>
      <c r="K81" s="66">
        <v>100830446</v>
      </c>
      <c r="L81" s="66">
        <v>131945785</v>
      </c>
      <c r="M81" s="66">
        <v>16785551</v>
      </c>
      <c r="N81" s="66">
        <v>8821648</v>
      </c>
      <c r="O81" s="66">
        <f t="shared" si="1"/>
        <v>258383430</v>
      </c>
      <c r="P81" t="b">
        <f t="shared" si="2"/>
        <v>1</v>
      </c>
    </row>
    <row r="82" spans="1:16" x14ac:dyDescent="0.15">
      <c r="A82" s="65" t="s">
        <v>35</v>
      </c>
      <c r="B82" s="66">
        <v>112462096</v>
      </c>
      <c r="C82" s="66">
        <v>123566396</v>
      </c>
      <c r="D82" s="66">
        <v>5516967</v>
      </c>
      <c r="E82" s="66">
        <v>0</v>
      </c>
      <c r="F82" s="66">
        <f t="shared" si="0"/>
        <v>241545459</v>
      </c>
      <c r="J82" s="66" t="s">
        <v>35</v>
      </c>
      <c r="K82" s="66">
        <v>94711687</v>
      </c>
      <c r="L82" s="66">
        <v>124316310</v>
      </c>
      <c r="M82" s="66">
        <v>15465662</v>
      </c>
      <c r="N82" s="66">
        <v>7051800</v>
      </c>
      <c r="O82" s="66">
        <f t="shared" si="1"/>
        <v>241545459</v>
      </c>
      <c r="P82" t="b">
        <f t="shared" si="2"/>
        <v>1</v>
      </c>
    </row>
    <row r="83" spans="1:16" x14ac:dyDescent="0.15">
      <c r="A83" s="65" t="s">
        <v>36</v>
      </c>
      <c r="B83" s="66">
        <v>110774198</v>
      </c>
      <c r="C83" s="66">
        <v>114665421</v>
      </c>
      <c r="D83" s="66">
        <v>6537158</v>
      </c>
      <c r="E83" s="66">
        <v>0</v>
      </c>
      <c r="F83" s="66">
        <f t="shared" si="0"/>
        <v>231976777</v>
      </c>
      <c r="J83" s="66" t="s">
        <v>36</v>
      </c>
      <c r="K83" s="66">
        <v>86494775</v>
      </c>
      <c r="L83" s="66">
        <v>121750240</v>
      </c>
      <c r="M83" s="66">
        <v>15755170</v>
      </c>
      <c r="N83" s="66">
        <v>7976592</v>
      </c>
      <c r="O83" s="66">
        <f t="shared" si="1"/>
        <v>231976777</v>
      </c>
      <c r="P83" t="b">
        <f t="shared" si="2"/>
        <v>1</v>
      </c>
    </row>
    <row r="84" spans="1:16" x14ac:dyDescent="0.15">
      <c r="A84" s="65" t="s">
        <v>37</v>
      </c>
      <c r="B84" s="66">
        <v>109310680</v>
      </c>
      <c r="C84" s="66">
        <v>102323927</v>
      </c>
      <c r="D84" s="66">
        <v>5776119</v>
      </c>
      <c r="E84" s="66">
        <v>0</v>
      </c>
      <c r="F84" s="66">
        <f t="shared" si="0"/>
        <v>217410726</v>
      </c>
      <c r="J84" s="66" t="s">
        <v>37</v>
      </c>
      <c r="K84" s="66">
        <v>84299997</v>
      </c>
      <c r="L84" s="66">
        <v>110789728</v>
      </c>
      <c r="M84" s="66">
        <v>14625456</v>
      </c>
      <c r="N84" s="66">
        <v>7695545</v>
      </c>
      <c r="O84" s="66">
        <f t="shared" si="1"/>
        <v>217410726</v>
      </c>
      <c r="P84" t="b">
        <f t="shared" si="2"/>
        <v>1</v>
      </c>
    </row>
    <row r="85" spans="1:16" x14ac:dyDescent="0.15">
      <c r="A85" s="65" t="s">
        <v>38</v>
      </c>
      <c r="B85" s="66">
        <v>112952179</v>
      </c>
      <c r="C85" s="66">
        <v>94866124</v>
      </c>
      <c r="D85" s="66">
        <v>5569425</v>
      </c>
      <c r="E85" s="66">
        <v>0</v>
      </c>
      <c r="F85" s="66">
        <f t="shared" si="0"/>
        <v>213387728</v>
      </c>
      <c r="J85" s="66" t="s">
        <v>38</v>
      </c>
      <c r="K85" s="66">
        <v>83087285</v>
      </c>
      <c r="L85" s="66">
        <v>108293257</v>
      </c>
      <c r="M85" s="66">
        <v>17899324</v>
      </c>
      <c r="N85" s="66">
        <v>4107862</v>
      </c>
      <c r="O85" s="66">
        <f t="shared" si="1"/>
        <v>213387728</v>
      </c>
      <c r="P85" t="b">
        <f t="shared" si="2"/>
        <v>1</v>
      </c>
    </row>
    <row r="86" spans="1:16" x14ac:dyDescent="0.15">
      <c r="A86" s="65" t="s">
        <v>39</v>
      </c>
      <c r="B86" s="66">
        <v>108495186</v>
      </c>
      <c r="C86" s="66">
        <v>90108321</v>
      </c>
      <c r="D86" s="66">
        <v>5101602</v>
      </c>
      <c r="E86" s="66">
        <v>0</v>
      </c>
      <c r="F86" s="66">
        <f t="shared" si="0"/>
        <v>203705109</v>
      </c>
      <c r="J86" s="66" t="s">
        <v>39</v>
      </c>
      <c r="K86" s="66">
        <v>79302198</v>
      </c>
      <c r="L86" s="66">
        <v>103711567</v>
      </c>
      <c r="M86" s="66">
        <v>16900263</v>
      </c>
      <c r="N86" s="66">
        <v>3791081</v>
      </c>
      <c r="O86" s="66">
        <f t="shared" si="1"/>
        <v>203705109</v>
      </c>
      <c r="P86" t="b">
        <f t="shared" si="2"/>
        <v>1</v>
      </c>
    </row>
    <row r="87" spans="1:16" x14ac:dyDescent="0.15">
      <c r="A87" s="65" t="s">
        <v>40</v>
      </c>
      <c r="B87" s="66">
        <v>108984370</v>
      </c>
      <c r="C87" s="66">
        <v>89003829</v>
      </c>
      <c r="D87" s="66">
        <v>4194883</v>
      </c>
      <c r="E87" s="66">
        <v>0</v>
      </c>
      <c r="F87" s="66">
        <f t="shared" si="0"/>
        <v>202183082</v>
      </c>
      <c r="J87" s="66" t="s">
        <v>40</v>
      </c>
      <c r="K87" s="66">
        <v>79599872</v>
      </c>
      <c r="L87" s="66">
        <v>103594571</v>
      </c>
      <c r="M87" s="66">
        <v>15333161</v>
      </c>
      <c r="N87" s="66">
        <v>3655478</v>
      </c>
      <c r="O87" s="66">
        <f t="shared" si="1"/>
        <v>202183082</v>
      </c>
      <c r="P87" t="b">
        <f t="shared" si="2"/>
        <v>1</v>
      </c>
    </row>
    <row r="88" spans="1:16" x14ac:dyDescent="0.15">
      <c r="A88" s="65" t="s">
        <v>41</v>
      </c>
      <c r="B88" s="66">
        <v>103926712</v>
      </c>
      <c r="C88" s="66">
        <v>83832530</v>
      </c>
      <c r="D88" s="66">
        <v>4360657</v>
      </c>
      <c r="E88" s="66">
        <v>0</v>
      </c>
      <c r="F88" s="66">
        <f t="shared" si="0"/>
        <v>192119899</v>
      </c>
      <c r="J88" s="66" t="s">
        <v>41</v>
      </c>
      <c r="K88" s="66">
        <v>78473886</v>
      </c>
      <c r="L88" s="66">
        <v>95099504</v>
      </c>
      <c r="M88" s="66">
        <v>15082332</v>
      </c>
      <c r="N88" s="66">
        <v>3464177</v>
      </c>
      <c r="O88" s="66">
        <f t="shared" si="1"/>
        <v>192119899</v>
      </c>
      <c r="P88" t="b">
        <f t="shared" si="2"/>
        <v>1</v>
      </c>
    </row>
    <row r="89" spans="1:16" x14ac:dyDescent="0.15">
      <c r="A89" s="65" t="s">
        <v>42</v>
      </c>
      <c r="B89" s="66">
        <v>103708989</v>
      </c>
      <c r="C89" s="66">
        <v>75780088</v>
      </c>
      <c r="D89" s="66">
        <v>4083803</v>
      </c>
      <c r="E89" s="66">
        <v>0</v>
      </c>
      <c r="F89" s="66">
        <f t="shared" si="0"/>
        <v>183572880</v>
      </c>
      <c r="J89" s="66" t="s">
        <v>42</v>
      </c>
      <c r="K89" s="66">
        <v>75236427</v>
      </c>
      <c r="L89" s="66">
        <v>89654128</v>
      </c>
      <c r="M89" s="66">
        <v>15382553</v>
      </c>
      <c r="N89" s="66">
        <v>3299772</v>
      </c>
      <c r="O89" s="66">
        <f t="shared" si="1"/>
        <v>183572880</v>
      </c>
      <c r="P89" t="b">
        <f t="shared" si="2"/>
        <v>1</v>
      </c>
    </row>
    <row r="90" spans="1:16" x14ac:dyDescent="0.15">
      <c r="A90" s="65" t="s">
        <v>43</v>
      </c>
      <c r="B90" s="66">
        <v>98140053</v>
      </c>
      <c r="C90" s="66">
        <v>69742264</v>
      </c>
      <c r="D90" s="66">
        <v>3947484</v>
      </c>
      <c r="E90" s="66">
        <v>0</v>
      </c>
      <c r="F90" s="66">
        <f t="shared" si="0"/>
        <v>171829801</v>
      </c>
      <c r="J90" s="66" t="s">
        <v>43</v>
      </c>
      <c r="K90" s="66">
        <v>70096584</v>
      </c>
      <c r="L90" s="66">
        <v>83875708</v>
      </c>
      <c r="M90" s="66">
        <v>14819884</v>
      </c>
      <c r="N90" s="66">
        <v>3037625</v>
      </c>
      <c r="O90" s="66">
        <f t="shared" si="1"/>
        <v>171829801</v>
      </c>
      <c r="P90" t="b">
        <f t="shared" si="2"/>
        <v>1</v>
      </c>
    </row>
    <row r="91" spans="1:16" x14ac:dyDescent="0.15">
      <c r="A91" s="65" t="s">
        <v>44</v>
      </c>
      <c r="B91" s="66">
        <v>97964681</v>
      </c>
      <c r="C91" s="66">
        <v>65415455</v>
      </c>
      <c r="D91" s="66">
        <v>3590286</v>
      </c>
      <c r="E91" s="66">
        <v>0</v>
      </c>
      <c r="F91" s="66">
        <f t="shared" si="0"/>
        <v>166970422</v>
      </c>
      <c r="J91" s="66" t="s">
        <v>44</v>
      </c>
      <c r="K91" s="66">
        <v>67925601</v>
      </c>
      <c r="L91" s="66">
        <v>81505377</v>
      </c>
      <c r="M91" s="66">
        <v>14675889</v>
      </c>
      <c r="N91" s="66">
        <v>2863555</v>
      </c>
      <c r="O91" s="66">
        <f t="shared" si="1"/>
        <v>166970422</v>
      </c>
      <c r="P91" t="b">
        <f t="shared" si="2"/>
        <v>1</v>
      </c>
    </row>
    <row r="92" spans="1:16" x14ac:dyDescent="0.15">
      <c r="A92" s="65" t="s">
        <v>45</v>
      </c>
      <c r="B92" s="66">
        <v>89947359</v>
      </c>
      <c r="C92" s="66">
        <v>61902841</v>
      </c>
      <c r="D92" s="66">
        <v>3545754</v>
      </c>
      <c r="E92" s="66">
        <v>0</v>
      </c>
      <c r="F92" s="66">
        <f t="shared" si="0"/>
        <v>155395954</v>
      </c>
      <c r="J92" s="66" t="s">
        <v>45</v>
      </c>
      <c r="K92" s="66">
        <v>63209023</v>
      </c>
      <c r="L92" s="66">
        <v>76161088</v>
      </c>
      <c r="M92" s="66">
        <v>13094416</v>
      </c>
      <c r="N92" s="66">
        <v>2931427</v>
      </c>
      <c r="O92" s="66">
        <f t="shared" si="1"/>
        <v>155395954</v>
      </c>
      <c r="P92" t="b">
        <f t="shared" si="2"/>
        <v>1</v>
      </c>
    </row>
    <row r="93" spans="1:16" x14ac:dyDescent="0.15">
      <c r="A93" s="65" t="s">
        <v>46</v>
      </c>
      <c r="B93" s="66">
        <v>78494491</v>
      </c>
      <c r="C93" s="66">
        <v>54753460</v>
      </c>
      <c r="D93" s="66">
        <v>3472779</v>
      </c>
      <c r="E93" s="66">
        <v>0</v>
      </c>
      <c r="F93" s="66">
        <f t="shared" si="0"/>
        <v>136720730</v>
      </c>
      <c r="J93" s="66" t="s">
        <v>46</v>
      </c>
      <c r="K93" s="66">
        <v>53004145</v>
      </c>
      <c r="L93" s="66">
        <v>68711401</v>
      </c>
      <c r="M93" s="66">
        <v>12288108</v>
      </c>
      <c r="N93" s="66">
        <v>2717076</v>
      </c>
      <c r="O93" s="66">
        <f t="shared" si="1"/>
        <v>136720730</v>
      </c>
      <c r="P93" t="b">
        <f t="shared" si="2"/>
        <v>1</v>
      </c>
    </row>
    <row r="94" spans="1:16" x14ac:dyDescent="0.15">
      <c r="A94" s="65" t="s">
        <v>47</v>
      </c>
      <c r="B94" s="66">
        <v>87872751</v>
      </c>
      <c r="C94" s="66">
        <v>53260760</v>
      </c>
      <c r="D94" s="66">
        <v>3460981</v>
      </c>
      <c r="E94" s="66">
        <v>0</v>
      </c>
      <c r="F94" s="66">
        <f t="shared" si="0"/>
        <v>144594492</v>
      </c>
      <c r="J94" s="66" t="s">
        <v>47</v>
      </c>
      <c r="K94" s="66">
        <v>60612269</v>
      </c>
      <c r="L94" s="66">
        <v>69206300</v>
      </c>
      <c r="M94" s="66">
        <v>11996975</v>
      </c>
      <c r="N94" s="66">
        <v>2778948</v>
      </c>
      <c r="O94" s="66">
        <f t="shared" si="1"/>
        <v>144594492</v>
      </c>
      <c r="P94" t="b">
        <f t="shared" si="2"/>
        <v>1</v>
      </c>
    </row>
    <row r="95" spans="1:16" x14ac:dyDescent="0.15">
      <c r="A95" s="65" t="s">
        <v>48</v>
      </c>
      <c r="B95" s="66">
        <v>84263446</v>
      </c>
      <c r="C95" s="66">
        <v>53654143</v>
      </c>
      <c r="D95" s="66">
        <v>3171654</v>
      </c>
      <c r="E95" s="66">
        <v>0</v>
      </c>
      <c r="F95" s="66">
        <f t="shared" si="0"/>
        <v>141089243</v>
      </c>
      <c r="J95" s="66" t="s">
        <v>48</v>
      </c>
      <c r="K95" s="66">
        <v>0</v>
      </c>
      <c r="L95" s="66">
        <v>127161955</v>
      </c>
      <c r="M95" s="66">
        <v>11406253</v>
      </c>
      <c r="N95" s="66">
        <v>2521035</v>
      </c>
      <c r="O95" s="66">
        <f t="shared" si="1"/>
        <v>141089243</v>
      </c>
      <c r="P95" t="b">
        <f t="shared" si="2"/>
        <v>1</v>
      </c>
    </row>
    <row r="96" spans="1:16" x14ac:dyDescent="0.15">
      <c r="A96" s="65" t="s">
        <v>49</v>
      </c>
      <c r="B96" s="66">
        <v>86972562</v>
      </c>
      <c r="C96" s="66">
        <v>52795522</v>
      </c>
      <c r="D96" s="66">
        <v>3240119</v>
      </c>
      <c r="E96" s="66">
        <v>0</v>
      </c>
      <c r="F96" s="66">
        <f t="shared" si="0"/>
        <v>143008203</v>
      </c>
      <c r="J96" s="66" t="s">
        <v>49</v>
      </c>
      <c r="K96" s="66">
        <v>0</v>
      </c>
      <c r="L96" s="66">
        <v>129153062</v>
      </c>
      <c r="M96" s="66">
        <v>11343316</v>
      </c>
      <c r="N96" s="66">
        <v>2511825</v>
      </c>
      <c r="O96" s="66">
        <f t="shared" si="1"/>
        <v>143008203</v>
      </c>
      <c r="P96" t="b">
        <f t="shared" si="2"/>
        <v>1</v>
      </c>
    </row>
    <row r="97" spans="1:16" x14ac:dyDescent="0.15">
      <c r="A97" s="65" t="s">
        <v>50</v>
      </c>
      <c r="B97" s="66">
        <v>82205295</v>
      </c>
      <c r="C97" s="66">
        <v>50502011</v>
      </c>
      <c r="D97" s="66">
        <v>3683153</v>
      </c>
      <c r="E97" s="66">
        <v>0</v>
      </c>
      <c r="F97" s="66">
        <f t="shared" si="0"/>
        <v>136390459</v>
      </c>
      <c r="J97" s="66" t="s">
        <v>50</v>
      </c>
      <c r="K97" s="66">
        <v>0</v>
      </c>
      <c r="L97" s="66">
        <v>123150651</v>
      </c>
      <c r="M97" s="66">
        <v>10865262</v>
      </c>
      <c r="N97" s="66">
        <v>2374546</v>
      </c>
      <c r="O97" s="66">
        <f t="shared" si="1"/>
        <v>136390459</v>
      </c>
      <c r="P97" t="b">
        <f t="shared" si="2"/>
        <v>1</v>
      </c>
    </row>
    <row r="98" spans="1:16" x14ac:dyDescent="0.15">
      <c r="A98" s="65" t="s">
        <v>51</v>
      </c>
      <c r="B98" s="66">
        <v>82444048</v>
      </c>
      <c r="C98" s="66">
        <v>47594749</v>
      </c>
      <c r="D98" s="66">
        <v>3634993</v>
      </c>
      <c r="E98" s="66">
        <v>0</v>
      </c>
      <c r="F98" s="66">
        <f>SUM(B98:E98)</f>
        <v>133673790</v>
      </c>
      <c r="J98" s="66" t="s">
        <v>51</v>
      </c>
      <c r="K98" s="66">
        <v>0</v>
      </c>
      <c r="L98" s="66">
        <v>120863515</v>
      </c>
      <c r="M98" s="66">
        <v>10606538</v>
      </c>
      <c r="N98" s="66">
        <v>2203737</v>
      </c>
      <c r="O98" s="66">
        <f>SUM(K98:N98)</f>
        <v>133673790</v>
      </c>
      <c r="P98" t="b">
        <f t="shared" si="2"/>
        <v>1</v>
      </c>
    </row>
    <row r="99" spans="1:16" x14ac:dyDescent="0.15">
      <c r="A99" s="65" t="s">
        <v>64</v>
      </c>
      <c r="B99" s="66">
        <v>80436850</v>
      </c>
      <c r="C99" s="66">
        <v>46582366</v>
      </c>
      <c r="D99" s="66">
        <v>3150676</v>
      </c>
      <c r="E99" s="66">
        <v>0</v>
      </c>
      <c r="F99" s="66">
        <f>SUM(B99:E99)</f>
        <v>130169892</v>
      </c>
      <c r="J99" s="66" t="s">
        <v>64</v>
      </c>
      <c r="K99" s="66">
        <v>0</v>
      </c>
      <c r="L99" s="66">
        <v>108665095</v>
      </c>
      <c r="M99" s="66">
        <v>19502940</v>
      </c>
      <c r="N99" s="66">
        <v>2001857</v>
      </c>
      <c r="O99" s="66">
        <f>SUM(K99:N99)</f>
        <v>130169892</v>
      </c>
      <c r="P99" t="b">
        <f t="shared" ref="P99:P100" si="3">F99=O99</f>
        <v>1</v>
      </c>
    </row>
    <row r="100" spans="1:16" x14ac:dyDescent="0.15">
      <c r="A100" s="65" t="s">
        <v>100</v>
      </c>
      <c r="B100" s="66">
        <v>75188771</v>
      </c>
      <c r="C100" s="66">
        <v>44437860</v>
      </c>
      <c r="D100" s="66">
        <v>2733302</v>
      </c>
      <c r="E100" s="66">
        <v>0</v>
      </c>
      <c r="F100" s="66">
        <f>SUM(B100:E100)</f>
        <v>122359933</v>
      </c>
      <c r="J100" s="118" t="s">
        <v>100</v>
      </c>
      <c r="K100" s="118">
        <v>0</v>
      </c>
      <c r="L100" s="118">
        <v>106191968</v>
      </c>
      <c r="M100" s="118">
        <v>14617861</v>
      </c>
      <c r="N100" s="118">
        <v>1550104</v>
      </c>
      <c r="O100" s="118">
        <f>SUM(K100:N100)</f>
        <v>122359933</v>
      </c>
      <c r="P100" t="b">
        <f t="shared" si="3"/>
        <v>1</v>
      </c>
    </row>
  </sheetData>
  <mergeCells count="4">
    <mergeCell ref="A64:A65"/>
    <mergeCell ref="V64:V65"/>
    <mergeCell ref="A66:A67"/>
    <mergeCell ref="V66:V67"/>
  </mergeCells>
  <phoneticPr fontId="2"/>
  <pageMargins left="0.98425196850393704" right="0.70866141732283472" top="0.74803149606299213" bottom="0.74803149606299213" header="0.31496062992125984" footer="0.31496062992125984"/>
  <pageSetup paperSize="9" scale="83" firstPageNumber="15" orientation="portrait" useFirstPageNumber="1" r:id="rId1"/>
  <headerFooter scaleWithDoc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8(2)(12-13)年度別</vt:lpstr>
      <vt:lpstr>8(2)(14)部類別</vt:lpstr>
      <vt:lpstr>8(2)(15)グラフ</vt:lpstr>
      <vt:lpstr>'8(2)(12-13)年度別'!Print_Area</vt:lpstr>
      <vt:lpstr>'8(2)(14)部類別'!Print_Area</vt:lpstr>
      <vt:lpstr>'8(2)(15)グラフ'!Print_Area</vt:lpstr>
    </vt:vector>
  </TitlesOfParts>
  <Company>千葉県庁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共用パソコン</dc:creator>
  <cp:lastModifiedBy>千葉県</cp:lastModifiedBy>
  <cp:lastPrinted>2020-12-15T00:01:35Z</cp:lastPrinted>
  <dcterms:created xsi:type="dcterms:W3CDTF">2000-11-14T04:37:35Z</dcterms:created>
  <dcterms:modified xsi:type="dcterms:W3CDTF">2021-10-28T10:42:39Z</dcterms:modified>
</cp:coreProperties>
</file>