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2（R元事業報告）\00 市場概要のデータ\"/>
    </mc:Choice>
  </mc:AlternateContent>
  <bookViews>
    <workbookView xWindow="105" yWindow="30" windowWidth="15765" windowHeight="7905"/>
  </bookViews>
  <sheets>
    <sheet name="10(18-23)" sheetId="16" r:id="rId1"/>
  </sheets>
  <calcPr calcId="162913"/>
</workbook>
</file>

<file path=xl/calcChain.xml><?xml version="1.0" encoding="utf-8"?>
<calcChain xmlns="http://schemas.openxmlformats.org/spreadsheetml/2006/main">
  <c r="U122" i="16" l="1"/>
  <c r="S122" i="16"/>
  <c r="Q122" i="16"/>
  <c r="O122" i="16"/>
  <c r="M122" i="16"/>
  <c r="I122" i="16"/>
  <c r="U118" i="16"/>
  <c r="S118" i="16"/>
  <c r="Q118" i="16"/>
  <c r="O118" i="16"/>
  <c r="M118" i="16"/>
  <c r="I118" i="16"/>
  <c r="U114" i="16"/>
  <c r="S114" i="16"/>
  <c r="Q114" i="16"/>
  <c r="O114" i="16"/>
  <c r="M114" i="16"/>
  <c r="I114" i="16"/>
  <c r="U104" i="16"/>
  <c r="S104" i="16"/>
  <c r="Q104" i="16"/>
  <c r="O104" i="16"/>
  <c r="M104" i="16"/>
  <c r="K104" i="16"/>
  <c r="I104" i="16"/>
  <c r="U100" i="16"/>
  <c r="S100" i="16"/>
  <c r="Q100" i="16"/>
  <c r="O100" i="16"/>
  <c r="M100" i="16"/>
  <c r="K100" i="16"/>
  <c r="I100" i="16"/>
  <c r="U96" i="16"/>
  <c r="S96" i="16"/>
  <c r="Q96" i="16"/>
  <c r="O96" i="16"/>
  <c r="M96" i="16"/>
  <c r="K96" i="16"/>
  <c r="I96" i="16"/>
  <c r="U73" i="16"/>
  <c r="S73" i="16"/>
  <c r="Q73" i="16"/>
  <c r="O73" i="16"/>
  <c r="M73" i="16"/>
  <c r="K73" i="16"/>
  <c r="U70" i="16"/>
  <c r="S70" i="16"/>
  <c r="Q70" i="16"/>
  <c r="O70" i="16"/>
  <c r="M70" i="16"/>
  <c r="K70" i="16"/>
  <c r="U67" i="16"/>
  <c r="S67" i="16"/>
  <c r="Q67" i="16"/>
  <c r="O67" i="16"/>
  <c r="M67" i="16"/>
  <c r="K67" i="16"/>
  <c r="U58" i="16"/>
  <c r="S58" i="16"/>
  <c r="Q58" i="16"/>
  <c r="O58" i="16"/>
  <c r="M58" i="16"/>
  <c r="U55" i="16"/>
  <c r="S55" i="16"/>
  <c r="Q55" i="16"/>
  <c r="O55" i="16"/>
  <c r="M55" i="16"/>
  <c r="U52" i="16"/>
  <c r="S52" i="16"/>
  <c r="Q52" i="16"/>
  <c r="O52" i="16"/>
  <c r="M52" i="16"/>
  <c r="U36" i="16"/>
  <c r="S36" i="16"/>
  <c r="Q36" i="16"/>
  <c r="O36" i="16"/>
  <c r="M36" i="16"/>
  <c r="K36" i="16"/>
  <c r="I36" i="16"/>
  <c r="U32" i="16"/>
  <c r="S32" i="16"/>
  <c r="Q32" i="16"/>
  <c r="O32" i="16"/>
  <c r="M32" i="16"/>
  <c r="K32" i="16"/>
  <c r="I32" i="16"/>
  <c r="U28" i="16"/>
  <c r="S28" i="16"/>
  <c r="Q28" i="16"/>
  <c r="O28" i="16"/>
  <c r="M28" i="16"/>
  <c r="K28" i="16"/>
  <c r="I28" i="16"/>
  <c r="U18" i="16"/>
  <c r="S18" i="16"/>
  <c r="Q18" i="16"/>
  <c r="O18" i="16"/>
  <c r="M18" i="16"/>
  <c r="K18" i="16"/>
  <c r="I18" i="16"/>
  <c r="U14" i="16"/>
  <c r="S14" i="16"/>
  <c r="Q14" i="16"/>
  <c r="O14" i="16"/>
  <c r="M14" i="16"/>
  <c r="K14" i="16"/>
  <c r="I14" i="16"/>
  <c r="U10" i="16"/>
  <c r="S10" i="16"/>
  <c r="Q10" i="16"/>
  <c r="O10" i="16"/>
  <c r="M10" i="16"/>
  <c r="K10" i="16"/>
  <c r="I10" i="16"/>
  <c r="G99" i="16" l="1"/>
  <c r="E99" i="16" s="1"/>
  <c r="G120" i="16" l="1"/>
  <c r="G102" i="16"/>
  <c r="G116" i="16"/>
  <c r="G98" i="16"/>
  <c r="D122" i="16"/>
  <c r="D118" i="16"/>
  <c r="D114" i="16"/>
  <c r="D36" i="16"/>
  <c r="D32" i="16"/>
  <c r="D28" i="16"/>
  <c r="E120" i="16" l="1"/>
  <c r="L120" i="16" s="1"/>
  <c r="E116" i="16"/>
  <c r="K122" i="16"/>
  <c r="K118" i="16"/>
  <c r="K114" i="16"/>
  <c r="Q105" i="16"/>
  <c r="I70" i="16"/>
  <c r="I67" i="16"/>
  <c r="I74" i="16" s="1"/>
  <c r="I58" i="16"/>
  <c r="I55" i="16"/>
  <c r="I52" i="16"/>
  <c r="O59" i="16"/>
  <c r="G51" i="16"/>
  <c r="G53" i="16"/>
  <c r="G54" i="16"/>
  <c r="G56" i="16"/>
  <c r="G57" i="16"/>
  <c r="I37" i="16"/>
  <c r="R120" i="16" l="1"/>
  <c r="J120" i="16"/>
  <c r="V120" i="16"/>
  <c r="N120" i="16"/>
  <c r="F120" i="16"/>
  <c r="T120" i="16"/>
  <c r="H120" i="16"/>
  <c r="P120" i="16"/>
  <c r="R116" i="16"/>
  <c r="J116" i="16"/>
  <c r="P116" i="16"/>
  <c r="V116" i="16"/>
  <c r="N116" i="16"/>
  <c r="T116" i="16"/>
  <c r="L116" i="16"/>
  <c r="H116" i="16"/>
  <c r="F116" i="16"/>
  <c r="I59" i="16"/>
  <c r="G55" i="16"/>
  <c r="G58" i="16"/>
  <c r="I105" i="16"/>
  <c r="O74" i="16"/>
  <c r="Q74" i="16"/>
  <c r="U74" i="16"/>
  <c r="S74" i="16"/>
  <c r="M74" i="16"/>
  <c r="K74" i="16"/>
  <c r="I123" i="16"/>
  <c r="Q123" i="16"/>
  <c r="O123" i="16"/>
  <c r="U123" i="16"/>
  <c r="M123" i="16"/>
  <c r="S123" i="16"/>
  <c r="K123" i="16"/>
  <c r="O105" i="16"/>
  <c r="U105" i="16"/>
  <c r="M105" i="16"/>
  <c r="S105" i="16"/>
  <c r="K105" i="16"/>
  <c r="U59" i="16"/>
  <c r="K37" i="16"/>
  <c r="Q59" i="16"/>
  <c r="S59" i="16"/>
  <c r="M59" i="16"/>
  <c r="K59" i="16"/>
  <c r="U37" i="16"/>
  <c r="S37" i="16"/>
  <c r="Q37" i="16"/>
  <c r="O37" i="16"/>
  <c r="M37" i="16"/>
  <c r="G119" i="16"/>
  <c r="G115" i="16"/>
  <c r="G113" i="16"/>
  <c r="G112" i="16"/>
  <c r="G111" i="16"/>
  <c r="D104" i="16"/>
  <c r="G101" i="16"/>
  <c r="D100" i="16"/>
  <c r="G97" i="16"/>
  <c r="D96" i="16"/>
  <c r="G95" i="16"/>
  <c r="G94" i="16"/>
  <c r="G93" i="16"/>
  <c r="D73" i="16"/>
  <c r="G72" i="16"/>
  <c r="G71" i="16"/>
  <c r="D70" i="16"/>
  <c r="G69" i="16"/>
  <c r="G68" i="16"/>
  <c r="D67" i="16"/>
  <c r="G66" i="16"/>
  <c r="E66" i="16" s="1"/>
  <c r="H66" i="16" s="1"/>
  <c r="G65" i="16"/>
  <c r="D58" i="16"/>
  <c r="D55" i="16"/>
  <c r="D52" i="16"/>
  <c r="G50" i="16"/>
  <c r="G52" i="16" s="1"/>
  <c r="G35" i="16"/>
  <c r="G34" i="16"/>
  <c r="G33" i="16"/>
  <c r="G31" i="16"/>
  <c r="G30" i="16"/>
  <c r="G29" i="16"/>
  <c r="G27" i="16"/>
  <c r="G26" i="16"/>
  <c r="G25" i="16"/>
  <c r="D18" i="16"/>
  <c r="G17" i="16"/>
  <c r="G16" i="16"/>
  <c r="G15" i="16"/>
  <c r="D14" i="16"/>
  <c r="G13" i="16"/>
  <c r="G12" i="16"/>
  <c r="G11" i="16"/>
  <c r="D10" i="16"/>
  <c r="G9" i="16"/>
  <c r="G8" i="16"/>
  <c r="G7" i="16"/>
  <c r="G59" i="16" l="1"/>
  <c r="E72" i="16"/>
  <c r="H72" i="16" s="1"/>
  <c r="E71" i="16"/>
  <c r="H71" i="16" s="1"/>
  <c r="E69" i="16"/>
  <c r="H69" i="16" s="1"/>
  <c r="E68" i="16"/>
  <c r="H68" i="16" s="1"/>
  <c r="P66" i="16"/>
  <c r="R66" i="16"/>
  <c r="J66" i="16"/>
  <c r="N66" i="16"/>
  <c r="T66" i="16"/>
  <c r="L66" i="16"/>
  <c r="V66" i="16"/>
  <c r="E65" i="16"/>
  <c r="G67" i="16"/>
  <c r="E95" i="16"/>
  <c r="E31" i="16"/>
  <c r="E35" i="16"/>
  <c r="H35" i="16" s="1"/>
  <c r="E54" i="16"/>
  <c r="G122" i="16"/>
  <c r="G118" i="16"/>
  <c r="E98" i="16"/>
  <c r="E112" i="16"/>
  <c r="G114" i="16"/>
  <c r="E94" i="16"/>
  <c r="H94" i="16" s="1"/>
  <c r="E113" i="16"/>
  <c r="G70" i="16"/>
  <c r="E50" i="16"/>
  <c r="L50" i="16" s="1"/>
  <c r="E53" i="16"/>
  <c r="G28" i="16"/>
  <c r="E27" i="16"/>
  <c r="E34" i="16"/>
  <c r="G36" i="16"/>
  <c r="E8" i="16"/>
  <c r="E11" i="16"/>
  <c r="V11" i="16" s="1"/>
  <c r="E30" i="16"/>
  <c r="G32" i="16"/>
  <c r="E25" i="16"/>
  <c r="N25" i="16" s="1"/>
  <c r="E17" i="16"/>
  <c r="P17" i="16" s="1"/>
  <c r="O19" i="16"/>
  <c r="E13" i="16"/>
  <c r="P13" i="16" s="1"/>
  <c r="K19" i="16"/>
  <c r="E7" i="16"/>
  <c r="E29" i="16"/>
  <c r="E12" i="16"/>
  <c r="R12" i="16" s="1"/>
  <c r="E26" i="16"/>
  <c r="G18" i="16"/>
  <c r="E15" i="16"/>
  <c r="H15" i="16" s="1"/>
  <c r="E119" i="16"/>
  <c r="E101" i="16"/>
  <c r="G104" i="16"/>
  <c r="G10" i="16"/>
  <c r="S19" i="16"/>
  <c r="E33" i="16"/>
  <c r="G73" i="16"/>
  <c r="E57" i="16"/>
  <c r="E111" i="16"/>
  <c r="G96" i="16"/>
  <c r="E93" i="16"/>
  <c r="H93" i="16" s="1"/>
  <c r="E56" i="16"/>
  <c r="E9" i="16"/>
  <c r="I19" i="16"/>
  <c r="M19" i="16"/>
  <c r="Q19" i="16"/>
  <c r="U19" i="16"/>
  <c r="G14" i="16"/>
  <c r="E16" i="16"/>
  <c r="H16" i="16" s="1"/>
  <c r="G100" i="16"/>
  <c r="E115" i="16"/>
  <c r="E97" i="16"/>
  <c r="E51" i="16"/>
  <c r="E102" i="16"/>
  <c r="V102" i="16" l="1"/>
  <c r="R102" i="16"/>
  <c r="J102" i="16"/>
  <c r="P102" i="16"/>
  <c r="L102" i="16"/>
  <c r="N102" i="16"/>
  <c r="T102" i="16"/>
  <c r="V98" i="16"/>
  <c r="N98" i="16"/>
  <c r="L98" i="16"/>
  <c r="T98" i="16"/>
  <c r="J98" i="16"/>
  <c r="P98" i="16"/>
  <c r="R98" i="16"/>
  <c r="F98" i="16"/>
  <c r="H98" i="16"/>
  <c r="P8" i="16"/>
  <c r="R8" i="16"/>
  <c r="H9" i="16"/>
  <c r="R9" i="16"/>
  <c r="P7" i="16"/>
  <c r="R7" i="16"/>
  <c r="F102" i="16"/>
  <c r="H102" i="16"/>
  <c r="P119" i="16"/>
  <c r="F119" i="16"/>
  <c r="L119" i="16"/>
  <c r="J119" i="16"/>
  <c r="V119" i="16"/>
  <c r="N119" i="16"/>
  <c r="H119" i="16"/>
  <c r="T119" i="16"/>
  <c r="R119" i="16"/>
  <c r="R101" i="16"/>
  <c r="J101" i="16"/>
  <c r="N101" i="16"/>
  <c r="L101" i="16"/>
  <c r="P101" i="16"/>
  <c r="V101" i="16"/>
  <c r="T101" i="16"/>
  <c r="H101" i="16"/>
  <c r="T97" i="16"/>
  <c r="P97" i="16"/>
  <c r="L97" i="16"/>
  <c r="V97" i="16"/>
  <c r="R97" i="16"/>
  <c r="N97" i="16"/>
  <c r="J97" i="16"/>
  <c r="V115" i="16"/>
  <c r="R115" i="16"/>
  <c r="N115" i="16"/>
  <c r="J115" i="16"/>
  <c r="H115" i="16"/>
  <c r="T115" i="16"/>
  <c r="P115" i="16"/>
  <c r="L115" i="16"/>
  <c r="F115" i="16"/>
  <c r="H97" i="16"/>
  <c r="V95" i="16"/>
  <c r="N95" i="16"/>
  <c r="L95" i="16"/>
  <c r="P95" i="16"/>
  <c r="R95" i="16"/>
  <c r="J95" i="16"/>
  <c r="T95" i="16"/>
  <c r="T113" i="16"/>
  <c r="L113" i="16"/>
  <c r="R113" i="16"/>
  <c r="V113" i="16"/>
  <c r="N113" i="16"/>
  <c r="H113" i="16"/>
  <c r="P113" i="16"/>
  <c r="F113" i="16"/>
  <c r="J113" i="16"/>
  <c r="F95" i="16"/>
  <c r="H95" i="16"/>
  <c r="V112" i="16"/>
  <c r="T112" i="16"/>
  <c r="R112" i="16"/>
  <c r="P112" i="16"/>
  <c r="N112" i="16"/>
  <c r="L112" i="16"/>
  <c r="J112" i="16"/>
  <c r="F112" i="16"/>
  <c r="H112" i="16"/>
  <c r="V94" i="16"/>
  <c r="T94" i="16"/>
  <c r="R94" i="16"/>
  <c r="P94" i="16"/>
  <c r="N94" i="16"/>
  <c r="L94" i="16"/>
  <c r="J94" i="16"/>
  <c r="R72" i="16"/>
  <c r="J72" i="16"/>
  <c r="N72" i="16"/>
  <c r="L72" i="16"/>
  <c r="P72" i="16"/>
  <c r="V72" i="16"/>
  <c r="T72" i="16"/>
  <c r="E73" i="16"/>
  <c r="H73" i="16" s="1"/>
  <c r="R71" i="16"/>
  <c r="J71" i="16"/>
  <c r="T71" i="16"/>
  <c r="L71" i="16"/>
  <c r="V71" i="16"/>
  <c r="N71" i="16"/>
  <c r="P71" i="16"/>
  <c r="V69" i="16"/>
  <c r="T69" i="16"/>
  <c r="R69" i="16"/>
  <c r="P69" i="16"/>
  <c r="N69" i="16"/>
  <c r="L69" i="16"/>
  <c r="J69" i="16"/>
  <c r="E70" i="16"/>
  <c r="H70" i="16" s="1"/>
  <c r="J68" i="16"/>
  <c r="T68" i="16"/>
  <c r="P68" i="16"/>
  <c r="L68" i="16"/>
  <c r="V68" i="16"/>
  <c r="R68" i="16"/>
  <c r="N68" i="16"/>
  <c r="V53" i="16"/>
  <c r="N53" i="16"/>
  <c r="T53" i="16"/>
  <c r="L53" i="16"/>
  <c r="P53" i="16"/>
  <c r="H53" i="16"/>
  <c r="R53" i="16"/>
  <c r="J53" i="16"/>
  <c r="R51" i="16"/>
  <c r="J51" i="16"/>
  <c r="P51" i="16"/>
  <c r="H51" i="16"/>
  <c r="L51" i="16"/>
  <c r="V51" i="16"/>
  <c r="N51" i="16"/>
  <c r="T51" i="16"/>
  <c r="T56" i="16"/>
  <c r="L56" i="16"/>
  <c r="R56" i="16"/>
  <c r="J56" i="16"/>
  <c r="V56" i="16"/>
  <c r="P56" i="16"/>
  <c r="H56" i="16"/>
  <c r="N56" i="16"/>
  <c r="G74" i="16"/>
  <c r="E67" i="16"/>
  <c r="H67" i="16" s="1"/>
  <c r="P33" i="16"/>
  <c r="L33" i="16"/>
  <c r="V33" i="16"/>
  <c r="R33" i="16"/>
  <c r="N33" i="16"/>
  <c r="J33" i="16"/>
  <c r="T33" i="16"/>
  <c r="V34" i="16"/>
  <c r="R34" i="16"/>
  <c r="N34" i="16"/>
  <c r="J34" i="16"/>
  <c r="T34" i="16"/>
  <c r="P34" i="16"/>
  <c r="L34" i="16"/>
  <c r="T30" i="16"/>
  <c r="P30" i="16"/>
  <c r="L30" i="16"/>
  <c r="V30" i="16"/>
  <c r="R30" i="16"/>
  <c r="N30" i="16"/>
  <c r="J30" i="16"/>
  <c r="F31" i="16"/>
  <c r="R31" i="16"/>
  <c r="N31" i="16"/>
  <c r="T31" i="16"/>
  <c r="P31" i="16"/>
  <c r="L31" i="16"/>
  <c r="J31" i="16"/>
  <c r="V31" i="16"/>
  <c r="V29" i="16"/>
  <c r="R29" i="16"/>
  <c r="N29" i="16"/>
  <c r="J29" i="16"/>
  <c r="T29" i="16"/>
  <c r="L29" i="16"/>
  <c r="P29" i="16"/>
  <c r="J26" i="16"/>
  <c r="P26" i="16"/>
  <c r="V26" i="16"/>
  <c r="N26" i="16"/>
  <c r="R26" i="16"/>
  <c r="T26" i="16"/>
  <c r="L26" i="16"/>
  <c r="R27" i="16"/>
  <c r="P27" i="16"/>
  <c r="V27" i="16"/>
  <c r="N27" i="16"/>
  <c r="T27" i="16"/>
  <c r="L27" i="16"/>
  <c r="J35" i="16"/>
  <c r="V35" i="16"/>
  <c r="T35" i="16"/>
  <c r="R35" i="16"/>
  <c r="P35" i="16"/>
  <c r="N35" i="16"/>
  <c r="L35" i="16"/>
  <c r="F35" i="16"/>
  <c r="H50" i="16"/>
  <c r="H31" i="16"/>
  <c r="J17" i="16"/>
  <c r="N17" i="16"/>
  <c r="F34" i="16"/>
  <c r="V17" i="16"/>
  <c r="H34" i="16"/>
  <c r="L17" i="16"/>
  <c r="R17" i="16"/>
  <c r="R50" i="16"/>
  <c r="F11" i="16"/>
  <c r="F69" i="16"/>
  <c r="J50" i="16"/>
  <c r="T50" i="16"/>
  <c r="V50" i="16"/>
  <c r="N50" i="16"/>
  <c r="P50" i="16"/>
  <c r="L25" i="16"/>
  <c r="H27" i="16"/>
  <c r="J27" i="16"/>
  <c r="L8" i="16"/>
  <c r="F68" i="16"/>
  <c r="V8" i="16"/>
  <c r="V13" i="16"/>
  <c r="F7" i="16"/>
  <c r="F27" i="16"/>
  <c r="G123" i="16"/>
  <c r="F94" i="16"/>
  <c r="E55" i="16"/>
  <c r="F50" i="16"/>
  <c r="F53" i="16"/>
  <c r="J8" i="16"/>
  <c r="F8" i="16"/>
  <c r="T8" i="16"/>
  <c r="G37" i="16"/>
  <c r="N7" i="16"/>
  <c r="F25" i="16"/>
  <c r="H25" i="16"/>
  <c r="F30" i="16"/>
  <c r="N8" i="16"/>
  <c r="J25" i="16"/>
  <c r="H8" i="16"/>
  <c r="T11" i="16"/>
  <c r="R11" i="16"/>
  <c r="P11" i="16"/>
  <c r="N11" i="16"/>
  <c r="L11" i="16"/>
  <c r="J11" i="16"/>
  <c r="H11" i="16"/>
  <c r="J7" i="16"/>
  <c r="T7" i="16"/>
  <c r="V7" i="16"/>
  <c r="L7" i="16"/>
  <c r="H30" i="16"/>
  <c r="E32" i="16"/>
  <c r="R25" i="16"/>
  <c r="T25" i="16"/>
  <c r="P25" i="16"/>
  <c r="V25" i="16"/>
  <c r="T17" i="16"/>
  <c r="F17" i="16"/>
  <c r="H17" i="16"/>
  <c r="L13" i="16"/>
  <c r="V12" i="16"/>
  <c r="N13" i="16"/>
  <c r="R13" i="16"/>
  <c r="F13" i="16"/>
  <c r="L12" i="16"/>
  <c r="P12" i="16"/>
  <c r="J13" i="16"/>
  <c r="H13" i="16"/>
  <c r="T13" i="16"/>
  <c r="H26" i="16"/>
  <c r="F26" i="16"/>
  <c r="J12" i="16"/>
  <c r="T12" i="16"/>
  <c r="E14" i="16"/>
  <c r="R14" i="16" s="1"/>
  <c r="H12" i="16"/>
  <c r="N12" i="16"/>
  <c r="F12" i="16"/>
  <c r="H7" i="16"/>
  <c r="H29" i="16"/>
  <c r="F29" i="16"/>
  <c r="E28" i="16"/>
  <c r="T65" i="16"/>
  <c r="N65" i="16"/>
  <c r="V65" i="16"/>
  <c r="L65" i="16"/>
  <c r="F65" i="16"/>
  <c r="R65" i="16"/>
  <c r="P65" i="16"/>
  <c r="H65" i="16"/>
  <c r="J65" i="16"/>
  <c r="E118" i="16"/>
  <c r="J9" i="16"/>
  <c r="V9" i="16"/>
  <c r="L9" i="16"/>
  <c r="P9" i="16"/>
  <c r="N9" i="16"/>
  <c r="T9" i="16"/>
  <c r="F9" i="16"/>
  <c r="F71" i="16"/>
  <c r="E104" i="16"/>
  <c r="F101" i="16"/>
  <c r="F72" i="16"/>
  <c r="F51" i="16"/>
  <c r="G105" i="16"/>
  <c r="E58" i="16"/>
  <c r="F66" i="16"/>
  <c r="F97" i="16"/>
  <c r="E100" i="16"/>
  <c r="F56" i="16"/>
  <c r="T111" i="16"/>
  <c r="L111" i="16"/>
  <c r="F111" i="16"/>
  <c r="R111" i="16"/>
  <c r="J111" i="16"/>
  <c r="V111" i="16"/>
  <c r="P111" i="16"/>
  <c r="N111" i="16"/>
  <c r="E114" i="16"/>
  <c r="E36" i="16"/>
  <c r="F33" i="16"/>
  <c r="H33" i="16"/>
  <c r="G19" i="16"/>
  <c r="R15" i="16"/>
  <c r="J15" i="16"/>
  <c r="N15" i="16"/>
  <c r="F15" i="16"/>
  <c r="T15" i="16"/>
  <c r="V15" i="16"/>
  <c r="L15" i="16"/>
  <c r="E18" i="16"/>
  <c r="P15" i="16"/>
  <c r="H111" i="16"/>
  <c r="E52" i="16"/>
  <c r="T16" i="16"/>
  <c r="L16" i="16"/>
  <c r="F16" i="16"/>
  <c r="N16" i="16"/>
  <c r="R16" i="16"/>
  <c r="V16" i="16"/>
  <c r="J16" i="16"/>
  <c r="P16" i="16"/>
  <c r="T93" i="16"/>
  <c r="L93" i="16"/>
  <c r="F93" i="16"/>
  <c r="R93" i="16"/>
  <c r="J93" i="16"/>
  <c r="E96" i="16"/>
  <c r="P93" i="16"/>
  <c r="N93" i="16"/>
  <c r="V93" i="16"/>
  <c r="E122" i="16"/>
  <c r="E10" i="16"/>
  <c r="H10" i="16" s="1"/>
  <c r="F67" i="16" l="1"/>
  <c r="T96" i="16"/>
  <c r="L96" i="16"/>
  <c r="R96" i="16"/>
  <c r="J96" i="16"/>
  <c r="P96" i="16"/>
  <c r="V96" i="16"/>
  <c r="N96" i="16"/>
  <c r="H96" i="16"/>
  <c r="R114" i="16"/>
  <c r="J114" i="16"/>
  <c r="P114" i="16"/>
  <c r="F114" i="16"/>
  <c r="V114" i="16"/>
  <c r="N114" i="16"/>
  <c r="H114" i="16"/>
  <c r="T114" i="16"/>
  <c r="L114" i="16"/>
  <c r="V73" i="16"/>
  <c r="N73" i="16"/>
  <c r="P73" i="16"/>
  <c r="R73" i="16"/>
  <c r="J73" i="16"/>
  <c r="T73" i="16"/>
  <c r="L73" i="16"/>
  <c r="E74" i="16"/>
  <c r="H74" i="16" s="1"/>
  <c r="V70" i="16"/>
  <c r="R70" i="16"/>
  <c r="N70" i="16"/>
  <c r="J70" i="16"/>
  <c r="T70" i="16"/>
  <c r="P70" i="16"/>
  <c r="L70" i="16"/>
  <c r="V67" i="16"/>
  <c r="N67" i="16"/>
  <c r="T67" i="16"/>
  <c r="R67" i="16"/>
  <c r="J67" i="16"/>
  <c r="P67" i="16"/>
  <c r="L67" i="16"/>
  <c r="F122" i="16"/>
  <c r="N122" i="16"/>
  <c r="L122" i="16"/>
  <c r="T122" i="16"/>
  <c r="V122" i="16"/>
  <c r="R122" i="16"/>
  <c r="P122" i="16"/>
  <c r="J122" i="16"/>
  <c r="H122" i="16"/>
  <c r="V104" i="16"/>
  <c r="R104" i="16"/>
  <c r="P104" i="16"/>
  <c r="T104" i="16"/>
  <c r="N104" i="16"/>
  <c r="L104" i="16"/>
  <c r="J104" i="16"/>
  <c r="H104" i="16"/>
  <c r="F118" i="16"/>
  <c r="P118" i="16"/>
  <c r="N118" i="16"/>
  <c r="V118" i="16"/>
  <c r="L118" i="16"/>
  <c r="R118" i="16"/>
  <c r="J118" i="16"/>
  <c r="T118" i="16"/>
  <c r="H118" i="16"/>
  <c r="T100" i="16"/>
  <c r="P100" i="16"/>
  <c r="V100" i="16"/>
  <c r="J100" i="16"/>
  <c r="R100" i="16"/>
  <c r="N100" i="16"/>
  <c r="L100" i="16"/>
  <c r="H100" i="16"/>
  <c r="T52" i="16"/>
  <c r="L52" i="16"/>
  <c r="V52" i="16"/>
  <c r="N52" i="16"/>
  <c r="R52" i="16"/>
  <c r="J52" i="16"/>
  <c r="P52" i="16"/>
  <c r="H52" i="16"/>
  <c r="P58" i="16"/>
  <c r="H58" i="16"/>
  <c r="R58" i="16"/>
  <c r="J58" i="16"/>
  <c r="V58" i="16"/>
  <c r="N58" i="16"/>
  <c r="T58" i="16"/>
  <c r="L58" i="16"/>
  <c r="R55" i="16"/>
  <c r="J55" i="16"/>
  <c r="T55" i="16"/>
  <c r="L55" i="16"/>
  <c r="P55" i="16"/>
  <c r="H55" i="16"/>
  <c r="V55" i="16"/>
  <c r="N55" i="16"/>
  <c r="F55" i="16"/>
  <c r="H32" i="16"/>
  <c r="V32" i="16"/>
  <c r="R32" i="16"/>
  <c r="J32" i="16"/>
  <c r="T32" i="16"/>
  <c r="P32" i="16"/>
  <c r="L32" i="16"/>
  <c r="N32" i="16"/>
  <c r="T28" i="16"/>
  <c r="L28" i="16"/>
  <c r="R28" i="16"/>
  <c r="J28" i="16"/>
  <c r="V28" i="16"/>
  <c r="P28" i="16"/>
  <c r="N28" i="16"/>
  <c r="J36" i="16"/>
  <c r="R36" i="16"/>
  <c r="N36" i="16"/>
  <c r="V36" i="16"/>
  <c r="T36" i="16"/>
  <c r="P36" i="16"/>
  <c r="L36" i="16"/>
  <c r="F32" i="16"/>
  <c r="J14" i="16"/>
  <c r="N14" i="16"/>
  <c r="F28" i="16"/>
  <c r="T14" i="16"/>
  <c r="V14" i="16"/>
  <c r="F14" i="16"/>
  <c r="P14" i="16"/>
  <c r="H14" i="16"/>
  <c r="L14" i="16"/>
  <c r="H28" i="16"/>
  <c r="E59" i="16"/>
  <c r="F96" i="16"/>
  <c r="F73" i="16"/>
  <c r="F70" i="16"/>
  <c r="F52" i="16"/>
  <c r="E123" i="16"/>
  <c r="F36" i="16"/>
  <c r="H36" i="16"/>
  <c r="E37" i="16"/>
  <c r="H37" i="16" s="1"/>
  <c r="F104" i="16"/>
  <c r="E105" i="16"/>
  <c r="H105" i="16" s="1"/>
  <c r="T18" i="16"/>
  <c r="P18" i="16"/>
  <c r="L18" i="16"/>
  <c r="F18" i="16"/>
  <c r="V18" i="16"/>
  <c r="N18" i="16"/>
  <c r="J18" i="16"/>
  <c r="R18" i="16"/>
  <c r="F100" i="16"/>
  <c r="H18" i="16"/>
  <c r="E19" i="16"/>
  <c r="H19" i="16" s="1"/>
  <c r="N10" i="16"/>
  <c r="F10" i="16"/>
  <c r="V10" i="16"/>
  <c r="R10" i="16"/>
  <c r="J10" i="16"/>
  <c r="T10" i="16"/>
  <c r="P10" i="16"/>
  <c r="L10" i="16"/>
  <c r="F58" i="16"/>
  <c r="P74" i="16" l="1"/>
  <c r="V74" i="16"/>
  <c r="T74" i="16"/>
  <c r="N74" i="16"/>
  <c r="J74" i="16"/>
  <c r="L74" i="16"/>
  <c r="R74" i="16"/>
  <c r="F123" i="16"/>
  <c r="J123" i="16"/>
  <c r="L123" i="16"/>
  <c r="T123" i="16"/>
  <c r="P123" i="16"/>
  <c r="R123" i="16"/>
  <c r="V123" i="16"/>
  <c r="N123" i="16"/>
  <c r="H123" i="16"/>
  <c r="R105" i="16"/>
  <c r="J105" i="16"/>
  <c r="V105" i="16"/>
  <c r="N105" i="16"/>
  <c r="P105" i="16"/>
  <c r="L105" i="16"/>
  <c r="T105" i="16"/>
  <c r="R59" i="16"/>
  <c r="J59" i="16"/>
  <c r="P59" i="16"/>
  <c r="H59" i="16"/>
  <c r="T59" i="16"/>
  <c r="L59" i="16"/>
  <c r="V59" i="16"/>
  <c r="N59" i="16"/>
  <c r="V37" i="16"/>
  <c r="T37" i="16"/>
  <c r="R37" i="16"/>
  <c r="P37" i="16"/>
  <c r="N37" i="16"/>
  <c r="J37" i="16"/>
  <c r="L37" i="16"/>
  <c r="F37" i="16"/>
  <c r="F74" i="16"/>
  <c r="F19" i="16"/>
  <c r="P19" i="16"/>
  <c r="L19" i="16"/>
  <c r="V19" i="16"/>
  <c r="N19" i="16"/>
  <c r="R19" i="16"/>
  <c r="T19" i="16"/>
  <c r="J19" i="16"/>
  <c r="F105" i="16"/>
  <c r="F59" i="16"/>
</calcChain>
</file>

<file path=xl/sharedStrings.xml><?xml version="1.0" encoding="utf-8"?>
<sst xmlns="http://schemas.openxmlformats.org/spreadsheetml/2006/main" count="291" uniqueCount="38">
  <si>
    <t>その他</t>
    <rPh sb="2" eb="3">
      <t>タ</t>
    </rPh>
    <phoneticPr fontId="2"/>
  </si>
  <si>
    <t>（１）青果物</t>
    <rPh sb="3" eb="6">
      <t>セイカブツ</t>
    </rPh>
    <phoneticPr fontId="2"/>
  </si>
  <si>
    <t>　　①県内産</t>
    <rPh sb="3" eb="6">
      <t>ケンナイサン</t>
    </rPh>
    <phoneticPr fontId="2"/>
  </si>
  <si>
    <t>（単位：千円，％）</t>
    <rPh sb="1" eb="3">
      <t>タンイ</t>
    </rPh>
    <rPh sb="4" eb="6">
      <t>センエン</t>
    </rPh>
    <phoneticPr fontId="2"/>
  </si>
  <si>
    <t>　　　　　　　　　項　　目
　　区　　分</t>
    <rPh sb="9" eb="10">
      <t>コウ</t>
    </rPh>
    <rPh sb="12" eb="13">
      <t>メ</t>
    </rPh>
    <rPh sb="18" eb="19">
      <t>ク</t>
    </rPh>
    <rPh sb="21" eb="22">
      <t>ブン</t>
    </rPh>
    <phoneticPr fontId="2"/>
  </si>
  <si>
    <t>業者数</t>
    <rPh sb="0" eb="3">
      <t>ギョウシャスウ</t>
    </rPh>
    <phoneticPr fontId="2"/>
  </si>
  <si>
    <t>総取扱高</t>
    <rPh sb="0" eb="1">
      <t>ソウ</t>
    </rPh>
    <rPh sb="1" eb="4">
      <t>トリアツカイダカ</t>
    </rPh>
    <phoneticPr fontId="2"/>
  </si>
  <si>
    <t>県内産計</t>
    <rPh sb="0" eb="3">
      <t>ケンナイサン</t>
    </rPh>
    <rPh sb="3" eb="4">
      <t>ケイ</t>
    </rPh>
    <phoneticPr fontId="2"/>
  </si>
  <si>
    <t>県内産地からの直送</t>
    <rPh sb="0" eb="2">
      <t>ケンナイ</t>
    </rPh>
    <rPh sb="2" eb="4">
      <t>サンチ</t>
    </rPh>
    <rPh sb="7" eb="9">
      <t>チョクソウ</t>
    </rPh>
    <phoneticPr fontId="2"/>
  </si>
  <si>
    <t>商人又は商社</t>
    <rPh sb="0" eb="2">
      <t>ショウニン</t>
    </rPh>
    <rPh sb="2" eb="3">
      <t>マタ</t>
    </rPh>
    <rPh sb="4" eb="6">
      <t>ショウシャ</t>
    </rPh>
    <phoneticPr fontId="2"/>
  </si>
  <si>
    <t>中央市場からの
転送</t>
    <rPh sb="0" eb="2">
      <t>チュウオウ</t>
    </rPh>
    <rPh sb="2" eb="4">
      <t>イチバ</t>
    </rPh>
    <rPh sb="8" eb="10">
      <t>テンソウ</t>
    </rPh>
    <phoneticPr fontId="2"/>
  </si>
  <si>
    <t>中央市場以外
からの転送</t>
    <rPh sb="0" eb="2">
      <t>チュウオウ</t>
    </rPh>
    <rPh sb="2" eb="4">
      <t>イチバ</t>
    </rPh>
    <rPh sb="4" eb="6">
      <t>イガイ</t>
    </rPh>
    <rPh sb="10" eb="12">
      <t>テンソウ</t>
    </rPh>
    <phoneticPr fontId="2"/>
  </si>
  <si>
    <t>農協及び経済連</t>
    <rPh sb="0" eb="2">
      <t>ノウキョウ</t>
    </rPh>
    <rPh sb="2" eb="3">
      <t>オヨ</t>
    </rPh>
    <rPh sb="4" eb="7">
      <t>ケイザイレン</t>
    </rPh>
    <phoneticPr fontId="2"/>
  </si>
  <si>
    <t>任意組　合</t>
    <rPh sb="0" eb="1">
      <t>ニン</t>
    </rPh>
    <rPh sb="1" eb="2">
      <t>イ</t>
    </rPh>
    <rPh sb="2" eb="3">
      <t>グミ</t>
    </rPh>
    <rPh sb="4" eb="5">
      <t>ゴウ</t>
    </rPh>
    <phoneticPr fontId="2"/>
  </si>
  <si>
    <t>個人</t>
    <rPh sb="0" eb="2">
      <t>コジン</t>
    </rPh>
    <phoneticPr fontId="2"/>
  </si>
  <si>
    <t>金額</t>
    <rPh sb="0" eb="2">
      <t>キンガク</t>
    </rPh>
    <phoneticPr fontId="2"/>
  </si>
  <si>
    <t>比率</t>
    <rPh sb="0" eb="2">
      <t>ヒリツ</t>
    </rPh>
    <phoneticPr fontId="2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</si>
  <si>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2"/>
  </si>
  <si>
    <t>民営地方卸売市場</t>
    <rPh sb="0" eb="2">
      <t>ミンエイ</t>
    </rPh>
    <rPh sb="2" eb="4">
      <t>チホウ</t>
    </rPh>
    <rPh sb="4" eb="6">
      <t>オロシウリ</t>
    </rPh>
    <rPh sb="6" eb="8">
      <t>イチバ</t>
    </rPh>
    <phoneticPr fontId="2"/>
  </si>
  <si>
    <t>小規模卸売市場</t>
    <rPh sb="0" eb="3">
      <t>ショウキボ</t>
    </rPh>
    <rPh sb="3" eb="5">
      <t>オロシウリ</t>
    </rPh>
    <rPh sb="5" eb="7">
      <t>イチバ</t>
    </rPh>
    <phoneticPr fontId="2"/>
  </si>
  <si>
    <t>小　　　　計</t>
    <rPh sb="0" eb="1">
      <t>ショウ</t>
    </rPh>
    <rPh sb="5" eb="6">
      <t>ケイ</t>
    </rPh>
    <phoneticPr fontId="2"/>
  </si>
  <si>
    <t>合　　　　　　計</t>
    <rPh sb="0" eb="1">
      <t>ゴウ</t>
    </rPh>
    <rPh sb="7" eb="8">
      <t>ケイ</t>
    </rPh>
    <phoneticPr fontId="2"/>
  </si>
  <si>
    <t>　　②県外産</t>
    <rPh sb="3" eb="5">
      <t>ケンガイ</t>
    </rPh>
    <rPh sb="5" eb="6">
      <t>サン</t>
    </rPh>
    <phoneticPr fontId="2"/>
  </si>
  <si>
    <t>県外産計</t>
    <rPh sb="0" eb="2">
      <t>ケンガイ</t>
    </rPh>
    <rPh sb="2" eb="3">
      <t>サン</t>
    </rPh>
    <rPh sb="3" eb="4">
      <t>ケイ</t>
    </rPh>
    <phoneticPr fontId="2"/>
  </si>
  <si>
    <t>県外産地からの直送</t>
    <rPh sb="0" eb="2">
      <t>ケンガイ</t>
    </rPh>
    <rPh sb="2" eb="4">
      <t>サンチ</t>
    </rPh>
    <rPh sb="7" eb="9">
      <t>チョクソウ</t>
    </rPh>
    <phoneticPr fontId="2"/>
  </si>
  <si>
    <t>（２）水産物</t>
    <rPh sb="3" eb="6">
      <t>スイサンブツ</t>
    </rPh>
    <phoneticPr fontId="2"/>
  </si>
  <si>
    <t>漁協及び県漁連</t>
    <rPh sb="0" eb="2">
      <t>ギョキョウ</t>
    </rPh>
    <rPh sb="2" eb="3">
      <t>オヨ</t>
    </rPh>
    <rPh sb="4" eb="5">
      <t>ケン</t>
    </rPh>
    <rPh sb="5" eb="6">
      <t>リョウ</t>
    </rPh>
    <rPh sb="6" eb="7">
      <t>レン</t>
    </rPh>
    <phoneticPr fontId="2"/>
  </si>
  <si>
    <t>（３）花　き</t>
    <rPh sb="3" eb="4">
      <t>カ</t>
    </rPh>
    <phoneticPr fontId="2"/>
  </si>
  <si>
    <t>花　　　　　　き</t>
    <rPh sb="0" eb="1">
      <t>カ</t>
    </rPh>
    <phoneticPr fontId="2"/>
  </si>
  <si>
    <t>切　花</t>
    <rPh sb="0" eb="1">
      <t>キ</t>
    </rPh>
    <rPh sb="2" eb="3">
      <t>バナ</t>
    </rPh>
    <phoneticPr fontId="2"/>
  </si>
  <si>
    <t>鉢　物</t>
    <rPh sb="0" eb="1">
      <t>ハチ</t>
    </rPh>
    <rPh sb="2" eb="3">
      <t>モノ</t>
    </rPh>
    <phoneticPr fontId="2"/>
  </si>
  <si>
    <t>青　　果　　物</t>
    <rPh sb="0" eb="1">
      <t>アオ</t>
    </rPh>
    <rPh sb="3" eb="4">
      <t>ハテ</t>
    </rPh>
    <rPh sb="6" eb="7">
      <t>ブツ</t>
    </rPh>
    <phoneticPr fontId="2"/>
  </si>
  <si>
    <t>野　菜</t>
    <rPh sb="0" eb="1">
      <t>ノ</t>
    </rPh>
    <rPh sb="2" eb="3">
      <t>ナ</t>
    </rPh>
    <phoneticPr fontId="2"/>
  </si>
  <si>
    <t>果　実</t>
    <rPh sb="0" eb="1">
      <t>ハテ</t>
    </rPh>
    <rPh sb="2" eb="3">
      <t>ミ</t>
    </rPh>
    <phoneticPr fontId="2"/>
  </si>
  <si>
    <t>水　　産　　物</t>
    <rPh sb="0" eb="1">
      <t>スイ</t>
    </rPh>
    <rPh sb="3" eb="4">
      <t>サン</t>
    </rPh>
    <rPh sb="6" eb="7">
      <t>ブツ</t>
    </rPh>
    <phoneticPr fontId="2"/>
  </si>
  <si>
    <t>鮮　魚</t>
    <rPh sb="0" eb="1">
      <t>ヨシ</t>
    </rPh>
    <rPh sb="2" eb="3">
      <t>サカナ</t>
    </rPh>
    <phoneticPr fontId="2"/>
  </si>
  <si>
    <t>冷　凍</t>
    <rPh sb="0" eb="1">
      <t>ヒヤ</t>
    </rPh>
    <rPh sb="2" eb="3">
      <t>コオ</t>
    </rPh>
    <phoneticPr fontId="2"/>
  </si>
  <si>
    <t>１０．集　荷　状　況 (令和元年度）　</t>
    <rPh sb="3" eb="4">
      <t>シュウ</t>
    </rPh>
    <rPh sb="5" eb="6">
      <t>ニ</t>
    </rPh>
    <rPh sb="7" eb="8">
      <t>ジョウ</t>
    </rPh>
    <rPh sb="9" eb="10">
      <t>イワン</t>
    </rPh>
    <rPh sb="12" eb="14">
      <t>レイワ</t>
    </rPh>
    <rPh sb="14" eb="16">
      <t>ガンネン</t>
    </rPh>
    <rPh sb="16" eb="17">
      <t>ド</t>
    </rPh>
    <rPh sb="17" eb="19">
      <t>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</si>
</sst>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5" fillId="0" borderId="0">
      <alignment vertical="center"/>
    </xf>
  </cellStyleXfs>
  <cellXfs count="42">
    <xf numFmtId="0" fontId="0" fillId="0" borderId="0" xfId="0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/>
    <xf numFmtId="38" fontId="1" fillId="0" borderId="0" xfId="1" applyFont="1" applyFill="1"/>
    <xf numFmtId="0" fontId="0" fillId="0" borderId="1" xfId="0" applyFont="1" applyFill="1" applyBorder="1" applyAlignment="1">
      <alignment horizontal="distributed" vertical="center"/>
    </xf>
    <xf numFmtId="38" fontId="1" fillId="0" borderId="1" xfId="1" applyFont="1" applyFill="1" applyBorder="1" applyAlignment="1">
      <alignment horizontal="distributed" vertical="center"/>
    </xf>
    <xf numFmtId="178" fontId="6" fillId="0" borderId="0" xfId="1" applyNumberFormat="1" applyFont="1" applyFill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3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distributed" textRotation="255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 wrapText="1"/>
    </xf>
    <xf numFmtId="38" fontId="1" fillId="0" borderId="13" xfId="1" applyFont="1" applyFill="1" applyBorder="1" applyAlignment="1">
      <alignment horizontal="right"/>
    </xf>
    <xf numFmtId="38" fontId="1" fillId="0" borderId="1" xfId="1" applyFont="1" applyFill="1" applyBorder="1" applyAlignment="1">
      <alignment horizontal="distributed" vertical="center"/>
    </xf>
    <xf numFmtId="38" fontId="1" fillId="0" borderId="1" xfId="1" applyFont="1" applyFill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3"/>
  <sheetViews>
    <sheetView tabSelected="1" zoomScale="90" zoomScaleNormal="90" workbookViewId="0">
      <selection activeCell="D121" sqref="D121"/>
    </sheetView>
  </sheetViews>
  <sheetFormatPr defaultRowHeight="18.75" customHeight="1" x14ac:dyDescent="0.15"/>
  <cols>
    <col min="1" max="1" width="2.5" style="1" customWidth="1"/>
    <col min="2" max="2" width="2.875" style="1" customWidth="1"/>
    <col min="3" max="3" width="18.375" style="1" customWidth="1"/>
    <col min="4" max="4" width="3.625" style="1" customWidth="1"/>
    <col min="5" max="5" width="12.625" style="1" customWidth="1"/>
    <col min="6" max="6" width="7.625" style="1" bestFit="1" customWidth="1"/>
    <col min="7" max="7" width="11.25" style="1" customWidth="1"/>
    <col min="8" max="8" width="6.625" style="1" customWidth="1"/>
    <col min="9" max="9" width="11.875" style="1" customWidth="1"/>
    <col min="10" max="10" width="5.875" style="1" customWidth="1"/>
    <col min="11" max="11" width="11.75" style="1" customWidth="1"/>
    <col min="12" max="12" width="6.375" style="1" customWidth="1"/>
    <col min="13" max="13" width="11.25" style="1" customWidth="1"/>
    <col min="14" max="14" width="6.25" style="1" customWidth="1"/>
    <col min="15" max="15" width="11.125" style="1" customWidth="1"/>
    <col min="16" max="16" width="6.25" style="1" customWidth="1"/>
    <col min="17" max="17" width="10.75" style="1" customWidth="1"/>
    <col min="18" max="18" width="6.25" style="1" customWidth="1"/>
    <col min="19" max="19" width="10.625" style="1" customWidth="1"/>
    <col min="20" max="20" width="6.25" style="1" customWidth="1"/>
    <col min="21" max="21" width="10.25" style="1" customWidth="1"/>
    <col min="22" max="22" width="6.25" style="1" customWidth="1"/>
    <col min="23" max="16384" width="9" style="1"/>
  </cols>
  <sheetData>
    <row r="1" spans="1:22" ht="18.75" customHeight="1" x14ac:dyDescent="0.2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22" ht="18.75" customHeight="1" x14ac:dyDescent="0.15">
      <c r="A2" s="18" t="s">
        <v>1</v>
      </c>
      <c r="B2" s="18"/>
      <c r="C2" s="18"/>
    </row>
    <row r="3" spans="1:22" ht="18.75" customHeight="1" x14ac:dyDescent="0.15">
      <c r="A3" s="19" t="s">
        <v>2</v>
      </c>
      <c r="B3" s="19"/>
      <c r="C3" s="19"/>
      <c r="S3" s="20" t="s">
        <v>3</v>
      </c>
      <c r="T3" s="20"/>
      <c r="U3" s="20"/>
      <c r="V3" s="20"/>
    </row>
    <row r="4" spans="1:22" ht="18.75" customHeight="1" x14ac:dyDescent="0.15">
      <c r="A4" s="21" t="s">
        <v>4</v>
      </c>
      <c r="B4" s="22"/>
      <c r="C4" s="23"/>
      <c r="D4" s="30" t="s">
        <v>5</v>
      </c>
      <c r="E4" s="31" t="s">
        <v>6</v>
      </c>
      <c r="F4" s="31"/>
      <c r="G4" s="31" t="s">
        <v>7</v>
      </c>
      <c r="H4" s="31"/>
      <c r="I4" s="31" t="s">
        <v>8</v>
      </c>
      <c r="J4" s="31"/>
      <c r="K4" s="31"/>
      <c r="L4" s="31"/>
      <c r="M4" s="31"/>
      <c r="N4" s="31"/>
      <c r="O4" s="31" t="s">
        <v>9</v>
      </c>
      <c r="P4" s="31"/>
      <c r="Q4" s="38" t="s">
        <v>10</v>
      </c>
      <c r="R4" s="31"/>
      <c r="S4" s="38" t="s">
        <v>11</v>
      </c>
      <c r="T4" s="31"/>
      <c r="U4" s="31" t="s">
        <v>0</v>
      </c>
      <c r="V4" s="31"/>
    </row>
    <row r="5" spans="1:22" ht="18.75" customHeight="1" x14ac:dyDescent="0.15">
      <c r="A5" s="24"/>
      <c r="B5" s="25"/>
      <c r="C5" s="26"/>
      <c r="D5" s="30"/>
      <c r="E5" s="31"/>
      <c r="F5" s="31"/>
      <c r="G5" s="31"/>
      <c r="H5" s="31"/>
      <c r="I5" s="31" t="s">
        <v>12</v>
      </c>
      <c r="J5" s="31"/>
      <c r="K5" s="31" t="s">
        <v>13</v>
      </c>
      <c r="L5" s="31"/>
      <c r="M5" s="31" t="s">
        <v>14</v>
      </c>
      <c r="N5" s="31"/>
      <c r="O5" s="31"/>
      <c r="P5" s="31"/>
      <c r="Q5" s="31"/>
      <c r="R5" s="31"/>
      <c r="S5" s="31"/>
      <c r="T5" s="31"/>
      <c r="U5" s="31"/>
      <c r="V5" s="31"/>
    </row>
    <row r="6" spans="1:22" ht="18.75" customHeight="1" x14ac:dyDescent="0.15">
      <c r="A6" s="27"/>
      <c r="B6" s="28"/>
      <c r="C6" s="29"/>
      <c r="D6" s="30"/>
      <c r="E6" s="5" t="s">
        <v>15</v>
      </c>
      <c r="F6" s="5" t="s">
        <v>16</v>
      </c>
      <c r="G6" s="5" t="s">
        <v>15</v>
      </c>
      <c r="H6" s="5" t="s">
        <v>16</v>
      </c>
      <c r="I6" s="5" t="s">
        <v>15</v>
      </c>
      <c r="J6" s="5" t="s">
        <v>16</v>
      </c>
      <c r="K6" s="5" t="s">
        <v>15</v>
      </c>
      <c r="L6" s="5" t="s">
        <v>16</v>
      </c>
      <c r="M6" s="5" t="s">
        <v>15</v>
      </c>
      <c r="N6" s="5" t="s">
        <v>16</v>
      </c>
      <c r="O6" s="5" t="s">
        <v>15</v>
      </c>
      <c r="P6" s="5" t="s">
        <v>16</v>
      </c>
      <c r="Q6" s="5" t="s">
        <v>15</v>
      </c>
      <c r="R6" s="5" t="s">
        <v>16</v>
      </c>
      <c r="S6" s="5" t="s">
        <v>15</v>
      </c>
      <c r="T6" s="5" t="s">
        <v>16</v>
      </c>
      <c r="U6" s="5" t="s">
        <v>15</v>
      </c>
      <c r="V6" s="5" t="s">
        <v>16</v>
      </c>
    </row>
    <row r="7" spans="1:22" s="12" customFormat="1" ht="18.75" customHeight="1" x14ac:dyDescent="0.15">
      <c r="A7" s="32" t="s">
        <v>31</v>
      </c>
      <c r="B7" s="34" t="s">
        <v>32</v>
      </c>
      <c r="C7" s="8" t="s">
        <v>17</v>
      </c>
      <c r="D7" s="9">
        <v>6</v>
      </c>
      <c r="E7" s="10">
        <f>G7+G25</f>
        <v>41637602</v>
      </c>
      <c r="F7" s="11">
        <f t="shared" ref="F7:F19" si="0">E7/E7*100</f>
        <v>100</v>
      </c>
      <c r="G7" s="10">
        <f>I7+K7+M7+O7+Q7+S7+U7</f>
        <v>11595579</v>
      </c>
      <c r="H7" s="11">
        <f t="shared" ref="H7:H19" si="1">G7/$E7*100</f>
        <v>27.848815597017328</v>
      </c>
      <c r="I7" s="10">
        <v>6413863</v>
      </c>
      <c r="J7" s="11">
        <f t="shared" ref="J7:J19" si="2">I7/$E7*100</f>
        <v>15.404016302379759</v>
      </c>
      <c r="K7" s="10">
        <v>1080339</v>
      </c>
      <c r="L7" s="11">
        <f t="shared" ref="L7:L19" si="3">K7/$E7*100</f>
        <v>2.5946234848010699</v>
      </c>
      <c r="M7" s="10">
        <v>2353942</v>
      </c>
      <c r="N7" s="11">
        <f t="shared" ref="N7:N19" si="4">M7/$E7*100</f>
        <v>5.6534043435066215</v>
      </c>
      <c r="O7" s="10">
        <v>869473</v>
      </c>
      <c r="P7" s="11">
        <f t="shared" ref="P7:P19" si="5">O7/$E7*100</f>
        <v>2.0881918223820866</v>
      </c>
      <c r="Q7" s="10">
        <v>84891</v>
      </c>
      <c r="R7" s="11">
        <f t="shared" ref="R7:R19" si="6">Q7/$E7*100</f>
        <v>0.20388061733238144</v>
      </c>
      <c r="S7" s="10">
        <v>741075</v>
      </c>
      <c r="T7" s="11">
        <f t="shared" ref="T7:T19" si="7">S7/$E7*100</f>
        <v>1.7798215180595656</v>
      </c>
      <c r="U7" s="10">
        <v>51996</v>
      </c>
      <c r="V7" s="11">
        <f t="shared" ref="V7:V19" si="8">U7/$E7*100</f>
        <v>0.12487750855584814</v>
      </c>
    </row>
    <row r="8" spans="1:22" s="12" customFormat="1" ht="18.75" customHeight="1" x14ac:dyDescent="0.15">
      <c r="A8" s="33"/>
      <c r="B8" s="35"/>
      <c r="C8" s="8" t="s">
        <v>18</v>
      </c>
      <c r="D8" s="9">
        <v>16</v>
      </c>
      <c r="E8" s="10">
        <f>G8+G26</f>
        <v>9605115</v>
      </c>
      <c r="F8" s="11">
        <f t="shared" si="0"/>
        <v>100</v>
      </c>
      <c r="G8" s="10">
        <f>I8+K8+M8+O8+Q8+S8+U8</f>
        <v>7173412</v>
      </c>
      <c r="H8" s="11">
        <f t="shared" si="1"/>
        <v>74.683249497793625</v>
      </c>
      <c r="I8" s="10">
        <v>394483</v>
      </c>
      <c r="J8" s="11">
        <f t="shared" si="2"/>
        <v>4.1070096505872131</v>
      </c>
      <c r="K8" s="10">
        <v>600308</v>
      </c>
      <c r="L8" s="11">
        <f t="shared" si="3"/>
        <v>6.2498783200409367</v>
      </c>
      <c r="M8" s="10">
        <v>2926669</v>
      </c>
      <c r="N8" s="11">
        <f t="shared" si="4"/>
        <v>30.469900672714484</v>
      </c>
      <c r="O8" s="10">
        <v>731547</v>
      </c>
      <c r="P8" s="11">
        <f t="shared" si="5"/>
        <v>7.6162232310597018</v>
      </c>
      <c r="Q8" s="10">
        <v>2420762</v>
      </c>
      <c r="R8" s="11">
        <f t="shared" si="6"/>
        <v>25.202842443843721</v>
      </c>
      <c r="S8" s="10">
        <v>67727</v>
      </c>
      <c r="T8" s="11">
        <f t="shared" si="7"/>
        <v>0.70511388983890355</v>
      </c>
      <c r="U8" s="10">
        <v>31916</v>
      </c>
      <c r="V8" s="11">
        <f t="shared" si="8"/>
        <v>0.33228128970866044</v>
      </c>
    </row>
    <row r="9" spans="1:22" s="12" customFormat="1" ht="18.75" customHeight="1" x14ac:dyDescent="0.15">
      <c r="A9" s="33"/>
      <c r="B9" s="35"/>
      <c r="C9" s="8" t="s">
        <v>19</v>
      </c>
      <c r="D9" s="9">
        <v>4</v>
      </c>
      <c r="E9" s="10">
        <f>G9+G27</f>
        <v>268885</v>
      </c>
      <c r="F9" s="11">
        <f t="shared" si="0"/>
        <v>100</v>
      </c>
      <c r="G9" s="10">
        <f>I9+K9+M9+O9+Q9+S9+U9</f>
        <v>168357</v>
      </c>
      <c r="H9" s="11">
        <f t="shared" si="1"/>
        <v>62.613012998121874</v>
      </c>
      <c r="I9" s="10">
        <v>0</v>
      </c>
      <c r="J9" s="11">
        <f t="shared" si="2"/>
        <v>0</v>
      </c>
      <c r="K9" s="10">
        <v>65955</v>
      </c>
      <c r="L9" s="11">
        <f t="shared" si="3"/>
        <v>24.529073767595815</v>
      </c>
      <c r="M9" s="10">
        <v>65633</v>
      </c>
      <c r="N9" s="11">
        <f t="shared" si="4"/>
        <v>24.409319969503692</v>
      </c>
      <c r="O9" s="10">
        <v>11637</v>
      </c>
      <c r="P9" s="11">
        <f t="shared" si="5"/>
        <v>4.3278725105528393</v>
      </c>
      <c r="Q9" s="10">
        <v>25132</v>
      </c>
      <c r="R9" s="11">
        <f t="shared" si="6"/>
        <v>9.3467467504695314</v>
      </c>
      <c r="S9" s="10">
        <v>0</v>
      </c>
      <c r="T9" s="11">
        <f t="shared" si="7"/>
        <v>0</v>
      </c>
      <c r="U9" s="10">
        <v>0</v>
      </c>
      <c r="V9" s="11">
        <f t="shared" si="8"/>
        <v>0</v>
      </c>
    </row>
    <row r="10" spans="1:22" s="12" customFormat="1" ht="18.75" customHeight="1" x14ac:dyDescent="0.15">
      <c r="A10" s="33"/>
      <c r="B10" s="35"/>
      <c r="C10" s="2" t="s">
        <v>20</v>
      </c>
      <c r="D10" s="9">
        <f>SUM(D7:D9)</f>
        <v>26</v>
      </c>
      <c r="E10" s="10">
        <f>SUM(E7:E9)</f>
        <v>51511602</v>
      </c>
      <c r="F10" s="11">
        <f t="shared" si="0"/>
        <v>100</v>
      </c>
      <c r="G10" s="10">
        <f>SUM(G7:G9)</f>
        <v>18937348</v>
      </c>
      <c r="H10" s="11">
        <f>G10/$E10*100</f>
        <v>36.76326742856881</v>
      </c>
      <c r="I10" s="10">
        <f>SUM(I7:I9)</f>
        <v>6808346</v>
      </c>
      <c r="J10" s="11">
        <f>I10/$E10*100</f>
        <v>13.217111748922116</v>
      </c>
      <c r="K10" s="10">
        <f>SUM(K7:K9)</f>
        <v>1746602</v>
      </c>
      <c r="L10" s="11">
        <f t="shared" si="3"/>
        <v>3.3906963328377948</v>
      </c>
      <c r="M10" s="10">
        <f>SUM(M7:M9)</f>
        <v>5346244</v>
      </c>
      <c r="N10" s="11">
        <f t="shared" si="4"/>
        <v>10.378718176926432</v>
      </c>
      <c r="O10" s="10">
        <f>SUM(O7:O9)</f>
        <v>1612657</v>
      </c>
      <c r="P10" s="11">
        <f t="shared" si="5"/>
        <v>3.1306675338887731</v>
      </c>
      <c r="Q10" s="10">
        <f>SUM(Q7:Q9)</f>
        <v>2530785</v>
      </c>
      <c r="R10" s="11">
        <f t="shared" si="6"/>
        <v>4.9130388140520269</v>
      </c>
      <c r="S10" s="10">
        <f>SUM(S7:S9)</f>
        <v>808802</v>
      </c>
      <c r="T10" s="11">
        <f t="shared" si="7"/>
        <v>1.5701355978018312</v>
      </c>
      <c r="U10" s="10">
        <f>SUM(U7:U9)</f>
        <v>83912</v>
      </c>
      <c r="V10" s="11">
        <f t="shared" si="8"/>
        <v>0.16289922413983551</v>
      </c>
    </row>
    <row r="11" spans="1:22" s="12" customFormat="1" ht="18.75" customHeight="1" x14ac:dyDescent="0.15">
      <c r="A11" s="33"/>
      <c r="B11" s="34" t="s">
        <v>33</v>
      </c>
      <c r="C11" s="8" t="s">
        <v>17</v>
      </c>
      <c r="D11" s="9">
        <v>6</v>
      </c>
      <c r="E11" s="10">
        <f>G11+G29</f>
        <v>19427983</v>
      </c>
      <c r="F11" s="11">
        <f t="shared" si="0"/>
        <v>100</v>
      </c>
      <c r="G11" s="10">
        <f>I11+K11+M11+O11+Q11+S11+U11</f>
        <v>3360497</v>
      </c>
      <c r="H11" s="11">
        <f t="shared" si="1"/>
        <v>17.297199611508823</v>
      </c>
      <c r="I11" s="10">
        <v>2565288</v>
      </c>
      <c r="J11" s="11">
        <f t="shared" si="2"/>
        <v>13.204088144404903</v>
      </c>
      <c r="K11" s="10">
        <v>22443</v>
      </c>
      <c r="L11" s="11">
        <f t="shared" si="3"/>
        <v>0.11551893987142156</v>
      </c>
      <c r="M11" s="10">
        <v>225707</v>
      </c>
      <c r="N11" s="11">
        <f t="shared" si="4"/>
        <v>1.1617623919065607</v>
      </c>
      <c r="O11" s="10">
        <v>240733</v>
      </c>
      <c r="P11" s="11">
        <f t="shared" si="5"/>
        <v>1.2391044402293332</v>
      </c>
      <c r="Q11" s="10">
        <v>34855</v>
      </c>
      <c r="R11" s="11">
        <f t="shared" si="6"/>
        <v>0.17940616892654271</v>
      </c>
      <c r="S11" s="10">
        <v>263655</v>
      </c>
      <c r="T11" s="11">
        <f t="shared" si="7"/>
        <v>1.3570888959497236</v>
      </c>
      <c r="U11" s="10">
        <v>7816</v>
      </c>
      <c r="V11" s="11">
        <f t="shared" si="8"/>
        <v>4.0230630220337335E-2</v>
      </c>
    </row>
    <row r="12" spans="1:22" s="12" customFormat="1" ht="18.75" customHeight="1" x14ac:dyDescent="0.15">
      <c r="A12" s="33"/>
      <c r="B12" s="35"/>
      <c r="C12" s="8" t="s">
        <v>18</v>
      </c>
      <c r="D12" s="9">
        <v>16</v>
      </c>
      <c r="E12" s="10">
        <f>G12+G30</f>
        <v>3417082</v>
      </c>
      <c r="F12" s="11">
        <f t="shared" si="0"/>
        <v>100</v>
      </c>
      <c r="G12" s="10">
        <f>I12+K12+M12+O12+Q12+S12+U12</f>
        <v>1545942</v>
      </c>
      <c r="H12" s="11">
        <f t="shared" si="1"/>
        <v>45.24158331582327</v>
      </c>
      <c r="I12" s="10">
        <v>148523</v>
      </c>
      <c r="J12" s="11">
        <f t="shared" si="2"/>
        <v>4.3464862710347596</v>
      </c>
      <c r="K12" s="10">
        <v>78343</v>
      </c>
      <c r="L12" s="11">
        <f t="shared" si="3"/>
        <v>2.2926871523715264</v>
      </c>
      <c r="M12" s="10">
        <v>617168</v>
      </c>
      <c r="N12" s="11">
        <f t="shared" si="4"/>
        <v>18.061258114379459</v>
      </c>
      <c r="O12" s="10">
        <v>76951</v>
      </c>
      <c r="P12" s="11">
        <f t="shared" si="5"/>
        <v>2.2519506409269665</v>
      </c>
      <c r="Q12" s="10">
        <v>118748</v>
      </c>
      <c r="R12" s="11">
        <f t="shared" si="6"/>
        <v>3.4751287794673935</v>
      </c>
      <c r="S12" s="10">
        <v>494836</v>
      </c>
      <c r="T12" s="11">
        <f t="shared" si="7"/>
        <v>14.48124452383642</v>
      </c>
      <c r="U12" s="10">
        <v>11373</v>
      </c>
      <c r="V12" s="11">
        <f t="shared" si="8"/>
        <v>0.33282783380673919</v>
      </c>
    </row>
    <row r="13" spans="1:22" s="12" customFormat="1" ht="18.75" customHeight="1" x14ac:dyDescent="0.15">
      <c r="A13" s="33"/>
      <c r="B13" s="35"/>
      <c r="C13" s="8" t="s">
        <v>19</v>
      </c>
      <c r="D13" s="9">
        <v>4</v>
      </c>
      <c r="E13" s="10">
        <f>G13+G31</f>
        <v>120184</v>
      </c>
      <c r="F13" s="11">
        <f t="shared" si="0"/>
        <v>100</v>
      </c>
      <c r="G13" s="10">
        <f>I13+K13+M13+O13+Q13+S13+U13</f>
        <v>52745</v>
      </c>
      <c r="H13" s="11">
        <f t="shared" si="1"/>
        <v>43.886873460693607</v>
      </c>
      <c r="I13" s="10">
        <v>0</v>
      </c>
      <c r="J13" s="11">
        <f t="shared" si="2"/>
        <v>0</v>
      </c>
      <c r="K13" s="10">
        <v>2402</v>
      </c>
      <c r="L13" s="11">
        <f t="shared" si="3"/>
        <v>1.9986021433801504</v>
      </c>
      <c r="M13" s="10">
        <v>42850</v>
      </c>
      <c r="N13" s="11">
        <f t="shared" si="4"/>
        <v>35.653664381282034</v>
      </c>
      <c r="O13" s="10">
        <v>0</v>
      </c>
      <c r="P13" s="11">
        <f t="shared" si="5"/>
        <v>0</v>
      </c>
      <c r="Q13" s="10">
        <v>7493</v>
      </c>
      <c r="R13" s="11">
        <f t="shared" si="6"/>
        <v>6.2346069360314189</v>
      </c>
      <c r="S13" s="10">
        <v>0</v>
      </c>
      <c r="T13" s="11">
        <f t="shared" si="7"/>
        <v>0</v>
      </c>
      <c r="U13" s="10">
        <v>0</v>
      </c>
      <c r="V13" s="11">
        <f t="shared" si="8"/>
        <v>0</v>
      </c>
    </row>
    <row r="14" spans="1:22" s="12" customFormat="1" ht="18.75" customHeight="1" x14ac:dyDescent="0.15">
      <c r="A14" s="33"/>
      <c r="B14" s="35"/>
      <c r="C14" s="2" t="s">
        <v>20</v>
      </c>
      <c r="D14" s="9">
        <f>SUM(D11:D13)</f>
        <v>26</v>
      </c>
      <c r="E14" s="10">
        <f>SUM(E11:E13)</f>
        <v>22965249</v>
      </c>
      <c r="F14" s="11">
        <f t="shared" si="0"/>
        <v>100</v>
      </c>
      <c r="G14" s="10">
        <f>SUM(G11:G13)</f>
        <v>4959184</v>
      </c>
      <c r="H14" s="11">
        <f t="shared" si="1"/>
        <v>21.594296669720411</v>
      </c>
      <c r="I14" s="10">
        <f>SUM(I11:I13)</f>
        <v>2713811</v>
      </c>
      <c r="J14" s="11">
        <f t="shared" si="2"/>
        <v>11.817032769816691</v>
      </c>
      <c r="K14" s="10">
        <f>SUM(K11:K13)</f>
        <v>103188</v>
      </c>
      <c r="L14" s="11">
        <f t="shared" si="3"/>
        <v>0.44932236528330266</v>
      </c>
      <c r="M14" s="10">
        <f>SUM(M11:M13)</f>
        <v>885725</v>
      </c>
      <c r="N14" s="11">
        <f t="shared" si="4"/>
        <v>3.8568055586943562</v>
      </c>
      <c r="O14" s="10">
        <f>SUM(O11:O13)</f>
        <v>317684</v>
      </c>
      <c r="P14" s="11">
        <f t="shared" si="5"/>
        <v>1.3833248661923936</v>
      </c>
      <c r="Q14" s="10">
        <f>SUM(Q11:Q13)</f>
        <v>161096</v>
      </c>
      <c r="R14" s="11">
        <f t="shared" si="6"/>
        <v>0.70147726244988684</v>
      </c>
      <c r="S14" s="10">
        <f>SUM(S11:S13)</f>
        <v>758491</v>
      </c>
      <c r="T14" s="11">
        <f t="shared" si="7"/>
        <v>3.3027771656209777</v>
      </c>
      <c r="U14" s="10">
        <f>SUM(U11:U13)</f>
        <v>19189</v>
      </c>
      <c r="V14" s="11">
        <f t="shared" si="8"/>
        <v>8.3556681662802779E-2</v>
      </c>
    </row>
    <row r="15" spans="1:22" s="12" customFormat="1" ht="18.75" customHeight="1" x14ac:dyDescent="0.15">
      <c r="A15" s="33"/>
      <c r="B15" s="34" t="s">
        <v>0</v>
      </c>
      <c r="C15" s="8" t="s">
        <v>17</v>
      </c>
      <c r="D15" s="9">
        <v>6</v>
      </c>
      <c r="E15" s="10">
        <f>G15+G33</f>
        <v>474672</v>
      </c>
      <c r="F15" s="11">
        <f t="shared" si="0"/>
        <v>100</v>
      </c>
      <c r="G15" s="10">
        <f>I15+K15+M15+O15+Q15+S15+U15</f>
        <v>92922</v>
      </c>
      <c r="H15" s="11">
        <f t="shared" si="1"/>
        <v>19.576044089392251</v>
      </c>
      <c r="I15" s="10">
        <v>23769</v>
      </c>
      <c r="J15" s="11">
        <f t="shared" si="2"/>
        <v>5.007457781373243</v>
      </c>
      <c r="K15" s="10">
        <v>8</v>
      </c>
      <c r="L15" s="11">
        <f t="shared" si="3"/>
        <v>1.6853743216368356E-3</v>
      </c>
      <c r="M15" s="10">
        <v>29845</v>
      </c>
      <c r="N15" s="11">
        <f t="shared" si="4"/>
        <v>6.2874995786564192</v>
      </c>
      <c r="O15" s="10">
        <v>30505</v>
      </c>
      <c r="P15" s="11">
        <f t="shared" si="5"/>
        <v>6.4265429601914583</v>
      </c>
      <c r="Q15" s="10">
        <v>0</v>
      </c>
      <c r="R15" s="11">
        <f t="shared" si="6"/>
        <v>0</v>
      </c>
      <c r="S15" s="10">
        <v>2236</v>
      </c>
      <c r="T15" s="11">
        <f t="shared" si="7"/>
        <v>0.47106212289749549</v>
      </c>
      <c r="U15" s="10">
        <v>6559</v>
      </c>
      <c r="V15" s="11">
        <f t="shared" si="8"/>
        <v>1.3817962719520005</v>
      </c>
    </row>
    <row r="16" spans="1:22" s="12" customFormat="1" ht="18.75" customHeight="1" x14ac:dyDescent="0.15">
      <c r="A16" s="33"/>
      <c r="B16" s="35"/>
      <c r="C16" s="8" t="s">
        <v>18</v>
      </c>
      <c r="D16" s="9">
        <v>16</v>
      </c>
      <c r="E16" s="10">
        <f>G16+G34</f>
        <v>227348</v>
      </c>
      <c r="F16" s="11">
        <f t="shared" si="0"/>
        <v>100</v>
      </c>
      <c r="G16" s="10">
        <f>I16+K16+M16+O16+Q16+S16+U16</f>
        <v>122082</v>
      </c>
      <c r="H16" s="11">
        <f t="shared" si="1"/>
        <v>53.698295124654713</v>
      </c>
      <c r="I16" s="10">
        <v>20652</v>
      </c>
      <c r="J16" s="11">
        <f t="shared" si="2"/>
        <v>9.0838714217851049</v>
      </c>
      <c r="K16" s="10">
        <v>1154</v>
      </c>
      <c r="L16" s="11">
        <f t="shared" si="3"/>
        <v>0.50759188556750001</v>
      </c>
      <c r="M16" s="10">
        <v>10040</v>
      </c>
      <c r="N16" s="11">
        <f t="shared" si="4"/>
        <v>4.4161373753013002</v>
      </c>
      <c r="O16" s="10">
        <v>62904</v>
      </c>
      <c r="P16" s="11">
        <f t="shared" si="5"/>
        <v>27.668596160951491</v>
      </c>
      <c r="Q16" s="10">
        <v>844</v>
      </c>
      <c r="R16" s="11">
        <f t="shared" si="6"/>
        <v>0.37123704629026866</v>
      </c>
      <c r="S16" s="10">
        <v>25228</v>
      </c>
      <c r="T16" s="11">
        <f t="shared" si="7"/>
        <v>11.09664479124514</v>
      </c>
      <c r="U16" s="10">
        <v>1260</v>
      </c>
      <c r="V16" s="11">
        <f t="shared" si="8"/>
        <v>0.5542164435139082</v>
      </c>
    </row>
    <row r="17" spans="1:22" s="12" customFormat="1" ht="18.75" customHeight="1" x14ac:dyDescent="0.15">
      <c r="A17" s="33"/>
      <c r="B17" s="35"/>
      <c r="C17" s="8" t="s">
        <v>19</v>
      </c>
      <c r="D17" s="9">
        <v>4</v>
      </c>
      <c r="E17" s="10">
        <f>G17+G35</f>
        <v>9900</v>
      </c>
      <c r="F17" s="11">
        <f t="shared" si="0"/>
        <v>100</v>
      </c>
      <c r="G17" s="10">
        <f>I17+K17+M17+O17+Q17+S17+U17</f>
        <v>7163</v>
      </c>
      <c r="H17" s="11">
        <f t="shared" si="1"/>
        <v>72.353535353535364</v>
      </c>
      <c r="I17" s="10">
        <v>0</v>
      </c>
      <c r="J17" s="11">
        <f t="shared" si="2"/>
        <v>0</v>
      </c>
      <c r="K17" s="10">
        <v>0</v>
      </c>
      <c r="L17" s="11">
        <f t="shared" si="3"/>
        <v>0</v>
      </c>
      <c r="M17" s="10">
        <v>6680</v>
      </c>
      <c r="N17" s="11">
        <f t="shared" si="4"/>
        <v>67.474747474747474</v>
      </c>
      <c r="O17" s="10">
        <v>0</v>
      </c>
      <c r="P17" s="11">
        <f t="shared" si="5"/>
        <v>0</v>
      </c>
      <c r="Q17" s="10">
        <v>483</v>
      </c>
      <c r="R17" s="11">
        <f t="shared" si="6"/>
        <v>4.8787878787878789</v>
      </c>
      <c r="S17" s="10">
        <v>0</v>
      </c>
      <c r="T17" s="11">
        <f t="shared" si="7"/>
        <v>0</v>
      </c>
      <c r="U17" s="10">
        <v>0</v>
      </c>
      <c r="V17" s="11">
        <f t="shared" si="8"/>
        <v>0</v>
      </c>
    </row>
    <row r="18" spans="1:22" s="12" customFormat="1" ht="18.75" customHeight="1" x14ac:dyDescent="0.15">
      <c r="A18" s="33"/>
      <c r="B18" s="35"/>
      <c r="C18" s="2" t="s">
        <v>20</v>
      </c>
      <c r="D18" s="9">
        <f>SUM(D15:D17)</f>
        <v>26</v>
      </c>
      <c r="E18" s="10">
        <f>SUM(E15:E17)</f>
        <v>711920</v>
      </c>
      <c r="F18" s="11">
        <f t="shared" si="0"/>
        <v>100</v>
      </c>
      <c r="G18" s="10">
        <f>SUM(G15:G17)</f>
        <v>222167</v>
      </c>
      <c r="H18" s="11">
        <f t="shared" si="1"/>
        <v>31.206736711990114</v>
      </c>
      <c r="I18" s="10">
        <f>SUM(I15:I17)</f>
        <v>44421</v>
      </c>
      <c r="J18" s="11">
        <f t="shared" si="2"/>
        <v>6.2396055736599623</v>
      </c>
      <c r="K18" s="10">
        <f>SUM(K15:K17)</f>
        <v>1162</v>
      </c>
      <c r="L18" s="11">
        <f t="shared" si="3"/>
        <v>0.16322058658276212</v>
      </c>
      <c r="M18" s="10">
        <f>SUM(M15:M17)</f>
        <v>46565</v>
      </c>
      <c r="N18" s="11">
        <f t="shared" si="4"/>
        <v>6.5407630070794474</v>
      </c>
      <c r="O18" s="10">
        <f>SUM(O15:O17)</f>
        <v>93409</v>
      </c>
      <c r="P18" s="11">
        <f t="shared" si="5"/>
        <v>13.120715810765255</v>
      </c>
      <c r="Q18" s="10">
        <f>SUM(Q15:Q17)</f>
        <v>1327</v>
      </c>
      <c r="R18" s="11">
        <f t="shared" si="6"/>
        <v>0.1863973480166311</v>
      </c>
      <c r="S18" s="10">
        <f>SUM(S15:S17)</f>
        <v>27464</v>
      </c>
      <c r="T18" s="11">
        <f t="shared" si="7"/>
        <v>3.8577368243622878</v>
      </c>
      <c r="U18" s="10">
        <f>SUM(U15:U17)</f>
        <v>7819</v>
      </c>
      <c r="V18" s="11">
        <f t="shared" si="8"/>
        <v>1.0982975615237667</v>
      </c>
    </row>
    <row r="19" spans="1:22" s="12" customFormat="1" ht="21.75" customHeight="1" x14ac:dyDescent="0.15">
      <c r="A19" s="33"/>
      <c r="B19" s="36" t="s">
        <v>21</v>
      </c>
      <c r="C19" s="37"/>
      <c r="D19" s="9">
        <v>26</v>
      </c>
      <c r="E19" s="10">
        <f>E10+E14+E18</f>
        <v>75188771</v>
      </c>
      <c r="F19" s="11">
        <f t="shared" si="0"/>
        <v>100</v>
      </c>
      <c r="G19" s="10">
        <f>G10+G14+G18</f>
        <v>24118699</v>
      </c>
      <c r="H19" s="11">
        <f t="shared" si="1"/>
        <v>32.07752790639443</v>
      </c>
      <c r="I19" s="10">
        <f>I10+I14+I18</f>
        <v>9566578</v>
      </c>
      <c r="J19" s="11">
        <f t="shared" si="2"/>
        <v>12.723413180938948</v>
      </c>
      <c r="K19" s="10">
        <f>K10+K14+K18</f>
        <v>1850952</v>
      </c>
      <c r="L19" s="11">
        <f t="shared" si="3"/>
        <v>2.4617399318842437</v>
      </c>
      <c r="M19" s="10">
        <f>M10+M14+M18</f>
        <v>6278534</v>
      </c>
      <c r="N19" s="11">
        <f t="shared" si="4"/>
        <v>8.3503612527461044</v>
      </c>
      <c r="O19" s="10">
        <f>O10+O14+O18</f>
        <v>2023750</v>
      </c>
      <c r="P19" s="11">
        <f t="shared" si="5"/>
        <v>2.6915588233248284</v>
      </c>
      <c r="Q19" s="10">
        <f>Q10+Q14+Q18</f>
        <v>2693208</v>
      </c>
      <c r="R19" s="11">
        <f t="shared" si="6"/>
        <v>3.5819284770594271</v>
      </c>
      <c r="S19" s="10">
        <f>S10+S14+S18</f>
        <v>1594757</v>
      </c>
      <c r="T19" s="11">
        <f t="shared" si="7"/>
        <v>2.1210042121848223</v>
      </c>
      <c r="U19" s="10">
        <f>U10+U14+U18</f>
        <v>110920</v>
      </c>
      <c r="V19" s="11">
        <f t="shared" si="8"/>
        <v>0.14752202825605434</v>
      </c>
    </row>
    <row r="20" spans="1:22" ht="18.75" customHeight="1" x14ac:dyDescent="0.15">
      <c r="G20" s="3"/>
    </row>
    <row r="21" spans="1:22" ht="18.75" customHeight="1" x14ac:dyDescent="0.15">
      <c r="A21" s="19" t="s">
        <v>22</v>
      </c>
      <c r="B21" s="19"/>
      <c r="C21" s="19"/>
      <c r="S21" s="20" t="s">
        <v>3</v>
      </c>
      <c r="T21" s="20"/>
      <c r="U21" s="20"/>
      <c r="V21" s="20"/>
    </row>
    <row r="22" spans="1:22" ht="18.75" customHeight="1" x14ac:dyDescent="0.15">
      <c r="A22" s="21" t="s">
        <v>4</v>
      </c>
      <c r="B22" s="22"/>
      <c r="C22" s="23"/>
      <c r="D22" s="30" t="s">
        <v>5</v>
      </c>
      <c r="E22" s="31" t="s">
        <v>6</v>
      </c>
      <c r="F22" s="31"/>
      <c r="G22" s="31" t="s">
        <v>23</v>
      </c>
      <c r="H22" s="31"/>
      <c r="I22" s="31" t="s">
        <v>24</v>
      </c>
      <c r="J22" s="31"/>
      <c r="K22" s="31"/>
      <c r="L22" s="31"/>
      <c r="M22" s="31"/>
      <c r="N22" s="31"/>
      <c r="O22" s="31" t="s">
        <v>9</v>
      </c>
      <c r="P22" s="31"/>
      <c r="Q22" s="38" t="s">
        <v>10</v>
      </c>
      <c r="R22" s="31"/>
      <c r="S22" s="38" t="s">
        <v>11</v>
      </c>
      <c r="T22" s="31"/>
      <c r="U22" s="31" t="s">
        <v>0</v>
      </c>
      <c r="V22" s="31"/>
    </row>
    <row r="23" spans="1:22" ht="18.75" customHeight="1" x14ac:dyDescent="0.15">
      <c r="A23" s="24"/>
      <c r="B23" s="25"/>
      <c r="C23" s="26"/>
      <c r="D23" s="30"/>
      <c r="E23" s="31"/>
      <c r="F23" s="31"/>
      <c r="G23" s="31"/>
      <c r="H23" s="31"/>
      <c r="I23" s="31" t="s">
        <v>12</v>
      </c>
      <c r="J23" s="31"/>
      <c r="K23" s="31" t="s">
        <v>13</v>
      </c>
      <c r="L23" s="31"/>
      <c r="M23" s="31" t="s">
        <v>14</v>
      </c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18.75" customHeight="1" x14ac:dyDescent="0.15">
      <c r="A24" s="27"/>
      <c r="B24" s="28"/>
      <c r="C24" s="29"/>
      <c r="D24" s="30"/>
      <c r="E24" s="5" t="s">
        <v>15</v>
      </c>
      <c r="F24" s="5" t="s">
        <v>16</v>
      </c>
      <c r="G24" s="5" t="s">
        <v>15</v>
      </c>
      <c r="H24" s="5" t="s">
        <v>16</v>
      </c>
      <c r="I24" s="5" t="s">
        <v>15</v>
      </c>
      <c r="J24" s="5" t="s">
        <v>16</v>
      </c>
      <c r="K24" s="5" t="s">
        <v>15</v>
      </c>
      <c r="L24" s="5" t="s">
        <v>16</v>
      </c>
      <c r="M24" s="5" t="s">
        <v>15</v>
      </c>
      <c r="N24" s="5" t="s">
        <v>16</v>
      </c>
      <c r="O24" s="5" t="s">
        <v>15</v>
      </c>
      <c r="P24" s="5" t="s">
        <v>16</v>
      </c>
      <c r="Q24" s="5" t="s">
        <v>15</v>
      </c>
      <c r="R24" s="5" t="s">
        <v>16</v>
      </c>
      <c r="S24" s="5" t="s">
        <v>15</v>
      </c>
      <c r="T24" s="5" t="s">
        <v>16</v>
      </c>
      <c r="U24" s="5" t="s">
        <v>15</v>
      </c>
      <c r="V24" s="5" t="s">
        <v>16</v>
      </c>
    </row>
    <row r="25" spans="1:22" s="12" customFormat="1" ht="18.75" customHeight="1" x14ac:dyDescent="0.15">
      <c r="A25" s="32" t="s">
        <v>31</v>
      </c>
      <c r="B25" s="34" t="s">
        <v>32</v>
      </c>
      <c r="C25" s="8" t="s">
        <v>17</v>
      </c>
      <c r="D25" s="9">
        <v>6</v>
      </c>
      <c r="E25" s="10">
        <f>G7+G25</f>
        <v>41637602</v>
      </c>
      <c r="F25" s="11">
        <f t="shared" ref="F25:F37" si="9">E25/E25*100</f>
        <v>100</v>
      </c>
      <c r="G25" s="10">
        <f>I25+K25+M25+O25+Q25+S25+U25</f>
        <v>30042023</v>
      </c>
      <c r="H25" s="11">
        <f t="shared" ref="H25:H37" si="10">G25/$E25*100</f>
        <v>72.151184402982665</v>
      </c>
      <c r="I25" s="10">
        <v>15039499</v>
      </c>
      <c r="J25" s="11">
        <f t="shared" ref="J25:J37" si="11">I25/$E25*100</f>
        <v>36.11999317347815</v>
      </c>
      <c r="K25" s="10">
        <v>1145750</v>
      </c>
      <c r="L25" s="11">
        <f t="shared" ref="L25:L37" si="12">K25/$E25*100</f>
        <v>2.7517194674179364</v>
      </c>
      <c r="M25" s="10">
        <v>1557693</v>
      </c>
      <c r="N25" s="11">
        <f t="shared" ref="N25:N37" si="13">M25/$E25*100</f>
        <v>3.7410727928087697</v>
      </c>
      <c r="O25" s="10">
        <v>8899970</v>
      </c>
      <c r="P25" s="11">
        <f t="shared" ref="P25:P37" si="14">O25/$E25*100</f>
        <v>21.374838061039153</v>
      </c>
      <c r="Q25" s="10">
        <v>706584</v>
      </c>
      <c r="R25" s="11">
        <f t="shared" ref="R25:R37" si="15">Q25/$E25*100</f>
        <v>1.6969853355147588</v>
      </c>
      <c r="S25" s="10">
        <v>2627473</v>
      </c>
      <c r="T25" s="11">
        <f t="shared" ref="T25:T37" si="16">S25/$E25*100</f>
        <v>6.3103369881867835</v>
      </c>
      <c r="U25" s="10">
        <v>65054</v>
      </c>
      <c r="V25" s="11">
        <f t="shared" ref="V25:V37" si="17">U25/$E25*100</f>
        <v>0.15623858453712106</v>
      </c>
    </row>
    <row r="26" spans="1:22" s="12" customFormat="1" ht="18.75" customHeight="1" x14ac:dyDescent="0.15">
      <c r="A26" s="33"/>
      <c r="B26" s="35"/>
      <c r="C26" s="8" t="s">
        <v>18</v>
      </c>
      <c r="D26" s="9">
        <v>16</v>
      </c>
      <c r="E26" s="10">
        <f>G8+G26</f>
        <v>9605115</v>
      </c>
      <c r="F26" s="11">
        <f t="shared" si="9"/>
        <v>100</v>
      </c>
      <c r="G26" s="10">
        <f>I26+K26+M26+O26+Q26+S26+U26</f>
        <v>2431703</v>
      </c>
      <c r="H26" s="11">
        <f t="shared" si="10"/>
        <v>25.316750502206375</v>
      </c>
      <c r="I26" s="10">
        <v>350782</v>
      </c>
      <c r="J26" s="11">
        <f t="shared" si="11"/>
        <v>3.6520333176645985</v>
      </c>
      <c r="K26" s="10">
        <v>8872</v>
      </c>
      <c r="L26" s="11">
        <f t="shared" si="12"/>
        <v>9.236745213357675E-2</v>
      </c>
      <c r="M26" s="10">
        <v>90568</v>
      </c>
      <c r="N26" s="11">
        <f t="shared" si="13"/>
        <v>0.9429142701570985</v>
      </c>
      <c r="O26" s="10">
        <v>847888</v>
      </c>
      <c r="P26" s="11">
        <f t="shared" si="14"/>
        <v>8.8274632838857219</v>
      </c>
      <c r="Q26" s="10">
        <v>535896</v>
      </c>
      <c r="R26" s="11">
        <f t="shared" si="15"/>
        <v>5.5792772913182196</v>
      </c>
      <c r="S26" s="10">
        <v>509551</v>
      </c>
      <c r="T26" s="11">
        <f t="shared" si="16"/>
        <v>5.3049963482998379</v>
      </c>
      <c r="U26" s="10">
        <v>88146</v>
      </c>
      <c r="V26" s="11">
        <f t="shared" si="17"/>
        <v>0.91769853874732366</v>
      </c>
    </row>
    <row r="27" spans="1:22" s="12" customFormat="1" ht="18.75" customHeight="1" x14ac:dyDescent="0.15">
      <c r="A27" s="33"/>
      <c r="B27" s="35"/>
      <c r="C27" s="8" t="s">
        <v>19</v>
      </c>
      <c r="D27" s="9">
        <v>4</v>
      </c>
      <c r="E27" s="10">
        <f>G9+G27</f>
        <v>268885</v>
      </c>
      <c r="F27" s="11">
        <f t="shared" si="9"/>
        <v>100</v>
      </c>
      <c r="G27" s="10">
        <f>I27+K27+M27+O27+Q27+S27+U27</f>
        <v>100528</v>
      </c>
      <c r="H27" s="11">
        <f t="shared" si="10"/>
        <v>37.386987001878126</v>
      </c>
      <c r="I27" s="10">
        <v>0</v>
      </c>
      <c r="J27" s="11">
        <f t="shared" si="11"/>
        <v>0</v>
      </c>
      <c r="K27" s="10">
        <v>0</v>
      </c>
      <c r="L27" s="11">
        <f t="shared" si="12"/>
        <v>0</v>
      </c>
      <c r="M27" s="10">
        <v>0</v>
      </c>
      <c r="N27" s="11">
        <f t="shared" si="13"/>
        <v>0</v>
      </c>
      <c r="O27" s="10">
        <v>0</v>
      </c>
      <c r="P27" s="11">
        <f t="shared" si="14"/>
        <v>0</v>
      </c>
      <c r="Q27" s="10">
        <v>100528</v>
      </c>
      <c r="R27" s="11">
        <f t="shared" si="15"/>
        <v>37.386987001878126</v>
      </c>
      <c r="S27" s="10">
        <v>0</v>
      </c>
      <c r="T27" s="11">
        <f t="shared" si="16"/>
        <v>0</v>
      </c>
      <c r="U27" s="10">
        <v>0</v>
      </c>
      <c r="V27" s="11">
        <f t="shared" si="17"/>
        <v>0</v>
      </c>
    </row>
    <row r="28" spans="1:22" s="12" customFormat="1" ht="18.75" customHeight="1" x14ac:dyDescent="0.15">
      <c r="A28" s="33"/>
      <c r="B28" s="35"/>
      <c r="C28" s="2" t="s">
        <v>20</v>
      </c>
      <c r="D28" s="9">
        <f>SUM(D25:D27)</f>
        <v>26</v>
      </c>
      <c r="E28" s="10">
        <f>SUM(E25:E27)</f>
        <v>51511602</v>
      </c>
      <c r="F28" s="11">
        <f t="shared" si="9"/>
        <v>100</v>
      </c>
      <c r="G28" s="10">
        <f>SUM(G25:G27)</f>
        <v>32574254</v>
      </c>
      <c r="H28" s="11">
        <f t="shared" si="10"/>
        <v>63.23673257143119</v>
      </c>
      <c r="I28" s="10">
        <f>SUM(I25:I27)</f>
        <v>15390281</v>
      </c>
      <c r="J28" s="11">
        <f t="shared" si="11"/>
        <v>29.877309969897652</v>
      </c>
      <c r="K28" s="10">
        <f>SUM(K25:K27)</f>
        <v>1154622</v>
      </c>
      <c r="L28" s="11">
        <f t="shared" si="12"/>
        <v>2.2414795020352889</v>
      </c>
      <c r="M28" s="10">
        <f>SUM(M25:M27)</f>
        <v>1648261</v>
      </c>
      <c r="N28" s="11">
        <f t="shared" si="13"/>
        <v>3.1997859433686417</v>
      </c>
      <c r="O28" s="10">
        <f>SUM(O25:O27)</f>
        <v>9747858</v>
      </c>
      <c r="P28" s="11">
        <f t="shared" si="14"/>
        <v>18.923616469936231</v>
      </c>
      <c r="Q28" s="10">
        <f>SUM(Q25:Q27)</f>
        <v>1343008</v>
      </c>
      <c r="R28" s="11">
        <f t="shared" si="15"/>
        <v>2.6071951712936436</v>
      </c>
      <c r="S28" s="10">
        <f>SUM(S25:S27)</f>
        <v>3137024</v>
      </c>
      <c r="T28" s="11">
        <f t="shared" si="16"/>
        <v>6.0899367874445058</v>
      </c>
      <c r="U28" s="10">
        <f>SUM(U25:U27)</f>
        <v>153200</v>
      </c>
      <c r="V28" s="11">
        <f t="shared" si="17"/>
        <v>0.29740872745522451</v>
      </c>
    </row>
    <row r="29" spans="1:22" s="12" customFormat="1" ht="18.75" customHeight="1" x14ac:dyDescent="0.15">
      <c r="A29" s="33"/>
      <c r="B29" s="34" t="s">
        <v>33</v>
      </c>
      <c r="C29" s="8" t="s">
        <v>17</v>
      </c>
      <c r="D29" s="9">
        <v>6</v>
      </c>
      <c r="E29" s="10">
        <f>G11+G29</f>
        <v>19427983</v>
      </c>
      <c r="F29" s="11">
        <f t="shared" si="9"/>
        <v>100</v>
      </c>
      <c r="G29" s="10">
        <f>I29+K29+M29+O29+Q29+S29+U29</f>
        <v>16067486</v>
      </c>
      <c r="H29" s="11">
        <f t="shared" si="10"/>
        <v>82.702800388491184</v>
      </c>
      <c r="I29" s="10">
        <v>6185930</v>
      </c>
      <c r="J29" s="11">
        <f t="shared" si="11"/>
        <v>31.840309928210253</v>
      </c>
      <c r="K29" s="10">
        <v>577512</v>
      </c>
      <c r="L29" s="11">
        <f t="shared" si="12"/>
        <v>2.9725782650726016</v>
      </c>
      <c r="M29" s="10">
        <v>703066</v>
      </c>
      <c r="N29" s="11">
        <f t="shared" si="13"/>
        <v>3.6188316615265723</v>
      </c>
      <c r="O29" s="10">
        <v>5293405</v>
      </c>
      <c r="P29" s="11">
        <f t="shared" si="14"/>
        <v>27.246292113803065</v>
      </c>
      <c r="Q29" s="10">
        <v>1380020</v>
      </c>
      <c r="R29" s="11">
        <f t="shared" si="15"/>
        <v>7.1032592523886811</v>
      </c>
      <c r="S29" s="10">
        <v>1926993</v>
      </c>
      <c r="T29" s="11">
        <f t="shared" si="16"/>
        <v>9.9186467272490404</v>
      </c>
      <c r="U29" s="10">
        <v>560</v>
      </c>
      <c r="V29" s="11">
        <f t="shared" si="17"/>
        <v>2.8824402409658276E-3</v>
      </c>
    </row>
    <row r="30" spans="1:22" s="12" customFormat="1" ht="18.75" customHeight="1" x14ac:dyDescent="0.15">
      <c r="A30" s="33"/>
      <c r="B30" s="35"/>
      <c r="C30" s="8" t="s">
        <v>18</v>
      </c>
      <c r="D30" s="9">
        <v>16</v>
      </c>
      <c r="E30" s="10">
        <f>G12+G30</f>
        <v>3417082</v>
      </c>
      <c r="F30" s="11">
        <f t="shared" si="9"/>
        <v>100</v>
      </c>
      <c r="G30" s="10">
        <f>I30+K30+M30+O30+Q30+S30+U30</f>
        <v>1871140</v>
      </c>
      <c r="H30" s="11">
        <f t="shared" si="10"/>
        <v>54.758416684176737</v>
      </c>
      <c r="I30" s="10">
        <v>70494</v>
      </c>
      <c r="J30" s="11">
        <f t="shared" si="11"/>
        <v>2.0629882455264466</v>
      </c>
      <c r="K30" s="10">
        <v>144578</v>
      </c>
      <c r="L30" s="11">
        <f t="shared" si="12"/>
        <v>4.23103689053994</v>
      </c>
      <c r="M30" s="10">
        <v>87657</v>
      </c>
      <c r="N30" s="11">
        <f t="shared" si="13"/>
        <v>2.5652588963331873</v>
      </c>
      <c r="O30" s="10">
        <v>1091964</v>
      </c>
      <c r="P30" s="11">
        <f t="shared" si="14"/>
        <v>31.956037344143333</v>
      </c>
      <c r="Q30" s="10">
        <v>249653</v>
      </c>
      <c r="R30" s="11">
        <f t="shared" si="15"/>
        <v>7.306028945164325</v>
      </c>
      <c r="S30" s="10">
        <v>221371</v>
      </c>
      <c r="T30" s="11">
        <f t="shared" si="16"/>
        <v>6.4783637033000678</v>
      </c>
      <c r="U30" s="10">
        <v>5423</v>
      </c>
      <c r="V30" s="11">
        <f t="shared" si="17"/>
        <v>0.15870265916943169</v>
      </c>
    </row>
    <row r="31" spans="1:22" s="12" customFormat="1" ht="18.75" customHeight="1" x14ac:dyDescent="0.15">
      <c r="A31" s="33"/>
      <c r="B31" s="35"/>
      <c r="C31" s="8" t="s">
        <v>19</v>
      </c>
      <c r="D31" s="9">
        <v>4</v>
      </c>
      <c r="E31" s="10">
        <f>G13+G31</f>
        <v>120184</v>
      </c>
      <c r="F31" s="11">
        <f t="shared" si="9"/>
        <v>100</v>
      </c>
      <c r="G31" s="10">
        <f>I31+K31+M31+O31+Q31+S31+U31</f>
        <v>67439</v>
      </c>
      <c r="H31" s="11">
        <f t="shared" si="10"/>
        <v>56.1131265393064</v>
      </c>
      <c r="I31" s="10">
        <v>0</v>
      </c>
      <c r="J31" s="11">
        <f t="shared" si="11"/>
        <v>0</v>
      </c>
      <c r="K31" s="10">
        <v>0</v>
      </c>
      <c r="L31" s="11">
        <f t="shared" si="12"/>
        <v>0</v>
      </c>
      <c r="M31" s="10">
        <v>0</v>
      </c>
      <c r="N31" s="11">
        <f t="shared" si="13"/>
        <v>0</v>
      </c>
      <c r="O31" s="10">
        <v>0</v>
      </c>
      <c r="P31" s="11">
        <f t="shared" si="14"/>
        <v>0</v>
      </c>
      <c r="Q31" s="10">
        <v>67439</v>
      </c>
      <c r="R31" s="11">
        <f t="shared" si="15"/>
        <v>56.1131265393064</v>
      </c>
      <c r="S31" s="10">
        <v>0</v>
      </c>
      <c r="T31" s="11">
        <f t="shared" si="16"/>
        <v>0</v>
      </c>
      <c r="U31" s="10">
        <v>0</v>
      </c>
      <c r="V31" s="11">
        <f t="shared" si="17"/>
        <v>0</v>
      </c>
    </row>
    <row r="32" spans="1:22" s="12" customFormat="1" ht="18.75" customHeight="1" x14ac:dyDescent="0.15">
      <c r="A32" s="33"/>
      <c r="B32" s="35"/>
      <c r="C32" s="2" t="s">
        <v>20</v>
      </c>
      <c r="D32" s="9">
        <f>SUM(D29:D31)</f>
        <v>26</v>
      </c>
      <c r="E32" s="10">
        <f>SUM(E29:E31)</f>
        <v>22965249</v>
      </c>
      <c r="F32" s="11">
        <f t="shared" si="9"/>
        <v>100</v>
      </c>
      <c r="G32" s="10">
        <f>SUM(G29:G31)</f>
        <v>18006065</v>
      </c>
      <c r="H32" s="11">
        <f t="shared" si="10"/>
        <v>78.405703330279579</v>
      </c>
      <c r="I32" s="10">
        <f>SUM(I29:I31)</f>
        <v>6256424</v>
      </c>
      <c r="J32" s="11">
        <f t="shared" si="11"/>
        <v>27.243005290297528</v>
      </c>
      <c r="K32" s="10">
        <f>SUM(K29:K31)</f>
        <v>722090</v>
      </c>
      <c r="L32" s="11">
        <f t="shared" si="12"/>
        <v>3.1442724614046207</v>
      </c>
      <c r="M32" s="10">
        <f>SUM(M29:M31)</f>
        <v>790723</v>
      </c>
      <c r="N32" s="11">
        <f t="shared" si="13"/>
        <v>3.443128354497702</v>
      </c>
      <c r="O32" s="10">
        <f>SUM(O29:O31)</f>
        <v>6385369</v>
      </c>
      <c r="P32" s="11">
        <f t="shared" si="14"/>
        <v>27.804484070693071</v>
      </c>
      <c r="Q32" s="10">
        <f>SUM(Q29:Q31)</f>
        <v>1697112</v>
      </c>
      <c r="R32" s="11">
        <f t="shared" si="15"/>
        <v>7.3899133425463841</v>
      </c>
      <c r="S32" s="10">
        <f>SUM(S29:S31)</f>
        <v>2148364</v>
      </c>
      <c r="T32" s="11">
        <f t="shared" si="16"/>
        <v>9.3548474044413794</v>
      </c>
      <c r="U32" s="10">
        <f>SUM(U29:U31)</f>
        <v>5983</v>
      </c>
      <c r="V32" s="11">
        <f t="shared" si="17"/>
        <v>2.6052406398902966E-2</v>
      </c>
    </row>
    <row r="33" spans="1:22" s="12" customFormat="1" ht="18.75" customHeight="1" x14ac:dyDescent="0.15">
      <c r="A33" s="33"/>
      <c r="B33" s="34" t="s">
        <v>0</v>
      </c>
      <c r="C33" s="8" t="s">
        <v>17</v>
      </c>
      <c r="D33" s="9">
        <v>6</v>
      </c>
      <c r="E33" s="10">
        <f>G15+G33</f>
        <v>474672</v>
      </c>
      <c r="F33" s="11">
        <f t="shared" si="9"/>
        <v>100</v>
      </c>
      <c r="G33" s="10">
        <f>I33+K33+M33+O33+Q33+S33+U33</f>
        <v>381750</v>
      </c>
      <c r="H33" s="11">
        <f t="shared" si="10"/>
        <v>80.423955910607745</v>
      </c>
      <c r="I33" s="10">
        <v>130915</v>
      </c>
      <c r="J33" s="11">
        <f t="shared" si="11"/>
        <v>27.580097414635791</v>
      </c>
      <c r="K33" s="10">
        <v>0</v>
      </c>
      <c r="L33" s="11">
        <f t="shared" si="12"/>
        <v>0</v>
      </c>
      <c r="M33" s="10">
        <v>29474</v>
      </c>
      <c r="N33" s="11">
        <f t="shared" si="13"/>
        <v>6.2093403444905109</v>
      </c>
      <c r="O33" s="10">
        <v>201350</v>
      </c>
      <c r="P33" s="11">
        <f t="shared" si="14"/>
        <v>42.4187649576971</v>
      </c>
      <c r="Q33" s="10">
        <v>10952</v>
      </c>
      <c r="R33" s="11">
        <f t="shared" si="15"/>
        <v>2.3072774463208279</v>
      </c>
      <c r="S33" s="10">
        <v>7271</v>
      </c>
      <c r="T33" s="11">
        <f t="shared" si="16"/>
        <v>1.5317945865776788</v>
      </c>
      <c r="U33" s="10">
        <v>1788</v>
      </c>
      <c r="V33" s="11">
        <f t="shared" si="17"/>
        <v>0.37668116088583276</v>
      </c>
    </row>
    <row r="34" spans="1:22" s="12" customFormat="1" ht="18.75" customHeight="1" x14ac:dyDescent="0.15">
      <c r="A34" s="33"/>
      <c r="B34" s="35"/>
      <c r="C34" s="8" t="s">
        <v>18</v>
      </c>
      <c r="D34" s="9">
        <v>16</v>
      </c>
      <c r="E34" s="10">
        <f>G16+G34</f>
        <v>227348</v>
      </c>
      <c r="F34" s="11">
        <f t="shared" si="9"/>
        <v>100</v>
      </c>
      <c r="G34" s="10">
        <f>I34+K34+M34+O34+Q34+S34+U34</f>
        <v>105266</v>
      </c>
      <c r="H34" s="11">
        <f t="shared" si="10"/>
        <v>46.301704875345287</v>
      </c>
      <c r="I34" s="10">
        <v>45389</v>
      </c>
      <c r="J34" s="11">
        <f t="shared" si="11"/>
        <v>19.964547741787918</v>
      </c>
      <c r="K34" s="10">
        <v>208</v>
      </c>
      <c r="L34" s="11">
        <f t="shared" si="12"/>
        <v>9.148969861181977E-2</v>
      </c>
      <c r="M34" s="10">
        <v>1457</v>
      </c>
      <c r="N34" s="11">
        <f t="shared" si="13"/>
        <v>0.64086774460298757</v>
      </c>
      <c r="O34" s="10">
        <v>52909</v>
      </c>
      <c r="P34" s="11">
        <f t="shared" si="14"/>
        <v>23.272252230061405</v>
      </c>
      <c r="Q34" s="10">
        <v>2726</v>
      </c>
      <c r="R34" s="11">
        <f t="shared" si="15"/>
        <v>1.1990428769991379</v>
      </c>
      <c r="S34" s="10">
        <v>2577</v>
      </c>
      <c r="T34" s="11">
        <f t="shared" si="16"/>
        <v>1.133504583282017</v>
      </c>
      <c r="U34" s="10">
        <v>0</v>
      </c>
      <c r="V34" s="11">
        <f t="shared" si="17"/>
        <v>0</v>
      </c>
    </row>
    <row r="35" spans="1:22" s="12" customFormat="1" ht="18.75" customHeight="1" x14ac:dyDescent="0.15">
      <c r="A35" s="33"/>
      <c r="B35" s="35"/>
      <c r="C35" s="8" t="s">
        <v>19</v>
      </c>
      <c r="D35" s="9">
        <v>4</v>
      </c>
      <c r="E35" s="10">
        <f>G17+G35</f>
        <v>9900</v>
      </c>
      <c r="F35" s="11">
        <f t="shared" si="9"/>
        <v>100</v>
      </c>
      <c r="G35" s="10">
        <f>I35+K35+M35+O35+Q35+S35+U35</f>
        <v>2737</v>
      </c>
      <c r="H35" s="11">
        <f t="shared" si="10"/>
        <v>27.646464646464647</v>
      </c>
      <c r="I35" s="10">
        <v>0</v>
      </c>
      <c r="J35" s="11">
        <f t="shared" si="11"/>
        <v>0</v>
      </c>
      <c r="K35" s="10">
        <v>0</v>
      </c>
      <c r="L35" s="11">
        <f t="shared" si="12"/>
        <v>0</v>
      </c>
      <c r="M35" s="10">
        <v>0</v>
      </c>
      <c r="N35" s="11">
        <f t="shared" si="13"/>
        <v>0</v>
      </c>
      <c r="O35" s="10">
        <v>0</v>
      </c>
      <c r="P35" s="11">
        <f t="shared" si="14"/>
        <v>0</v>
      </c>
      <c r="Q35" s="10">
        <v>2737</v>
      </c>
      <c r="R35" s="11">
        <f t="shared" si="15"/>
        <v>27.646464646464647</v>
      </c>
      <c r="S35" s="10">
        <v>0</v>
      </c>
      <c r="T35" s="11">
        <f t="shared" si="16"/>
        <v>0</v>
      </c>
      <c r="U35" s="10">
        <v>0</v>
      </c>
      <c r="V35" s="11">
        <f t="shared" si="17"/>
        <v>0</v>
      </c>
    </row>
    <row r="36" spans="1:22" s="12" customFormat="1" ht="18.75" customHeight="1" x14ac:dyDescent="0.15">
      <c r="A36" s="33"/>
      <c r="B36" s="35"/>
      <c r="C36" s="2" t="s">
        <v>20</v>
      </c>
      <c r="D36" s="9">
        <f>SUM(D33:D35)</f>
        <v>26</v>
      </c>
      <c r="E36" s="10">
        <f>SUM(E33:E35)</f>
        <v>711920</v>
      </c>
      <c r="F36" s="11">
        <f t="shared" si="9"/>
        <v>100</v>
      </c>
      <c r="G36" s="10">
        <f>SUM(G33:G35)</f>
        <v>489753</v>
      </c>
      <c r="H36" s="11">
        <f t="shared" si="10"/>
        <v>68.793263288009882</v>
      </c>
      <c r="I36" s="10">
        <f>SUM(I33:I35)</f>
        <v>176304</v>
      </c>
      <c r="J36" s="11">
        <f t="shared" si="11"/>
        <v>24.764580289920215</v>
      </c>
      <c r="K36" s="10">
        <f>SUM(K33:K35)</f>
        <v>208</v>
      </c>
      <c r="L36" s="11">
        <f t="shared" si="12"/>
        <v>2.921676592875604E-2</v>
      </c>
      <c r="M36" s="10">
        <f>SUM(M33:M35)</f>
        <v>30931</v>
      </c>
      <c r="N36" s="11">
        <f t="shared" si="13"/>
        <v>4.344729744915159</v>
      </c>
      <c r="O36" s="10">
        <f>SUM(O33:O35)</f>
        <v>254259</v>
      </c>
      <c r="P36" s="11">
        <f t="shared" si="14"/>
        <v>35.714546578267218</v>
      </c>
      <c r="Q36" s="10">
        <f>SUM(Q33:Q35)</f>
        <v>16415</v>
      </c>
      <c r="R36" s="11">
        <f t="shared" si="15"/>
        <v>2.3057365996179349</v>
      </c>
      <c r="S36" s="10">
        <f>SUM(S33:S35)</f>
        <v>9848</v>
      </c>
      <c r="T36" s="11">
        <f t="shared" si="16"/>
        <v>1.3833014945499493</v>
      </c>
      <c r="U36" s="10">
        <f>SUM(U33:U35)</f>
        <v>1788</v>
      </c>
      <c r="V36" s="11">
        <f t="shared" si="17"/>
        <v>0.25115181481065285</v>
      </c>
    </row>
    <row r="37" spans="1:22" s="12" customFormat="1" ht="21.75" customHeight="1" x14ac:dyDescent="0.15">
      <c r="A37" s="33"/>
      <c r="B37" s="36" t="s">
        <v>21</v>
      </c>
      <c r="C37" s="37"/>
      <c r="D37" s="9">
        <v>26</v>
      </c>
      <c r="E37" s="10">
        <f>E28+E32+E36</f>
        <v>75188771</v>
      </c>
      <c r="F37" s="11">
        <f t="shared" si="9"/>
        <v>100</v>
      </c>
      <c r="G37" s="10">
        <f>G28+G32+G36</f>
        <v>51070072</v>
      </c>
      <c r="H37" s="11">
        <f t="shared" si="10"/>
        <v>67.922472093605563</v>
      </c>
      <c r="I37" s="10">
        <f t="shared" ref="I37:S37" si="18">I28+I32+I36</f>
        <v>21823009</v>
      </c>
      <c r="J37" s="11">
        <f t="shared" si="11"/>
        <v>29.024292736477896</v>
      </c>
      <c r="K37" s="10">
        <f t="shared" si="18"/>
        <v>1876920</v>
      </c>
      <c r="L37" s="11">
        <f t="shared" si="12"/>
        <v>2.496277003915917</v>
      </c>
      <c r="M37" s="10">
        <f t="shared" si="18"/>
        <v>2469915</v>
      </c>
      <c r="N37" s="11">
        <f t="shared" si="13"/>
        <v>3.2849519511364269</v>
      </c>
      <c r="O37" s="10">
        <f t="shared" si="18"/>
        <v>16387486</v>
      </c>
      <c r="P37" s="11">
        <f t="shared" si="14"/>
        <v>21.795124168208574</v>
      </c>
      <c r="Q37" s="10">
        <f t="shared" si="18"/>
        <v>3056535</v>
      </c>
      <c r="R37" s="11">
        <f t="shared" si="15"/>
        <v>4.0651482386911209</v>
      </c>
      <c r="S37" s="10">
        <f t="shared" si="18"/>
        <v>5295236</v>
      </c>
      <c r="T37" s="11">
        <f t="shared" si="16"/>
        <v>7.0425888461456561</v>
      </c>
      <c r="U37" s="10">
        <f>U28+U32+U36</f>
        <v>160971</v>
      </c>
      <c r="V37" s="11">
        <f t="shared" si="17"/>
        <v>0.2140891490299795</v>
      </c>
    </row>
    <row r="45" spans="1:22" ht="18.75" customHeight="1" x14ac:dyDescent="0.15">
      <c r="A45" s="18" t="s">
        <v>25</v>
      </c>
      <c r="B45" s="18"/>
      <c r="C45" s="18"/>
    </row>
    <row r="46" spans="1:22" ht="18.75" customHeight="1" x14ac:dyDescent="0.15">
      <c r="A46" s="19" t="s">
        <v>2</v>
      </c>
      <c r="B46" s="19"/>
      <c r="C46" s="19"/>
      <c r="S46" s="20" t="s">
        <v>3</v>
      </c>
      <c r="T46" s="20"/>
      <c r="U46" s="20"/>
      <c r="V46" s="20"/>
    </row>
    <row r="47" spans="1:22" ht="18.75" customHeight="1" x14ac:dyDescent="0.15">
      <c r="A47" s="21" t="s">
        <v>4</v>
      </c>
      <c r="B47" s="22"/>
      <c r="C47" s="23"/>
      <c r="D47" s="30" t="s">
        <v>5</v>
      </c>
      <c r="E47" s="31" t="s">
        <v>6</v>
      </c>
      <c r="F47" s="31"/>
      <c r="G47" s="31" t="s">
        <v>7</v>
      </c>
      <c r="H47" s="31"/>
      <c r="I47" s="31" t="s">
        <v>8</v>
      </c>
      <c r="J47" s="31"/>
      <c r="K47" s="31"/>
      <c r="L47" s="31"/>
      <c r="M47" s="31"/>
      <c r="N47" s="31"/>
      <c r="O47" s="31" t="s">
        <v>9</v>
      </c>
      <c r="P47" s="31"/>
      <c r="Q47" s="38" t="s">
        <v>10</v>
      </c>
      <c r="R47" s="31"/>
      <c r="S47" s="38" t="s">
        <v>11</v>
      </c>
      <c r="T47" s="31"/>
      <c r="U47" s="31" t="s">
        <v>0</v>
      </c>
      <c r="V47" s="31"/>
    </row>
    <row r="48" spans="1:22" ht="18.75" customHeight="1" x14ac:dyDescent="0.15">
      <c r="A48" s="24"/>
      <c r="B48" s="25"/>
      <c r="C48" s="26"/>
      <c r="D48" s="30"/>
      <c r="E48" s="31"/>
      <c r="F48" s="31"/>
      <c r="G48" s="31"/>
      <c r="H48" s="31"/>
      <c r="I48" s="31" t="s">
        <v>26</v>
      </c>
      <c r="J48" s="31"/>
      <c r="K48" s="31" t="s">
        <v>13</v>
      </c>
      <c r="L48" s="31"/>
      <c r="M48" s="31" t="s">
        <v>14</v>
      </c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8.75" customHeight="1" x14ac:dyDescent="0.15">
      <c r="A49" s="27"/>
      <c r="B49" s="28"/>
      <c r="C49" s="29"/>
      <c r="D49" s="30"/>
      <c r="E49" s="5" t="s">
        <v>15</v>
      </c>
      <c r="F49" s="5" t="s">
        <v>16</v>
      </c>
      <c r="G49" s="5" t="s">
        <v>15</v>
      </c>
      <c r="H49" s="5" t="s">
        <v>16</v>
      </c>
      <c r="I49" s="5" t="s">
        <v>15</v>
      </c>
      <c r="J49" s="5" t="s">
        <v>16</v>
      </c>
      <c r="K49" s="5" t="s">
        <v>15</v>
      </c>
      <c r="L49" s="5" t="s">
        <v>16</v>
      </c>
      <c r="M49" s="5" t="s">
        <v>15</v>
      </c>
      <c r="N49" s="5" t="s">
        <v>16</v>
      </c>
      <c r="O49" s="5" t="s">
        <v>15</v>
      </c>
      <c r="P49" s="5" t="s">
        <v>16</v>
      </c>
      <c r="Q49" s="5" t="s">
        <v>15</v>
      </c>
      <c r="R49" s="5" t="s">
        <v>16</v>
      </c>
      <c r="S49" s="5" t="s">
        <v>15</v>
      </c>
      <c r="T49" s="5" t="s">
        <v>16</v>
      </c>
      <c r="U49" s="5" t="s">
        <v>15</v>
      </c>
      <c r="V49" s="5" t="s">
        <v>16</v>
      </c>
    </row>
    <row r="50" spans="1:22" s="12" customFormat="1" ht="18.75" customHeight="1" x14ac:dyDescent="0.15">
      <c r="A50" s="32" t="s">
        <v>34</v>
      </c>
      <c r="B50" s="34" t="s">
        <v>35</v>
      </c>
      <c r="C50" s="8" t="s">
        <v>17</v>
      </c>
      <c r="D50" s="9">
        <v>6</v>
      </c>
      <c r="E50" s="13">
        <f>G50+G65</f>
        <v>20104324</v>
      </c>
      <c r="F50" s="11">
        <f t="shared" ref="F50:F59" si="19">E50/E50*100</f>
        <v>100</v>
      </c>
      <c r="G50" s="13">
        <f t="shared" ref="G50:G57" si="20">SUM(I50,K50,M50,O50,Q50,S50,U50)</f>
        <v>1967763</v>
      </c>
      <c r="H50" s="11">
        <f t="shared" ref="H50:H59" si="21">G50/$E50*100</f>
        <v>9.7877600858402403</v>
      </c>
      <c r="I50" s="13">
        <v>0</v>
      </c>
      <c r="J50" s="11">
        <f t="shared" ref="J50:J59" si="22">I50/$E50*100</f>
        <v>0</v>
      </c>
      <c r="K50" s="13">
        <v>0</v>
      </c>
      <c r="L50" s="11">
        <f t="shared" ref="L50:L59" si="23">K50/$E50*100</f>
        <v>0</v>
      </c>
      <c r="M50" s="13">
        <v>788605</v>
      </c>
      <c r="N50" s="11">
        <f t="shared" ref="N50:N59" si="24">M50/$E50*100</f>
        <v>3.9225641210318734</v>
      </c>
      <c r="O50" s="13">
        <v>22904</v>
      </c>
      <c r="P50" s="11">
        <f t="shared" ref="P50:P59" si="25">O50/$E50*100</f>
        <v>0.11392574055213198</v>
      </c>
      <c r="Q50" s="13">
        <v>138521</v>
      </c>
      <c r="R50" s="11">
        <f t="shared" ref="R50:R59" si="26">Q50/$E50*100</f>
        <v>0.68901098092131818</v>
      </c>
      <c r="S50" s="13">
        <v>41018</v>
      </c>
      <c r="T50" s="11">
        <f t="shared" ref="T50:T59" si="27">S50/$E50*100</f>
        <v>0.20402576082637747</v>
      </c>
      <c r="U50" s="13">
        <v>976715</v>
      </c>
      <c r="V50" s="11">
        <f t="shared" ref="V50:V59" si="28">U50/$E50*100</f>
        <v>4.8582334825085383</v>
      </c>
    </row>
    <row r="51" spans="1:22" s="12" customFormat="1" ht="18.75" customHeight="1" x14ac:dyDescent="0.15">
      <c r="A51" s="33"/>
      <c r="B51" s="35"/>
      <c r="C51" s="8" t="s">
        <v>19</v>
      </c>
      <c r="D51" s="9">
        <v>1</v>
      </c>
      <c r="E51" s="13">
        <f>G51+G66</f>
        <v>378751</v>
      </c>
      <c r="F51" s="11">
        <f t="shared" si="19"/>
        <v>100</v>
      </c>
      <c r="G51" s="13">
        <f t="shared" si="20"/>
        <v>83841</v>
      </c>
      <c r="H51" s="11">
        <f t="shared" si="21"/>
        <v>22.136179178404809</v>
      </c>
      <c r="I51" s="13">
        <v>0</v>
      </c>
      <c r="J51" s="11">
        <f t="shared" si="22"/>
        <v>0</v>
      </c>
      <c r="K51" s="13">
        <v>0</v>
      </c>
      <c r="L51" s="11">
        <f t="shared" si="23"/>
        <v>0</v>
      </c>
      <c r="M51" s="13">
        <v>0</v>
      </c>
      <c r="N51" s="11">
        <f t="shared" si="24"/>
        <v>0</v>
      </c>
      <c r="O51" s="13">
        <v>83841</v>
      </c>
      <c r="P51" s="11">
        <f t="shared" si="25"/>
        <v>22.136179178404809</v>
      </c>
      <c r="Q51" s="13">
        <v>0</v>
      </c>
      <c r="R51" s="11">
        <f t="shared" si="26"/>
        <v>0</v>
      </c>
      <c r="S51" s="13">
        <v>0</v>
      </c>
      <c r="T51" s="11">
        <f t="shared" si="27"/>
        <v>0</v>
      </c>
      <c r="U51" s="13">
        <v>0</v>
      </c>
      <c r="V51" s="11">
        <f t="shared" si="28"/>
        <v>0</v>
      </c>
    </row>
    <row r="52" spans="1:22" s="12" customFormat="1" ht="18.75" customHeight="1" x14ac:dyDescent="0.15">
      <c r="A52" s="33"/>
      <c r="B52" s="35"/>
      <c r="C52" s="2" t="s">
        <v>20</v>
      </c>
      <c r="D52" s="9">
        <f>SUM(D50:D51)</f>
        <v>7</v>
      </c>
      <c r="E52" s="13">
        <f>SUM(E50:E51)</f>
        <v>20483075</v>
      </c>
      <c r="F52" s="11">
        <f t="shared" si="19"/>
        <v>100</v>
      </c>
      <c r="G52" s="13">
        <f t="shared" ref="G52" si="29">SUM(G50:G51)</f>
        <v>2051604</v>
      </c>
      <c r="H52" s="11">
        <f t="shared" si="21"/>
        <v>10.016093774982517</v>
      </c>
      <c r="I52" s="13">
        <f t="shared" ref="I52" si="30">SUM(I50:I51)</f>
        <v>0</v>
      </c>
      <c r="J52" s="11">
        <f t="shared" si="22"/>
        <v>0</v>
      </c>
      <c r="K52" s="13">
        <v>0</v>
      </c>
      <c r="L52" s="11">
        <f t="shared" si="23"/>
        <v>0</v>
      </c>
      <c r="M52" s="13">
        <f t="shared" ref="M52" si="31">SUM(M50:M51)</f>
        <v>788605</v>
      </c>
      <c r="N52" s="11">
        <f t="shared" si="24"/>
        <v>3.8500322827505142</v>
      </c>
      <c r="O52" s="13">
        <f t="shared" ref="O52" si="32">SUM(O50:O51)</f>
        <v>106745</v>
      </c>
      <c r="P52" s="11">
        <f t="shared" si="25"/>
        <v>0.5211375733379876</v>
      </c>
      <c r="Q52" s="13">
        <f t="shared" ref="Q52" si="33">SUM(Q50:Q51)</f>
        <v>138521</v>
      </c>
      <c r="R52" s="11">
        <f t="shared" si="26"/>
        <v>0.67627053066983356</v>
      </c>
      <c r="S52" s="13">
        <f t="shared" ref="S52" si="34">SUM(S50:S51)</f>
        <v>41018</v>
      </c>
      <c r="T52" s="11">
        <f t="shared" si="27"/>
        <v>0.20025313582067145</v>
      </c>
      <c r="U52" s="13">
        <f t="shared" ref="U52" si="35">SUM(U50:U51)</f>
        <v>976715</v>
      </c>
      <c r="V52" s="11">
        <f t="shared" si="28"/>
        <v>4.7684002524035085</v>
      </c>
    </row>
    <row r="53" spans="1:22" s="12" customFormat="1" ht="18.75" customHeight="1" x14ac:dyDescent="0.15">
      <c r="A53" s="33"/>
      <c r="B53" s="34" t="s">
        <v>36</v>
      </c>
      <c r="C53" s="8" t="s">
        <v>17</v>
      </c>
      <c r="D53" s="9">
        <v>6</v>
      </c>
      <c r="E53" s="13">
        <f>G53+G68</f>
        <v>12173467</v>
      </c>
      <c r="F53" s="11">
        <f t="shared" si="19"/>
        <v>100</v>
      </c>
      <c r="G53" s="13">
        <f t="shared" si="20"/>
        <v>958133</v>
      </c>
      <c r="H53" s="11">
        <f t="shared" si="21"/>
        <v>7.8706665898876631</v>
      </c>
      <c r="I53" s="13">
        <v>0</v>
      </c>
      <c r="J53" s="11">
        <f t="shared" si="22"/>
        <v>0</v>
      </c>
      <c r="K53" s="13">
        <v>0</v>
      </c>
      <c r="L53" s="11">
        <f t="shared" si="23"/>
        <v>0</v>
      </c>
      <c r="M53" s="13">
        <v>380735</v>
      </c>
      <c r="N53" s="11">
        <f t="shared" si="24"/>
        <v>3.1275806637501047</v>
      </c>
      <c r="O53" s="13">
        <v>29179</v>
      </c>
      <c r="P53" s="11">
        <f t="shared" si="25"/>
        <v>0.23969342505302721</v>
      </c>
      <c r="Q53" s="13">
        <v>97838</v>
      </c>
      <c r="R53" s="11">
        <f t="shared" si="26"/>
        <v>0.80369873266177994</v>
      </c>
      <c r="S53" s="13">
        <v>87525</v>
      </c>
      <c r="T53" s="11">
        <f t="shared" si="27"/>
        <v>0.71898170011879114</v>
      </c>
      <c r="U53" s="13">
        <v>362856</v>
      </c>
      <c r="V53" s="11">
        <f t="shared" si="28"/>
        <v>2.9807120683039598</v>
      </c>
    </row>
    <row r="54" spans="1:22" s="12" customFormat="1" ht="18.75" customHeight="1" x14ac:dyDescent="0.15">
      <c r="A54" s="33"/>
      <c r="B54" s="35"/>
      <c r="C54" s="8" t="s">
        <v>19</v>
      </c>
      <c r="D54" s="9">
        <v>1</v>
      </c>
      <c r="E54" s="13">
        <f>G54+G69</f>
        <v>263870</v>
      </c>
      <c r="F54" s="11">
        <v>0</v>
      </c>
      <c r="G54" s="13">
        <f t="shared" si="20"/>
        <v>0</v>
      </c>
      <c r="H54" s="11">
        <v>0</v>
      </c>
      <c r="I54" s="13">
        <v>0</v>
      </c>
      <c r="J54" s="11">
        <v>0</v>
      </c>
      <c r="K54" s="13">
        <v>0</v>
      </c>
      <c r="L54" s="11">
        <v>0</v>
      </c>
      <c r="M54" s="13">
        <v>0</v>
      </c>
      <c r="N54" s="11">
        <v>0</v>
      </c>
      <c r="O54" s="13">
        <v>0</v>
      </c>
      <c r="P54" s="11">
        <v>0</v>
      </c>
      <c r="Q54" s="13">
        <v>0</v>
      </c>
      <c r="R54" s="11">
        <v>0</v>
      </c>
      <c r="S54" s="13">
        <v>0</v>
      </c>
      <c r="T54" s="11">
        <v>0</v>
      </c>
      <c r="U54" s="13">
        <v>0</v>
      </c>
      <c r="V54" s="11">
        <v>0</v>
      </c>
    </row>
    <row r="55" spans="1:22" s="12" customFormat="1" ht="18.75" customHeight="1" x14ac:dyDescent="0.15">
      <c r="A55" s="33"/>
      <c r="B55" s="35"/>
      <c r="C55" s="2" t="s">
        <v>20</v>
      </c>
      <c r="D55" s="9">
        <f>SUM(D53:D54)</f>
        <v>7</v>
      </c>
      <c r="E55" s="13">
        <f>SUM(E53:E54)</f>
        <v>12437337</v>
      </c>
      <c r="F55" s="11">
        <f t="shared" si="19"/>
        <v>100</v>
      </c>
      <c r="G55" s="13">
        <f t="shared" ref="G55" si="36">SUM(G53:G54)</f>
        <v>958133</v>
      </c>
      <c r="H55" s="11">
        <f t="shared" si="21"/>
        <v>7.7036828703765119</v>
      </c>
      <c r="I55" s="13">
        <f t="shared" ref="I55" si="37">SUM(I53:I54)</f>
        <v>0</v>
      </c>
      <c r="J55" s="11">
        <f t="shared" si="22"/>
        <v>0</v>
      </c>
      <c r="K55" s="13">
        <v>0</v>
      </c>
      <c r="L55" s="11">
        <f t="shared" si="23"/>
        <v>0</v>
      </c>
      <c r="M55" s="13">
        <f t="shared" ref="M55" si="38">SUM(M53:M54)</f>
        <v>380735</v>
      </c>
      <c r="N55" s="11">
        <f t="shared" si="24"/>
        <v>3.0612260486308283</v>
      </c>
      <c r="O55" s="13">
        <f t="shared" ref="O55" si="39">SUM(O53:O54)</f>
        <v>29179</v>
      </c>
      <c r="P55" s="11">
        <f t="shared" si="25"/>
        <v>0.23460809978856409</v>
      </c>
      <c r="Q55" s="13">
        <f t="shared" ref="Q55" si="40">SUM(Q53:Q54)</f>
        <v>97838</v>
      </c>
      <c r="R55" s="11">
        <f t="shared" si="26"/>
        <v>0.78664749536014023</v>
      </c>
      <c r="S55" s="13">
        <f t="shared" ref="S55" si="41">SUM(S53:S54)</f>
        <v>87525</v>
      </c>
      <c r="T55" s="11">
        <f t="shared" si="27"/>
        <v>0.70372781568916243</v>
      </c>
      <c r="U55" s="13">
        <f t="shared" ref="U55" si="42">SUM(U53:U54)</f>
        <v>362856</v>
      </c>
      <c r="V55" s="11">
        <f t="shared" si="28"/>
        <v>2.9174734109078173</v>
      </c>
    </row>
    <row r="56" spans="1:22" s="12" customFormat="1" ht="18.75" customHeight="1" x14ac:dyDescent="0.15">
      <c r="A56" s="33"/>
      <c r="B56" s="34" t="s">
        <v>0</v>
      </c>
      <c r="C56" s="8" t="s">
        <v>17</v>
      </c>
      <c r="D56" s="9">
        <v>6</v>
      </c>
      <c r="E56" s="13">
        <f>G56+G71</f>
        <v>11304347</v>
      </c>
      <c r="F56" s="11">
        <f t="shared" si="19"/>
        <v>100</v>
      </c>
      <c r="G56" s="13">
        <f t="shared" si="20"/>
        <v>1046022</v>
      </c>
      <c r="H56" s="11">
        <f t="shared" si="21"/>
        <v>9.2532722146622</v>
      </c>
      <c r="I56" s="13">
        <v>0</v>
      </c>
      <c r="J56" s="11">
        <f t="shared" si="22"/>
        <v>0</v>
      </c>
      <c r="K56" s="13">
        <v>0</v>
      </c>
      <c r="L56" s="11">
        <f t="shared" si="23"/>
        <v>0</v>
      </c>
      <c r="M56" s="13">
        <v>285793</v>
      </c>
      <c r="N56" s="11">
        <f t="shared" si="24"/>
        <v>2.5281690309046598</v>
      </c>
      <c r="O56" s="13">
        <v>8225</v>
      </c>
      <c r="P56" s="11">
        <f t="shared" si="25"/>
        <v>7.2759620701664585E-2</v>
      </c>
      <c r="Q56" s="13">
        <v>6188</v>
      </c>
      <c r="R56" s="11">
        <f t="shared" si="26"/>
        <v>5.474000400023106E-2</v>
      </c>
      <c r="S56" s="13">
        <v>10052</v>
      </c>
      <c r="T56" s="11">
        <f t="shared" si="27"/>
        <v>8.8921544959651364E-2</v>
      </c>
      <c r="U56" s="13">
        <v>735764</v>
      </c>
      <c r="V56" s="11">
        <f t="shared" si="28"/>
        <v>6.5086820140959931</v>
      </c>
    </row>
    <row r="57" spans="1:22" s="12" customFormat="1" ht="18.75" customHeight="1" x14ac:dyDescent="0.15">
      <c r="A57" s="33"/>
      <c r="B57" s="35"/>
      <c r="C57" s="8" t="s">
        <v>19</v>
      </c>
      <c r="D57" s="9">
        <v>1</v>
      </c>
      <c r="E57" s="13">
        <f>G57+G72</f>
        <v>213101</v>
      </c>
      <c r="F57" s="11">
        <v>0</v>
      </c>
      <c r="G57" s="13">
        <f t="shared" si="20"/>
        <v>0</v>
      </c>
      <c r="H57" s="11">
        <v>0</v>
      </c>
      <c r="I57" s="13">
        <v>0</v>
      </c>
      <c r="J57" s="11">
        <v>0</v>
      </c>
      <c r="K57" s="13">
        <v>0</v>
      </c>
      <c r="L57" s="11">
        <v>0</v>
      </c>
      <c r="M57" s="13">
        <v>0</v>
      </c>
      <c r="N57" s="11">
        <v>0</v>
      </c>
      <c r="O57" s="13">
        <v>0</v>
      </c>
      <c r="P57" s="11">
        <v>0</v>
      </c>
      <c r="Q57" s="13">
        <v>0</v>
      </c>
      <c r="R57" s="11">
        <v>0</v>
      </c>
      <c r="S57" s="13">
        <v>0</v>
      </c>
      <c r="T57" s="11">
        <v>0</v>
      </c>
      <c r="U57" s="13">
        <v>0</v>
      </c>
      <c r="V57" s="11">
        <v>0</v>
      </c>
    </row>
    <row r="58" spans="1:22" s="12" customFormat="1" ht="18.75" customHeight="1" x14ac:dyDescent="0.15">
      <c r="A58" s="33"/>
      <c r="B58" s="35"/>
      <c r="C58" s="2" t="s">
        <v>20</v>
      </c>
      <c r="D58" s="9">
        <f>SUM(D56:D57)</f>
        <v>7</v>
      </c>
      <c r="E58" s="13">
        <f>G58+G73</f>
        <v>11517448</v>
      </c>
      <c r="F58" s="11">
        <f t="shared" si="19"/>
        <v>100</v>
      </c>
      <c r="G58" s="13">
        <f t="shared" ref="G58" si="43">SUM(G56:G57)</f>
        <v>1046022</v>
      </c>
      <c r="H58" s="11">
        <f t="shared" si="21"/>
        <v>9.0820640127917223</v>
      </c>
      <c r="I58" s="13">
        <f t="shared" ref="I58" si="44">SUM(I56:I57)</f>
        <v>0</v>
      </c>
      <c r="J58" s="11">
        <f t="shared" si="22"/>
        <v>0</v>
      </c>
      <c r="K58" s="13">
        <v>0</v>
      </c>
      <c r="L58" s="11">
        <f t="shared" si="23"/>
        <v>0</v>
      </c>
      <c r="M58" s="13">
        <f t="shared" ref="M58" si="45">SUM(M56:M57)</f>
        <v>285793</v>
      </c>
      <c r="N58" s="11">
        <f t="shared" si="24"/>
        <v>2.4813917110804407</v>
      </c>
      <c r="O58" s="13">
        <f t="shared" ref="O58" si="46">SUM(O56:O57)</f>
        <v>8225</v>
      </c>
      <c r="P58" s="11">
        <f t="shared" si="25"/>
        <v>7.1413389493922605E-2</v>
      </c>
      <c r="Q58" s="13">
        <f t="shared" ref="Q58" si="47">SUM(Q56:Q57)</f>
        <v>6188</v>
      </c>
      <c r="R58" s="11">
        <f t="shared" si="26"/>
        <v>5.3727179840534114E-2</v>
      </c>
      <c r="S58" s="13">
        <f t="shared" ref="S58" si="48">SUM(S56:S57)</f>
        <v>10052</v>
      </c>
      <c r="T58" s="11">
        <f t="shared" si="27"/>
        <v>8.7276278564487539E-2</v>
      </c>
      <c r="U58" s="13">
        <f t="shared" ref="U58" si="49">SUM(U56:U57)</f>
        <v>735764</v>
      </c>
      <c r="V58" s="11">
        <f t="shared" si="28"/>
        <v>6.3882554538123371</v>
      </c>
    </row>
    <row r="59" spans="1:22" s="12" customFormat="1" ht="21.75" customHeight="1" x14ac:dyDescent="0.15">
      <c r="A59" s="33"/>
      <c r="B59" s="36" t="s">
        <v>21</v>
      </c>
      <c r="C59" s="37"/>
      <c r="D59" s="9">
        <v>7</v>
      </c>
      <c r="E59" s="13">
        <f>G59+G74</f>
        <v>44437860</v>
      </c>
      <c r="F59" s="11">
        <f t="shared" si="19"/>
        <v>100</v>
      </c>
      <c r="G59" s="13">
        <f>G52+G55+G58</f>
        <v>4055759</v>
      </c>
      <c r="H59" s="11">
        <f t="shared" si="21"/>
        <v>9.1268098868847414</v>
      </c>
      <c r="I59" s="13">
        <f>SUM(I58,I55,I52)</f>
        <v>0</v>
      </c>
      <c r="J59" s="11">
        <f t="shared" si="22"/>
        <v>0</v>
      </c>
      <c r="K59" s="13">
        <f t="shared" ref="K59:U59" si="50">SUM(K58,K55,K52)</f>
        <v>0</v>
      </c>
      <c r="L59" s="11">
        <f t="shared" si="23"/>
        <v>0</v>
      </c>
      <c r="M59" s="13">
        <f t="shared" si="50"/>
        <v>1455133</v>
      </c>
      <c r="N59" s="11">
        <f t="shared" si="24"/>
        <v>3.2745343722672517</v>
      </c>
      <c r="O59" s="13">
        <f t="shared" si="50"/>
        <v>144149</v>
      </c>
      <c r="P59" s="11">
        <f t="shared" si="25"/>
        <v>0.32438330738698939</v>
      </c>
      <c r="Q59" s="13">
        <f t="shared" si="50"/>
        <v>242547</v>
      </c>
      <c r="R59" s="11">
        <f t="shared" si="26"/>
        <v>0.54581161199031636</v>
      </c>
      <c r="S59" s="13">
        <f t="shared" si="50"/>
        <v>138595</v>
      </c>
      <c r="T59" s="11">
        <f t="shared" si="27"/>
        <v>0.31188495575619529</v>
      </c>
      <c r="U59" s="13">
        <f t="shared" si="50"/>
        <v>2075335</v>
      </c>
      <c r="V59" s="11">
        <f t="shared" si="28"/>
        <v>4.670195639483989</v>
      </c>
    </row>
    <row r="60" spans="1:22" ht="18.75" customHeight="1" x14ac:dyDescent="0.15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8.75" customHeight="1" x14ac:dyDescent="0.15">
      <c r="A61" s="19" t="s">
        <v>22</v>
      </c>
      <c r="B61" s="19"/>
      <c r="C61" s="19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9" t="s">
        <v>3</v>
      </c>
      <c r="T61" s="39"/>
      <c r="U61" s="39"/>
      <c r="V61" s="39"/>
    </row>
    <row r="62" spans="1:22" ht="18.75" customHeight="1" x14ac:dyDescent="0.15">
      <c r="A62" s="21" t="s">
        <v>4</v>
      </c>
      <c r="B62" s="22"/>
      <c r="C62" s="23"/>
      <c r="D62" s="30" t="s">
        <v>5</v>
      </c>
      <c r="E62" s="40" t="s">
        <v>6</v>
      </c>
      <c r="F62" s="40"/>
      <c r="G62" s="40" t="s">
        <v>23</v>
      </c>
      <c r="H62" s="40"/>
      <c r="I62" s="40" t="s">
        <v>24</v>
      </c>
      <c r="J62" s="40"/>
      <c r="K62" s="40"/>
      <c r="L62" s="40"/>
      <c r="M62" s="40"/>
      <c r="N62" s="40"/>
      <c r="O62" s="40" t="s">
        <v>9</v>
      </c>
      <c r="P62" s="40"/>
      <c r="Q62" s="41" t="s">
        <v>10</v>
      </c>
      <c r="R62" s="40"/>
      <c r="S62" s="41" t="s">
        <v>11</v>
      </c>
      <c r="T62" s="40"/>
      <c r="U62" s="40" t="s">
        <v>0</v>
      </c>
      <c r="V62" s="40"/>
    </row>
    <row r="63" spans="1:22" ht="18.75" customHeight="1" x14ac:dyDescent="0.15">
      <c r="A63" s="24"/>
      <c r="B63" s="25"/>
      <c r="C63" s="26"/>
      <c r="D63" s="30"/>
      <c r="E63" s="40"/>
      <c r="F63" s="40"/>
      <c r="G63" s="40"/>
      <c r="H63" s="40"/>
      <c r="I63" s="40" t="s">
        <v>26</v>
      </c>
      <c r="J63" s="40"/>
      <c r="K63" s="40" t="s">
        <v>13</v>
      </c>
      <c r="L63" s="40"/>
      <c r="M63" s="40" t="s">
        <v>14</v>
      </c>
      <c r="N63" s="40"/>
      <c r="O63" s="40"/>
      <c r="P63" s="40"/>
      <c r="Q63" s="40"/>
      <c r="R63" s="40"/>
      <c r="S63" s="40"/>
      <c r="T63" s="40"/>
      <c r="U63" s="40"/>
      <c r="V63" s="40"/>
    </row>
    <row r="64" spans="1:22" ht="18.75" customHeight="1" x14ac:dyDescent="0.15">
      <c r="A64" s="27"/>
      <c r="B64" s="28"/>
      <c r="C64" s="29"/>
      <c r="D64" s="30"/>
      <c r="E64" s="6" t="s">
        <v>15</v>
      </c>
      <c r="F64" s="6" t="s">
        <v>16</v>
      </c>
      <c r="G64" s="6" t="s">
        <v>15</v>
      </c>
      <c r="H64" s="6" t="s">
        <v>16</v>
      </c>
      <c r="I64" s="6" t="s">
        <v>15</v>
      </c>
      <c r="J64" s="6" t="s">
        <v>16</v>
      </c>
      <c r="K64" s="6" t="s">
        <v>15</v>
      </c>
      <c r="L64" s="6" t="s">
        <v>16</v>
      </c>
      <c r="M64" s="6" t="s">
        <v>15</v>
      </c>
      <c r="N64" s="6" t="s">
        <v>16</v>
      </c>
      <c r="O64" s="6" t="s">
        <v>15</v>
      </c>
      <c r="P64" s="6" t="s">
        <v>16</v>
      </c>
      <c r="Q64" s="6" t="s">
        <v>15</v>
      </c>
      <c r="R64" s="6" t="s">
        <v>16</v>
      </c>
      <c r="S64" s="6" t="s">
        <v>15</v>
      </c>
      <c r="T64" s="6" t="s">
        <v>16</v>
      </c>
      <c r="U64" s="6" t="s">
        <v>15</v>
      </c>
      <c r="V64" s="6" t="s">
        <v>16</v>
      </c>
    </row>
    <row r="65" spans="1:22" s="12" customFormat="1" ht="18.75" customHeight="1" x14ac:dyDescent="0.15">
      <c r="A65" s="32" t="s">
        <v>34</v>
      </c>
      <c r="B65" s="34" t="s">
        <v>35</v>
      </c>
      <c r="C65" s="8" t="s">
        <v>17</v>
      </c>
      <c r="D65" s="9">
        <v>6</v>
      </c>
      <c r="E65" s="13">
        <f t="shared" ref="E65:E73" si="51">G50+G65</f>
        <v>20104324</v>
      </c>
      <c r="F65" s="11">
        <f t="shared" ref="F65:F74" si="52">E65/E65*100</f>
        <v>100</v>
      </c>
      <c r="G65" s="13">
        <f>SUM(I65,K65,M65,O65,Q65,S65,U65)</f>
        <v>18136561</v>
      </c>
      <c r="H65" s="11">
        <f t="shared" ref="H65:H74" si="53">G65/$E65*100</f>
        <v>90.212239914159767</v>
      </c>
      <c r="I65" s="13">
        <v>35607</v>
      </c>
      <c r="J65" s="11">
        <f t="shared" ref="J65:J74" si="54">I65/$E65*100</f>
        <v>0.17711115280473991</v>
      </c>
      <c r="K65" s="13">
        <v>215524</v>
      </c>
      <c r="L65" s="11">
        <f t="shared" ref="L65:L74" si="55">K65/$E65*100</f>
        <v>1.0720280870921102</v>
      </c>
      <c r="M65" s="13">
        <v>364217</v>
      </c>
      <c r="N65" s="11">
        <f t="shared" ref="N65:N74" si="56">M65/$E65*100</f>
        <v>1.8116351487371574</v>
      </c>
      <c r="O65" s="16">
        <v>10547590</v>
      </c>
      <c r="P65" s="11">
        <f t="shared" ref="P65:P74" si="57">O65/$E65*100</f>
        <v>52.464285792449431</v>
      </c>
      <c r="Q65" s="13">
        <v>2443928</v>
      </c>
      <c r="R65" s="11">
        <f t="shared" ref="R65:R74" si="58">Q65/$E65*100</f>
        <v>12.15623066958133</v>
      </c>
      <c r="S65" s="13">
        <v>26277</v>
      </c>
      <c r="T65" s="11">
        <f t="shared" ref="T65:T74" si="59">S65/$E65*100</f>
        <v>0.13070322583340777</v>
      </c>
      <c r="U65" s="13">
        <v>4503418</v>
      </c>
      <c r="V65" s="11">
        <f t="shared" ref="V65:V74" si="60">U65/$E65*100</f>
        <v>22.40024583766159</v>
      </c>
    </row>
    <row r="66" spans="1:22" s="12" customFormat="1" ht="18.75" customHeight="1" x14ac:dyDescent="0.15">
      <c r="A66" s="33"/>
      <c r="B66" s="35"/>
      <c r="C66" s="8" t="s">
        <v>19</v>
      </c>
      <c r="D66" s="9">
        <v>1</v>
      </c>
      <c r="E66" s="13">
        <f t="shared" si="51"/>
        <v>378751</v>
      </c>
      <c r="F66" s="11">
        <f t="shared" si="52"/>
        <v>100</v>
      </c>
      <c r="G66" s="13">
        <f>SUM(I66,K66,M66,O66,Q66,S66,U66)</f>
        <v>294910</v>
      </c>
      <c r="H66" s="11">
        <f t="shared" si="53"/>
        <v>77.863820821595183</v>
      </c>
      <c r="I66" s="13">
        <v>0</v>
      </c>
      <c r="J66" s="11">
        <f t="shared" si="54"/>
        <v>0</v>
      </c>
      <c r="K66" s="13">
        <v>0</v>
      </c>
      <c r="L66" s="11">
        <f t="shared" si="55"/>
        <v>0</v>
      </c>
      <c r="M66" s="13">
        <v>0</v>
      </c>
      <c r="N66" s="11">
        <f t="shared" si="56"/>
        <v>0</v>
      </c>
      <c r="O66" s="16">
        <v>0</v>
      </c>
      <c r="P66" s="11">
        <f t="shared" si="57"/>
        <v>0</v>
      </c>
      <c r="Q66" s="13">
        <v>294910</v>
      </c>
      <c r="R66" s="11">
        <f t="shared" si="58"/>
        <v>77.863820821595183</v>
      </c>
      <c r="S66" s="13">
        <v>0</v>
      </c>
      <c r="T66" s="11">
        <f t="shared" si="59"/>
        <v>0</v>
      </c>
      <c r="U66" s="13">
        <v>0</v>
      </c>
      <c r="V66" s="11">
        <f t="shared" si="60"/>
        <v>0</v>
      </c>
    </row>
    <row r="67" spans="1:22" s="12" customFormat="1" ht="18.75" customHeight="1" x14ac:dyDescent="0.15">
      <c r="A67" s="33"/>
      <c r="B67" s="35"/>
      <c r="C67" s="2" t="s">
        <v>20</v>
      </c>
      <c r="D67" s="9">
        <f>SUM(D65:D66)</f>
        <v>7</v>
      </c>
      <c r="E67" s="13">
        <f t="shared" si="51"/>
        <v>20483075</v>
      </c>
      <c r="F67" s="11">
        <f t="shared" si="52"/>
        <v>100</v>
      </c>
      <c r="G67" s="13">
        <f>SUM(G65:G66)</f>
        <v>18431471</v>
      </c>
      <c r="H67" s="11">
        <f t="shared" si="53"/>
        <v>89.983906225017478</v>
      </c>
      <c r="I67" s="13">
        <f t="shared" ref="I67" si="61">SUM(I65:I66)</f>
        <v>35607</v>
      </c>
      <c r="J67" s="11">
        <f t="shared" si="54"/>
        <v>0.17383620379264345</v>
      </c>
      <c r="K67" s="13">
        <f>SUM(K65:K66)</f>
        <v>215524</v>
      </c>
      <c r="L67" s="11">
        <f t="shared" si="55"/>
        <v>1.0522052963239164</v>
      </c>
      <c r="M67" s="13">
        <f>SUM(M65:M66)</f>
        <v>364217</v>
      </c>
      <c r="N67" s="11">
        <f t="shared" si="56"/>
        <v>1.778136339392401</v>
      </c>
      <c r="O67" s="13">
        <f>SUM(O65:O66)</f>
        <v>10547590</v>
      </c>
      <c r="P67" s="11">
        <f t="shared" si="57"/>
        <v>51.494172627889121</v>
      </c>
      <c r="Q67" s="13">
        <f>SUM(Q65:Q66)</f>
        <v>2738838</v>
      </c>
      <c r="R67" s="11">
        <f t="shared" si="58"/>
        <v>13.371224779482574</v>
      </c>
      <c r="S67" s="13">
        <f>SUM(S65:S66)</f>
        <v>26277</v>
      </c>
      <c r="T67" s="11">
        <f t="shared" si="59"/>
        <v>0.1282864023102</v>
      </c>
      <c r="U67" s="13">
        <f>SUM(U65:U66)</f>
        <v>4503418</v>
      </c>
      <c r="V67" s="11">
        <f t="shared" si="60"/>
        <v>21.986044575826629</v>
      </c>
    </row>
    <row r="68" spans="1:22" s="12" customFormat="1" ht="18.75" customHeight="1" x14ac:dyDescent="0.15">
      <c r="A68" s="33"/>
      <c r="B68" s="34" t="s">
        <v>36</v>
      </c>
      <c r="C68" s="8" t="s">
        <v>17</v>
      </c>
      <c r="D68" s="9">
        <v>6</v>
      </c>
      <c r="E68" s="13">
        <f t="shared" si="51"/>
        <v>12173467</v>
      </c>
      <c r="F68" s="11">
        <f t="shared" si="52"/>
        <v>100</v>
      </c>
      <c r="G68" s="13">
        <f>SUM(I68,K68,M68,O68,Q68,S68,U68)</f>
        <v>11215334</v>
      </c>
      <c r="H68" s="11">
        <f t="shared" si="53"/>
        <v>92.129333410112338</v>
      </c>
      <c r="I68" s="13">
        <v>0</v>
      </c>
      <c r="J68" s="11">
        <f t="shared" si="54"/>
        <v>0</v>
      </c>
      <c r="K68" s="13">
        <v>19005</v>
      </c>
      <c r="L68" s="11">
        <f t="shared" si="55"/>
        <v>0.15611822006006998</v>
      </c>
      <c r="M68" s="13">
        <v>69279</v>
      </c>
      <c r="N68" s="11">
        <f t="shared" si="56"/>
        <v>0.56909835135709486</v>
      </c>
      <c r="O68" s="13">
        <v>5660179</v>
      </c>
      <c r="P68" s="11">
        <f t="shared" si="57"/>
        <v>46.49603108136737</v>
      </c>
      <c r="Q68" s="13">
        <v>1458838</v>
      </c>
      <c r="R68" s="11">
        <f t="shared" si="58"/>
        <v>11.983751218941983</v>
      </c>
      <c r="S68" s="13">
        <v>44226</v>
      </c>
      <c r="T68" s="11">
        <f t="shared" si="59"/>
        <v>0.36329831099061588</v>
      </c>
      <c r="U68" s="13">
        <v>3963807</v>
      </c>
      <c r="V68" s="11">
        <f t="shared" si="60"/>
        <v>32.561036227395199</v>
      </c>
    </row>
    <row r="69" spans="1:22" s="12" customFormat="1" ht="18.75" customHeight="1" x14ac:dyDescent="0.15">
      <c r="A69" s="33"/>
      <c r="B69" s="35"/>
      <c r="C69" s="8" t="s">
        <v>19</v>
      </c>
      <c r="D69" s="9">
        <v>1</v>
      </c>
      <c r="E69" s="13">
        <f t="shared" si="51"/>
        <v>263870</v>
      </c>
      <c r="F69" s="11">
        <f t="shared" si="52"/>
        <v>100</v>
      </c>
      <c r="G69" s="13">
        <f>SUM(I69,K69,M69,O69,Q69,S69,U69)</f>
        <v>263870</v>
      </c>
      <c r="H69" s="11">
        <f t="shared" si="53"/>
        <v>100</v>
      </c>
      <c r="I69" s="13">
        <v>0</v>
      </c>
      <c r="J69" s="11">
        <f t="shared" si="54"/>
        <v>0</v>
      </c>
      <c r="K69" s="13">
        <v>0</v>
      </c>
      <c r="L69" s="11">
        <f t="shared" si="55"/>
        <v>0</v>
      </c>
      <c r="M69" s="13">
        <v>0</v>
      </c>
      <c r="N69" s="11">
        <f t="shared" si="56"/>
        <v>0</v>
      </c>
      <c r="O69" s="13">
        <v>26076</v>
      </c>
      <c r="P69" s="11">
        <f t="shared" si="57"/>
        <v>9.8821389320498731</v>
      </c>
      <c r="Q69" s="13">
        <v>237794</v>
      </c>
      <c r="R69" s="11">
        <f t="shared" si="58"/>
        <v>90.117861067950116</v>
      </c>
      <c r="S69" s="13">
        <v>0</v>
      </c>
      <c r="T69" s="11">
        <f t="shared" si="59"/>
        <v>0</v>
      </c>
      <c r="U69" s="13">
        <v>0</v>
      </c>
      <c r="V69" s="11">
        <f t="shared" si="60"/>
        <v>0</v>
      </c>
    </row>
    <row r="70" spans="1:22" s="12" customFormat="1" ht="18.75" customHeight="1" x14ac:dyDescent="0.15">
      <c r="A70" s="33"/>
      <c r="B70" s="35"/>
      <c r="C70" s="2" t="s">
        <v>20</v>
      </c>
      <c r="D70" s="9">
        <f>SUM(D68:D69)</f>
        <v>7</v>
      </c>
      <c r="E70" s="13">
        <f t="shared" si="51"/>
        <v>12437337</v>
      </c>
      <c r="F70" s="11">
        <f t="shared" si="52"/>
        <v>100</v>
      </c>
      <c r="G70" s="13">
        <f>SUM(G68:G69)</f>
        <v>11479204</v>
      </c>
      <c r="H70" s="11">
        <f t="shared" si="53"/>
        <v>92.296317129623489</v>
      </c>
      <c r="I70" s="13">
        <f t="shared" ref="I70" si="62">SUM(I68:I69)</f>
        <v>0</v>
      </c>
      <c r="J70" s="11">
        <f t="shared" si="54"/>
        <v>0</v>
      </c>
      <c r="K70" s="13">
        <f>SUM(K68:K69)</f>
        <v>19005</v>
      </c>
      <c r="L70" s="11">
        <f t="shared" si="55"/>
        <v>0.15280602270405633</v>
      </c>
      <c r="M70" s="13">
        <f>SUM(M68:M69)</f>
        <v>69279</v>
      </c>
      <c r="N70" s="11">
        <f t="shared" si="56"/>
        <v>0.55702438552561528</v>
      </c>
      <c r="O70" s="13">
        <f>SUM(O68:O69)</f>
        <v>5686255</v>
      </c>
      <c r="P70" s="11">
        <f t="shared" si="57"/>
        <v>45.719232340492184</v>
      </c>
      <c r="Q70" s="13">
        <f>SUM(Q68:Q69)</f>
        <v>1696632</v>
      </c>
      <c r="R70" s="11">
        <f t="shared" si="58"/>
        <v>13.641441089841017</v>
      </c>
      <c r="S70" s="13">
        <f>SUM(S68:S69)</f>
        <v>44226</v>
      </c>
      <c r="T70" s="11">
        <f t="shared" si="59"/>
        <v>0.35559058985054437</v>
      </c>
      <c r="U70" s="13">
        <f>SUM(U68:U69)</f>
        <v>3963807</v>
      </c>
      <c r="V70" s="11">
        <f t="shared" si="60"/>
        <v>31.870222701210071</v>
      </c>
    </row>
    <row r="71" spans="1:22" s="12" customFormat="1" ht="18.75" customHeight="1" x14ac:dyDescent="0.15">
      <c r="A71" s="33"/>
      <c r="B71" s="34" t="s">
        <v>0</v>
      </c>
      <c r="C71" s="8" t="s">
        <v>17</v>
      </c>
      <c r="D71" s="9">
        <v>6</v>
      </c>
      <c r="E71" s="13">
        <f t="shared" si="51"/>
        <v>11304347</v>
      </c>
      <c r="F71" s="11">
        <f t="shared" si="52"/>
        <v>100</v>
      </c>
      <c r="G71" s="13">
        <f>SUM(I71,K71,M71,O71,Q71,S71,U71)</f>
        <v>10258325</v>
      </c>
      <c r="H71" s="11">
        <f t="shared" si="53"/>
        <v>90.746727785337796</v>
      </c>
      <c r="I71" s="13">
        <v>14</v>
      </c>
      <c r="J71" s="11">
        <f t="shared" si="54"/>
        <v>1.2384616289645036E-4</v>
      </c>
      <c r="K71" s="13">
        <v>61207</v>
      </c>
      <c r="L71" s="11">
        <f t="shared" si="55"/>
        <v>0.54144657802878837</v>
      </c>
      <c r="M71" s="13">
        <v>277910</v>
      </c>
      <c r="N71" s="11">
        <f t="shared" si="56"/>
        <v>2.4584347950394658</v>
      </c>
      <c r="O71" s="16">
        <v>3575901</v>
      </c>
      <c r="P71" s="11">
        <f t="shared" si="57"/>
        <v>31.632972696255695</v>
      </c>
      <c r="Q71" s="13">
        <v>2295109</v>
      </c>
      <c r="R71" s="11">
        <f t="shared" si="58"/>
        <v>20.30288879136495</v>
      </c>
      <c r="S71" s="13">
        <v>20109</v>
      </c>
      <c r="T71" s="11">
        <f t="shared" si="59"/>
        <v>0.17788732069176574</v>
      </c>
      <c r="U71" s="13">
        <v>4028075</v>
      </c>
      <c r="V71" s="11">
        <f t="shared" si="60"/>
        <v>35.632973757794232</v>
      </c>
    </row>
    <row r="72" spans="1:22" s="12" customFormat="1" ht="18.75" customHeight="1" x14ac:dyDescent="0.15">
      <c r="A72" s="33"/>
      <c r="B72" s="35"/>
      <c r="C72" s="8" t="s">
        <v>19</v>
      </c>
      <c r="D72" s="9">
        <v>1</v>
      </c>
      <c r="E72" s="13">
        <f t="shared" si="51"/>
        <v>213101</v>
      </c>
      <c r="F72" s="11">
        <f t="shared" si="52"/>
        <v>100</v>
      </c>
      <c r="G72" s="13">
        <f>SUM(I72,K72,M72,O72,Q72,S72,U72)</f>
        <v>213101</v>
      </c>
      <c r="H72" s="11">
        <f t="shared" si="53"/>
        <v>100</v>
      </c>
      <c r="I72" s="13">
        <v>0</v>
      </c>
      <c r="J72" s="11">
        <f t="shared" si="54"/>
        <v>0</v>
      </c>
      <c r="K72" s="13">
        <v>0</v>
      </c>
      <c r="L72" s="11">
        <f t="shared" si="55"/>
        <v>0</v>
      </c>
      <c r="M72" s="13">
        <v>0</v>
      </c>
      <c r="N72" s="11">
        <f t="shared" si="56"/>
        <v>0</v>
      </c>
      <c r="O72" s="16">
        <v>0</v>
      </c>
      <c r="P72" s="11">
        <f t="shared" si="57"/>
        <v>0</v>
      </c>
      <c r="Q72" s="13">
        <v>213101</v>
      </c>
      <c r="R72" s="11">
        <f t="shared" si="58"/>
        <v>100</v>
      </c>
      <c r="S72" s="13">
        <v>0</v>
      </c>
      <c r="T72" s="11">
        <f t="shared" si="59"/>
        <v>0</v>
      </c>
      <c r="U72" s="13">
        <v>0</v>
      </c>
      <c r="V72" s="11">
        <f t="shared" si="60"/>
        <v>0</v>
      </c>
    </row>
    <row r="73" spans="1:22" s="12" customFormat="1" ht="18.75" customHeight="1" x14ac:dyDescent="0.15">
      <c r="A73" s="33"/>
      <c r="B73" s="35"/>
      <c r="C73" s="2" t="s">
        <v>20</v>
      </c>
      <c r="D73" s="9">
        <f>SUM(D71:D72)</f>
        <v>7</v>
      </c>
      <c r="E73" s="13">
        <f t="shared" si="51"/>
        <v>11517448</v>
      </c>
      <c r="F73" s="11">
        <f t="shared" si="52"/>
        <v>100</v>
      </c>
      <c r="G73" s="13">
        <f>SUM(G71:G72)</f>
        <v>10471426</v>
      </c>
      <c r="H73" s="11">
        <f t="shared" si="53"/>
        <v>90.917935987208281</v>
      </c>
      <c r="I73" s="13">
        <v>0</v>
      </c>
      <c r="J73" s="11">
        <f t="shared" si="54"/>
        <v>0</v>
      </c>
      <c r="K73" s="13">
        <f>SUM(K71:K72)</f>
        <v>61207</v>
      </c>
      <c r="L73" s="11">
        <f t="shared" si="55"/>
        <v>0.53142849006133996</v>
      </c>
      <c r="M73" s="13">
        <f>SUM(M71:M72)</f>
        <v>277910</v>
      </c>
      <c r="N73" s="11">
        <f t="shared" si="56"/>
        <v>2.412947729392831</v>
      </c>
      <c r="O73" s="13">
        <f>SUM(O71:O72)</f>
        <v>3575901</v>
      </c>
      <c r="P73" s="11">
        <f t="shared" si="57"/>
        <v>31.047685216377797</v>
      </c>
      <c r="Q73" s="13">
        <f>SUM(Q71:Q72)</f>
        <v>2508210</v>
      </c>
      <c r="R73" s="11">
        <f t="shared" si="58"/>
        <v>21.777480566875578</v>
      </c>
      <c r="S73" s="13">
        <f>SUM(S71:S72)</f>
        <v>20109</v>
      </c>
      <c r="T73" s="11">
        <f t="shared" si="59"/>
        <v>0.17459596952380424</v>
      </c>
      <c r="U73" s="13">
        <f>SUM(U71:U72)</f>
        <v>4028075</v>
      </c>
      <c r="V73" s="11">
        <f t="shared" si="60"/>
        <v>34.973676460271406</v>
      </c>
    </row>
    <row r="74" spans="1:22" s="12" customFormat="1" ht="21.75" customHeight="1" x14ac:dyDescent="0.15">
      <c r="A74" s="33"/>
      <c r="B74" s="36" t="s">
        <v>21</v>
      </c>
      <c r="C74" s="37"/>
      <c r="D74" s="9">
        <v>7</v>
      </c>
      <c r="E74" s="13">
        <f>G59+G74</f>
        <v>44437860</v>
      </c>
      <c r="F74" s="11">
        <f t="shared" si="52"/>
        <v>100</v>
      </c>
      <c r="G74" s="13">
        <f>SUM(G67,G70,G73)</f>
        <v>40382101</v>
      </c>
      <c r="H74" s="11">
        <f t="shared" si="53"/>
        <v>90.873190113115257</v>
      </c>
      <c r="I74" s="13">
        <f t="shared" ref="I74:U74" si="63">SUM(I67,I70,I73)</f>
        <v>35607</v>
      </c>
      <c r="J74" s="11">
        <f t="shared" si="54"/>
        <v>8.0127620907037386E-2</v>
      </c>
      <c r="K74" s="13">
        <f t="shared" si="63"/>
        <v>295736</v>
      </c>
      <c r="L74" s="11">
        <f t="shared" si="55"/>
        <v>0.66550459450567601</v>
      </c>
      <c r="M74" s="13">
        <f t="shared" si="63"/>
        <v>711406</v>
      </c>
      <c r="N74" s="11">
        <f t="shared" si="56"/>
        <v>1.6009006734347693</v>
      </c>
      <c r="O74" s="13">
        <f t="shared" si="63"/>
        <v>19809746</v>
      </c>
      <c r="P74" s="11">
        <f t="shared" si="57"/>
        <v>44.578532809635746</v>
      </c>
      <c r="Q74" s="13">
        <f t="shared" si="63"/>
        <v>6943680</v>
      </c>
      <c r="R74" s="11">
        <f t="shared" si="58"/>
        <v>15.625594931889159</v>
      </c>
      <c r="S74" s="13">
        <f t="shared" si="63"/>
        <v>90612</v>
      </c>
      <c r="T74" s="11">
        <f t="shared" si="59"/>
        <v>0.2039072088529916</v>
      </c>
      <c r="U74" s="13">
        <f t="shared" si="63"/>
        <v>12495300</v>
      </c>
      <c r="V74" s="11">
        <f t="shared" si="60"/>
        <v>28.118590769222461</v>
      </c>
    </row>
    <row r="75" spans="1:22" ht="18.75" customHeight="1" x14ac:dyDescent="0.15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8.75" customHeight="1" x14ac:dyDescent="0.1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8.75" customHeight="1" x14ac:dyDescent="0.1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8.75" customHeight="1" x14ac:dyDescent="0.15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8.75" customHeight="1" x14ac:dyDescent="0.1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8.75" customHeight="1" x14ac:dyDescent="0.15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8.75" customHeight="1" x14ac:dyDescent="0.15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8.75" customHeight="1" x14ac:dyDescent="0.15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8.75" customHeight="1" x14ac:dyDescent="0.15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8.75" customHeight="1" x14ac:dyDescent="0.15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8.75" customHeight="1" x14ac:dyDescent="0.15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8.75" customHeight="1" x14ac:dyDescent="0.15"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8.75" customHeight="1" x14ac:dyDescent="0.15"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8.75" customHeight="1" x14ac:dyDescent="0.15">
      <c r="A88" s="18" t="s">
        <v>27</v>
      </c>
      <c r="B88" s="18"/>
      <c r="C88" s="1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8.75" customHeight="1" x14ac:dyDescent="0.15">
      <c r="A89" s="19" t="s">
        <v>2</v>
      </c>
      <c r="B89" s="19"/>
      <c r="C89" s="1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9" t="s">
        <v>3</v>
      </c>
      <c r="T89" s="39"/>
      <c r="U89" s="39"/>
      <c r="V89" s="39"/>
    </row>
    <row r="90" spans="1:22" ht="18.75" customHeight="1" x14ac:dyDescent="0.15">
      <c r="A90" s="21" t="s">
        <v>4</v>
      </c>
      <c r="B90" s="22"/>
      <c r="C90" s="23"/>
      <c r="D90" s="30" t="s">
        <v>5</v>
      </c>
      <c r="E90" s="40" t="s">
        <v>6</v>
      </c>
      <c r="F90" s="40"/>
      <c r="G90" s="40" t="s">
        <v>7</v>
      </c>
      <c r="H90" s="40"/>
      <c r="I90" s="40" t="s">
        <v>8</v>
      </c>
      <c r="J90" s="40"/>
      <c r="K90" s="40"/>
      <c r="L90" s="40"/>
      <c r="M90" s="40"/>
      <c r="N90" s="40"/>
      <c r="O90" s="40" t="s">
        <v>9</v>
      </c>
      <c r="P90" s="40"/>
      <c r="Q90" s="41" t="s">
        <v>10</v>
      </c>
      <c r="R90" s="40"/>
      <c r="S90" s="41" t="s">
        <v>11</v>
      </c>
      <c r="T90" s="40"/>
      <c r="U90" s="40" t="s">
        <v>0</v>
      </c>
      <c r="V90" s="40"/>
    </row>
    <row r="91" spans="1:22" ht="18.75" customHeight="1" x14ac:dyDescent="0.15">
      <c r="A91" s="24"/>
      <c r="B91" s="25"/>
      <c r="C91" s="26"/>
      <c r="D91" s="30"/>
      <c r="E91" s="40"/>
      <c r="F91" s="40"/>
      <c r="G91" s="40"/>
      <c r="H91" s="40"/>
      <c r="I91" s="40" t="s">
        <v>12</v>
      </c>
      <c r="J91" s="40"/>
      <c r="K91" s="40" t="s">
        <v>13</v>
      </c>
      <c r="L91" s="40"/>
      <c r="M91" s="40" t="s">
        <v>14</v>
      </c>
      <c r="N91" s="40"/>
      <c r="O91" s="40"/>
      <c r="P91" s="40"/>
      <c r="Q91" s="40"/>
      <c r="R91" s="40"/>
      <c r="S91" s="40"/>
      <c r="T91" s="40"/>
      <c r="U91" s="40"/>
      <c r="V91" s="40"/>
    </row>
    <row r="92" spans="1:22" ht="18.75" customHeight="1" x14ac:dyDescent="0.15">
      <c r="A92" s="27"/>
      <c r="B92" s="28"/>
      <c r="C92" s="29"/>
      <c r="D92" s="30"/>
      <c r="E92" s="6" t="s">
        <v>15</v>
      </c>
      <c r="F92" s="6" t="s">
        <v>16</v>
      </c>
      <c r="G92" s="6" t="s">
        <v>15</v>
      </c>
      <c r="H92" s="6" t="s">
        <v>16</v>
      </c>
      <c r="I92" s="6" t="s">
        <v>15</v>
      </c>
      <c r="J92" s="6" t="s">
        <v>16</v>
      </c>
      <c r="K92" s="6" t="s">
        <v>15</v>
      </c>
      <c r="L92" s="6" t="s">
        <v>16</v>
      </c>
      <c r="M92" s="6" t="s">
        <v>15</v>
      </c>
      <c r="N92" s="6" t="s">
        <v>16</v>
      </c>
      <c r="O92" s="6" t="s">
        <v>15</v>
      </c>
      <c r="P92" s="6" t="s">
        <v>16</v>
      </c>
      <c r="Q92" s="6" t="s">
        <v>15</v>
      </c>
      <c r="R92" s="6" t="s">
        <v>16</v>
      </c>
      <c r="S92" s="6" t="s">
        <v>15</v>
      </c>
      <c r="T92" s="6" t="s">
        <v>16</v>
      </c>
      <c r="U92" s="6" t="s">
        <v>15</v>
      </c>
      <c r="V92" s="6" t="s">
        <v>16</v>
      </c>
    </row>
    <row r="93" spans="1:22" s="12" customFormat="1" ht="18.75" customHeight="1" x14ac:dyDescent="0.15">
      <c r="A93" s="33" t="s">
        <v>28</v>
      </c>
      <c r="B93" s="35" t="s">
        <v>29</v>
      </c>
      <c r="C93" s="8" t="s">
        <v>17</v>
      </c>
      <c r="D93" s="9">
        <v>1</v>
      </c>
      <c r="E93" s="13">
        <f>G93+G111</f>
        <v>857036</v>
      </c>
      <c r="F93" s="11">
        <f t="shared" ref="F93:F105" si="64">E93/E93*100</f>
        <v>100</v>
      </c>
      <c r="G93" s="13">
        <f>SUM(I93,K93,M93,O93,Q93,S93,U93)</f>
        <v>116553</v>
      </c>
      <c r="H93" s="11">
        <f t="shared" ref="H93:H105" si="65">G93/$E93*100</f>
        <v>13.599545409994446</v>
      </c>
      <c r="I93" s="13">
        <v>58389</v>
      </c>
      <c r="J93" s="11">
        <f t="shared" ref="J93:J105" si="66">I93/$E93*100</f>
        <v>6.8128993414512342</v>
      </c>
      <c r="K93" s="13">
        <v>0</v>
      </c>
      <c r="L93" s="11">
        <f t="shared" ref="L93:L105" si="67">K93/$E93*100</f>
        <v>0</v>
      </c>
      <c r="M93" s="13">
        <v>31828</v>
      </c>
      <c r="N93" s="11">
        <f t="shared" ref="N93:N105" si="68">M93/$E93*100</f>
        <v>3.7137296449624055</v>
      </c>
      <c r="O93" s="13">
        <v>26336</v>
      </c>
      <c r="P93" s="11">
        <f t="shared" ref="P93:P105" si="69">O93/$E93*100</f>
        <v>3.0729164235808062</v>
      </c>
      <c r="Q93" s="13">
        <v>0</v>
      </c>
      <c r="R93" s="11">
        <f t="shared" ref="R93:R105" si="70">Q93/$E93*100</f>
        <v>0</v>
      </c>
      <c r="S93" s="13">
        <v>0</v>
      </c>
      <c r="T93" s="11">
        <f t="shared" ref="T93:T105" si="71">S93/$E93*100</f>
        <v>0</v>
      </c>
      <c r="U93" s="13">
        <v>0</v>
      </c>
      <c r="V93" s="11">
        <f t="shared" ref="V93:V105" si="72">U93/$E93*100</f>
        <v>0</v>
      </c>
    </row>
    <row r="94" spans="1:22" s="12" customFormat="1" ht="18.75" customHeight="1" x14ac:dyDescent="0.15">
      <c r="A94" s="33"/>
      <c r="B94" s="35"/>
      <c r="C94" s="8" t="s">
        <v>18</v>
      </c>
      <c r="D94" s="9">
        <v>2</v>
      </c>
      <c r="E94" s="13">
        <f t="shared" ref="E94:E102" si="73">G94+G112</f>
        <v>1225406</v>
      </c>
      <c r="F94" s="11">
        <f t="shared" si="64"/>
        <v>100</v>
      </c>
      <c r="G94" s="13">
        <f t="shared" ref="G94:G102" si="74">SUM(I94,K94,M94,O94,Q94,S94,U94)</f>
        <v>72900</v>
      </c>
      <c r="H94" s="11">
        <f t="shared" si="65"/>
        <v>5.9490487234434948</v>
      </c>
      <c r="I94" s="13">
        <v>0</v>
      </c>
      <c r="J94" s="11">
        <f t="shared" si="66"/>
        <v>0</v>
      </c>
      <c r="K94" s="13">
        <v>0</v>
      </c>
      <c r="L94" s="11">
        <f t="shared" si="67"/>
        <v>0</v>
      </c>
      <c r="M94" s="13">
        <v>63854</v>
      </c>
      <c r="N94" s="11">
        <f t="shared" si="68"/>
        <v>5.2108444058540604</v>
      </c>
      <c r="O94" s="13">
        <v>5253</v>
      </c>
      <c r="P94" s="11">
        <f t="shared" si="69"/>
        <v>0.42867425163578443</v>
      </c>
      <c r="Q94" s="13">
        <v>0</v>
      </c>
      <c r="R94" s="11">
        <f t="shared" si="70"/>
        <v>0</v>
      </c>
      <c r="S94" s="13">
        <v>3793</v>
      </c>
      <c r="T94" s="11">
        <f t="shared" si="71"/>
        <v>0.30953006595365129</v>
      </c>
      <c r="U94" s="13">
        <v>0</v>
      </c>
      <c r="V94" s="11">
        <f t="shared" si="72"/>
        <v>0</v>
      </c>
    </row>
    <row r="95" spans="1:22" s="12" customFormat="1" ht="18.75" customHeight="1" x14ac:dyDescent="0.15">
      <c r="A95" s="33"/>
      <c r="B95" s="35"/>
      <c r="C95" s="8" t="s">
        <v>19</v>
      </c>
      <c r="D95" s="9">
        <v>1</v>
      </c>
      <c r="E95" s="13">
        <f t="shared" si="73"/>
        <v>295413</v>
      </c>
      <c r="F95" s="11">
        <f t="shared" si="64"/>
        <v>100</v>
      </c>
      <c r="G95" s="13">
        <f>SUM(I95,K95,M95,O95,Q95,S95,U95)</f>
        <v>295413</v>
      </c>
      <c r="H95" s="11">
        <f t="shared" si="65"/>
        <v>100</v>
      </c>
      <c r="I95" s="13">
        <v>0</v>
      </c>
      <c r="J95" s="11">
        <f t="shared" si="66"/>
        <v>0</v>
      </c>
      <c r="K95" s="13">
        <v>0</v>
      </c>
      <c r="L95" s="11">
        <f t="shared" si="67"/>
        <v>0</v>
      </c>
      <c r="M95" s="14">
        <v>73853</v>
      </c>
      <c r="N95" s="11">
        <f t="shared" si="68"/>
        <v>24.999915372715485</v>
      </c>
      <c r="O95" s="13">
        <v>0</v>
      </c>
      <c r="P95" s="11">
        <f t="shared" si="69"/>
        <v>0</v>
      </c>
      <c r="Q95" s="7">
        <v>221560</v>
      </c>
      <c r="R95" s="11">
        <f t="shared" si="70"/>
        <v>75.000084627284508</v>
      </c>
      <c r="S95" s="13">
        <v>0</v>
      </c>
      <c r="T95" s="11">
        <f t="shared" si="71"/>
        <v>0</v>
      </c>
      <c r="U95" s="13">
        <v>0</v>
      </c>
      <c r="V95" s="11">
        <f t="shared" si="72"/>
        <v>0</v>
      </c>
    </row>
    <row r="96" spans="1:22" s="12" customFormat="1" ht="18.75" customHeight="1" x14ac:dyDescent="0.15">
      <c r="A96" s="33"/>
      <c r="B96" s="35"/>
      <c r="C96" s="2" t="s">
        <v>20</v>
      </c>
      <c r="D96" s="9">
        <f>SUM(D93:D95)</f>
        <v>4</v>
      </c>
      <c r="E96" s="13">
        <f>SUM(E93:E95)</f>
        <v>2377855</v>
      </c>
      <c r="F96" s="11">
        <f t="shared" si="64"/>
        <v>100</v>
      </c>
      <c r="G96" s="13">
        <f>SUM(G93:G95)</f>
        <v>484866</v>
      </c>
      <c r="H96" s="11">
        <f t="shared" si="65"/>
        <v>20.390898519884519</v>
      </c>
      <c r="I96" s="13">
        <f>SUM(I93:I95)</f>
        <v>58389</v>
      </c>
      <c r="J96" s="11">
        <f t="shared" si="66"/>
        <v>2.4555324021018943</v>
      </c>
      <c r="K96" s="13">
        <f>SUM(K93:K95)</f>
        <v>0</v>
      </c>
      <c r="L96" s="11">
        <f t="shared" si="67"/>
        <v>0</v>
      </c>
      <c r="M96" s="13">
        <f>SUM(M93:M95)</f>
        <v>169535</v>
      </c>
      <c r="N96" s="11">
        <f t="shared" si="68"/>
        <v>7.1297450853815727</v>
      </c>
      <c r="O96" s="13">
        <f>SUM(O93:O95)</f>
        <v>31589</v>
      </c>
      <c r="P96" s="11">
        <f t="shared" si="69"/>
        <v>1.3284662016817679</v>
      </c>
      <c r="Q96" s="13">
        <f>SUM(Q93:Q95)</f>
        <v>221560</v>
      </c>
      <c r="R96" s="11">
        <f t="shared" si="70"/>
        <v>9.3176413195926582</v>
      </c>
      <c r="S96" s="13">
        <f>SUM(S93:S95)</f>
        <v>3793</v>
      </c>
      <c r="T96" s="11">
        <f t="shared" si="71"/>
        <v>0.15951351112662462</v>
      </c>
      <c r="U96" s="13">
        <f>SUM(U93:U95)</f>
        <v>0</v>
      </c>
      <c r="V96" s="11">
        <f t="shared" si="72"/>
        <v>0</v>
      </c>
    </row>
    <row r="97" spans="1:22" s="12" customFormat="1" ht="18.75" customHeight="1" x14ac:dyDescent="0.15">
      <c r="A97" s="33"/>
      <c r="B97" s="35" t="s">
        <v>30</v>
      </c>
      <c r="C97" s="8" t="s">
        <v>17</v>
      </c>
      <c r="D97" s="9">
        <v>1</v>
      </c>
      <c r="E97" s="13">
        <f t="shared" si="73"/>
        <v>161638</v>
      </c>
      <c r="F97" s="11">
        <f t="shared" si="64"/>
        <v>100</v>
      </c>
      <c r="G97" s="13">
        <f t="shared" si="74"/>
        <v>42394</v>
      </c>
      <c r="H97" s="11">
        <f t="shared" si="65"/>
        <v>26.227743476162786</v>
      </c>
      <c r="I97" s="13">
        <v>1308</v>
      </c>
      <c r="J97" s="11">
        <f t="shared" si="66"/>
        <v>0.80921565473465396</v>
      </c>
      <c r="K97" s="13">
        <v>0</v>
      </c>
      <c r="L97" s="11">
        <f t="shared" si="67"/>
        <v>0</v>
      </c>
      <c r="M97" s="13">
        <v>41086</v>
      </c>
      <c r="N97" s="11">
        <f t="shared" si="68"/>
        <v>25.418527821428128</v>
      </c>
      <c r="O97" s="13">
        <v>0</v>
      </c>
      <c r="P97" s="11">
        <f t="shared" si="69"/>
        <v>0</v>
      </c>
      <c r="Q97" s="13">
        <v>0</v>
      </c>
      <c r="R97" s="11">
        <f t="shared" si="70"/>
        <v>0</v>
      </c>
      <c r="S97" s="13">
        <v>0</v>
      </c>
      <c r="T97" s="11">
        <f t="shared" si="71"/>
        <v>0</v>
      </c>
      <c r="U97" s="13">
        <v>0</v>
      </c>
      <c r="V97" s="11">
        <f t="shared" si="72"/>
        <v>0</v>
      </c>
    </row>
    <row r="98" spans="1:22" s="12" customFormat="1" ht="18.75" customHeight="1" x14ac:dyDescent="0.15">
      <c r="A98" s="33"/>
      <c r="B98" s="35"/>
      <c r="C98" s="8" t="s">
        <v>18</v>
      </c>
      <c r="D98" s="9">
        <v>2</v>
      </c>
      <c r="E98" s="13">
        <f t="shared" si="73"/>
        <v>20967</v>
      </c>
      <c r="F98" s="11">
        <f t="shared" si="64"/>
        <v>100</v>
      </c>
      <c r="G98" s="13">
        <f t="shared" si="74"/>
        <v>7976</v>
      </c>
      <c r="H98" s="11">
        <f t="shared" si="65"/>
        <v>38.040730672008394</v>
      </c>
      <c r="I98" s="15">
        <v>0</v>
      </c>
      <c r="J98" s="11">
        <f t="shared" si="66"/>
        <v>0</v>
      </c>
      <c r="K98" s="15">
        <v>0</v>
      </c>
      <c r="L98" s="11">
        <f t="shared" si="67"/>
        <v>0</v>
      </c>
      <c r="M98" s="15">
        <v>2865</v>
      </c>
      <c r="N98" s="11">
        <f t="shared" si="68"/>
        <v>13.664329660895694</v>
      </c>
      <c r="O98" s="15">
        <v>798</v>
      </c>
      <c r="P98" s="11">
        <f t="shared" si="69"/>
        <v>3.8059808270138786</v>
      </c>
      <c r="Q98" s="15">
        <v>0</v>
      </c>
      <c r="R98" s="11">
        <f t="shared" si="70"/>
        <v>0</v>
      </c>
      <c r="S98" s="15">
        <v>2988</v>
      </c>
      <c r="T98" s="11">
        <f t="shared" si="71"/>
        <v>14.250965803405352</v>
      </c>
      <c r="U98" s="15">
        <v>1325</v>
      </c>
      <c r="V98" s="11">
        <f t="shared" si="72"/>
        <v>6.3194543806934709</v>
      </c>
    </row>
    <row r="99" spans="1:22" s="12" customFormat="1" ht="18.75" customHeight="1" x14ac:dyDescent="0.15">
      <c r="A99" s="33"/>
      <c r="B99" s="35"/>
      <c r="C99" s="8" t="s">
        <v>19</v>
      </c>
      <c r="D99" s="9">
        <v>1</v>
      </c>
      <c r="E99" s="13">
        <f t="shared" si="73"/>
        <v>0</v>
      </c>
      <c r="F99" s="11">
        <v>0</v>
      </c>
      <c r="G99" s="13">
        <f t="shared" si="74"/>
        <v>0</v>
      </c>
      <c r="H99" s="11">
        <v>0</v>
      </c>
      <c r="I99" s="15">
        <v>0</v>
      </c>
      <c r="J99" s="11">
        <v>0</v>
      </c>
      <c r="K99" s="15">
        <v>0</v>
      </c>
      <c r="L99" s="11">
        <v>0</v>
      </c>
      <c r="M99" s="15">
        <v>0</v>
      </c>
      <c r="N99" s="11">
        <v>0</v>
      </c>
      <c r="O99" s="15">
        <v>0</v>
      </c>
      <c r="P99" s="11">
        <v>0</v>
      </c>
      <c r="Q99" s="15">
        <v>0</v>
      </c>
      <c r="R99" s="11">
        <v>0</v>
      </c>
      <c r="S99" s="15">
        <v>0</v>
      </c>
      <c r="T99" s="11">
        <v>0</v>
      </c>
      <c r="U99" s="15">
        <v>0</v>
      </c>
      <c r="V99" s="11">
        <v>0</v>
      </c>
    </row>
    <row r="100" spans="1:22" s="12" customFormat="1" ht="18.75" customHeight="1" x14ac:dyDescent="0.15">
      <c r="A100" s="33"/>
      <c r="B100" s="35"/>
      <c r="C100" s="2" t="s">
        <v>20</v>
      </c>
      <c r="D100" s="9">
        <f>SUM(D97:D99)</f>
        <v>4</v>
      </c>
      <c r="E100" s="13">
        <f>SUM(E97:E99)</f>
        <v>182605</v>
      </c>
      <c r="F100" s="11">
        <f t="shared" si="64"/>
        <v>100</v>
      </c>
      <c r="G100" s="13">
        <f>SUM(G97:G99)</f>
        <v>50370</v>
      </c>
      <c r="H100" s="11">
        <f t="shared" si="65"/>
        <v>27.584129678814929</v>
      </c>
      <c r="I100" s="13">
        <f>SUM(I97:I99)</f>
        <v>1308</v>
      </c>
      <c r="J100" s="11">
        <f t="shared" si="66"/>
        <v>0.7163002108376002</v>
      </c>
      <c r="K100" s="13">
        <f>SUM(K97:K99)</f>
        <v>0</v>
      </c>
      <c r="L100" s="11">
        <f t="shared" si="67"/>
        <v>0</v>
      </c>
      <c r="M100" s="13">
        <f>SUM(M97:M99)</f>
        <v>43951</v>
      </c>
      <c r="N100" s="11">
        <f t="shared" si="68"/>
        <v>24.068891870430711</v>
      </c>
      <c r="O100" s="13">
        <f>SUM(O97:O99)</f>
        <v>798</v>
      </c>
      <c r="P100" s="11">
        <f t="shared" si="69"/>
        <v>0.43700884422660941</v>
      </c>
      <c r="Q100" s="13">
        <f>SUM(Q97:Q99)</f>
        <v>0</v>
      </c>
      <c r="R100" s="11">
        <f t="shared" si="70"/>
        <v>0</v>
      </c>
      <c r="S100" s="13">
        <f>SUM(S97:S99)</f>
        <v>2988</v>
      </c>
      <c r="T100" s="11">
        <f t="shared" si="71"/>
        <v>1.6363188302620408</v>
      </c>
      <c r="U100" s="13">
        <f>SUM(U97:U99)</f>
        <v>1325</v>
      </c>
      <c r="V100" s="11">
        <f t="shared" si="72"/>
        <v>0.72560992305796668</v>
      </c>
    </row>
    <row r="101" spans="1:22" s="12" customFormat="1" ht="18.75" customHeight="1" x14ac:dyDescent="0.15">
      <c r="A101" s="33"/>
      <c r="B101" s="35" t="s">
        <v>0</v>
      </c>
      <c r="C101" s="8" t="s">
        <v>17</v>
      </c>
      <c r="D101" s="9">
        <v>1</v>
      </c>
      <c r="E101" s="13">
        <f t="shared" si="73"/>
        <v>50899</v>
      </c>
      <c r="F101" s="11">
        <f t="shared" si="64"/>
        <v>100</v>
      </c>
      <c r="G101" s="13">
        <f t="shared" si="74"/>
        <v>10911</v>
      </c>
      <c r="H101" s="11">
        <f t="shared" si="65"/>
        <v>21.436570463073931</v>
      </c>
      <c r="I101" s="13">
        <v>2353</v>
      </c>
      <c r="J101" s="11">
        <f t="shared" si="66"/>
        <v>4.6228806066916839</v>
      </c>
      <c r="K101" s="13">
        <v>0</v>
      </c>
      <c r="L101" s="11">
        <f t="shared" si="67"/>
        <v>0</v>
      </c>
      <c r="M101" s="13">
        <v>7758</v>
      </c>
      <c r="N101" s="11">
        <f t="shared" si="68"/>
        <v>15.241949743609895</v>
      </c>
      <c r="O101" s="13">
        <v>800</v>
      </c>
      <c r="P101" s="11">
        <f t="shared" si="69"/>
        <v>1.5717401127723531</v>
      </c>
      <c r="Q101" s="13">
        <v>0</v>
      </c>
      <c r="R101" s="11">
        <f t="shared" si="70"/>
        <v>0</v>
      </c>
      <c r="S101" s="13">
        <v>0</v>
      </c>
      <c r="T101" s="11">
        <f t="shared" si="71"/>
        <v>0</v>
      </c>
      <c r="U101" s="13">
        <v>0</v>
      </c>
      <c r="V101" s="11">
        <f t="shared" si="72"/>
        <v>0</v>
      </c>
    </row>
    <row r="102" spans="1:22" s="12" customFormat="1" ht="18.75" customHeight="1" x14ac:dyDescent="0.15">
      <c r="A102" s="33"/>
      <c r="B102" s="35"/>
      <c r="C102" s="8" t="s">
        <v>18</v>
      </c>
      <c r="D102" s="9">
        <v>2</v>
      </c>
      <c r="E102" s="13">
        <f t="shared" si="73"/>
        <v>121943</v>
      </c>
      <c r="F102" s="11">
        <f t="shared" si="64"/>
        <v>100</v>
      </c>
      <c r="G102" s="13">
        <f t="shared" si="74"/>
        <v>29887</v>
      </c>
      <c r="H102" s="11">
        <f t="shared" si="65"/>
        <v>24.508991906054469</v>
      </c>
      <c r="I102" s="15">
        <v>0</v>
      </c>
      <c r="J102" s="11">
        <f t="shared" si="66"/>
        <v>0</v>
      </c>
      <c r="K102" s="15">
        <v>0</v>
      </c>
      <c r="L102" s="11">
        <f t="shared" si="67"/>
        <v>0</v>
      </c>
      <c r="M102" s="15">
        <v>23930</v>
      </c>
      <c r="N102" s="11">
        <f t="shared" si="68"/>
        <v>19.623922652386771</v>
      </c>
      <c r="O102" s="15">
        <v>2044</v>
      </c>
      <c r="P102" s="11">
        <f t="shared" si="69"/>
        <v>1.6761929754065423</v>
      </c>
      <c r="Q102" s="15">
        <v>0</v>
      </c>
      <c r="R102" s="11">
        <f t="shared" si="70"/>
        <v>0</v>
      </c>
      <c r="S102" s="15">
        <v>707</v>
      </c>
      <c r="T102" s="11">
        <f t="shared" si="71"/>
        <v>0.57977907710979715</v>
      </c>
      <c r="U102" s="15">
        <v>3206</v>
      </c>
      <c r="V102" s="11">
        <f t="shared" si="72"/>
        <v>2.6290972011513576</v>
      </c>
    </row>
    <row r="103" spans="1:22" s="12" customFormat="1" ht="18.75" customHeight="1" x14ac:dyDescent="0.15">
      <c r="A103" s="33"/>
      <c r="B103" s="35"/>
      <c r="C103" s="8" t="s">
        <v>19</v>
      </c>
      <c r="D103" s="9">
        <v>1</v>
      </c>
      <c r="E103" s="13">
        <v>0</v>
      </c>
      <c r="F103" s="11">
        <v>0</v>
      </c>
      <c r="G103" s="15">
        <v>0</v>
      </c>
      <c r="H103" s="11">
        <v>0</v>
      </c>
      <c r="I103" s="15">
        <v>0</v>
      </c>
      <c r="J103" s="11">
        <v>0</v>
      </c>
      <c r="K103" s="15">
        <v>0</v>
      </c>
      <c r="L103" s="11">
        <v>0</v>
      </c>
      <c r="M103" s="15">
        <v>0</v>
      </c>
      <c r="N103" s="11">
        <v>0</v>
      </c>
      <c r="O103" s="15">
        <v>0</v>
      </c>
      <c r="P103" s="11">
        <v>0</v>
      </c>
      <c r="Q103" s="15">
        <v>0</v>
      </c>
      <c r="R103" s="11">
        <v>0</v>
      </c>
      <c r="S103" s="15">
        <v>0</v>
      </c>
      <c r="T103" s="11">
        <v>0</v>
      </c>
      <c r="U103" s="15">
        <v>0</v>
      </c>
      <c r="V103" s="11">
        <v>0</v>
      </c>
    </row>
    <row r="104" spans="1:22" s="12" customFormat="1" ht="18.75" customHeight="1" x14ac:dyDescent="0.15">
      <c r="A104" s="33"/>
      <c r="B104" s="35"/>
      <c r="C104" s="2" t="s">
        <v>20</v>
      </c>
      <c r="D104" s="9">
        <f>SUM(D101:D103)</f>
        <v>4</v>
      </c>
      <c r="E104" s="13">
        <f>SUM(E101:E103)</f>
        <v>172842</v>
      </c>
      <c r="F104" s="11">
        <f t="shared" si="64"/>
        <v>100</v>
      </c>
      <c r="G104" s="13">
        <f>SUM(G101:G103)</f>
        <v>40798</v>
      </c>
      <c r="H104" s="11">
        <f t="shared" si="65"/>
        <v>23.604216567732379</v>
      </c>
      <c r="I104" s="13">
        <f>SUM(I101:I103)</f>
        <v>2353</v>
      </c>
      <c r="J104" s="11">
        <f t="shared" si="66"/>
        <v>1.3613589289640249</v>
      </c>
      <c r="K104" s="13">
        <f>SUM(K101:K103)</f>
        <v>0</v>
      </c>
      <c r="L104" s="11">
        <f t="shared" si="67"/>
        <v>0</v>
      </c>
      <c r="M104" s="13">
        <f>SUM(M101:M103)</f>
        <v>31688</v>
      </c>
      <c r="N104" s="11">
        <f t="shared" si="68"/>
        <v>18.333506902257554</v>
      </c>
      <c r="O104" s="13">
        <f>SUM(O101:O103)</f>
        <v>2844</v>
      </c>
      <c r="P104" s="11">
        <f t="shared" si="69"/>
        <v>1.645433401603777</v>
      </c>
      <c r="Q104" s="13">
        <f>SUM(Q101:Q103)</f>
        <v>0</v>
      </c>
      <c r="R104" s="11">
        <f t="shared" si="70"/>
        <v>0</v>
      </c>
      <c r="S104" s="13">
        <f>SUM(S101:S103)</f>
        <v>707</v>
      </c>
      <c r="T104" s="11">
        <f t="shared" si="71"/>
        <v>0.4090440980780134</v>
      </c>
      <c r="U104" s="13">
        <f>SUM(U101:U103)</f>
        <v>3206</v>
      </c>
      <c r="V104" s="11">
        <f t="shared" si="72"/>
        <v>1.8548732368290115</v>
      </c>
    </row>
    <row r="105" spans="1:22" s="12" customFormat="1" ht="21.75" customHeight="1" x14ac:dyDescent="0.15">
      <c r="A105" s="33"/>
      <c r="B105" s="36" t="s">
        <v>21</v>
      </c>
      <c r="C105" s="37"/>
      <c r="D105" s="9">
        <v>4</v>
      </c>
      <c r="E105" s="13">
        <f>SUM(E104,E100,E96)</f>
        <v>2733302</v>
      </c>
      <c r="F105" s="11">
        <f t="shared" si="64"/>
        <v>100</v>
      </c>
      <c r="G105" s="13">
        <f>SUM(G104,G100,G96)</f>
        <v>576034</v>
      </c>
      <c r="H105" s="11">
        <f t="shared" si="65"/>
        <v>21.074656221668882</v>
      </c>
      <c r="I105" s="13">
        <f t="shared" ref="I105:U105" si="75">SUM(I104,I100,I96)</f>
        <v>62050</v>
      </c>
      <c r="J105" s="11">
        <f t="shared" si="66"/>
        <v>2.270147974867029</v>
      </c>
      <c r="K105" s="13">
        <f t="shared" si="75"/>
        <v>0</v>
      </c>
      <c r="L105" s="11">
        <f t="shared" si="67"/>
        <v>0</v>
      </c>
      <c r="M105" s="13">
        <f t="shared" si="75"/>
        <v>245174</v>
      </c>
      <c r="N105" s="11">
        <f t="shared" si="68"/>
        <v>8.9698833132965188</v>
      </c>
      <c r="O105" s="13">
        <f t="shared" si="75"/>
        <v>35231</v>
      </c>
      <c r="P105" s="11">
        <f t="shared" si="69"/>
        <v>1.2889538002020999</v>
      </c>
      <c r="Q105" s="13">
        <f t="shared" si="75"/>
        <v>221560</v>
      </c>
      <c r="R105" s="11">
        <f t="shared" si="70"/>
        <v>8.1059465803632378</v>
      </c>
      <c r="S105" s="13">
        <f t="shared" si="75"/>
        <v>7488</v>
      </c>
      <c r="T105" s="11">
        <f t="shared" si="71"/>
        <v>0.27395435996461426</v>
      </c>
      <c r="U105" s="13">
        <f t="shared" si="75"/>
        <v>4531</v>
      </c>
      <c r="V105" s="11">
        <f t="shared" si="72"/>
        <v>0.1657701929753829</v>
      </c>
    </row>
    <row r="106" spans="1:22" ht="18.75" customHeight="1" x14ac:dyDescent="0.15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8.75" customHeight="1" x14ac:dyDescent="0.15">
      <c r="A107" s="19" t="s">
        <v>22</v>
      </c>
      <c r="B107" s="19"/>
      <c r="C107" s="19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9" t="s">
        <v>3</v>
      </c>
      <c r="T107" s="39"/>
      <c r="U107" s="39"/>
      <c r="V107" s="39"/>
    </row>
    <row r="108" spans="1:22" ht="18.75" customHeight="1" x14ac:dyDescent="0.15">
      <c r="A108" s="21" t="s">
        <v>4</v>
      </c>
      <c r="B108" s="22"/>
      <c r="C108" s="23"/>
      <c r="D108" s="30" t="s">
        <v>5</v>
      </c>
      <c r="E108" s="40" t="s">
        <v>6</v>
      </c>
      <c r="F108" s="40"/>
      <c r="G108" s="40" t="s">
        <v>23</v>
      </c>
      <c r="H108" s="40"/>
      <c r="I108" s="40" t="s">
        <v>24</v>
      </c>
      <c r="J108" s="40"/>
      <c r="K108" s="40"/>
      <c r="L108" s="40"/>
      <c r="M108" s="40"/>
      <c r="N108" s="40"/>
      <c r="O108" s="40" t="s">
        <v>9</v>
      </c>
      <c r="P108" s="40"/>
      <c r="Q108" s="41" t="s">
        <v>10</v>
      </c>
      <c r="R108" s="40"/>
      <c r="S108" s="41" t="s">
        <v>11</v>
      </c>
      <c r="T108" s="40"/>
      <c r="U108" s="40" t="s">
        <v>0</v>
      </c>
      <c r="V108" s="40"/>
    </row>
    <row r="109" spans="1:22" ht="18.75" customHeight="1" x14ac:dyDescent="0.15">
      <c r="A109" s="24"/>
      <c r="B109" s="25"/>
      <c r="C109" s="26"/>
      <c r="D109" s="30"/>
      <c r="E109" s="40"/>
      <c r="F109" s="40"/>
      <c r="G109" s="40"/>
      <c r="H109" s="40"/>
      <c r="I109" s="40" t="s">
        <v>12</v>
      </c>
      <c r="J109" s="40"/>
      <c r="K109" s="40" t="s">
        <v>13</v>
      </c>
      <c r="L109" s="40"/>
      <c r="M109" s="40" t="s">
        <v>14</v>
      </c>
      <c r="N109" s="40"/>
      <c r="O109" s="40"/>
      <c r="P109" s="40"/>
      <c r="Q109" s="40"/>
      <c r="R109" s="40"/>
      <c r="S109" s="40"/>
      <c r="T109" s="40"/>
      <c r="U109" s="40"/>
      <c r="V109" s="40"/>
    </row>
    <row r="110" spans="1:22" ht="18.75" customHeight="1" x14ac:dyDescent="0.15">
      <c r="A110" s="27"/>
      <c r="B110" s="28"/>
      <c r="C110" s="29"/>
      <c r="D110" s="30"/>
      <c r="E110" s="6" t="s">
        <v>15</v>
      </c>
      <c r="F110" s="6" t="s">
        <v>16</v>
      </c>
      <c r="G110" s="6" t="s">
        <v>15</v>
      </c>
      <c r="H110" s="6" t="s">
        <v>16</v>
      </c>
      <c r="I110" s="6" t="s">
        <v>15</v>
      </c>
      <c r="J110" s="6" t="s">
        <v>16</v>
      </c>
      <c r="K110" s="6"/>
      <c r="L110" s="6" t="s">
        <v>16</v>
      </c>
      <c r="M110" s="6" t="s">
        <v>15</v>
      </c>
      <c r="N110" s="6" t="s">
        <v>16</v>
      </c>
      <c r="O110" s="6" t="s">
        <v>15</v>
      </c>
      <c r="P110" s="6" t="s">
        <v>16</v>
      </c>
      <c r="Q110" s="6" t="s">
        <v>15</v>
      </c>
      <c r="R110" s="6" t="s">
        <v>16</v>
      </c>
      <c r="S110" s="6" t="s">
        <v>15</v>
      </c>
      <c r="T110" s="6" t="s">
        <v>16</v>
      </c>
      <c r="U110" s="6" t="s">
        <v>15</v>
      </c>
      <c r="V110" s="6" t="s">
        <v>16</v>
      </c>
    </row>
    <row r="111" spans="1:22" s="12" customFormat="1" ht="18.75" customHeight="1" x14ac:dyDescent="0.15">
      <c r="A111" s="33" t="s">
        <v>28</v>
      </c>
      <c r="B111" s="35" t="s">
        <v>29</v>
      </c>
      <c r="C111" s="8" t="s">
        <v>17</v>
      </c>
      <c r="D111" s="9">
        <v>1</v>
      </c>
      <c r="E111" s="13">
        <f>G93+G111</f>
        <v>857036</v>
      </c>
      <c r="F111" s="11">
        <f t="shared" ref="F111:F123" si="76">E111/E111*100</f>
        <v>100</v>
      </c>
      <c r="G111" s="13">
        <f>SUM(I111,K111,M111,O111,Q111,S111,U111)</f>
        <v>740483</v>
      </c>
      <c r="H111" s="11">
        <f t="shared" ref="H111:H123" si="77">G111/$E111*100</f>
        <v>86.400454590005552</v>
      </c>
      <c r="I111" s="13">
        <v>188195</v>
      </c>
      <c r="J111" s="11">
        <f t="shared" ref="J111:J123" si="78">I111/$E111*100</f>
        <v>21.958820866334669</v>
      </c>
      <c r="K111" s="13"/>
      <c r="L111" s="11">
        <f t="shared" ref="L111:L123" si="79">K111/$E111*100</f>
        <v>0</v>
      </c>
      <c r="M111" s="13">
        <v>492517</v>
      </c>
      <c r="N111" s="11">
        <f t="shared" ref="N111:N123" si="80">M111/$E111*100</f>
        <v>57.467480945957931</v>
      </c>
      <c r="O111" s="13">
        <v>59771</v>
      </c>
      <c r="P111" s="11">
        <f t="shared" ref="P111:P123" si="81">O111/$E111*100</f>
        <v>6.9741527777129555</v>
      </c>
      <c r="Q111" s="16">
        <v>0</v>
      </c>
      <c r="R111" s="11">
        <f t="shared" ref="R111:R123" si="82">Q111/$E111*100</f>
        <v>0</v>
      </c>
      <c r="S111" s="13">
        <v>0</v>
      </c>
      <c r="T111" s="11">
        <f t="shared" ref="T111:T123" si="83">S111/$E111*100</f>
        <v>0</v>
      </c>
      <c r="U111" s="13"/>
      <c r="V111" s="11">
        <f t="shared" ref="V111:V123" si="84">U111/$E111*100</f>
        <v>0</v>
      </c>
    </row>
    <row r="112" spans="1:22" s="12" customFormat="1" ht="18.75" customHeight="1" x14ac:dyDescent="0.15">
      <c r="A112" s="33"/>
      <c r="B112" s="35"/>
      <c r="C112" s="8" t="s">
        <v>18</v>
      </c>
      <c r="D112" s="9">
        <v>2</v>
      </c>
      <c r="E112" s="13">
        <f>G94+G112</f>
        <v>1225406</v>
      </c>
      <c r="F112" s="11">
        <f t="shared" si="76"/>
        <v>100</v>
      </c>
      <c r="G112" s="13">
        <f>SUM(I112,K112,M112,O112,Q112,S112,U112)</f>
        <v>1152506</v>
      </c>
      <c r="H112" s="11">
        <f t="shared" si="77"/>
        <v>94.050951276556503</v>
      </c>
      <c r="I112" s="13">
        <v>302040</v>
      </c>
      <c r="J112" s="11">
        <f t="shared" si="78"/>
        <v>24.648157427007867</v>
      </c>
      <c r="K112" s="13">
        <v>0</v>
      </c>
      <c r="L112" s="11">
        <f t="shared" si="79"/>
        <v>0</v>
      </c>
      <c r="M112" s="13">
        <v>192156</v>
      </c>
      <c r="N112" s="11">
        <f t="shared" si="80"/>
        <v>15.681006947901349</v>
      </c>
      <c r="O112" s="13">
        <v>581615</v>
      </c>
      <c r="P112" s="11">
        <f t="shared" si="81"/>
        <v>47.463044901036881</v>
      </c>
      <c r="Q112" s="16">
        <v>1518</v>
      </c>
      <c r="R112" s="11">
        <f t="shared" si="82"/>
        <v>0.12387731086676579</v>
      </c>
      <c r="S112" s="13">
        <v>41181</v>
      </c>
      <c r="T112" s="11">
        <f t="shared" si="83"/>
        <v>3.3606004866958381</v>
      </c>
      <c r="U112" s="13">
        <v>33996</v>
      </c>
      <c r="V112" s="11">
        <f t="shared" si="84"/>
        <v>2.7742642030478062</v>
      </c>
    </row>
    <row r="113" spans="1:22" s="12" customFormat="1" ht="18.75" customHeight="1" x14ac:dyDescent="0.15">
      <c r="A113" s="33"/>
      <c r="B113" s="35"/>
      <c r="C113" s="8" t="s">
        <v>19</v>
      </c>
      <c r="D113" s="9">
        <v>1</v>
      </c>
      <c r="E113" s="13">
        <f>G95+G113</f>
        <v>295413</v>
      </c>
      <c r="F113" s="11">
        <f t="shared" si="76"/>
        <v>100</v>
      </c>
      <c r="G113" s="13">
        <f>SUM(I113,K113,M113,O113,Q113,S113,U113)</f>
        <v>0</v>
      </c>
      <c r="H113" s="11">
        <f t="shared" si="77"/>
        <v>0</v>
      </c>
      <c r="I113" s="13">
        <v>0</v>
      </c>
      <c r="J113" s="11">
        <f t="shared" si="78"/>
        <v>0</v>
      </c>
      <c r="K113" s="13">
        <v>0</v>
      </c>
      <c r="L113" s="11">
        <f t="shared" si="79"/>
        <v>0</v>
      </c>
      <c r="M113" s="13">
        <v>0</v>
      </c>
      <c r="N113" s="11">
        <f t="shared" si="80"/>
        <v>0</v>
      </c>
      <c r="O113" s="13">
        <v>0</v>
      </c>
      <c r="P113" s="11">
        <f t="shared" si="81"/>
        <v>0</v>
      </c>
      <c r="Q113" s="16">
        <v>0</v>
      </c>
      <c r="R113" s="11">
        <f t="shared" si="82"/>
        <v>0</v>
      </c>
      <c r="S113" s="13">
        <v>0</v>
      </c>
      <c r="T113" s="11">
        <f t="shared" si="83"/>
        <v>0</v>
      </c>
      <c r="U113" s="13"/>
      <c r="V113" s="11">
        <f t="shared" si="84"/>
        <v>0</v>
      </c>
    </row>
    <row r="114" spans="1:22" s="12" customFormat="1" ht="18.75" customHeight="1" x14ac:dyDescent="0.15">
      <c r="A114" s="33"/>
      <c r="B114" s="35"/>
      <c r="C114" s="2" t="s">
        <v>20</v>
      </c>
      <c r="D114" s="9">
        <f>SUM(D111:D113)</f>
        <v>4</v>
      </c>
      <c r="E114" s="13">
        <f>SUM(E111:E113)</f>
        <v>2377855</v>
      </c>
      <c r="F114" s="11">
        <f t="shared" si="76"/>
        <v>100</v>
      </c>
      <c r="G114" s="13">
        <f>SUM(G111:G113)</f>
        <v>1892989</v>
      </c>
      <c r="H114" s="11">
        <f t="shared" si="77"/>
        <v>79.609101480115484</v>
      </c>
      <c r="I114" s="13">
        <f>SUM(I111:I113)</f>
        <v>490235</v>
      </c>
      <c r="J114" s="11">
        <f t="shared" si="78"/>
        <v>20.616690252349283</v>
      </c>
      <c r="K114" s="13">
        <f t="shared" ref="K114" si="85">SUM(K111:K113)</f>
        <v>0</v>
      </c>
      <c r="L114" s="11">
        <f t="shared" si="79"/>
        <v>0</v>
      </c>
      <c r="M114" s="13">
        <f>SUM(M111:M113)</f>
        <v>684673</v>
      </c>
      <c r="N114" s="11">
        <f t="shared" si="80"/>
        <v>28.793723755233181</v>
      </c>
      <c r="O114" s="13">
        <f>SUM(O111:O113)</f>
        <v>641386</v>
      </c>
      <c r="P114" s="11">
        <f t="shared" si="81"/>
        <v>26.973301568009823</v>
      </c>
      <c r="Q114" s="13">
        <f>SUM(Q111:Q113)</f>
        <v>1518</v>
      </c>
      <c r="R114" s="11">
        <f t="shared" si="82"/>
        <v>6.3839048217826572E-2</v>
      </c>
      <c r="S114" s="13">
        <f>SUM(S111:S113)</f>
        <v>41181</v>
      </c>
      <c r="T114" s="11">
        <f t="shared" si="83"/>
        <v>1.7318549701306429</v>
      </c>
      <c r="U114" s="13">
        <f>SUM(U111:U113)</f>
        <v>33996</v>
      </c>
      <c r="V114" s="11">
        <f t="shared" si="84"/>
        <v>1.4296918861747248</v>
      </c>
    </row>
    <row r="115" spans="1:22" s="12" customFormat="1" ht="18.75" customHeight="1" x14ac:dyDescent="0.15">
      <c r="A115" s="33"/>
      <c r="B115" s="35" t="s">
        <v>30</v>
      </c>
      <c r="C115" s="8" t="s">
        <v>17</v>
      </c>
      <c r="D115" s="9">
        <v>1</v>
      </c>
      <c r="E115" s="13">
        <f>G97+G115</f>
        <v>161638</v>
      </c>
      <c r="F115" s="11">
        <f t="shared" si="76"/>
        <v>100</v>
      </c>
      <c r="G115" s="13">
        <f>SUM(I115,K115,M115,O115,Q115,S115,U115)</f>
        <v>119244</v>
      </c>
      <c r="H115" s="11">
        <f t="shared" si="77"/>
        <v>73.772256523837214</v>
      </c>
      <c r="I115" s="13">
        <v>54496</v>
      </c>
      <c r="J115" s="11">
        <f t="shared" si="78"/>
        <v>33.714844281666437</v>
      </c>
      <c r="K115" s="13">
        <v>0</v>
      </c>
      <c r="L115" s="11">
        <f t="shared" si="79"/>
        <v>0</v>
      </c>
      <c r="M115" s="13">
        <v>64748</v>
      </c>
      <c r="N115" s="11">
        <f t="shared" si="80"/>
        <v>40.057412242170777</v>
      </c>
      <c r="O115" s="13">
        <v>0</v>
      </c>
      <c r="P115" s="11">
        <f t="shared" si="81"/>
        <v>0</v>
      </c>
      <c r="Q115" s="13">
        <v>0</v>
      </c>
      <c r="R115" s="11">
        <f t="shared" si="82"/>
        <v>0</v>
      </c>
      <c r="S115" s="13">
        <v>0</v>
      </c>
      <c r="T115" s="11">
        <f t="shared" si="83"/>
        <v>0</v>
      </c>
      <c r="U115" s="13">
        <v>0</v>
      </c>
      <c r="V115" s="11">
        <f t="shared" si="84"/>
        <v>0</v>
      </c>
    </row>
    <row r="116" spans="1:22" s="12" customFormat="1" ht="18.75" customHeight="1" x14ac:dyDescent="0.15">
      <c r="A116" s="33"/>
      <c r="B116" s="35"/>
      <c r="C116" s="8" t="s">
        <v>18</v>
      </c>
      <c r="D116" s="9">
        <v>2</v>
      </c>
      <c r="E116" s="13">
        <f>G98+G116</f>
        <v>20967</v>
      </c>
      <c r="F116" s="11">
        <f t="shared" si="76"/>
        <v>100</v>
      </c>
      <c r="G116" s="13">
        <f>SUM(I116,K116,M116,O116,Q116,S116,U116)</f>
        <v>12991</v>
      </c>
      <c r="H116" s="11">
        <f t="shared" si="77"/>
        <v>61.959269327991606</v>
      </c>
      <c r="I116" s="13">
        <v>458</v>
      </c>
      <c r="J116" s="11">
        <f t="shared" si="78"/>
        <v>2.1843849859302713</v>
      </c>
      <c r="K116" s="13">
        <v>0</v>
      </c>
      <c r="L116" s="11">
        <f t="shared" si="79"/>
        <v>0</v>
      </c>
      <c r="M116" s="13">
        <v>4826</v>
      </c>
      <c r="N116" s="11">
        <f t="shared" si="80"/>
        <v>23.01712214432203</v>
      </c>
      <c r="O116" s="13">
        <v>6287</v>
      </c>
      <c r="P116" s="11">
        <f t="shared" si="81"/>
        <v>29.985214861448945</v>
      </c>
      <c r="Q116" s="13">
        <v>0</v>
      </c>
      <c r="R116" s="11">
        <f t="shared" si="82"/>
        <v>0</v>
      </c>
      <c r="S116" s="13">
        <v>263</v>
      </c>
      <c r="T116" s="11">
        <f t="shared" si="83"/>
        <v>1.2543520770734964</v>
      </c>
      <c r="U116" s="13">
        <v>1157</v>
      </c>
      <c r="V116" s="11">
        <f t="shared" si="84"/>
        <v>5.5181952592168644</v>
      </c>
    </row>
    <row r="117" spans="1:22" s="12" customFormat="1" ht="18.75" customHeight="1" x14ac:dyDescent="0.15">
      <c r="A117" s="33"/>
      <c r="B117" s="35"/>
      <c r="C117" s="8" t="s">
        <v>19</v>
      </c>
      <c r="D117" s="9">
        <v>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1">
        <v>0</v>
      </c>
      <c r="K117" s="13">
        <v>0</v>
      </c>
      <c r="L117" s="11">
        <v>0</v>
      </c>
      <c r="M117" s="13">
        <v>0</v>
      </c>
      <c r="N117" s="11">
        <v>0</v>
      </c>
      <c r="O117" s="13">
        <v>0</v>
      </c>
      <c r="P117" s="11">
        <v>0</v>
      </c>
      <c r="Q117" s="13">
        <v>0</v>
      </c>
      <c r="R117" s="11">
        <v>0</v>
      </c>
      <c r="S117" s="13">
        <v>0</v>
      </c>
      <c r="T117" s="11">
        <v>0</v>
      </c>
      <c r="U117" s="13">
        <v>0</v>
      </c>
      <c r="V117" s="11">
        <v>0</v>
      </c>
    </row>
    <row r="118" spans="1:22" s="12" customFormat="1" ht="18.75" customHeight="1" x14ac:dyDescent="0.15">
      <c r="A118" s="33"/>
      <c r="B118" s="35"/>
      <c r="C118" s="2" t="s">
        <v>20</v>
      </c>
      <c r="D118" s="9">
        <f>SUM(D115:D117)</f>
        <v>4</v>
      </c>
      <c r="E118" s="13">
        <f>SUM(E115:E117)</f>
        <v>182605</v>
      </c>
      <c r="F118" s="11">
        <f t="shared" si="76"/>
        <v>100</v>
      </c>
      <c r="G118" s="13">
        <f>SUM(G115:G117)</f>
        <v>132235</v>
      </c>
      <c r="H118" s="11">
        <f t="shared" si="77"/>
        <v>72.415870321185068</v>
      </c>
      <c r="I118" s="13">
        <f>SUM(I115:I117)</f>
        <v>54954</v>
      </c>
      <c r="J118" s="11">
        <f t="shared" si="78"/>
        <v>30.094466197530188</v>
      </c>
      <c r="K118" s="13">
        <f t="shared" ref="K118" si="86">SUM(K115:K117)</f>
        <v>0</v>
      </c>
      <c r="L118" s="11">
        <f t="shared" si="79"/>
        <v>0</v>
      </c>
      <c r="M118" s="13">
        <f>SUM(M115:M117)</f>
        <v>69574</v>
      </c>
      <c r="N118" s="11">
        <f t="shared" si="80"/>
        <v>38.100818707045264</v>
      </c>
      <c r="O118" s="13">
        <f>SUM(O115:O117)</f>
        <v>6287</v>
      </c>
      <c r="P118" s="11">
        <f t="shared" si="81"/>
        <v>3.4429506311437255</v>
      </c>
      <c r="Q118" s="13">
        <f>SUM(Q115:Q117)</f>
        <v>0</v>
      </c>
      <c r="R118" s="11">
        <f t="shared" si="82"/>
        <v>0</v>
      </c>
      <c r="S118" s="13">
        <f>SUM(S115:S117)</f>
        <v>263</v>
      </c>
      <c r="T118" s="11">
        <f t="shared" si="83"/>
        <v>0.14402672435037375</v>
      </c>
      <c r="U118" s="13">
        <f>SUM(U115:U117)</f>
        <v>1157</v>
      </c>
      <c r="V118" s="11">
        <f t="shared" si="84"/>
        <v>0.63360806111552259</v>
      </c>
    </row>
    <row r="119" spans="1:22" s="12" customFormat="1" ht="18.75" customHeight="1" x14ac:dyDescent="0.15">
      <c r="A119" s="33"/>
      <c r="B119" s="35" t="s">
        <v>0</v>
      </c>
      <c r="C119" s="8" t="s">
        <v>17</v>
      </c>
      <c r="D119" s="9">
        <v>1</v>
      </c>
      <c r="E119" s="13">
        <f>G101+G119</f>
        <v>50899</v>
      </c>
      <c r="F119" s="11">
        <f t="shared" si="76"/>
        <v>100</v>
      </c>
      <c r="G119" s="13">
        <f>SUM(I119,K119,M119,O119,Q119,S119,U119)</f>
        <v>39988</v>
      </c>
      <c r="H119" s="11">
        <f t="shared" si="77"/>
        <v>78.563429536926066</v>
      </c>
      <c r="I119" s="13">
        <v>4304</v>
      </c>
      <c r="J119" s="11">
        <f t="shared" si="78"/>
        <v>8.4559618067152584</v>
      </c>
      <c r="K119" s="13">
        <v>0</v>
      </c>
      <c r="L119" s="11">
        <f t="shared" si="79"/>
        <v>0</v>
      </c>
      <c r="M119" s="13">
        <v>33567</v>
      </c>
      <c r="N119" s="11">
        <f t="shared" si="80"/>
        <v>65.948250456786965</v>
      </c>
      <c r="O119" s="13">
        <v>2117</v>
      </c>
      <c r="P119" s="11">
        <f t="shared" si="81"/>
        <v>4.15921727342384</v>
      </c>
      <c r="Q119" s="13">
        <v>0</v>
      </c>
      <c r="R119" s="11">
        <f t="shared" si="82"/>
        <v>0</v>
      </c>
      <c r="S119" s="13">
        <v>0</v>
      </c>
      <c r="T119" s="11">
        <f t="shared" si="83"/>
        <v>0</v>
      </c>
      <c r="U119" s="13">
        <v>0</v>
      </c>
      <c r="V119" s="11">
        <f t="shared" si="84"/>
        <v>0</v>
      </c>
    </row>
    <row r="120" spans="1:22" s="12" customFormat="1" ht="18.75" customHeight="1" x14ac:dyDescent="0.15">
      <c r="A120" s="33"/>
      <c r="B120" s="35"/>
      <c r="C120" s="8" t="s">
        <v>18</v>
      </c>
      <c r="D120" s="9">
        <v>2</v>
      </c>
      <c r="E120" s="13">
        <f>G102+G120</f>
        <v>121943</v>
      </c>
      <c r="F120" s="11">
        <f t="shared" si="76"/>
        <v>100</v>
      </c>
      <c r="G120" s="13">
        <f>SUM(I120,K120,M120,O120,Q120,S120,U120)</f>
        <v>92056</v>
      </c>
      <c r="H120" s="11">
        <f t="shared" si="77"/>
        <v>75.491008093945538</v>
      </c>
      <c r="I120" s="13">
        <v>9701</v>
      </c>
      <c r="J120" s="11">
        <f t="shared" si="78"/>
        <v>7.9553561910072732</v>
      </c>
      <c r="K120" s="13">
        <v>0</v>
      </c>
      <c r="L120" s="11">
        <f t="shared" si="79"/>
        <v>0</v>
      </c>
      <c r="M120" s="13">
        <v>30861</v>
      </c>
      <c r="N120" s="11">
        <f t="shared" si="80"/>
        <v>25.307725740714925</v>
      </c>
      <c r="O120" s="13">
        <v>36140</v>
      </c>
      <c r="P120" s="11">
        <f t="shared" si="81"/>
        <v>29.636797520152857</v>
      </c>
      <c r="Q120" s="13">
        <v>9</v>
      </c>
      <c r="R120" s="11">
        <f t="shared" si="82"/>
        <v>7.3804974455278279E-3</v>
      </c>
      <c r="S120" s="13">
        <v>2388</v>
      </c>
      <c r="T120" s="11">
        <f t="shared" si="83"/>
        <v>1.9582919888800505</v>
      </c>
      <c r="U120" s="13">
        <v>12957</v>
      </c>
      <c r="V120" s="11">
        <f t="shared" si="84"/>
        <v>10.625456155744898</v>
      </c>
    </row>
    <row r="121" spans="1:22" s="12" customFormat="1" ht="18.75" customHeight="1" x14ac:dyDescent="0.15">
      <c r="A121" s="33"/>
      <c r="B121" s="35"/>
      <c r="C121" s="8" t="s">
        <v>19</v>
      </c>
      <c r="D121" s="9">
        <v>1</v>
      </c>
      <c r="E121" s="13">
        <v>0</v>
      </c>
      <c r="F121" s="11">
        <v>0</v>
      </c>
      <c r="G121" s="13">
        <v>0</v>
      </c>
      <c r="H121" s="11">
        <v>0</v>
      </c>
      <c r="I121" s="13">
        <v>0</v>
      </c>
      <c r="J121" s="11">
        <v>0</v>
      </c>
      <c r="K121" s="13">
        <v>0</v>
      </c>
      <c r="L121" s="11">
        <v>0</v>
      </c>
      <c r="M121" s="13">
        <v>0</v>
      </c>
      <c r="N121" s="11">
        <v>0</v>
      </c>
      <c r="O121" s="13">
        <v>0</v>
      </c>
      <c r="P121" s="11">
        <v>0</v>
      </c>
      <c r="Q121" s="13">
        <v>0</v>
      </c>
      <c r="R121" s="11">
        <v>0</v>
      </c>
      <c r="S121" s="13">
        <v>0</v>
      </c>
      <c r="T121" s="11">
        <v>0</v>
      </c>
      <c r="U121" s="13">
        <v>0</v>
      </c>
      <c r="V121" s="11">
        <v>0</v>
      </c>
    </row>
    <row r="122" spans="1:22" s="12" customFormat="1" ht="18.75" customHeight="1" x14ac:dyDescent="0.15">
      <c r="A122" s="33"/>
      <c r="B122" s="35"/>
      <c r="C122" s="2" t="s">
        <v>20</v>
      </c>
      <c r="D122" s="9">
        <f>SUM(D119:D121)</f>
        <v>4</v>
      </c>
      <c r="E122" s="13">
        <f>SUM(E119:E121)</f>
        <v>172842</v>
      </c>
      <c r="F122" s="11">
        <f t="shared" si="76"/>
        <v>100</v>
      </c>
      <c r="G122" s="13">
        <f>SUM(G119:G121)</f>
        <v>132044</v>
      </c>
      <c r="H122" s="11">
        <f t="shared" si="77"/>
        <v>76.395783432267621</v>
      </c>
      <c r="I122" s="13">
        <f>SUM(I119:I121)</f>
        <v>14005</v>
      </c>
      <c r="J122" s="11">
        <f t="shared" si="78"/>
        <v>8.1027759456613566</v>
      </c>
      <c r="K122" s="13">
        <f t="shared" ref="K122" si="87">SUM(K119:K121)</f>
        <v>0</v>
      </c>
      <c r="L122" s="11">
        <f t="shared" si="79"/>
        <v>0</v>
      </c>
      <c r="M122" s="13">
        <f>SUM(M119:M121)</f>
        <v>64428</v>
      </c>
      <c r="N122" s="11">
        <f t="shared" si="80"/>
        <v>37.275662165445901</v>
      </c>
      <c r="O122" s="13">
        <f>SUM(O119:O121)</f>
        <v>38257</v>
      </c>
      <c r="P122" s="11">
        <f t="shared" si="81"/>
        <v>22.134087779590608</v>
      </c>
      <c r="Q122" s="13">
        <f>SUM(Q119:Q121)</f>
        <v>9</v>
      </c>
      <c r="R122" s="11">
        <f t="shared" si="82"/>
        <v>5.2070677265942302E-3</v>
      </c>
      <c r="S122" s="13">
        <f>SUM(S119:S121)</f>
        <v>2388</v>
      </c>
      <c r="T122" s="11">
        <f t="shared" si="83"/>
        <v>1.3816086367896692</v>
      </c>
      <c r="U122" s="13">
        <f>SUM(U119:U121)</f>
        <v>12957</v>
      </c>
      <c r="V122" s="11">
        <f t="shared" si="84"/>
        <v>7.496441837053494</v>
      </c>
    </row>
    <row r="123" spans="1:22" s="12" customFormat="1" ht="22.5" customHeight="1" x14ac:dyDescent="0.15">
      <c r="A123" s="33"/>
      <c r="B123" s="36" t="s">
        <v>21</v>
      </c>
      <c r="C123" s="37"/>
      <c r="D123" s="9">
        <v>4</v>
      </c>
      <c r="E123" s="13">
        <f>SUM(E122,E118,E114)</f>
        <v>2733302</v>
      </c>
      <c r="F123" s="11">
        <f t="shared" si="76"/>
        <v>100</v>
      </c>
      <c r="G123" s="13">
        <f>SUM(G122,G118,G114)</f>
        <v>2157268</v>
      </c>
      <c r="H123" s="11">
        <f t="shared" si="77"/>
        <v>78.925343778331111</v>
      </c>
      <c r="I123" s="13">
        <f t="shared" ref="I123:U123" si="88">SUM(I122,I118,I114)</f>
        <v>559194</v>
      </c>
      <c r="J123" s="11">
        <f t="shared" si="78"/>
        <v>20.458551598030514</v>
      </c>
      <c r="K123" s="13">
        <f t="shared" si="88"/>
        <v>0</v>
      </c>
      <c r="L123" s="11">
        <f t="shared" si="79"/>
        <v>0</v>
      </c>
      <c r="M123" s="13">
        <f t="shared" si="88"/>
        <v>818675</v>
      </c>
      <c r="N123" s="11">
        <f t="shared" si="80"/>
        <v>29.951867740922882</v>
      </c>
      <c r="O123" s="13">
        <f t="shared" si="88"/>
        <v>685930</v>
      </c>
      <c r="P123" s="11">
        <f t="shared" si="81"/>
        <v>25.09528767768801</v>
      </c>
      <c r="Q123" s="13">
        <f t="shared" si="88"/>
        <v>1527</v>
      </c>
      <c r="R123" s="11">
        <f t="shared" si="82"/>
        <v>5.5866494079322378E-2</v>
      </c>
      <c r="S123" s="13">
        <f t="shared" si="88"/>
        <v>43832</v>
      </c>
      <c r="T123" s="11">
        <f t="shared" si="83"/>
        <v>1.603628139151839</v>
      </c>
      <c r="U123" s="13">
        <f t="shared" si="88"/>
        <v>48110</v>
      </c>
      <c r="V123" s="11">
        <f t="shared" si="84"/>
        <v>1.7601421284585459</v>
      </c>
    </row>
  </sheetData>
  <mergeCells count="118">
    <mergeCell ref="A111:A123"/>
    <mergeCell ref="B111:B114"/>
    <mergeCell ref="B115:B118"/>
    <mergeCell ref="B119:B122"/>
    <mergeCell ref="B123:C123"/>
    <mergeCell ref="A93:A105"/>
    <mergeCell ref="B93:B96"/>
    <mergeCell ref="B97:B100"/>
    <mergeCell ref="B101:B104"/>
    <mergeCell ref="B105:C105"/>
    <mergeCell ref="A107:C107"/>
    <mergeCell ref="S107:V107"/>
    <mergeCell ref="A108:C110"/>
    <mergeCell ref="D108:D110"/>
    <mergeCell ref="E108:F109"/>
    <mergeCell ref="G108:H109"/>
    <mergeCell ref="I108:N108"/>
    <mergeCell ref="O108:P109"/>
    <mergeCell ref="Q108:R109"/>
    <mergeCell ref="S108:T109"/>
    <mergeCell ref="U108:V109"/>
    <mergeCell ref="I109:J109"/>
    <mergeCell ref="K109:L109"/>
    <mergeCell ref="M109:N109"/>
    <mergeCell ref="A65:A74"/>
    <mergeCell ref="B65:B67"/>
    <mergeCell ref="B68:B70"/>
    <mergeCell ref="B71:B73"/>
    <mergeCell ref="B74:C74"/>
    <mergeCell ref="A88:C88"/>
    <mergeCell ref="A89:C89"/>
    <mergeCell ref="S89:V89"/>
    <mergeCell ref="A90:C92"/>
    <mergeCell ref="D90:D92"/>
    <mergeCell ref="E90:F91"/>
    <mergeCell ref="G90:H91"/>
    <mergeCell ref="I90:N90"/>
    <mergeCell ref="O90:P91"/>
    <mergeCell ref="Q90:R91"/>
    <mergeCell ref="S90:T91"/>
    <mergeCell ref="U90:V91"/>
    <mergeCell ref="I91:J91"/>
    <mergeCell ref="K91:L91"/>
    <mergeCell ref="M91:N91"/>
    <mergeCell ref="A50:A59"/>
    <mergeCell ref="B50:B52"/>
    <mergeCell ref="B53:B55"/>
    <mergeCell ref="B56:B58"/>
    <mergeCell ref="B59:C59"/>
    <mergeCell ref="A61:C61"/>
    <mergeCell ref="S61:V61"/>
    <mergeCell ref="A62:C64"/>
    <mergeCell ref="D62:D64"/>
    <mergeCell ref="E62:F63"/>
    <mergeCell ref="G62:H63"/>
    <mergeCell ref="I62:N62"/>
    <mergeCell ref="O62:P63"/>
    <mergeCell ref="Q62:R63"/>
    <mergeCell ref="S62:T63"/>
    <mergeCell ref="U62:V63"/>
    <mergeCell ref="I63:J63"/>
    <mergeCell ref="K63:L63"/>
    <mergeCell ref="M63:N63"/>
    <mergeCell ref="A45:C45"/>
    <mergeCell ref="A46:C46"/>
    <mergeCell ref="S46:V46"/>
    <mergeCell ref="A47:C49"/>
    <mergeCell ref="D47:D49"/>
    <mergeCell ref="E47:F48"/>
    <mergeCell ref="G47:H48"/>
    <mergeCell ref="I47:N47"/>
    <mergeCell ref="O47:P48"/>
    <mergeCell ref="Q47:R48"/>
    <mergeCell ref="S47:T48"/>
    <mergeCell ref="U47:V48"/>
    <mergeCell ref="I48:J48"/>
    <mergeCell ref="K48:L48"/>
    <mergeCell ref="M48:N48"/>
    <mergeCell ref="I23:J23"/>
    <mergeCell ref="K23:L23"/>
    <mergeCell ref="M23:N23"/>
    <mergeCell ref="A25:A37"/>
    <mergeCell ref="B25:B28"/>
    <mergeCell ref="B29:B32"/>
    <mergeCell ref="B33:B36"/>
    <mergeCell ref="B37:C37"/>
    <mergeCell ref="S21:V21"/>
    <mergeCell ref="A22:C24"/>
    <mergeCell ref="D22:D24"/>
    <mergeCell ref="E22:F23"/>
    <mergeCell ref="G22:H23"/>
    <mergeCell ref="I22:N22"/>
    <mergeCell ref="O22:P23"/>
    <mergeCell ref="Q22:R23"/>
    <mergeCell ref="S22:T23"/>
    <mergeCell ref="U22:V23"/>
    <mergeCell ref="A7:A19"/>
    <mergeCell ref="B7:B10"/>
    <mergeCell ref="B11:B14"/>
    <mergeCell ref="B15:B18"/>
    <mergeCell ref="B19:C19"/>
    <mergeCell ref="A21:C21"/>
    <mergeCell ref="Q4:R5"/>
    <mergeCell ref="S4:T5"/>
    <mergeCell ref="U4:V5"/>
    <mergeCell ref="I5:J5"/>
    <mergeCell ref="K5:L5"/>
    <mergeCell ref="M5:N5"/>
    <mergeCell ref="A1:K1"/>
    <mergeCell ref="A2:C2"/>
    <mergeCell ref="A3:C3"/>
    <mergeCell ref="S3:V3"/>
    <mergeCell ref="A4:C6"/>
    <mergeCell ref="D4:D6"/>
    <mergeCell ref="E4:F5"/>
    <mergeCell ref="G4:H5"/>
    <mergeCell ref="I4:N4"/>
    <mergeCell ref="O4:P5"/>
  </mergeCells>
  <phoneticPr fontId="2"/>
  <pageMargins left="0.23622047244094491" right="0.23622047244094491" top="0.74803149606299213" bottom="0.74803149606299213" header="0.31496062992125984" footer="0.31496062992125984"/>
  <pageSetup paperSize="9" firstPageNumber="18" fitToWidth="2" fitToHeight="3" pageOrder="overThenDown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10(18-23)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y.ktu100</dc:creator>
  <cp:lastModifiedBy>千葉県</cp:lastModifiedBy>
  <cp:lastPrinted>2020-01-16T23:33:01Z</cp:lastPrinted>
  <dcterms:created xsi:type="dcterms:W3CDTF">2009-06-03T06:32:10Z</dcterms:created>
  <dcterms:modified xsi:type="dcterms:W3CDTF">2020-12-09T04:38:04Z</dcterms:modified>
</cp:coreProperties>
</file>