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105" yWindow="30" windowWidth="15765" windowHeight="7905"/>
  </bookViews>
  <sheets>
    <sheet name="10(18-23)" sheetId="16" r:id="rId1"/>
  </sheets>
  <calcPr calcId="162913" calcMode="manual"/>
</workbook>
</file>

<file path=xl/calcChain.xml><?xml version="1.0" encoding="utf-8"?>
<calcChain xmlns="http://schemas.openxmlformats.org/spreadsheetml/2006/main">
  <c r="L120" i="16" l="1"/>
  <c r="N120" i="16"/>
  <c r="P120" i="16"/>
  <c r="R120" i="16"/>
  <c r="T120" i="16"/>
  <c r="V120" i="16"/>
  <c r="V116" i="16"/>
  <c r="T116" i="16"/>
  <c r="R116" i="16"/>
  <c r="P116" i="16"/>
  <c r="N116" i="16"/>
  <c r="L116" i="16"/>
  <c r="J116" i="16"/>
  <c r="J102" i="16"/>
  <c r="L102" i="16"/>
  <c r="T102" i="16"/>
  <c r="V102" i="16"/>
  <c r="L98" i="16"/>
  <c r="J98" i="16"/>
  <c r="G99" i="16"/>
  <c r="E99" i="16" s="1"/>
  <c r="R102" i="16"/>
  <c r="P102" i="16"/>
  <c r="N102" i="16"/>
  <c r="R98" i="16"/>
  <c r="V98" i="16"/>
  <c r="T98" i="16"/>
  <c r="P98" i="16"/>
  <c r="N98" i="16"/>
  <c r="F120" i="16" l="1"/>
  <c r="J120" i="16"/>
  <c r="H120" i="16"/>
  <c r="G120" i="16"/>
  <c r="E120" i="16"/>
  <c r="H116" i="16"/>
  <c r="F116" i="16"/>
  <c r="F98" i="16"/>
  <c r="H98" i="16"/>
  <c r="G102" i="16"/>
  <c r="E116" i="16"/>
  <c r="G116" i="16"/>
  <c r="G98" i="16"/>
  <c r="D122" i="16"/>
  <c r="D118" i="16"/>
  <c r="D114" i="16"/>
  <c r="D36" i="16"/>
  <c r="D32" i="16"/>
  <c r="D28" i="16"/>
  <c r="K122" i="16" l="1"/>
  <c r="K118" i="16"/>
  <c r="K114" i="16"/>
  <c r="Q105" i="16"/>
  <c r="I74" i="16"/>
  <c r="I73" i="16"/>
  <c r="I70" i="16"/>
  <c r="I67" i="16"/>
  <c r="I58" i="16"/>
  <c r="I55" i="16"/>
  <c r="I52" i="16"/>
  <c r="O59" i="16"/>
  <c r="G51" i="16"/>
  <c r="G53" i="16"/>
  <c r="G54" i="16"/>
  <c r="G56" i="16"/>
  <c r="G57" i="16"/>
  <c r="I59" i="16"/>
  <c r="I37" i="16"/>
  <c r="G55" i="16" l="1"/>
  <c r="G58" i="16"/>
  <c r="I105" i="16"/>
  <c r="O74" i="16"/>
  <c r="Q74" i="16"/>
  <c r="U74" i="16"/>
  <c r="S74" i="16"/>
  <c r="M74" i="16"/>
  <c r="K74" i="16"/>
  <c r="I123" i="16"/>
  <c r="Q123" i="16"/>
  <c r="O123" i="16"/>
  <c r="U123" i="16"/>
  <c r="M123" i="16"/>
  <c r="S123" i="16"/>
  <c r="K123" i="16"/>
  <c r="O105" i="16"/>
  <c r="U105" i="16"/>
  <c r="M105" i="16"/>
  <c r="S105" i="16"/>
  <c r="K105" i="16"/>
  <c r="U59" i="16"/>
  <c r="K37" i="16"/>
  <c r="Q59" i="16"/>
  <c r="S59" i="16"/>
  <c r="M59" i="16"/>
  <c r="K59" i="16"/>
  <c r="U37" i="16"/>
  <c r="S37" i="16"/>
  <c r="Q37" i="16"/>
  <c r="O37" i="16"/>
  <c r="M37" i="16"/>
  <c r="G119" i="16"/>
  <c r="G115" i="16"/>
  <c r="G113" i="16"/>
  <c r="G112" i="16"/>
  <c r="G111" i="16"/>
  <c r="D104" i="16"/>
  <c r="G101" i="16"/>
  <c r="D100" i="16"/>
  <c r="G97" i="16"/>
  <c r="D96" i="16"/>
  <c r="G95" i="16"/>
  <c r="G94" i="16"/>
  <c r="G93" i="16"/>
  <c r="D73" i="16"/>
  <c r="G72" i="16"/>
  <c r="G71" i="16"/>
  <c r="D70" i="16"/>
  <c r="G69" i="16"/>
  <c r="G68" i="16"/>
  <c r="D67" i="16"/>
  <c r="G66" i="16"/>
  <c r="E66" i="16" s="1"/>
  <c r="H66" i="16" s="1"/>
  <c r="G65" i="16"/>
  <c r="D58" i="16"/>
  <c r="D55" i="16"/>
  <c r="D52" i="16"/>
  <c r="G50" i="16"/>
  <c r="G52" i="16" s="1"/>
  <c r="G59" i="16" s="1"/>
  <c r="G35" i="16"/>
  <c r="G34" i="16"/>
  <c r="G33" i="16"/>
  <c r="G31" i="16"/>
  <c r="G30" i="16"/>
  <c r="G29" i="16"/>
  <c r="G27" i="16"/>
  <c r="G26" i="16"/>
  <c r="G25" i="16"/>
  <c r="D18" i="16"/>
  <c r="G17" i="16"/>
  <c r="G16" i="16"/>
  <c r="G15" i="16"/>
  <c r="D14" i="16"/>
  <c r="G13" i="16"/>
  <c r="G12" i="16"/>
  <c r="G11" i="16"/>
  <c r="D10" i="16"/>
  <c r="G9" i="16"/>
  <c r="G8" i="16"/>
  <c r="G7" i="16"/>
  <c r="E72" i="16" l="1"/>
  <c r="H72" i="16" s="1"/>
  <c r="E71" i="16"/>
  <c r="H71" i="16" s="1"/>
  <c r="E69" i="16"/>
  <c r="H69" i="16" s="1"/>
  <c r="E68" i="16"/>
  <c r="H68" i="16" s="1"/>
  <c r="P66" i="16"/>
  <c r="R66" i="16"/>
  <c r="J66" i="16"/>
  <c r="N66" i="16"/>
  <c r="T66" i="16"/>
  <c r="L66" i="16"/>
  <c r="V66" i="16"/>
  <c r="E65" i="16"/>
  <c r="G67" i="16"/>
  <c r="E95" i="16"/>
  <c r="E31" i="16"/>
  <c r="E35" i="16"/>
  <c r="H35" i="16" s="1"/>
  <c r="E54" i="16"/>
  <c r="G122" i="16"/>
  <c r="G118" i="16"/>
  <c r="E98" i="16"/>
  <c r="E112" i="16"/>
  <c r="G114" i="16"/>
  <c r="E94" i="16"/>
  <c r="H94" i="16" s="1"/>
  <c r="E113" i="16"/>
  <c r="G70" i="16"/>
  <c r="E50" i="16"/>
  <c r="L50" i="16" s="1"/>
  <c r="E53" i="16"/>
  <c r="G28" i="16"/>
  <c r="E27" i="16"/>
  <c r="E34" i="16"/>
  <c r="G36" i="16"/>
  <c r="E8" i="16"/>
  <c r="P8" i="16" s="1"/>
  <c r="E11" i="16"/>
  <c r="V11" i="16" s="1"/>
  <c r="E30" i="16"/>
  <c r="G32" i="16"/>
  <c r="E25" i="16"/>
  <c r="N25" i="16" s="1"/>
  <c r="E17" i="16"/>
  <c r="P17" i="16" s="1"/>
  <c r="O19" i="16"/>
  <c r="E13" i="16"/>
  <c r="P13" i="16" s="1"/>
  <c r="K19" i="16"/>
  <c r="E7" i="16"/>
  <c r="P7" i="16" s="1"/>
  <c r="E29" i="16"/>
  <c r="E12" i="16"/>
  <c r="R12" i="16" s="1"/>
  <c r="E26" i="16"/>
  <c r="G18" i="16"/>
  <c r="E15" i="16"/>
  <c r="H15" i="16" s="1"/>
  <c r="E119" i="16"/>
  <c r="E101" i="16"/>
  <c r="G104" i="16"/>
  <c r="G10" i="16"/>
  <c r="S19" i="16"/>
  <c r="E33" i="16"/>
  <c r="G73" i="16"/>
  <c r="E57" i="16"/>
  <c r="E111" i="16"/>
  <c r="G96" i="16"/>
  <c r="E93" i="16"/>
  <c r="H93" i="16" s="1"/>
  <c r="E56" i="16"/>
  <c r="E9" i="16"/>
  <c r="H9" i="16" s="1"/>
  <c r="I19" i="16"/>
  <c r="M19" i="16"/>
  <c r="Q19" i="16"/>
  <c r="U19" i="16"/>
  <c r="G14" i="16"/>
  <c r="E16" i="16"/>
  <c r="H16" i="16" s="1"/>
  <c r="G100" i="16"/>
  <c r="E115" i="16"/>
  <c r="E97" i="16"/>
  <c r="E51" i="16"/>
  <c r="E102" i="16"/>
  <c r="F102" i="16" l="1"/>
  <c r="H102" i="16"/>
  <c r="P119" i="16"/>
  <c r="F119" i="16"/>
  <c r="L119" i="16"/>
  <c r="J119" i="16"/>
  <c r="V119" i="16"/>
  <c r="N119" i="16"/>
  <c r="H119" i="16"/>
  <c r="T119" i="16"/>
  <c r="R119" i="16"/>
  <c r="R101" i="16"/>
  <c r="J101" i="16"/>
  <c r="N101" i="16"/>
  <c r="L101" i="16"/>
  <c r="P101" i="16"/>
  <c r="V101" i="16"/>
  <c r="T101" i="16"/>
  <c r="H101" i="16"/>
  <c r="T97" i="16"/>
  <c r="P97" i="16"/>
  <c r="L97" i="16"/>
  <c r="V97" i="16"/>
  <c r="R97" i="16"/>
  <c r="N97" i="16"/>
  <c r="J97" i="16"/>
  <c r="V115" i="16"/>
  <c r="R115" i="16"/>
  <c r="N115" i="16"/>
  <c r="J115" i="16"/>
  <c r="H115" i="16"/>
  <c r="T115" i="16"/>
  <c r="P115" i="16"/>
  <c r="L115" i="16"/>
  <c r="F115" i="16"/>
  <c r="H97" i="16"/>
  <c r="V95" i="16"/>
  <c r="N95" i="16"/>
  <c r="L95" i="16"/>
  <c r="P95" i="16"/>
  <c r="R95" i="16"/>
  <c r="J95" i="16"/>
  <c r="T95" i="16"/>
  <c r="T113" i="16"/>
  <c r="L113" i="16"/>
  <c r="R113" i="16"/>
  <c r="V113" i="16"/>
  <c r="N113" i="16"/>
  <c r="H113" i="16"/>
  <c r="P113" i="16"/>
  <c r="F113" i="16"/>
  <c r="J113" i="16"/>
  <c r="F95" i="16"/>
  <c r="H95" i="16"/>
  <c r="V112" i="16"/>
  <c r="T112" i="16"/>
  <c r="R112" i="16"/>
  <c r="P112" i="16"/>
  <c r="N112" i="16"/>
  <c r="L112" i="16"/>
  <c r="J112" i="16"/>
  <c r="F112" i="16"/>
  <c r="H112" i="16"/>
  <c r="V94" i="16"/>
  <c r="T94" i="16"/>
  <c r="R94" i="16"/>
  <c r="P94" i="16"/>
  <c r="N94" i="16"/>
  <c r="L94" i="16"/>
  <c r="J94" i="16"/>
  <c r="R72" i="16"/>
  <c r="J72" i="16"/>
  <c r="N72" i="16"/>
  <c r="L72" i="16"/>
  <c r="P72" i="16"/>
  <c r="V72" i="16"/>
  <c r="T72" i="16"/>
  <c r="E73" i="16"/>
  <c r="H73" i="16" s="1"/>
  <c r="R71" i="16"/>
  <c r="J71" i="16"/>
  <c r="T71" i="16"/>
  <c r="L71" i="16"/>
  <c r="V71" i="16"/>
  <c r="N71" i="16"/>
  <c r="P71" i="16"/>
  <c r="V69" i="16"/>
  <c r="T69" i="16"/>
  <c r="R69" i="16"/>
  <c r="P69" i="16"/>
  <c r="N69" i="16"/>
  <c r="L69" i="16"/>
  <c r="J69" i="16"/>
  <c r="E70" i="16"/>
  <c r="H70" i="16" s="1"/>
  <c r="J68" i="16"/>
  <c r="T68" i="16"/>
  <c r="P68" i="16"/>
  <c r="L68" i="16"/>
  <c r="V68" i="16"/>
  <c r="R68" i="16"/>
  <c r="N68" i="16"/>
  <c r="V53" i="16"/>
  <c r="N53" i="16"/>
  <c r="T53" i="16"/>
  <c r="L53" i="16"/>
  <c r="P53" i="16"/>
  <c r="H53" i="16"/>
  <c r="R53" i="16"/>
  <c r="J53" i="16"/>
  <c r="R51" i="16"/>
  <c r="J51" i="16"/>
  <c r="P51" i="16"/>
  <c r="H51" i="16"/>
  <c r="L51" i="16"/>
  <c r="V51" i="16"/>
  <c r="N51" i="16"/>
  <c r="T51" i="16"/>
  <c r="T56" i="16"/>
  <c r="L56" i="16"/>
  <c r="R56" i="16"/>
  <c r="J56" i="16"/>
  <c r="V56" i="16"/>
  <c r="P56" i="16"/>
  <c r="H56" i="16"/>
  <c r="N56" i="16"/>
  <c r="V57" i="16"/>
  <c r="N57" i="16"/>
  <c r="T57" i="16"/>
  <c r="L57" i="16"/>
  <c r="R57" i="16"/>
  <c r="J57" i="16"/>
  <c r="P57" i="16"/>
  <c r="H57" i="16"/>
  <c r="P54" i="16"/>
  <c r="H54" i="16"/>
  <c r="V54" i="16"/>
  <c r="N54" i="16"/>
  <c r="T54" i="16"/>
  <c r="L54" i="16"/>
  <c r="R54" i="16"/>
  <c r="J54" i="16"/>
  <c r="G74" i="16"/>
  <c r="E67" i="16"/>
  <c r="H67" i="16" s="1"/>
  <c r="F54" i="16"/>
  <c r="P33" i="16"/>
  <c r="L33" i="16"/>
  <c r="V33" i="16"/>
  <c r="R33" i="16"/>
  <c r="N33" i="16"/>
  <c r="J33" i="16"/>
  <c r="T33" i="16"/>
  <c r="V34" i="16"/>
  <c r="R34" i="16"/>
  <c r="N34" i="16"/>
  <c r="J34" i="16"/>
  <c r="T34" i="16"/>
  <c r="P34" i="16"/>
  <c r="L34" i="16"/>
  <c r="T30" i="16"/>
  <c r="P30" i="16"/>
  <c r="L30" i="16"/>
  <c r="V30" i="16"/>
  <c r="R30" i="16"/>
  <c r="N30" i="16"/>
  <c r="J30" i="16"/>
  <c r="F31" i="16"/>
  <c r="R31" i="16"/>
  <c r="N31" i="16"/>
  <c r="T31" i="16"/>
  <c r="P31" i="16"/>
  <c r="L31" i="16"/>
  <c r="J31" i="16"/>
  <c r="V31" i="16"/>
  <c r="V29" i="16"/>
  <c r="R29" i="16"/>
  <c r="N29" i="16"/>
  <c r="J29" i="16"/>
  <c r="T29" i="16"/>
  <c r="L29" i="16"/>
  <c r="P29" i="16"/>
  <c r="J26" i="16"/>
  <c r="P26" i="16"/>
  <c r="V26" i="16"/>
  <c r="N26" i="16"/>
  <c r="R26" i="16"/>
  <c r="T26" i="16"/>
  <c r="L26" i="16"/>
  <c r="R27" i="16"/>
  <c r="P27" i="16"/>
  <c r="V27" i="16"/>
  <c r="N27" i="16"/>
  <c r="T27" i="16"/>
  <c r="L27" i="16"/>
  <c r="J35" i="16"/>
  <c r="V35" i="16"/>
  <c r="T35" i="16"/>
  <c r="R35" i="16"/>
  <c r="P35" i="16"/>
  <c r="N35" i="16"/>
  <c r="L35" i="16"/>
  <c r="F35" i="16"/>
  <c r="H50" i="16"/>
  <c r="H31" i="16"/>
  <c r="J17" i="16"/>
  <c r="N17" i="16"/>
  <c r="F34" i="16"/>
  <c r="V17" i="16"/>
  <c r="H34" i="16"/>
  <c r="L17" i="16"/>
  <c r="R17" i="16"/>
  <c r="R50" i="16"/>
  <c r="F11" i="16"/>
  <c r="F69" i="16"/>
  <c r="J50" i="16"/>
  <c r="T50" i="16"/>
  <c r="V50" i="16"/>
  <c r="N50" i="16"/>
  <c r="P50" i="16"/>
  <c r="L25" i="16"/>
  <c r="H27" i="16"/>
  <c r="J27" i="16"/>
  <c r="L8" i="16"/>
  <c r="F68" i="16"/>
  <c r="V8" i="16"/>
  <c r="V13" i="16"/>
  <c r="F7" i="16"/>
  <c r="F27" i="16"/>
  <c r="G123" i="16"/>
  <c r="F94" i="16"/>
  <c r="E55" i="16"/>
  <c r="F50" i="16"/>
  <c r="F53" i="16"/>
  <c r="J8" i="16"/>
  <c r="F8" i="16"/>
  <c r="T8" i="16"/>
  <c r="R8" i="16"/>
  <c r="G37" i="16"/>
  <c r="N7" i="16"/>
  <c r="F25" i="16"/>
  <c r="H25" i="16"/>
  <c r="F30" i="16"/>
  <c r="N8" i="16"/>
  <c r="J25" i="16"/>
  <c r="H8" i="16"/>
  <c r="T11" i="16"/>
  <c r="R11" i="16"/>
  <c r="P11" i="16"/>
  <c r="N11" i="16"/>
  <c r="L11" i="16"/>
  <c r="J11" i="16"/>
  <c r="H11" i="16"/>
  <c r="J7" i="16"/>
  <c r="T7" i="16"/>
  <c r="V7" i="16"/>
  <c r="R7" i="16"/>
  <c r="L7" i="16"/>
  <c r="H30" i="16"/>
  <c r="E32" i="16"/>
  <c r="R25" i="16"/>
  <c r="T25" i="16"/>
  <c r="P25" i="16"/>
  <c r="V25" i="16"/>
  <c r="T17" i="16"/>
  <c r="F17" i="16"/>
  <c r="H17" i="16"/>
  <c r="L13" i="16"/>
  <c r="V12" i="16"/>
  <c r="N13" i="16"/>
  <c r="R13" i="16"/>
  <c r="F13" i="16"/>
  <c r="L12" i="16"/>
  <c r="P12" i="16"/>
  <c r="J13" i="16"/>
  <c r="H13" i="16"/>
  <c r="T13" i="16"/>
  <c r="H26" i="16"/>
  <c r="F26" i="16"/>
  <c r="J12" i="16"/>
  <c r="T12" i="16"/>
  <c r="E14" i="16"/>
  <c r="R14" i="16" s="1"/>
  <c r="H12" i="16"/>
  <c r="N12" i="16"/>
  <c r="F12" i="16"/>
  <c r="H7" i="16"/>
  <c r="H29" i="16"/>
  <c r="F29" i="16"/>
  <c r="E28" i="16"/>
  <c r="T65" i="16"/>
  <c r="N65" i="16"/>
  <c r="V65" i="16"/>
  <c r="L65" i="16"/>
  <c r="F65" i="16"/>
  <c r="R65" i="16"/>
  <c r="P65" i="16"/>
  <c r="H65" i="16"/>
  <c r="J65" i="16"/>
  <c r="E118" i="16"/>
  <c r="R9" i="16"/>
  <c r="J9" i="16"/>
  <c r="V9" i="16"/>
  <c r="L9" i="16"/>
  <c r="P9" i="16"/>
  <c r="N9" i="16"/>
  <c r="T9" i="16"/>
  <c r="F9" i="16"/>
  <c r="F71" i="16"/>
  <c r="E104" i="16"/>
  <c r="F101" i="16"/>
  <c r="F72" i="16"/>
  <c r="F51" i="16"/>
  <c r="G105" i="16"/>
  <c r="E58" i="16"/>
  <c r="F66" i="16"/>
  <c r="F97" i="16"/>
  <c r="E100" i="16"/>
  <c r="F56" i="16"/>
  <c r="T111" i="16"/>
  <c r="L111" i="16"/>
  <c r="F111" i="16"/>
  <c r="R111" i="16"/>
  <c r="J111" i="16"/>
  <c r="V111" i="16"/>
  <c r="P111" i="16"/>
  <c r="N111" i="16"/>
  <c r="E114" i="16"/>
  <c r="E36" i="16"/>
  <c r="F33" i="16"/>
  <c r="H33" i="16"/>
  <c r="G19" i="16"/>
  <c r="R15" i="16"/>
  <c r="J15" i="16"/>
  <c r="N15" i="16"/>
  <c r="F15" i="16"/>
  <c r="T15" i="16"/>
  <c r="V15" i="16"/>
  <c r="L15" i="16"/>
  <c r="E18" i="16"/>
  <c r="P15" i="16"/>
  <c r="H111" i="16"/>
  <c r="E52" i="16"/>
  <c r="T16" i="16"/>
  <c r="L16" i="16"/>
  <c r="F16" i="16"/>
  <c r="N16" i="16"/>
  <c r="R16" i="16"/>
  <c r="V16" i="16"/>
  <c r="J16" i="16"/>
  <c r="P16" i="16"/>
  <c r="T93" i="16"/>
  <c r="L93" i="16"/>
  <c r="F93" i="16"/>
  <c r="R93" i="16"/>
  <c r="J93" i="16"/>
  <c r="E96" i="16"/>
  <c r="P93" i="16"/>
  <c r="N93" i="16"/>
  <c r="V93" i="16"/>
  <c r="F57" i="16"/>
  <c r="E122" i="16"/>
  <c r="E10" i="16"/>
  <c r="H10" i="16" s="1"/>
  <c r="F67" i="16" l="1"/>
  <c r="T96" i="16"/>
  <c r="L96" i="16"/>
  <c r="R96" i="16"/>
  <c r="J96" i="16"/>
  <c r="P96" i="16"/>
  <c r="V96" i="16"/>
  <c r="N96" i="16"/>
  <c r="H96" i="16"/>
  <c r="R114" i="16"/>
  <c r="J114" i="16"/>
  <c r="P114" i="16"/>
  <c r="F114" i="16"/>
  <c r="V114" i="16"/>
  <c r="N114" i="16"/>
  <c r="H114" i="16"/>
  <c r="T114" i="16"/>
  <c r="L114" i="16"/>
  <c r="V73" i="16"/>
  <c r="N73" i="16"/>
  <c r="P73" i="16"/>
  <c r="R73" i="16"/>
  <c r="J73" i="16"/>
  <c r="T73" i="16"/>
  <c r="L73" i="16"/>
  <c r="E74" i="16"/>
  <c r="H74" i="16" s="1"/>
  <c r="V70" i="16"/>
  <c r="R70" i="16"/>
  <c r="N70" i="16"/>
  <c r="J70" i="16"/>
  <c r="T70" i="16"/>
  <c r="P70" i="16"/>
  <c r="L70" i="16"/>
  <c r="V67" i="16"/>
  <c r="N67" i="16"/>
  <c r="T67" i="16"/>
  <c r="R67" i="16"/>
  <c r="J67" i="16"/>
  <c r="P67" i="16"/>
  <c r="L67" i="16"/>
  <c r="F122" i="16"/>
  <c r="N122" i="16"/>
  <c r="L122" i="16"/>
  <c r="T122" i="16"/>
  <c r="V122" i="16"/>
  <c r="R122" i="16"/>
  <c r="P122" i="16"/>
  <c r="J122" i="16"/>
  <c r="H122" i="16"/>
  <c r="V104" i="16"/>
  <c r="R104" i="16"/>
  <c r="P104" i="16"/>
  <c r="T104" i="16"/>
  <c r="N104" i="16"/>
  <c r="L104" i="16"/>
  <c r="J104" i="16"/>
  <c r="H104" i="16"/>
  <c r="F118" i="16"/>
  <c r="P118" i="16"/>
  <c r="N118" i="16"/>
  <c r="V118" i="16"/>
  <c r="L118" i="16"/>
  <c r="R118" i="16"/>
  <c r="J118" i="16"/>
  <c r="T118" i="16"/>
  <c r="H118" i="16"/>
  <c r="T100" i="16"/>
  <c r="P100" i="16"/>
  <c r="V100" i="16"/>
  <c r="J100" i="16"/>
  <c r="R100" i="16"/>
  <c r="N100" i="16"/>
  <c r="L100" i="16"/>
  <c r="H100" i="16"/>
  <c r="T52" i="16"/>
  <c r="L52" i="16"/>
  <c r="V52" i="16"/>
  <c r="N52" i="16"/>
  <c r="R52" i="16"/>
  <c r="J52" i="16"/>
  <c r="P52" i="16"/>
  <c r="H52" i="16"/>
  <c r="P58" i="16"/>
  <c r="H58" i="16"/>
  <c r="R58" i="16"/>
  <c r="J58" i="16"/>
  <c r="V58" i="16"/>
  <c r="N58" i="16"/>
  <c r="T58" i="16"/>
  <c r="L58" i="16"/>
  <c r="R55" i="16"/>
  <c r="J55" i="16"/>
  <c r="T55" i="16"/>
  <c r="L55" i="16"/>
  <c r="P55" i="16"/>
  <c r="H55" i="16"/>
  <c r="V55" i="16"/>
  <c r="N55" i="16"/>
  <c r="F55" i="16"/>
  <c r="H32" i="16"/>
  <c r="V32" i="16"/>
  <c r="R32" i="16"/>
  <c r="J32" i="16"/>
  <c r="T32" i="16"/>
  <c r="P32" i="16"/>
  <c r="L32" i="16"/>
  <c r="N32" i="16"/>
  <c r="T28" i="16"/>
  <c r="L28" i="16"/>
  <c r="R28" i="16"/>
  <c r="J28" i="16"/>
  <c r="V28" i="16"/>
  <c r="P28" i="16"/>
  <c r="N28" i="16"/>
  <c r="J36" i="16"/>
  <c r="R36" i="16"/>
  <c r="N36" i="16"/>
  <c r="V36" i="16"/>
  <c r="T36" i="16"/>
  <c r="P36" i="16"/>
  <c r="L36" i="16"/>
  <c r="F32" i="16"/>
  <c r="J14" i="16"/>
  <c r="N14" i="16"/>
  <c r="F28" i="16"/>
  <c r="T14" i="16"/>
  <c r="V14" i="16"/>
  <c r="F14" i="16"/>
  <c r="P14" i="16"/>
  <c r="H14" i="16"/>
  <c r="L14" i="16"/>
  <c r="H28" i="16"/>
  <c r="E59" i="16"/>
  <c r="F96" i="16"/>
  <c r="F73" i="16"/>
  <c r="F70" i="16"/>
  <c r="F52" i="16"/>
  <c r="E123" i="16"/>
  <c r="F36" i="16"/>
  <c r="H36" i="16"/>
  <c r="E37" i="16"/>
  <c r="H37" i="16" s="1"/>
  <c r="F104" i="16"/>
  <c r="E105" i="16"/>
  <c r="H105" i="16" s="1"/>
  <c r="T18" i="16"/>
  <c r="P18" i="16"/>
  <c r="L18" i="16"/>
  <c r="F18" i="16"/>
  <c r="V18" i="16"/>
  <c r="N18" i="16"/>
  <c r="J18" i="16"/>
  <c r="R18" i="16"/>
  <c r="F100" i="16"/>
  <c r="H18" i="16"/>
  <c r="E19" i="16"/>
  <c r="H19" i="16" s="1"/>
  <c r="N10" i="16"/>
  <c r="F10" i="16"/>
  <c r="V10" i="16"/>
  <c r="R10" i="16"/>
  <c r="J10" i="16"/>
  <c r="T10" i="16"/>
  <c r="P10" i="16"/>
  <c r="L10" i="16"/>
  <c r="F58" i="16"/>
  <c r="P74" i="16" l="1"/>
  <c r="V74" i="16"/>
  <c r="T74" i="16"/>
  <c r="N74" i="16"/>
  <c r="J74" i="16"/>
  <c r="L74" i="16"/>
  <c r="R74" i="16"/>
  <c r="F123" i="16"/>
  <c r="J123" i="16"/>
  <c r="L123" i="16"/>
  <c r="T123" i="16"/>
  <c r="P123" i="16"/>
  <c r="R123" i="16"/>
  <c r="V123" i="16"/>
  <c r="N123" i="16"/>
  <c r="H123" i="16"/>
  <c r="R105" i="16"/>
  <c r="J105" i="16"/>
  <c r="V105" i="16"/>
  <c r="N105" i="16"/>
  <c r="P105" i="16"/>
  <c r="L105" i="16"/>
  <c r="T105" i="16"/>
  <c r="R59" i="16"/>
  <c r="J59" i="16"/>
  <c r="P59" i="16"/>
  <c r="H59" i="16"/>
  <c r="T59" i="16"/>
  <c r="L59" i="16"/>
  <c r="V59" i="16"/>
  <c r="N59" i="16"/>
  <c r="V37" i="16"/>
  <c r="T37" i="16"/>
  <c r="R37" i="16"/>
  <c r="P37" i="16"/>
  <c r="N37" i="16"/>
  <c r="J37" i="16"/>
  <c r="L37" i="16"/>
  <c r="F37" i="16"/>
  <c r="F74" i="16"/>
  <c r="F19" i="16"/>
  <c r="P19" i="16"/>
  <c r="L19" i="16"/>
  <c r="V19" i="16"/>
  <c r="N19" i="16"/>
  <c r="R19" i="16"/>
  <c r="T19" i="16"/>
  <c r="J19" i="16"/>
  <c r="F105" i="16"/>
  <c r="F59" i="16"/>
</calcChain>
</file>

<file path=xl/sharedStrings.xml><?xml version="1.0" encoding="utf-8"?>
<sst xmlns="http://schemas.openxmlformats.org/spreadsheetml/2006/main" count="292" uniqueCount="38">
  <si>
    <t>その他</t>
    <rPh sb="2" eb="3">
      <t>タ</t>
    </rPh>
    <phoneticPr fontId="2"/>
  </si>
  <si>
    <t>（１）青果物</t>
    <rPh sb="3" eb="6">
      <t>セイカブツ</t>
    </rPh>
    <phoneticPr fontId="2"/>
  </si>
  <si>
    <t>　　①県内産</t>
    <rPh sb="3" eb="6">
      <t>ケンナイサン</t>
    </rPh>
    <phoneticPr fontId="2"/>
  </si>
  <si>
    <t>（単位：千円，％）</t>
    <rPh sb="1" eb="3">
      <t>タンイ</t>
    </rPh>
    <rPh sb="4" eb="6">
      <t>センエン</t>
    </rPh>
    <phoneticPr fontId="2"/>
  </si>
  <si>
    <t>　　　　　　　　　項　　目
　　区　　分</t>
    <rPh sb="9" eb="10">
      <t>コウ</t>
    </rPh>
    <rPh sb="12" eb="13">
      <t>メ</t>
    </rPh>
    <rPh sb="18" eb="19">
      <t>ク</t>
    </rPh>
    <rPh sb="21" eb="22">
      <t>ブン</t>
    </rPh>
    <phoneticPr fontId="2"/>
  </si>
  <si>
    <t>業者数</t>
    <rPh sb="0" eb="3">
      <t>ギョウシャスウ</t>
    </rPh>
    <phoneticPr fontId="2"/>
  </si>
  <si>
    <t>総取扱高</t>
    <rPh sb="0" eb="1">
      <t>ソウ</t>
    </rPh>
    <rPh sb="1" eb="4">
      <t>トリアツカイダカ</t>
    </rPh>
    <phoneticPr fontId="2"/>
  </si>
  <si>
    <t>県内産計</t>
    <rPh sb="0" eb="3">
      <t>ケンナイサン</t>
    </rPh>
    <rPh sb="3" eb="4">
      <t>ケイ</t>
    </rPh>
    <phoneticPr fontId="2"/>
  </si>
  <si>
    <t>県内産地からの直送</t>
    <rPh sb="0" eb="2">
      <t>ケンナイ</t>
    </rPh>
    <rPh sb="2" eb="4">
      <t>サンチ</t>
    </rPh>
    <rPh sb="7" eb="9">
      <t>チョクソウ</t>
    </rPh>
    <phoneticPr fontId="2"/>
  </si>
  <si>
    <t>商人又は商社</t>
    <rPh sb="0" eb="2">
      <t>ショウニン</t>
    </rPh>
    <rPh sb="2" eb="3">
      <t>マタ</t>
    </rPh>
    <rPh sb="4" eb="6">
      <t>ショウシャ</t>
    </rPh>
    <phoneticPr fontId="2"/>
  </si>
  <si>
    <t>中央市場からの
転送</t>
    <rPh sb="0" eb="2">
      <t>チュウオウ</t>
    </rPh>
    <rPh sb="2" eb="4">
      <t>イチバ</t>
    </rPh>
    <rPh sb="8" eb="10">
      <t>テンソウ</t>
    </rPh>
    <phoneticPr fontId="2"/>
  </si>
  <si>
    <t>中央市場以外
からの転送</t>
    <rPh sb="0" eb="2">
      <t>チュウオウ</t>
    </rPh>
    <rPh sb="2" eb="4">
      <t>イチバ</t>
    </rPh>
    <rPh sb="4" eb="6">
      <t>イガイ</t>
    </rPh>
    <rPh sb="10" eb="12">
      <t>テンソウ</t>
    </rPh>
    <phoneticPr fontId="2"/>
  </si>
  <si>
    <t>農協及び経済連</t>
    <rPh sb="0" eb="2">
      <t>ノウキョウ</t>
    </rPh>
    <rPh sb="2" eb="3">
      <t>オヨ</t>
    </rPh>
    <rPh sb="4" eb="7">
      <t>ケイザイレン</t>
    </rPh>
    <phoneticPr fontId="2"/>
  </si>
  <si>
    <t>任意組　合</t>
    <rPh sb="0" eb="1">
      <t>ニン</t>
    </rPh>
    <rPh sb="1" eb="2">
      <t>イ</t>
    </rPh>
    <rPh sb="2" eb="3">
      <t>グミ</t>
    </rPh>
    <rPh sb="4" eb="5">
      <t>ゴウ</t>
    </rPh>
    <phoneticPr fontId="2"/>
  </si>
  <si>
    <t>個人</t>
    <rPh sb="0" eb="2">
      <t>コジン</t>
    </rPh>
    <phoneticPr fontId="2"/>
  </si>
  <si>
    <t>金額</t>
    <rPh sb="0" eb="2">
      <t>キンガク</t>
    </rPh>
    <phoneticPr fontId="2"/>
  </si>
  <si>
    <t>比率</t>
    <rPh sb="0" eb="2">
      <t>ヒリツ</t>
    </rPh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</si>
  <si>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</si>
  <si>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</si>
  <si>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</si>
  <si>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小　　　　計</t>
    <rPh sb="0" eb="1">
      <t>ショウ</t>
    </rPh>
    <rPh sb="5" eb="6">
      <t>ケイ</t>
    </rPh>
    <phoneticPr fontId="2"/>
  </si>
  <si>
    <t>合　　　　　　計</t>
    <rPh sb="0" eb="1">
      <t>ゴウ</t>
    </rPh>
    <rPh sb="7" eb="8">
      <t>ケイ</t>
    </rPh>
    <phoneticPr fontId="2"/>
  </si>
  <si>
    <t>　　②県外産</t>
    <rPh sb="3" eb="5">
      <t>ケンガイ</t>
    </rPh>
    <rPh sb="5" eb="6">
      <t>サン</t>
    </rPh>
    <phoneticPr fontId="2"/>
  </si>
  <si>
    <t>県外産計</t>
    <rPh sb="0" eb="2">
      <t>ケンガイ</t>
    </rPh>
    <rPh sb="2" eb="3">
      <t>サン</t>
    </rPh>
    <rPh sb="3" eb="4">
      <t>ケイ</t>
    </rPh>
    <phoneticPr fontId="2"/>
  </si>
  <si>
    <t>県外産地からの直送</t>
    <rPh sb="0" eb="2">
      <t>ケンガイ</t>
    </rPh>
    <rPh sb="2" eb="4">
      <t>サンチ</t>
    </rPh>
    <rPh sb="7" eb="9">
      <t>チョクソウ</t>
    </rPh>
    <phoneticPr fontId="2"/>
  </si>
  <si>
    <t>（２）水産物</t>
    <rPh sb="3" eb="6">
      <t>スイサンブツ</t>
    </rPh>
    <phoneticPr fontId="2"/>
  </si>
  <si>
    <t>漁協及び県漁連</t>
    <rPh sb="0" eb="2">
      <t>ギョキョウ</t>
    </rPh>
    <rPh sb="2" eb="3">
      <t>オヨ</t>
    </rPh>
    <rPh sb="4" eb="5">
      <t>ケン</t>
    </rPh>
    <rPh sb="5" eb="6">
      <t>リョウ</t>
    </rPh>
    <rPh sb="6" eb="7">
      <t>レン</t>
    </rPh>
    <phoneticPr fontId="2"/>
  </si>
  <si>
    <t>（３）花　き</t>
    <rPh sb="3" eb="4">
      <t>カ</t>
    </rPh>
    <phoneticPr fontId="2"/>
  </si>
  <si>
    <t>花　　　　　　き</t>
    <rPh sb="0" eb="1">
      <t>カ</t>
    </rPh>
    <phoneticPr fontId="2"/>
  </si>
  <si>
    <t>切　花</t>
    <rPh sb="0" eb="1">
      <t>キ</t>
    </rPh>
    <rPh sb="2" eb="3">
      <t>バナ</t>
    </rPh>
    <phoneticPr fontId="2"/>
  </si>
  <si>
    <t>鉢　物</t>
    <rPh sb="0" eb="1">
      <t>ハチ</t>
    </rPh>
    <rPh sb="2" eb="3">
      <t>モノ</t>
    </rPh>
    <phoneticPr fontId="2"/>
  </si>
  <si>
    <t>青　　果　　物</t>
    <rPh sb="0" eb="1">
      <t>アオ</t>
    </rPh>
    <rPh sb="3" eb="4">
      <t>ハテ</t>
    </rPh>
    <rPh sb="6" eb="7">
      <t>ブツ</t>
    </rPh>
    <phoneticPr fontId="2"/>
  </si>
  <si>
    <t>野　菜</t>
    <rPh sb="0" eb="1">
      <t>ノ</t>
    </rPh>
    <rPh sb="2" eb="3">
      <t>ナ</t>
    </rPh>
    <phoneticPr fontId="2"/>
  </si>
  <si>
    <t>果　実</t>
    <rPh sb="0" eb="1">
      <t>ハテ</t>
    </rPh>
    <rPh sb="2" eb="3">
      <t>ミ</t>
    </rPh>
    <phoneticPr fontId="2"/>
  </si>
  <si>
    <t>水　　産　　物</t>
    <rPh sb="0" eb="1">
      <t>スイ</t>
    </rPh>
    <rPh sb="3" eb="4">
      <t>サン</t>
    </rPh>
    <rPh sb="6" eb="7">
      <t>ブツ</t>
    </rPh>
    <phoneticPr fontId="2"/>
  </si>
  <si>
    <t>鮮　魚</t>
    <rPh sb="0" eb="1">
      <t>ヨシ</t>
    </rPh>
    <rPh sb="2" eb="3">
      <t>サカナ</t>
    </rPh>
    <phoneticPr fontId="2"/>
  </si>
  <si>
    <t>冷　凍</t>
    <rPh sb="0" eb="1">
      <t>ヒヤ</t>
    </rPh>
    <rPh sb="2" eb="3">
      <t>コオ</t>
    </rPh>
    <phoneticPr fontId="2"/>
  </si>
  <si>
    <t>１０．集　荷　状　況 (平成30年度）　</t>
    <rPh sb="3" eb="4">
      <t>シュウ</t>
    </rPh>
    <rPh sb="5" eb="6">
      <t>ニ</t>
    </rPh>
    <rPh sb="7" eb="8">
      <t>ジョウ</t>
    </rPh>
    <rPh sb="9" eb="10">
      <t>イワン</t>
    </rPh>
    <rPh sb="12" eb="14">
      <t>ヘイセイ</t>
    </rPh>
    <rPh sb="16" eb="1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</si>
</sst>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5" fillId="0" borderId="0">
      <alignment vertical="center"/>
    </xf>
  </cellStyleXfs>
  <cellXfs count="41">
    <xf numFmtId="0" fontId="0" fillId="0" borderId="0" xfId="0"/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/>
    <xf numFmtId="38" fontId="1" fillId="0" borderId="0" xfId="1" applyFont="1" applyFill="1"/>
    <xf numFmtId="0" fontId="0" fillId="0" borderId="1" xfId="0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distributed" vertical="center"/>
    </xf>
    <xf numFmtId="178" fontId="6" fillId="0" borderId="0" xfId="1" applyNumberFormat="1" applyFont="1" applyFill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38" fontId="1" fillId="0" borderId="13" xfId="1" applyFont="1" applyFill="1" applyBorder="1" applyAlignment="1">
      <alignment horizontal="right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distributed" textRotation="255"/>
    </xf>
    <xf numFmtId="38" fontId="1" fillId="0" borderId="1" xfId="1" applyFont="1" applyFill="1" applyBorder="1" applyAlignment="1">
      <alignment horizontal="distributed" vertical="center"/>
    </xf>
    <xf numFmtId="38" fontId="1" fillId="0" borderId="1" xfId="1" applyFont="1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left"/>
    </xf>
    <xf numFmtId="0" fontId="0" fillId="0" borderId="13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center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3"/>
  <sheetViews>
    <sheetView tabSelected="1" topLeftCell="C22" zoomScale="90" zoomScaleNormal="90" workbookViewId="0">
      <selection activeCell="H13" sqref="H13"/>
    </sheetView>
  </sheetViews>
  <sheetFormatPr defaultRowHeight="18.75" customHeight="1" x14ac:dyDescent="0.15"/>
  <cols>
    <col min="1" max="1" width="2.5" style="1" customWidth="1"/>
    <col min="2" max="2" width="2.875" style="1" customWidth="1"/>
    <col min="3" max="3" width="18.375" style="1" customWidth="1"/>
    <col min="4" max="4" width="3.625" style="1" customWidth="1"/>
    <col min="5" max="5" width="12.625" style="1" customWidth="1"/>
    <col min="6" max="6" width="7.625" style="1" bestFit="1" customWidth="1"/>
    <col min="7" max="7" width="11.25" style="1" customWidth="1"/>
    <col min="8" max="8" width="6.625" style="1" customWidth="1"/>
    <col min="9" max="9" width="11.875" style="1" customWidth="1"/>
    <col min="10" max="10" width="5.875" style="1" customWidth="1"/>
    <col min="11" max="11" width="11.75" style="1" customWidth="1"/>
    <col min="12" max="12" width="6.375" style="1" customWidth="1"/>
    <col min="13" max="13" width="11.25" style="1" customWidth="1"/>
    <col min="14" max="14" width="6.25" style="1" customWidth="1"/>
    <col min="15" max="15" width="11.125" style="1" customWidth="1"/>
    <col min="16" max="16" width="6.25" style="1" customWidth="1"/>
    <col min="17" max="17" width="10.75" style="1" customWidth="1"/>
    <col min="18" max="18" width="6.25" style="1" customWidth="1"/>
    <col min="19" max="19" width="10.625" style="1" customWidth="1"/>
    <col min="20" max="20" width="6.25" style="1" customWidth="1"/>
    <col min="21" max="21" width="10.25" style="1" customWidth="1"/>
    <col min="22" max="22" width="6.25" style="1" customWidth="1"/>
    <col min="23" max="16384" width="9" style="1"/>
  </cols>
  <sheetData>
    <row r="1" spans="1:22" ht="18.75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2" ht="18.75" customHeight="1" x14ac:dyDescent="0.15">
      <c r="A2" s="36" t="s">
        <v>1</v>
      </c>
      <c r="B2" s="36"/>
      <c r="C2" s="36"/>
    </row>
    <row r="3" spans="1:22" ht="18.75" customHeight="1" x14ac:dyDescent="0.15">
      <c r="A3" s="20" t="s">
        <v>2</v>
      </c>
      <c r="B3" s="20"/>
      <c r="C3" s="20"/>
      <c r="S3" s="37" t="s">
        <v>3</v>
      </c>
      <c r="T3" s="37"/>
      <c r="U3" s="37"/>
      <c r="V3" s="37"/>
    </row>
    <row r="4" spans="1:22" ht="18.75" customHeight="1" x14ac:dyDescent="0.15">
      <c r="A4" s="22" t="s">
        <v>4</v>
      </c>
      <c r="B4" s="23"/>
      <c r="C4" s="24"/>
      <c r="D4" s="31" t="s">
        <v>5</v>
      </c>
      <c r="E4" s="38" t="s">
        <v>6</v>
      </c>
      <c r="F4" s="38"/>
      <c r="G4" s="38" t="s">
        <v>7</v>
      </c>
      <c r="H4" s="38"/>
      <c r="I4" s="38" t="s">
        <v>8</v>
      </c>
      <c r="J4" s="38"/>
      <c r="K4" s="38"/>
      <c r="L4" s="38"/>
      <c r="M4" s="38"/>
      <c r="N4" s="38"/>
      <c r="O4" s="38" t="s">
        <v>9</v>
      </c>
      <c r="P4" s="38"/>
      <c r="Q4" s="39" t="s">
        <v>10</v>
      </c>
      <c r="R4" s="38"/>
      <c r="S4" s="39" t="s">
        <v>11</v>
      </c>
      <c r="T4" s="38"/>
      <c r="U4" s="38" t="s">
        <v>0</v>
      </c>
      <c r="V4" s="38"/>
    </row>
    <row r="5" spans="1:22" ht="18.75" customHeight="1" x14ac:dyDescent="0.15">
      <c r="A5" s="25"/>
      <c r="B5" s="26"/>
      <c r="C5" s="27"/>
      <c r="D5" s="31"/>
      <c r="E5" s="38"/>
      <c r="F5" s="38"/>
      <c r="G5" s="38"/>
      <c r="H5" s="38"/>
      <c r="I5" s="38" t="s">
        <v>12</v>
      </c>
      <c r="J5" s="38"/>
      <c r="K5" s="38" t="s">
        <v>13</v>
      </c>
      <c r="L5" s="38"/>
      <c r="M5" s="38" t="s">
        <v>14</v>
      </c>
      <c r="N5" s="38"/>
      <c r="O5" s="38"/>
      <c r="P5" s="38"/>
      <c r="Q5" s="38"/>
      <c r="R5" s="38"/>
      <c r="S5" s="38"/>
      <c r="T5" s="38"/>
      <c r="U5" s="38"/>
      <c r="V5" s="38"/>
    </row>
    <row r="6" spans="1:22" ht="18.75" customHeight="1" x14ac:dyDescent="0.15">
      <c r="A6" s="28"/>
      <c r="B6" s="29"/>
      <c r="C6" s="30"/>
      <c r="D6" s="31"/>
      <c r="E6" s="5" t="s">
        <v>15</v>
      </c>
      <c r="F6" s="5" t="s">
        <v>16</v>
      </c>
      <c r="G6" s="5" t="s">
        <v>15</v>
      </c>
      <c r="H6" s="5" t="s">
        <v>16</v>
      </c>
      <c r="I6" s="5" t="s">
        <v>15</v>
      </c>
      <c r="J6" s="5" t="s">
        <v>16</v>
      </c>
      <c r="K6" s="5" t="s">
        <v>15</v>
      </c>
      <c r="L6" s="5" t="s">
        <v>16</v>
      </c>
      <c r="M6" s="5" t="s">
        <v>15</v>
      </c>
      <c r="N6" s="5" t="s">
        <v>16</v>
      </c>
      <c r="O6" s="5" t="s">
        <v>15</v>
      </c>
      <c r="P6" s="5" t="s">
        <v>16</v>
      </c>
      <c r="Q6" s="5" t="s">
        <v>15</v>
      </c>
      <c r="R6" s="5" t="s">
        <v>16</v>
      </c>
      <c r="S6" s="5" t="s">
        <v>15</v>
      </c>
      <c r="T6" s="5" t="s">
        <v>16</v>
      </c>
      <c r="U6" s="5" t="s">
        <v>15</v>
      </c>
      <c r="V6" s="5" t="s">
        <v>16</v>
      </c>
    </row>
    <row r="7" spans="1:22" s="12" customFormat="1" ht="18.75" customHeight="1" x14ac:dyDescent="0.15">
      <c r="A7" s="34" t="s">
        <v>31</v>
      </c>
      <c r="B7" s="35" t="s">
        <v>32</v>
      </c>
      <c r="C7" s="8" t="s">
        <v>17</v>
      </c>
      <c r="D7" s="9">
        <v>6</v>
      </c>
      <c r="E7" s="10">
        <f>G7+G25</f>
        <v>42030596</v>
      </c>
      <c r="F7" s="11">
        <f t="shared" ref="F7:F19" si="0">E7/E7*100</f>
        <v>100</v>
      </c>
      <c r="G7" s="10">
        <f>I7+K7+M7+O7+Q7+S7+U7</f>
        <v>14723671</v>
      </c>
      <c r="H7" s="11">
        <f t="shared" ref="H7:H19" si="1">G7/$E7*100</f>
        <v>35.030840390652564</v>
      </c>
      <c r="I7" s="10">
        <v>7595741</v>
      </c>
      <c r="J7" s="11">
        <f t="shared" ref="J7:J19" si="2">I7/$E7*100</f>
        <v>18.071932646398828</v>
      </c>
      <c r="K7" s="10">
        <v>1331835</v>
      </c>
      <c r="L7" s="11">
        <f t="shared" ref="L7:L19" si="3">K7/$E7*100</f>
        <v>3.1687273718412179</v>
      </c>
      <c r="M7" s="10">
        <v>2555478</v>
      </c>
      <c r="N7" s="11">
        <f t="shared" ref="N7:N19" si="4">M7/$E7*100</f>
        <v>6.0800422625460744</v>
      </c>
      <c r="O7" s="10">
        <v>1930575</v>
      </c>
      <c r="P7" s="11">
        <f t="shared" ref="P7:P19" si="5">O7/$E7*100</f>
        <v>4.5932610615371718</v>
      </c>
      <c r="Q7" s="10">
        <v>149829</v>
      </c>
      <c r="R7" s="11">
        <f t="shared" ref="R7:R19" si="6">Q7/$E7*100</f>
        <v>0.35647602998539446</v>
      </c>
      <c r="S7" s="10">
        <v>1146045</v>
      </c>
      <c r="T7" s="11">
        <f t="shared" ref="T7:T19" si="7">S7/$E7*100</f>
        <v>2.7266922410522088</v>
      </c>
      <c r="U7" s="10">
        <v>14168</v>
      </c>
      <c r="V7" s="11">
        <f t="shared" ref="V7:V19" si="8">U7/$E7*100</f>
        <v>3.3708777291666291E-2</v>
      </c>
    </row>
    <row r="8" spans="1:22" s="12" customFormat="1" ht="18.75" customHeight="1" x14ac:dyDescent="0.15">
      <c r="A8" s="16"/>
      <c r="B8" s="17"/>
      <c r="C8" s="8" t="s">
        <v>18</v>
      </c>
      <c r="D8" s="9">
        <v>16</v>
      </c>
      <c r="E8" s="10">
        <f>G8+G26</f>
        <v>13548116</v>
      </c>
      <c r="F8" s="11">
        <f t="shared" si="0"/>
        <v>100</v>
      </c>
      <c r="G8" s="10">
        <f>I8+K8+M8+O8+Q8+S8+U8</f>
        <v>6412721</v>
      </c>
      <c r="H8" s="11">
        <f t="shared" si="1"/>
        <v>47.332935442832053</v>
      </c>
      <c r="I8" s="10">
        <v>637029</v>
      </c>
      <c r="J8" s="11">
        <f t="shared" si="2"/>
        <v>4.7019747985623983</v>
      </c>
      <c r="K8" s="10">
        <v>560164</v>
      </c>
      <c r="L8" s="11">
        <f t="shared" si="3"/>
        <v>4.1346265414320333</v>
      </c>
      <c r="M8" s="10">
        <v>3955054</v>
      </c>
      <c r="N8" s="11">
        <f t="shared" si="4"/>
        <v>29.192649369107855</v>
      </c>
      <c r="O8" s="10">
        <v>796348</v>
      </c>
      <c r="P8" s="11">
        <f t="shared" si="5"/>
        <v>5.8779242811325201</v>
      </c>
      <c r="Q8" s="10">
        <v>166218</v>
      </c>
      <c r="R8" s="11">
        <f t="shared" si="6"/>
        <v>1.2268716919754747</v>
      </c>
      <c r="S8" s="10">
        <v>269374</v>
      </c>
      <c r="T8" s="11">
        <f t="shared" si="7"/>
        <v>1.9882764511316555</v>
      </c>
      <c r="U8" s="10">
        <v>28534</v>
      </c>
      <c r="V8" s="11">
        <f t="shared" si="8"/>
        <v>0.21061230949011656</v>
      </c>
    </row>
    <row r="9" spans="1:22" s="12" customFormat="1" ht="18.75" customHeight="1" x14ac:dyDescent="0.15">
      <c r="A9" s="16"/>
      <c r="B9" s="17"/>
      <c r="C9" s="8" t="s">
        <v>19</v>
      </c>
      <c r="D9" s="9">
        <v>4</v>
      </c>
      <c r="E9" s="10">
        <f>G9+G27</f>
        <v>403024</v>
      </c>
      <c r="F9" s="11">
        <f t="shared" si="0"/>
        <v>100</v>
      </c>
      <c r="G9" s="10">
        <f>I9+K9+M9+O9+Q9+S9+U9</f>
        <v>301250</v>
      </c>
      <c r="H9" s="11">
        <f t="shared" si="1"/>
        <v>74.747409583548375</v>
      </c>
      <c r="I9" s="10">
        <v>0</v>
      </c>
      <c r="J9" s="11">
        <f t="shared" si="2"/>
        <v>0</v>
      </c>
      <c r="K9" s="10">
        <v>85357</v>
      </c>
      <c r="L9" s="11">
        <f t="shared" si="3"/>
        <v>21.179135733852078</v>
      </c>
      <c r="M9" s="10">
        <v>102223</v>
      </c>
      <c r="N9" s="11">
        <f t="shared" si="4"/>
        <v>25.363998173806024</v>
      </c>
      <c r="O9" s="10">
        <v>9834</v>
      </c>
      <c r="P9" s="11">
        <f t="shared" si="5"/>
        <v>2.4400531978244473</v>
      </c>
      <c r="Q9" s="10">
        <v>103836</v>
      </c>
      <c r="R9" s="11">
        <f t="shared" si="6"/>
        <v>25.764222478065825</v>
      </c>
      <c r="S9" s="10">
        <v>0</v>
      </c>
      <c r="T9" s="11">
        <f t="shared" si="7"/>
        <v>0</v>
      </c>
      <c r="U9" s="10">
        <v>0</v>
      </c>
      <c r="V9" s="11">
        <f t="shared" si="8"/>
        <v>0</v>
      </c>
    </row>
    <row r="10" spans="1:22" s="12" customFormat="1" ht="18.75" customHeight="1" x14ac:dyDescent="0.15">
      <c r="A10" s="16"/>
      <c r="B10" s="17"/>
      <c r="C10" s="2" t="s">
        <v>20</v>
      </c>
      <c r="D10" s="9">
        <f>SUM(D7:D9)</f>
        <v>26</v>
      </c>
      <c r="E10" s="10">
        <f>SUM(E7:E9)</f>
        <v>55981736</v>
      </c>
      <c r="F10" s="11">
        <f t="shared" si="0"/>
        <v>100</v>
      </c>
      <c r="G10" s="10">
        <f>SUM(G7:G9)</f>
        <v>21437642</v>
      </c>
      <c r="H10" s="11">
        <f>G10/$E10*100</f>
        <v>38.29399288367906</v>
      </c>
      <c r="I10" s="10">
        <v>8232770</v>
      </c>
      <c r="J10" s="11">
        <f>I10/$E10*100</f>
        <v>14.706171312729566</v>
      </c>
      <c r="K10" s="10">
        <v>1977356</v>
      </c>
      <c r="L10" s="11">
        <f t="shared" si="3"/>
        <v>3.5321448409531282</v>
      </c>
      <c r="M10" s="10">
        <v>6612755</v>
      </c>
      <c r="N10" s="11">
        <f t="shared" si="4"/>
        <v>11.812343582914256</v>
      </c>
      <c r="O10" s="10">
        <v>2736757</v>
      </c>
      <c r="P10" s="11">
        <f t="shared" si="5"/>
        <v>4.8886604731228775</v>
      </c>
      <c r="Q10" s="10">
        <v>419883</v>
      </c>
      <c r="R10" s="11">
        <f t="shared" si="6"/>
        <v>0.75003569021153615</v>
      </c>
      <c r="S10" s="10">
        <v>1415419</v>
      </c>
      <c r="T10" s="11">
        <f t="shared" si="7"/>
        <v>2.5283585346478001</v>
      </c>
      <c r="U10" s="10">
        <v>42702</v>
      </c>
      <c r="V10" s="11">
        <f t="shared" si="8"/>
        <v>7.6278449099899295E-2</v>
      </c>
    </row>
    <row r="11" spans="1:22" s="12" customFormat="1" ht="18.75" customHeight="1" x14ac:dyDescent="0.15">
      <c r="A11" s="16"/>
      <c r="B11" s="35" t="s">
        <v>33</v>
      </c>
      <c r="C11" s="8" t="s">
        <v>17</v>
      </c>
      <c r="D11" s="9">
        <v>6</v>
      </c>
      <c r="E11" s="10">
        <f>G11+G29</f>
        <v>19243633</v>
      </c>
      <c r="F11" s="11">
        <f t="shared" si="0"/>
        <v>100</v>
      </c>
      <c r="G11" s="10">
        <f>I11+K11+M11+O11+Q11+S11+U11</f>
        <v>4946670</v>
      </c>
      <c r="H11" s="11">
        <f t="shared" si="1"/>
        <v>25.705489186994988</v>
      </c>
      <c r="I11" s="10">
        <v>3337315</v>
      </c>
      <c r="J11" s="11">
        <f t="shared" si="2"/>
        <v>17.342437366166774</v>
      </c>
      <c r="K11" s="10">
        <v>181446</v>
      </c>
      <c r="L11" s="11">
        <f t="shared" si="3"/>
        <v>0.94288848680496029</v>
      </c>
      <c r="M11" s="10">
        <v>322521</v>
      </c>
      <c r="N11" s="11">
        <f t="shared" si="4"/>
        <v>1.6759881047409293</v>
      </c>
      <c r="O11" s="10">
        <v>722513</v>
      </c>
      <c r="P11" s="11">
        <f t="shared" si="5"/>
        <v>3.7545561173402131</v>
      </c>
      <c r="Q11" s="10">
        <v>47711</v>
      </c>
      <c r="R11" s="11">
        <f t="shared" si="6"/>
        <v>0.24793135474990613</v>
      </c>
      <c r="S11" s="10">
        <v>335262</v>
      </c>
      <c r="T11" s="11">
        <f t="shared" si="7"/>
        <v>1.7421970165404836</v>
      </c>
      <c r="U11" s="10">
        <v>-98</v>
      </c>
      <c r="V11" s="11">
        <f t="shared" si="8"/>
        <v>-5.0925934827379009E-4</v>
      </c>
    </row>
    <row r="12" spans="1:22" s="12" customFormat="1" ht="18.75" customHeight="1" x14ac:dyDescent="0.15">
      <c r="A12" s="16"/>
      <c r="B12" s="17"/>
      <c r="C12" s="8" t="s">
        <v>18</v>
      </c>
      <c r="D12" s="9">
        <v>16</v>
      </c>
      <c r="E12" s="10">
        <f>G12+G30</f>
        <v>4235755</v>
      </c>
      <c r="F12" s="11">
        <f t="shared" si="0"/>
        <v>100</v>
      </c>
      <c r="G12" s="10">
        <f>I12+K12+M12+O12+Q12+S12+U12</f>
        <v>1401508</v>
      </c>
      <c r="H12" s="11">
        <f t="shared" si="1"/>
        <v>33.087560541155</v>
      </c>
      <c r="I12" s="10">
        <v>169738</v>
      </c>
      <c r="J12" s="11">
        <f t="shared" si="2"/>
        <v>4.0072667092407377</v>
      </c>
      <c r="K12" s="10">
        <v>15550</v>
      </c>
      <c r="L12" s="11">
        <f t="shared" si="3"/>
        <v>0.36711282876370327</v>
      </c>
      <c r="M12" s="10">
        <v>807663</v>
      </c>
      <c r="N12" s="11">
        <f t="shared" si="4"/>
        <v>19.067745891818578</v>
      </c>
      <c r="O12" s="10">
        <v>79934</v>
      </c>
      <c r="P12" s="11">
        <f t="shared" si="5"/>
        <v>1.8871251996397336</v>
      </c>
      <c r="Q12" s="10">
        <v>62845</v>
      </c>
      <c r="R12" s="11">
        <f t="shared" si="6"/>
        <v>1.4836788246723429</v>
      </c>
      <c r="S12" s="10">
        <v>249836</v>
      </c>
      <c r="T12" s="11">
        <f t="shared" si="7"/>
        <v>5.8982637097754713</v>
      </c>
      <c r="U12" s="10">
        <v>15942</v>
      </c>
      <c r="V12" s="11">
        <f t="shared" si="8"/>
        <v>0.37636737724443459</v>
      </c>
    </row>
    <row r="13" spans="1:22" s="12" customFormat="1" ht="18.75" customHeight="1" x14ac:dyDescent="0.15">
      <c r="A13" s="16"/>
      <c r="B13" s="17"/>
      <c r="C13" s="8" t="s">
        <v>19</v>
      </c>
      <c r="D13" s="9">
        <v>4</v>
      </c>
      <c r="E13" s="10">
        <f>G13+G31</f>
        <v>203330</v>
      </c>
      <c r="F13" s="11">
        <f t="shared" si="0"/>
        <v>100</v>
      </c>
      <c r="G13" s="10">
        <f>I13+K13+M13+O13+Q13+S13+U13</f>
        <v>132247</v>
      </c>
      <c r="H13" s="11">
        <f t="shared" si="1"/>
        <v>65.040574435646477</v>
      </c>
      <c r="I13" s="10">
        <v>0</v>
      </c>
      <c r="J13" s="11">
        <f t="shared" si="2"/>
        <v>0</v>
      </c>
      <c r="K13" s="10">
        <v>4401</v>
      </c>
      <c r="L13" s="11">
        <f t="shared" si="3"/>
        <v>2.16446171248709</v>
      </c>
      <c r="M13" s="10">
        <v>76821</v>
      </c>
      <c r="N13" s="11">
        <f t="shared" si="4"/>
        <v>37.781439039984264</v>
      </c>
      <c r="O13" s="10">
        <v>0</v>
      </c>
      <c r="P13" s="11">
        <f t="shared" si="5"/>
        <v>0</v>
      </c>
      <c r="Q13" s="10">
        <v>51025</v>
      </c>
      <c r="R13" s="11">
        <f t="shared" si="6"/>
        <v>25.094673683175134</v>
      </c>
      <c r="S13" s="10">
        <v>0</v>
      </c>
      <c r="T13" s="11">
        <f t="shared" si="7"/>
        <v>0</v>
      </c>
      <c r="U13" s="10">
        <v>0</v>
      </c>
      <c r="V13" s="11">
        <f t="shared" si="8"/>
        <v>0</v>
      </c>
    </row>
    <row r="14" spans="1:22" s="12" customFormat="1" ht="18.75" customHeight="1" x14ac:dyDescent="0.15">
      <c r="A14" s="16"/>
      <c r="B14" s="17"/>
      <c r="C14" s="2" t="s">
        <v>20</v>
      </c>
      <c r="D14" s="9">
        <f>SUM(D11:D13)</f>
        <v>26</v>
      </c>
      <c r="E14" s="10">
        <f>SUM(E11:E13)</f>
        <v>23682718</v>
      </c>
      <c r="F14" s="11">
        <f t="shared" si="0"/>
        <v>100</v>
      </c>
      <c r="G14" s="10">
        <f>SUM(G11:G13)</f>
        <v>6480425</v>
      </c>
      <c r="H14" s="11">
        <f t="shared" si="1"/>
        <v>27.363518832593453</v>
      </c>
      <c r="I14" s="10">
        <v>3507053</v>
      </c>
      <c r="J14" s="11">
        <f t="shared" si="2"/>
        <v>14.808490309262645</v>
      </c>
      <c r="K14" s="10">
        <v>201397</v>
      </c>
      <c r="L14" s="11">
        <f t="shared" si="3"/>
        <v>0.85039647898522452</v>
      </c>
      <c r="M14" s="10">
        <v>1207005</v>
      </c>
      <c r="N14" s="11">
        <f t="shared" si="4"/>
        <v>5.0965645075028974</v>
      </c>
      <c r="O14" s="10">
        <v>802447</v>
      </c>
      <c r="P14" s="11">
        <f t="shared" si="5"/>
        <v>3.3883230801464594</v>
      </c>
      <c r="Q14" s="10">
        <v>161581</v>
      </c>
      <c r="R14" s="11">
        <f t="shared" si="6"/>
        <v>0.68227388427291158</v>
      </c>
      <c r="S14" s="10">
        <v>585098</v>
      </c>
      <c r="T14" s="11">
        <f t="shared" si="7"/>
        <v>2.4705694675754697</v>
      </c>
      <c r="U14" s="10">
        <v>15844</v>
      </c>
      <c r="V14" s="11">
        <f t="shared" si="8"/>
        <v>6.6901104847847281E-2</v>
      </c>
    </row>
    <row r="15" spans="1:22" s="12" customFormat="1" ht="18.75" customHeight="1" x14ac:dyDescent="0.15">
      <c r="A15" s="16"/>
      <c r="B15" s="35" t="s">
        <v>0</v>
      </c>
      <c r="C15" s="8" t="s">
        <v>17</v>
      </c>
      <c r="D15" s="9">
        <v>6</v>
      </c>
      <c r="E15" s="10">
        <f>G15+G33</f>
        <v>456894</v>
      </c>
      <c r="F15" s="11">
        <f t="shared" si="0"/>
        <v>100</v>
      </c>
      <c r="G15" s="10">
        <f>I15+K15+M15+O15+Q15+S15+U15</f>
        <v>110150</v>
      </c>
      <c r="H15" s="11">
        <f t="shared" si="1"/>
        <v>24.108436530136093</v>
      </c>
      <c r="I15" s="10">
        <v>31877</v>
      </c>
      <c r="J15" s="11">
        <f t="shared" si="2"/>
        <v>6.9768917954711602</v>
      </c>
      <c r="K15" s="10">
        <v>3</v>
      </c>
      <c r="L15" s="11">
        <f t="shared" si="3"/>
        <v>6.566074406755178E-4</v>
      </c>
      <c r="M15" s="10">
        <v>31318</v>
      </c>
      <c r="N15" s="11">
        <f t="shared" si="4"/>
        <v>6.8545439423586219</v>
      </c>
      <c r="O15" s="10">
        <v>42608</v>
      </c>
      <c r="P15" s="11">
        <f t="shared" si="5"/>
        <v>9.3255766107674862</v>
      </c>
      <c r="Q15" s="10">
        <v>0</v>
      </c>
      <c r="R15" s="11">
        <f t="shared" si="6"/>
        <v>0</v>
      </c>
      <c r="S15" s="10">
        <v>1959</v>
      </c>
      <c r="T15" s="11">
        <f t="shared" si="7"/>
        <v>0.42876465876111308</v>
      </c>
      <c r="U15" s="10">
        <v>2385</v>
      </c>
      <c r="V15" s="11">
        <f t="shared" si="8"/>
        <v>0.52200291533703658</v>
      </c>
    </row>
    <row r="16" spans="1:22" s="12" customFormat="1" ht="18.75" customHeight="1" x14ac:dyDescent="0.15">
      <c r="A16" s="16"/>
      <c r="B16" s="17"/>
      <c r="C16" s="8" t="s">
        <v>18</v>
      </c>
      <c r="D16" s="9">
        <v>16</v>
      </c>
      <c r="E16" s="10">
        <f>G16+G34</f>
        <v>299958</v>
      </c>
      <c r="F16" s="11">
        <f t="shared" si="0"/>
        <v>100</v>
      </c>
      <c r="G16" s="10">
        <f>I16+K16+M16+O16+Q16+S16+U16</f>
        <v>144137</v>
      </c>
      <c r="H16" s="11">
        <f t="shared" si="1"/>
        <v>48.052394001826919</v>
      </c>
      <c r="I16" s="10">
        <v>17887</v>
      </c>
      <c r="J16" s="11">
        <f t="shared" si="2"/>
        <v>5.9631681768780957</v>
      </c>
      <c r="K16" s="10">
        <v>1297</v>
      </c>
      <c r="L16" s="11">
        <f t="shared" si="3"/>
        <v>0.43239386847491984</v>
      </c>
      <c r="M16" s="10">
        <v>51112</v>
      </c>
      <c r="N16" s="11">
        <f t="shared" si="4"/>
        <v>17.039718893978488</v>
      </c>
      <c r="O16" s="10">
        <v>67907</v>
      </c>
      <c r="P16" s="11">
        <f t="shared" si="5"/>
        <v>22.638836103721189</v>
      </c>
      <c r="Q16" s="10">
        <v>1777</v>
      </c>
      <c r="R16" s="11">
        <f t="shared" si="6"/>
        <v>0.59241627161135901</v>
      </c>
      <c r="S16" s="10">
        <v>1596</v>
      </c>
      <c r="T16" s="11">
        <f t="shared" si="7"/>
        <v>0.53207449042866006</v>
      </c>
      <c r="U16" s="10">
        <v>2561</v>
      </c>
      <c r="V16" s="11">
        <f t="shared" si="8"/>
        <v>0.85378619673420941</v>
      </c>
    </row>
    <row r="17" spans="1:22" s="12" customFormat="1" ht="18.75" customHeight="1" x14ac:dyDescent="0.15">
      <c r="A17" s="16"/>
      <c r="B17" s="17"/>
      <c r="C17" s="8" t="s">
        <v>19</v>
      </c>
      <c r="D17" s="9">
        <v>4</v>
      </c>
      <c r="E17" s="10">
        <f>G17+G35</f>
        <v>15544</v>
      </c>
      <c r="F17" s="11">
        <f t="shared" si="0"/>
        <v>100</v>
      </c>
      <c r="G17" s="10">
        <f>I17+K17+M17+O17+Q17+S17+U17</f>
        <v>12388</v>
      </c>
      <c r="H17" s="11">
        <f t="shared" si="1"/>
        <v>79.696345856922292</v>
      </c>
      <c r="I17" s="10">
        <v>0</v>
      </c>
      <c r="J17" s="11">
        <f t="shared" si="2"/>
        <v>0</v>
      </c>
      <c r="K17" s="10">
        <v>0</v>
      </c>
      <c r="L17" s="11">
        <f t="shared" si="3"/>
        <v>0</v>
      </c>
      <c r="M17" s="10">
        <v>6594</v>
      </c>
      <c r="N17" s="11">
        <f t="shared" si="4"/>
        <v>42.421513124035002</v>
      </c>
      <c r="O17" s="10">
        <v>0</v>
      </c>
      <c r="P17" s="11">
        <f t="shared" si="5"/>
        <v>0</v>
      </c>
      <c r="Q17" s="10">
        <v>5794</v>
      </c>
      <c r="R17" s="11">
        <f t="shared" si="6"/>
        <v>37.274832732887283</v>
      </c>
      <c r="S17" s="10">
        <v>0</v>
      </c>
      <c r="T17" s="11">
        <f t="shared" si="7"/>
        <v>0</v>
      </c>
      <c r="U17" s="10">
        <v>0</v>
      </c>
      <c r="V17" s="11">
        <f t="shared" si="8"/>
        <v>0</v>
      </c>
    </row>
    <row r="18" spans="1:22" s="12" customFormat="1" ht="18.75" customHeight="1" x14ac:dyDescent="0.15">
      <c r="A18" s="16"/>
      <c r="B18" s="17"/>
      <c r="C18" s="2" t="s">
        <v>20</v>
      </c>
      <c r="D18" s="9">
        <f>SUM(D15:D17)</f>
        <v>26</v>
      </c>
      <c r="E18" s="10">
        <f>SUM(E15:E17)</f>
        <v>772396</v>
      </c>
      <c r="F18" s="11">
        <f t="shared" si="0"/>
        <v>100</v>
      </c>
      <c r="G18" s="10">
        <f>SUM(G15:G17)</f>
        <v>266675</v>
      </c>
      <c r="H18" s="11">
        <f t="shared" si="1"/>
        <v>34.52568371664276</v>
      </c>
      <c r="I18" s="10">
        <v>49764</v>
      </c>
      <c r="J18" s="11">
        <f t="shared" si="2"/>
        <v>6.4428091289960072</v>
      </c>
      <c r="K18" s="10">
        <v>1300</v>
      </c>
      <c r="L18" s="11">
        <f t="shared" si="3"/>
        <v>0.16830744851086749</v>
      </c>
      <c r="M18" s="10">
        <v>89024</v>
      </c>
      <c r="N18" s="11">
        <f t="shared" si="4"/>
        <v>11.525694074024205</v>
      </c>
      <c r="O18" s="10">
        <v>110515</v>
      </c>
      <c r="P18" s="11">
        <f t="shared" si="5"/>
        <v>14.308075132445014</v>
      </c>
      <c r="Q18" s="10">
        <v>7571</v>
      </c>
      <c r="R18" s="11">
        <f t="shared" si="6"/>
        <v>0.98019668667367521</v>
      </c>
      <c r="S18" s="10">
        <v>3555</v>
      </c>
      <c r="T18" s="11">
        <f t="shared" si="7"/>
        <v>0.46025613804317994</v>
      </c>
      <c r="U18" s="10">
        <v>4946</v>
      </c>
      <c r="V18" s="11">
        <f t="shared" si="8"/>
        <v>0.64034510794980815</v>
      </c>
    </row>
    <row r="19" spans="1:22" s="12" customFormat="1" ht="21.75" customHeight="1" x14ac:dyDescent="0.15">
      <c r="A19" s="16"/>
      <c r="B19" s="18" t="s">
        <v>21</v>
      </c>
      <c r="C19" s="19"/>
      <c r="D19" s="9">
        <v>26</v>
      </c>
      <c r="E19" s="10">
        <f>E10+E14+E18</f>
        <v>80436850</v>
      </c>
      <c r="F19" s="11">
        <f t="shared" si="0"/>
        <v>100</v>
      </c>
      <c r="G19" s="10">
        <f>G10+G14+G18</f>
        <v>28184742</v>
      </c>
      <c r="H19" s="11">
        <f t="shared" si="1"/>
        <v>35.039589441903807</v>
      </c>
      <c r="I19" s="10">
        <f>I10+I14+I18</f>
        <v>11789587</v>
      </c>
      <c r="J19" s="11">
        <f t="shared" si="2"/>
        <v>14.656947655210267</v>
      </c>
      <c r="K19" s="10">
        <f>K10+K14+K18</f>
        <v>2180053</v>
      </c>
      <c r="L19" s="11">
        <f t="shared" si="3"/>
        <v>2.710266500988042</v>
      </c>
      <c r="M19" s="10">
        <f>M10+M14+M18</f>
        <v>7908784</v>
      </c>
      <c r="N19" s="11">
        <f t="shared" si="4"/>
        <v>9.8322895538549808</v>
      </c>
      <c r="O19" s="10">
        <f>O10+O14+O18</f>
        <v>3649719</v>
      </c>
      <c r="P19" s="11">
        <f t="shared" si="5"/>
        <v>4.5373718637664204</v>
      </c>
      <c r="Q19" s="10">
        <f>Q10+Q14+Q18</f>
        <v>589035</v>
      </c>
      <c r="R19" s="11">
        <f t="shared" si="6"/>
        <v>0.73229496182408926</v>
      </c>
      <c r="S19" s="10">
        <f>S10+S14+S18</f>
        <v>2004072</v>
      </c>
      <c r="T19" s="11">
        <f t="shared" si="7"/>
        <v>2.4914849350763983</v>
      </c>
      <c r="U19" s="10">
        <f>U10+U14+U18</f>
        <v>63492</v>
      </c>
      <c r="V19" s="11">
        <f t="shared" si="8"/>
        <v>7.8933971183605525E-2</v>
      </c>
    </row>
    <row r="20" spans="1:22" ht="18.75" customHeight="1" x14ac:dyDescent="0.15">
      <c r="G20" s="3"/>
    </row>
    <row r="21" spans="1:22" ht="18.75" customHeight="1" x14ac:dyDescent="0.15">
      <c r="A21" s="20" t="s">
        <v>22</v>
      </c>
      <c r="B21" s="20"/>
      <c r="C21" s="20"/>
      <c r="S21" s="37" t="s">
        <v>3</v>
      </c>
      <c r="T21" s="37"/>
      <c r="U21" s="37"/>
      <c r="V21" s="37"/>
    </row>
    <row r="22" spans="1:22" ht="18.75" customHeight="1" x14ac:dyDescent="0.15">
      <c r="A22" s="22" t="s">
        <v>4</v>
      </c>
      <c r="B22" s="23"/>
      <c r="C22" s="24"/>
      <c r="D22" s="31" t="s">
        <v>5</v>
      </c>
      <c r="E22" s="38" t="s">
        <v>6</v>
      </c>
      <c r="F22" s="38"/>
      <c r="G22" s="38" t="s">
        <v>23</v>
      </c>
      <c r="H22" s="38"/>
      <c r="I22" s="38" t="s">
        <v>24</v>
      </c>
      <c r="J22" s="38"/>
      <c r="K22" s="38"/>
      <c r="L22" s="38"/>
      <c r="M22" s="38"/>
      <c r="N22" s="38"/>
      <c r="O22" s="38" t="s">
        <v>9</v>
      </c>
      <c r="P22" s="38"/>
      <c r="Q22" s="39" t="s">
        <v>10</v>
      </c>
      <c r="R22" s="38"/>
      <c r="S22" s="39" t="s">
        <v>11</v>
      </c>
      <c r="T22" s="38"/>
      <c r="U22" s="38" t="s">
        <v>0</v>
      </c>
      <c r="V22" s="38"/>
    </row>
    <row r="23" spans="1:22" ht="18.75" customHeight="1" x14ac:dyDescent="0.15">
      <c r="A23" s="25"/>
      <c r="B23" s="26"/>
      <c r="C23" s="27"/>
      <c r="D23" s="31"/>
      <c r="E23" s="38"/>
      <c r="F23" s="38"/>
      <c r="G23" s="38"/>
      <c r="H23" s="38"/>
      <c r="I23" s="38" t="s">
        <v>12</v>
      </c>
      <c r="J23" s="38"/>
      <c r="K23" s="38" t="s">
        <v>13</v>
      </c>
      <c r="L23" s="38"/>
      <c r="M23" s="38" t="s">
        <v>14</v>
      </c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18.75" customHeight="1" x14ac:dyDescent="0.15">
      <c r="A24" s="28"/>
      <c r="B24" s="29"/>
      <c r="C24" s="30"/>
      <c r="D24" s="31"/>
      <c r="E24" s="5" t="s">
        <v>15</v>
      </c>
      <c r="F24" s="5" t="s">
        <v>16</v>
      </c>
      <c r="G24" s="5" t="s">
        <v>15</v>
      </c>
      <c r="H24" s="5" t="s">
        <v>16</v>
      </c>
      <c r="I24" s="5" t="s">
        <v>15</v>
      </c>
      <c r="J24" s="5" t="s">
        <v>16</v>
      </c>
      <c r="K24" s="5" t="s">
        <v>15</v>
      </c>
      <c r="L24" s="5" t="s">
        <v>16</v>
      </c>
      <c r="M24" s="5" t="s">
        <v>15</v>
      </c>
      <c r="N24" s="5" t="s">
        <v>16</v>
      </c>
      <c r="O24" s="5" t="s">
        <v>15</v>
      </c>
      <c r="P24" s="5" t="s">
        <v>16</v>
      </c>
      <c r="Q24" s="5" t="s">
        <v>15</v>
      </c>
      <c r="R24" s="5" t="s">
        <v>16</v>
      </c>
      <c r="S24" s="5" t="s">
        <v>15</v>
      </c>
      <c r="T24" s="5" t="s">
        <v>16</v>
      </c>
      <c r="U24" s="5" t="s">
        <v>15</v>
      </c>
      <c r="V24" s="5" t="s">
        <v>16</v>
      </c>
    </row>
    <row r="25" spans="1:22" s="12" customFormat="1" ht="18.75" customHeight="1" x14ac:dyDescent="0.15">
      <c r="A25" s="34" t="s">
        <v>31</v>
      </c>
      <c r="B25" s="35" t="s">
        <v>32</v>
      </c>
      <c r="C25" s="8" t="s">
        <v>17</v>
      </c>
      <c r="D25" s="9">
        <v>6</v>
      </c>
      <c r="E25" s="10">
        <f>G7+G25</f>
        <v>42030596</v>
      </c>
      <c r="F25" s="11">
        <f t="shared" ref="F25:F37" si="9">E25/E25*100</f>
        <v>100</v>
      </c>
      <c r="G25" s="10">
        <f>I25+K25+M25+O25+Q25+S25+U25</f>
        <v>27306925</v>
      </c>
      <c r="H25" s="11">
        <f t="shared" ref="H25:H37" si="10">G25/$E25*100</f>
        <v>64.969159609347443</v>
      </c>
      <c r="I25" s="10">
        <v>13801231</v>
      </c>
      <c r="J25" s="11">
        <f t="shared" ref="J25:J37" si="11">I25/$E25*100</f>
        <v>32.836153453546082</v>
      </c>
      <c r="K25" s="10">
        <v>1124717</v>
      </c>
      <c r="L25" s="11">
        <f t="shared" ref="L25:L37" si="12">K25/$E25*100</f>
        <v>2.6759482544573006</v>
      </c>
      <c r="M25" s="10">
        <v>1749330</v>
      </c>
      <c r="N25" s="11">
        <f t="shared" ref="N25:N37" si="13">M25/$E25*100</f>
        <v>4.1620394819050386</v>
      </c>
      <c r="O25" s="10">
        <v>7378998</v>
      </c>
      <c r="P25" s="11">
        <f t="shared" ref="P25:P37" si="14">O25/$E25*100</f>
        <v>17.55625354444177</v>
      </c>
      <c r="Q25" s="10">
        <v>735910</v>
      </c>
      <c r="R25" s="11">
        <f t="shared" ref="R25:R37" si="15">Q25/$E25*100</f>
        <v>1.7508911841269157</v>
      </c>
      <c r="S25" s="10">
        <v>2444581</v>
      </c>
      <c r="T25" s="11">
        <f t="shared" ref="T25:T37" si="16">S25/$E25*100</f>
        <v>5.8161939935374694</v>
      </c>
      <c r="U25" s="10">
        <v>72158</v>
      </c>
      <c r="V25" s="11">
        <f t="shared" ref="V25:V37" si="17">U25/$E25*100</f>
        <v>0.17167969733286675</v>
      </c>
    </row>
    <row r="26" spans="1:22" s="12" customFormat="1" ht="18.75" customHeight="1" x14ac:dyDescent="0.15">
      <c r="A26" s="16"/>
      <c r="B26" s="17"/>
      <c r="C26" s="8" t="s">
        <v>18</v>
      </c>
      <c r="D26" s="9">
        <v>16</v>
      </c>
      <c r="E26" s="10">
        <f>G8+G26</f>
        <v>13548116</v>
      </c>
      <c r="F26" s="11">
        <f t="shared" si="9"/>
        <v>100</v>
      </c>
      <c r="G26" s="10">
        <f>I26+K26+M26+O26+Q26+S26+U26</f>
        <v>7135395</v>
      </c>
      <c r="H26" s="11">
        <f t="shared" si="10"/>
        <v>52.667064557167954</v>
      </c>
      <c r="I26" s="10">
        <v>1875622</v>
      </c>
      <c r="J26" s="11">
        <f t="shared" si="11"/>
        <v>13.844153681589381</v>
      </c>
      <c r="K26" s="10">
        <v>96600</v>
      </c>
      <c r="L26" s="11">
        <f t="shared" si="12"/>
        <v>0.7130142670759535</v>
      </c>
      <c r="M26" s="10">
        <v>162285</v>
      </c>
      <c r="N26" s="11">
        <f t="shared" si="13"/>
        <v>1.1978418253873822</v>
      </c>
      <c r="O26" s="10">
        <v>2043896</v>
      </c>
      <c r="P26" s="11">
        <f t="shared" si="14"/>
        <v>15.086200915315459</v>
      </c>
      <c r="Q26" s="10">
        <v>600057</v>
      </c>
      <c r="R26" s="11">
        <f t="shared" si="15"/>
        <v>4.4290807666541978</v>
      </c>
      <c r="S26" s="10">
        <v>2219362</v>
      </c>
      <c r="T26" s="11">
        <f t="shared" si="16"/>
        <v>16.381333020768349</v>
      </c>
      <c r="U26" s="10">
        <v>137573</v>
      </c>
      <c r="V26" s="11">
        <f t="shared" si="17"/>
        <v>1.0154400803772274</v>
      </c>
    </row>
    <row r="27" spans="1:22" s="12" customFormat="1" ht="18.75" customHeight="1" x14ac:dyDescent="0.15">
      <c r="A27" s="16"/>
      <c r="B27" s="17"/>
      <c r="C27" s="8" t="s">
        <v>19</v>
      </c>
      <c r="D27" s="9">
        <v>4</v>
      </c>
      <c r="E27" s="10">
        <f>G9+G27</f>
        <v>403024</v>
      </c>
      <c r="F27" s="11">
        <f t="shared" si="9"/>
        <v>100</v>
      </c>
      <c r="G27" s="10">
        <f>I27+K27+M27+O27+Q27+S27+U27</f>
        <v>101774</v>
      </c>
      <c r="H27" s="11">
        <f t="shared" si="10"/>
        <v>25.252590416451625</v>
      </c>
      <c r="I27" s="10">
        <v>0</v>
      </c>
      <c r="J27" s="11">
        <f t="shared" si="11"/>
        <v>0</v>
      </c>
      <c r="K27" s="10">
        <v>0</v>
      </c>
      <c r="L27" s="11">
        <f t="shared" si="12"/>
        <v>0</v>
      </c>
      <c r="M27" s="10">
        <v>0</v>
      </c>
      <c r="N27" s="11">
        <f t="shared" si="13"/>
        <v>0</v>
      </c>
      <c r="O27" s="10">
        <v>0</v>
      </c>
      <c r="P27" s="11">
        <f t="shared" si="14"/>
        <v>0</v>
      </c>
      <c r="Q27" s="10">
        <v>101774</v>
      </c>
      <c r="R27" s="11">
        <f t="shared" si="15"/>
        <v>25.252590416451625</v>
      </c>
      <c r="S27" s="10">
        <v>0</v>
      </c>
      <c r="T27" s="11">
        <f t="shared" si="16"/>
        <v>0</v>
      </c>
      <c r="U27" s="10">
        <v>0</v>
      </c>
      <c r="V27" s="11">
        <f t="shared" si="17"/>
        <v>0</v>
      </c>
    </row>
    <row r="28" spans="1:22" s="12" customFormat="1" ht="18.75" customHeight="1" x14ac:dyDescent="0.15">
      <c r="A28" s="16"/>
      <c r="B28" s="17"/>
      <c r="C28" s="2" t="s">
        <v>20</v>
      </c>
      <c r="D28" s="9">
        <f>SUM(D25:D27)</f>
        <v>26</v>
      </c>
      <c r="E28" s="10">
        <f>SUM(E25:E27)</f>
        <v>55981736</v>
      </c>
      <c r="F28" s="11">
        <f t="shared" si="9"/>
        <v>100</v>
      </c>
      <c r="G28" s="10">
        <f>SUM(G25:G27)</f>
        <v>34544094</v>
      </c>
      <c r="H28" s="11">
        <f t="shared" si="10"/>
        <v>61.70600711632094</v>
      </c>
      <c r="I28" s="10">
        <v>15676853</v>
      </c>
      <c r="J28" s="11">
        <f t="shared" si="11"/>
        <v>28.003513503046779</v>
      </c>
      <c r="K28" s="10">
        <v>1221317</v>
      </c>
      <c r="L28" s="11">
        <f t="shared" si="12"/>
        <v>2.1816347388726922</v>
      </c>
      <c r="M28" s="10">
        <v>1911615</v>
      </c>
      <c r="N28" s="11">
        <f t="shared" si="13"/>
        <v>3.4147118981805065</v>
      </c>
      <c r="O28" s="10">
        <v>9422894</v>
      </c>
      <c r="P28" s="11">
        <f t="shared" si="14"/>
        <v>16.832086093221545</v>
      </c>
      <c r="Q28" s="10">
        <v>1437741</v>
      </c>
      <c r="R28" s="11">
        <f t="shared" si="15"/>
        <v>2.5682322534620936</v>
      </c>
      <c r="S28" s="10">
        <v>4663943</v>
      </c>
      <c r="T28" s="11">
        <f t="shared" si="16"/>
        <v>8.3311867999234615</v>
      </c>
      <c r="U28" s="10">
        <v>209731</v>
      </c>
      <c r="V28" s="11">
        <f t="shared" si="17"/>
        <v>0.37464182961385833</v>
      </c>
    </row>
    <row r="29" spans="1:22" s="12" customFormat="1" ht="18.75" customHeight="1" x14ac:dyDescent="0.15">
      <c r="A29" s="16"/>
      <c r="B29" s="35" t="s">
        <v>33</v>
      </c>
      <c r="C29" s="8" t="s">
        <v>17</v>
      </c>
      <c r="D29" s="9">
        <v>6</v>
      </c>
      <c r="E29" s="10">
        <f>G11+G29</f>
        <v>19243633</v>
      </c>
      <c r="F29" s="11">
        <f t="shared" si="9"/>
        <v>100</v>
      </c>
      <c r="G29" s="10">
        <f>I29+K29+M29+O29+Q29+S29+U29</f>
        <v>14296963</v>
      </c>
      <c r="H29" s="11">
        <f t="shared" si="10"/>
        <v>74.294510813005004</v>
      </c>
      <c r="I29" s="10">
        <v>5544381</v>
      </c>
      <c r="J29" s="11">
        <f t="shared" si="11"/>
        <v>28.811508720832496</v>
      </c>
      <c r="K29" s="10">
        <v>498081</v>
      </c>
      <c r="L29" s="11">
        <f t="shared" si="12"/>
        <v>2.58828985150569</v>
      </c>
      <c r="M29" s="10">
        <v>712790</v>
      </c>
      <c r="N29" s="11">
        <f t="shared" si="13"/>
        <v>3.7040303148579063</v>
      </c>
      <c r="O29" s="10">
        <v>4206724</v>
      </c>
      <c r="P29" s="11">
        <f t="shared" si="14"/>
        <v>21.860342067425627</v>
      </c>
      <c r="Q29" s="10">
        <v>1350429</v>
      </c>
      <c r="R29" s="11">
        <f t="shared" si="15"/>
        <v>7.0175366574492459</v>
      </c>
      <c r="S29" s="10">
        <v>1979304</v>
      </c>
      <c r="T29" s="11">
        <f t="shared" si="16"/>
        <v>10.285500664037814</v>
      </c>
      <c r="U29" s="10">
        <v>5254</v>
      </c>
      <c r="V29" s="11">
        <f t="shared" si="17"/>
        <v>2.730253689622952E-2</v>
      </c>
    </row>
    <row r="30" spans="1:22" s="12" customFormat="1" ht="18.75" customHeight="1" x14ac:dyDescent="0.15">
      <c r="A30" s="16"/>
      <c r="B30" s="17"/>
      <c r="C30" s="8" t="s">
        <v>18</v>
      </c>
      <c r="D30" s="9">
        <v>16</v>
      </c>
      <c r="E30" s="10">
        <f>G12+G30</f>
        <v>4235755</v>
      </c>
      <c r="F30" s="11">
        <f t="shared" si="9"/>
        <v>100</v>
      </c>
      <c r="G30" s="10">
        <f>I30+K30+M30+O30+Q30+S30+U30</f>
        <v>2834247</v>
      </c>
      <c r="H30" s="11">
        <f t="shared" si="10"/>
        <v>66.912439458845</v>
      </c>
      <c r="I30" s="10">
        <v>381092</v>
      </c>
      <c r="J30" s="11">
        <f t="shared" si="11"/>
        <v>8.9970265041297246</v>
      </c>
      <c r="K30" s="10">
        <v>146751</v>
      </c>
      <c r="L30" s="11">
        <f t="shared" si="12"/>
        <v>3.4645771533056093</v>
      </c>
      <c r="M30" s="10">
        <v>183224</v>
      </c>
      <c r="N30" s="11">
        <f t="shared" si="13"/>
        <v>4.3256515072283452</v>
      </c>
      <c r="O30" s="10">
        <v>1182318</v>
      </c>
      <c r="P30" s="11">
        <f t="shared" si="14"/>
        <v>27.912804210819559</v>
      </c>
      <c r="Q30" s="10">
        <v>286609</v>
      </c>
      <c r="R30" s="11">
        <f t="shared" si="15"/>
        <v>6.766420626311012</v>
      </c>
      <c r="S30" s="10">
        <v>638778</v>
      </c>
      <c r="T30" s="11">
        <f t="shared" si="16"/>
        <v>15.080617268940246</v>
      </c>
      <c r="U30" s="10">
        <v>15475</v>
      </c>
      <c r="V30" s="11">
        <f t="shared" si="17"/>
        <v>0.36534218811050212</v>
      </c>
    </row>
    <row r="31" spans="1:22" s="12" customFormat="1" ht="18.75" customHeight="1" x14ac:dyDescent="0.15">
      <c r="A31" s="16"/>
      <c r="B31" s="17"/>
      <c r="C31" s="8" t="s">
        <v>19</v>
      </c>
      <c r="D31" s="9">
        <v>4</v>
      </c>
      <c r="E31" s="10">
        <f>G13+G31</f>
        <v>203330</v>
      </c>
      <c r="F31" s="11">
        <f t="shared" si="9"/>
        <v>100</v>
      </c>
      <c r="G31" s="10">
        <f>I31+K31+M31+O31+Q31+S31+U31</f>
        <v>71083</v>
      </c>
      <c r="H31" s="11">
        <f t="shared" si="10"/>
        <v>34.959425564353516</v>
      </c>
      <c r="I31" s="10">
        <v>0</v>
      </c>
      <c r="J31" s="11">
        <f t="shared" si="11"/>
        <v>0</v>
      </c>
      <c r="K31" s="10">
        <v>0</v>
      </c>
      <c r="L31" s="11">
        <f t="shared" si="12"/>
        <v>0</v>
      </c>
      <c r="M31" s="10">
        <v>0</v>
      </c>
      <c r="N31" s="11">
        <f t="shared" si="13"/>
        <v>0</v>
      </c>
      <c r="O31" s="10">
        <v>0</v>
      </c>
      <c r="P31" s="11">
        <f t="shared" si="14"/>
        <v>0</v>
      </c>
      <c r="Q31" s="10">
        <v>71083</v>
      </c>
      <c r="R31" s="11">
        <f t="shared" si="15"/>
        <v>34.959425564353516</v>
      </c>
      <c r="S31" s="10">
        <v>0</v>
      </c>
      <c r="T31" s="11">
        <f t="shared" si="16"/>
        <v>0</v>
      </c>
      <c r="U31" s="10">
        <v>0</v>
      </c>
      <c r="V31" s="11">
        <f t="shared" si="17"/>
        <v>0</v>
      </c>
    </row>
    <row r="32" spans="1:22" s="12" customFormat="1" ht="18.75" customHeight="1" x14ac:dyDescent="0.15">
      <c r="A32" s="16"/>
      <c r="B32" s="17"/>
      <c r="C32" s="2" t="s">
        <v>20</v>
      </c>
      <c r="D32" s="9">
        <f>SUM(D29:D31)</f>
        <v>26</v>
      </c>
      <c r="E32" s="10">
        <f>SUM(E29:E31)</f>
        <v>23682718</v>
      </c>
      <c r="F32" s="11">
        <f t="shared" si="9"/>
        <v>100</v>
      </c>
      <c r="G32" s="10">
        <f>SUM(G29:G31)</f>
        <v>17202293</v>
      </c>
      <c r="H32" s="11">
        <f t="shared" si="10"/>
        <v>72.636481167406544</v>
      </c>
      <c r="I32" s="10">
        <v>5925473</v>
      </c>
      <c r="J32" s="11">
        <f t="shared" si="11"/>
        <v>25.020240497733408</v>
      </c>
      <c r="K32" s="10">
        <v>644832</v>
      </c>
      <c r="L32" s="11">
        <f t="shared" si="12"/>
        <v>2.7227955845270801</v>
      </c>
      <c r="M32" s="10">
        <v>896014</v>
      </c>
      <c r="N32" s="11">
        <f t="shared" si="13"/>
        <v>3.7834086442274066</v>
      </c>
      <c r="O32" s="10">
        <v>5389042</v>
      </c>
      <c r="P32" s="11">
        <f t="shared" si="14"/>
        <v>22.755166868937931</v>
      </c>
      <c r="Q32" s="10">
        <v>1708121</v>
      </c>
      <c r="R32" s="11">
        <f t="shared" si="15"/>
        <v>7.2125209614876136</v>
      </c>
      <c r="S32" s="10">
        <v>2618082</v>
      </c>
      <c r="T32" s="11">
        <f t="shared" si="16"/>
        <v>11.054820650231109</v>
      </c>
      <c r="U32" s="10">
        <v>20729</v>
      </c>
      <c r="V32" s="11">
        <f t="shared" si="17"/>
        <v>8.7527960261993581E-2</v>
      </c>
    </row>
    <row r="33" spans="1:22" s="12" customFormat="1" ht="18.75" customHeight="1" x14ac:dyDescent="0.15">
      <c r="A33" s="16"/>
      <c r="B33" s="35" t="s">
        <v>0</v>
      </c>
      <c r="C33" s="8" t="s">
        <v>17</v>
      </c>
      <c r="D33" s="9">
        <v>6</v>
      </c>
      <c r="E33" s="10">
        <f>G15+G33</f>
        <v>456894</v>
      </c>
      <c r="F33" s="11">
        <f t="shared" si="9"/>
        <v>100</v>
      </c>
      <c r="G33" s="10">
        <f>I33+K33+M33+O33+Q33+S33+U33</f>
        <v>346744</v>
      </c>
      <c r="H33" s="11">
        <f t="shared" si="10"/>
        <v>75.891563469863911</v>
      </c>
      <c r="I33" s="10">
        <v>92064</v>
      </c>
      <c r="J33" s="11">
        <f t="shared" si="11"/>
        <v>20.149969139450288</v>
      </c>
      <c r="K33" s="10">
        <v>0</v>
      </c>
      <c r="L33" s="11">
        <f t="shared" si="12"/>
        <v>0</v>
      </c>
      <c r="M33" s="10">
        <v>29879</v>
      </c>
      <c r="N33" s="11">
        <f t="shared" si="13"/>
        <v>6.5395912399812639</v>
      </c>
      <c r="O33" s="10">
        <v>198627</v>
      </c>
      <c r="P33" s="11">
        <f t="shared" si="14"/>
        <v>43.47332203968535</v>
      </c>
      <c r="Q33" s="10">
        <v>8056</v>
      </c>
      <c r="R33" s="11">
        <f t="shared" si="15"/>
        <v>1.763209847360657</v>
      </c>
      <c r="S33" s="10">
        <v>16518</v>
      </c>
      <c r="T33" s="11">
        <f t="shared" si="16"/>
        <v>3.6152805683594003</v>
      </c>
      <c r="U33" s="10">
        <v>1600</v>
      </c>
      <c r="V33" s="11">
        <f t="shared" si="17"/>
        <v>0.35019063502694281</v>
      </c>
    </row>
    <row r="34" spans="1:22" s="12" customFormat="1" ht="18.75" customHeight="1" x14ac:dyDescent="0.15">
      <c r="A34" s="16"/>
      <c r="B34" s="17"/>
      <c r="C34" s="8" t="s">
        <v>18</v>
      </c>
      <c r="D34" s="9">
        <v>16</v>
      </c>
      <c r="E34" s="10">
        <f>G16+G34</f>
        <v>299958</v>
      </c>
      <c r="F34" s="11">
        <f t="shared" si="9"/>
        <v>100</v>
      </c>
      <c r="G34" s="10">
        <f>I34+K34+M34+O34+Q34+S34+U34</f>
        <v>155821</v>
      </c>
      <c r="H34" s="11">
        <f t="shared" si="10"/>
        <v>51.947605998173074</v>
      </c>
      <c r="I34" s="10">
        <v>48052</v>
      </c>
      <c r="J34" s="11">
        <f t="shared" si="11"/>
        <v>16.019576073983689</v>
      </c>
      <c r="K34" s="10">
        <v>126</v>
      </c>
      <c r="L34" s="11">
        <f t="shared" si="12"/>
        <v>4.2005880823315259E-2</v>
      </c>
      <c r="M34" s="10">
        <v>2892</v>
      </c>
      <c r="N34" s="11">
        <f t="shared" si="13"/>
        <v>0.96413497889704558</v>
      </c>
      <c r="O34" s="10">
        <v>73990</v>
      </c>
      <c r="P34" s="11">
        <f t="shared" si="14"/>
        <v>24.66678668346902</v>
      </c>
      <c r="Q34" s="10">
        <v>6413</v>
      </c>
      <c r="R34" s="11">
        <f t="shared" si="15"/>
        <v>2.1379659819041335</v>
      </c>
      <c r="S34" s="10">
        <v>24286</v>
      </c>
      <c r="T34" s="11">
        <f t="shared" si="16"/>
        <v>8.0964668386907501</v>
      </c>
      <c r="U34" s="10">
        <v>62</v>
      </c>
      <c r="V34" s="11">
        <f t="shared" si="17"/>
        <v>2.0669560405123386E-2</v>
      </c>
    </row>
    <row r="35" spans="1:22" s="12" customFormat="1" ht="18.75" customHeight="1" x14ac:dyDescent="0.15">
      <c r="A35" s="16"/>
      <c r="B35" s="17"/>
      <c r="C35" s="8" t="s">
        <v>19</v>
      </c>
      <c r="D35" s="9">
        <v>4</v>
      </c>
      <c r="E35" s="10">
        <f>G17+G35</f>
        <v>15544</v>
      </c>
      <c r="F35" s="11">
        <f t="shared" si="9"/>
        <v>100</v>
      </c>
      <c r="G35" s="10">
        <f>I35+K35+M35+O35+Q35+S35+U35</f>
        <v>3156</v>
      </c>
      <c r="H35" s="11">
        <f t="shared" si="10"/>
        <v>20.303654143077715</v>
      </c>
      <c r="I35" s="10">
        <v>0</v>
      </c>
      <c r="J35" s="11">
        <f t="shared" si="11"/>
        <v>0</v>
      </c>
      <c r="K35" s="10">
        <v>0</v>
      </c>
      <c r="L35" s="11">
        <f t="shared" si="12"/>
        <v>0</v>
      </c>
      <c r="M35" s="10">
        <v>0</v>
      </c>
      <c r="N35" s="11">
        <f t="shared" si="13"/>
        <v>0</v>
      </c>
      <c r="O35" s="10">
        <v>0</v>
      </c>
      <c r="P35" s="11">
        <f t="shared" si="14"/>
        <v>0</v>
      </c>
      <c r="Q35" s="10">
        <v>3156</v>
      </c>
      <c r="R35" s="11">
        <f t="shared" si="15"/>
        <v>20.303654143077715</v>
      </c>
      <c r="S35" s="10">
        <v>0</v>
      </c>
      <c r="T35" s="11">
        <f t="shared" si="16"/>
        <v>0</v>
      </c>
      <c r="U35" s="10">
        <v>0</v>
      </c>
      <c r="V35" s="11">
        <f t="shared" si="17"/>
        <v>0</v>
      </c>
    </row>
    <row r="36" spans="1:22" s="12" customFormat="1" ht="18.75" customHeight="1" x14ac:dyDescent="0.15">
      <c r="A36" s="16"/>
      <c r="B36" s="17"/>
      <c r="C36" s="2" t="s">
        <v>20</v>
      </c>
      <c r="D36" s="9">
        <f>SUM(D33:D35)</f>
        <v>26</v>
      </c>
      <c r="E36" s="10">
        <f>SUM(E33:E35)</f>
        <v>772396</v>
      </c>
      <c r="F36" s="11">
        <f t="shared" si="9"/>
        <v>100</v>
      </c>
      <c r="G36" s="10">
        <f>SUM(G33:G35)</f>
        <v>505721</v>
      </c>
      <c r="H36" s="11">
        <f t="shared" si="10"/>
        <v>65.47431628335724</v>
      </c>
      <c r="I36" s="10">
        <v>140116</v>
      </c>
      <c r="J36" s="11">
        <f t="shared" si="11"/>
        <v>18.140435735037467</v>
      </c>
      <c r="K36" s="10">
        <v>126</v>
      </c>
      <c r="L36" s="11">
        <f t="shared" si="12"/>
        <v>1.6312875778745618E-2</v>
      </c>
      <c r="M36" s="10">
        <v>32771</v>
      </c>
      <c r="N36" s="11">
        <f t="shared" si="13"/>
        <v>4.2427718424227994</v>
      </c>
      <c r="O36" s="10">
        <v>272617</v>
      </c>
      <c r="P36" s="11">
        <f t="shared" si="14"/>
        <v>35.294978223605504</v>
      </c>
      <c r="Q36" s="10">
        <v>17625</v>
      </c>
      <c r="R36" s="11">
        <f t="shared" si="15"/>
        <v>2.2818606000031072</v>
      </c>
      <c r="S36" s="10">
        <v>40804</v>
      </c>
      <c r="T36" s="11">
        <f t="shared" si="16"/>
        <v>5.282782406951875</v>
      </c>
      <c r="U36" s="10">
        <v>1662</v>
      </c>
      <c r="V36" s="11">
        <f t="shared" si="17"/>
        <v>0.21517459955773979</v>
      </c>
    </row>
    <row r="37" spans="1:22" s="12" customFormat="1" ht="21.75" customHeight="1" x14ac:dyDescent="0.15">
      <c r="A37" s="16"/>
      <c r="B37" s="18" t="s">
        <v>21</v>
      </c>
      <c r="C37" s="19"/>
      <c r="D37" s="9">
        <v>26</v>
      </c>
      <c r="E37" s="10">
        <f>E28+E32+E36</f>
        <v>80436850</v>
      </c>
      <c r="F37" s="11">
        <f t="shared" si="9"/>
        <v>100</v>
      </c>
      <c r="G37" s="10">
        <f>G28+G32+G36</f>
        <v>52252108</v>
      </c>
      <c r="H37" s="11">
        <f t="shared" si="10"/>
        <v>64.9604105580962</v>
      </c>
      <c r="I37" s="10">
        <f t="shared" ref="I37:S37" si="18">I28+I32+I36</f>
        <v>21742442</v>
      </c>
      <c r="J37" s="11">
        <f t="shared" si="11"/>
        <v>27.030449352504483</v>
      </c>
      <c r="K37" s="10">
        <f t="shared" si="18"/>
        <v>1866275</v>
      </c>
      <c r="L37" s="11">
        <f t="shared" si="12"/>
        <v>2.3201741490374124</v>
      </c>
      <c r="M37" s="10">
        <f t="shared" si="18"/>
        <v>2840400</v>
      </c>
      <c r="N37" s="11">
        <f t="shared" si="13"/>
        <v>3.5312173462784777</v>
      </c>
      <c r="O37" s="10">
        <f t="shared" si="18"/>
        <v>15084553</v>
      </c>
      <c r="P37" s="11">
        <f t="shared" si="14"/>
        <v>18.753286584444815</v>
      </c>
      <c r="Q37" s="10">
        <f t="shared" si="18"/>
        <v>3163487</v>
      </c>
      <c r="R37" s="11">
        <f t="shared" si="15"/>
        <v>3.9328827521216954</v>
      </c>
      <c r="S37" s="10">
        <f t="shared" si="18"/>
        <v>7322829</v>
      </c>
      <c r="T37" s="11">
        <f t="shared" si="16"/>
        <v>9.1038236828020995</v>
      </c>
      <c r="U37" s="10">
        <f>U28+U32+U36</f>
        <v>232122</v>
      </c>
      <c r="V37" s="11">
        <f t="shared" si="17"/>
        <v>0.28857669090721477</v>
      </c>
    </row>
    <row r="45" spans="1:22" ht="18.75" customHeight="1" x14ac:dyDescent="0.15">
      <c r="A45" s="36" t="s">
        <v>25</v>
      </c>
      <c r="B45" s="36"/>
      <c r="C45" s="36"/>
    </row>
    <row r="46" spans="1:22" ht="18.75" customHeight="1" x14ac:dyDescent="0.15">
      <c r="A46" s="20" t="s">
        <v>2</v>
      </c>
      <c r="B46" s="20"/>
      <c r="C46" s="20"/>
      <c r="S46" s="37" t="s">
        <v>3</v>
      </c>
      <c r="T46" s="37"/>
      <c r="U46" s="37"/>
      <c r="V46" s="37"/>
    </row>
    <row r="47" spans="1:22" ht="18.75" customHeight="1" x14ac:dyDescent="0.15">
      <c r="A47" s="22" t="s">
        <v>4</v>
      </c>
      <c r="B47" s="23"/>
      <c r="C47" s="24"/>
      <c r="D47" s="31" t="s">
        <v>5</v>
      </c>
      <c r="E47" s="38" t="s">
        <v>6</v>
      </c>
      <c r="F47" s="38"/>
      <c r="G47" s="38" t="s">
        <v>7</v>
      </c>
      <c r="H47" s="38"/>
      <c r="I47" s="38" t="s">
        <v>8</v>
      </c>
      <c r="J47" s="38"/>
      <c r="K47" s="38"/>
      <c r="L47" s="38"/>
      <c r="M47" s="38"/>
      <c r="N47" s="38"/>
      <c r="O47" s="38" t="s">
        <v>9</v>
      </c>
      <c r="P47" s="38"/>
      <c r="Q47" s="39" t="s">
        <v>10</v>
      </c>
      <c r="R47" s="38"/>
      <c r="S47" s="39" t="s">
        <v>11</v>
      </c>
      <c r="T47" s="38"/>
      <c r="U47" s="38" t="s">
        <v>0</v>
      </c>
      <c r="V47" s="38"/>
    </row>
    <row r="48" spans="1:22" ht="18.75" customHeight="1" x14ac:dyDescent="0.15">
      <c r="A48" s="25"/>
      <c r="B48" s="26"/>
      <c r="C48" s="27"/>
      <c r="D48" s="31"/>
      <c r="E48" s="38"/>
      <c r="F48" s="38"/>
      <c r="G48" s="38"/>
      <c r="H48" s="38"/>
      <c r="I48" s="38" t="s">
        <v>26</v>
      </c>
      <c r="J48" s="38"/>
      <c r="K48" s="38" t="s">
        <v>13</v>
      </c>
      <c r="L48" s="38"/>
      <c r="M48" s="38" t="s">
        <v>14</v>
      </c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8.75" customHeight="1" x14ac:dyDescent="0.15">
      <c r="A49" s="28"/>
      <c r="B49" s="29"/>
      <c r="C49" s="30"/>
      <c r="D49" s="31"/>
      <c r="E49" s="5" t="s">
        <v>15</v>
      </c>
      <c r="F49" s="5" t="s">
        <v>16</v>
      </c>
      <c r="G49" s="5" t="s">
        <v>15</v>
      </c>
      <c r="H49" s="5" t="s">
        <v>16</v>
      </c>
      <c r="I49" s="5" t="s">
        <v>15</v>
      </c>
      <c r="J49" s="5" t="s">
        <v>16</v>
      </c>
      <c r="K49" s="5" t="s">
        <v>15</v>
      </c>
      <c r="L49" s="5" t="s">
        <v>16</v>
      </c>
      <c r="M49" s="5" t="s">
        <v>15</v>
      </c>
      <c r="N49" s="5" t="s">
        <v>16</v>
      </c>
      <c r="O49" s="5" t="s">
        <v>15</v>
      </c>
      <c r="P49" s="5" t="s">
        <v>16</v>
      </c>
      <c r="Q49" s="5" t="s">
        <v>15</v>
      </c>
      <c r="R49" s="5" t="s">
        <v>16</v>
      </c>
      <c r="S49" s="5" t="s">
        <v>15</v>
      </c>
      <c r="T49" s="5" t="s">
        <v>16</v>
      </c>
      <c r="U49" s="5" t="s">
        <v>15</v>
      </c>
      <c r="V49" s="5" t="s">
        <v>16</v>
      </c>
    </row>
    <row r="50" spans="1:22" s="12" customFormat="1" ht="18.75" customHeight="1" x14ac:dyDescent="0.15">
      <c r="A50" s="34" t="s">
        <v>34</v>
      </c>
      <c r="B50" s="35" t="s">
        <v>35</v>
      </c>
      <c r="C50" s="8" t="s">
        <v>17</v>
      </c>
      <c r="D50" s="9">
        <v>6</v>
      </c>
      <c r="E50" s="13">
        <f>G50+G65</f>
        <v>20755469</v>
      </c>
      <c r="F50" s="11">
        <f t="shared" ref="F50:F59" si="19">E50/E50*100</f>
        <v>100</v>
      </c>
      <c r="G50" s="13">
        <f t="shared" ref="G50:G57" si="20">SUM(I50,K50,M50,O50,Q50,S50,U50)</f>
        <v>1974826</v>
      </c>
      <c r="H50" s="11">
        <f t="shared" ref="H50:H59" si="21">G50/$E50*100</f>
        <v>9.5147259741516805</v>
      </c>
      <c r="I50" s="13">
        <v>0</v>
      </c>
      <c r="J50" s="11">
        <f t="shared" ref="J50:J59" si="22">I50/$E50*100</f>
        <v>0</v>
      </c>
      <c r="K50" s="13">
        <v>0</v>
      </c>
      <c r="L50" s="11">
        <f t="shared" ref="L50:L59" si="23">K50/$E50*100</f>
        <v>0</v>
      </c>
      <c r="M50" s="13">
        <v>14446</v>
      </c>
      <c r="N50" s="11">
        <f t="shared" ref="N50:N59" si="24">M50/$E50*100</f>
        <v>6.960093265057031E-2</v>
      </c>
      <c r="O50" s="13">
        <v>854049</v>
      </c>
      <c r="P50" s="11">
        <f t="shared" ref="P50:P59" si="25">O50/$E50*100</f>
        <v>4.114814268952439</v>
      </c>
      <c r="Q50" s="13">
        <v>111106</v>
      </c>
      <c r="R50" s="11">
        <f t="shared" ref="R50:R59" si="26">Q50/$E50*100</f>
        <v>0.53530951288067741</v>
      </c>
      <c r="S50" s="13">
        <v>60559</v>
      </c>
      <c r="T50" s="11">
        <f t="shared" ref="T50:T59" si="27">S50/$E50*100</f>
        <v>0.29177370070510089</v>
      </c>
      <c r="U50" s="13">
        <v>934666</v>
      </c>
      <c r="V50" s="11">
        <f t="shared" ref="V50:V59" si="28">U50/$E50*100</f>
        <v>4.5032275589628936</v>
      </c>
    </row>
    <row r="51" spans="1:22" s="12" customFormat="1" ht="18.75" customHeight="1" x14ac:dyDescent="0.15">
      <c r="A51" s="16"/>
      <c r="B51" s="17"/>
      <c r="C51" s="8" t="s">
        <v>19</v>
      </c>
      <c r="D51" s="9">
        <v>1</v>
      </c>
      <c r="E51" s="13">
        <f>G51+G66</f>
        <v>445200</v>
      </c>
      <c r="F51" s="11">
        <f t="shared" si="19"/>
        <v>100</v>
      </c>
      <c r="G51" s="13">
        <f t="shared" si="20"/>
        <v>111607</v>
      </c>
      <c r="H51" s="11">
        <f t="shared" si="21"/>
        <v>25.068957771787957</v>
      </c>
      <c r="I51" s="13">
        <v>0</v>
      </c>
      <c r="J51" s="11">
        <f t="shared" si="22"/>
        <v>0</v>
      </c>
      <c r="K51" s="13">
        <v>0</v>
      </c>
      <c r="L51" s="11">
        <f t="shared" si="23"/>
        <v>0</v>
      </c>
      <c r="M51" s="13">
        <v>0</v>
      </c>
      <c r="N51" s="11">
        <f t="shared" si="24"/>
        <v>0</v>
      </c>
      <c r="O51" s="13">
        <v>111607</v>
      </c>
      <c r="P51" s="11">
        <f t="shared" si="25"/>
        <v>25.068957771787957</v>
      </c>
      <c r="Q51" s="13">
        <v>0</v>
      </c>
      <c r="R51" s="11">
        <f t="shared" si="26"/>
        <v>0</v>
      </c>
      <c r="S51" s="13">
        <v>0</v>
      </c>
      <c r="T51" s="11">
        <f t="shared" si="27"/>
        <v>0</v>
      </c>
      <c r="U51" s="13">
        <v>0</v>
      </c>
      <c r="V51" s="11">
        <f t="shared" si="28"/>
        <v>0</v>
      </c>
    </row>
    <row r="52" spans="1:22" s="12" customFormat="1" ht="18.75" customHeight="1" x14ac:dyDescent="0.15">
      <c r="A52" s="16"/>
      <c r="B52" s="17"/>
      <c r="C52" s="2" t="s">
        <v>20</v>
      </c>
      <c r="D52" s="9">
        <f>SUM(D50:D51)</f>
        <v>7</v>
      </c>
      <c r="E52" s="13">
        <f>SUM(E50:E51)</f>
        <v>21200669</v>
      </c>
      <c r="F52" s="11">
        <f t="shared" si="19"/>
        <v>100</v>
      </c>
      <c r="G52" s="13">
        <f t="shared" ref="G52" si="29">SUM(G50:G51)</f>
        <v>2086433</v>
      </c>
      <c r="H52" s="11">
        <f t="shared" si="21"/>
        <v>9.8413545346139788</v>
      </c>
      <c r="I52" s="13">
        <f t="shared" ref="I52" si="30">SUM(I50:I51)</f>
        <v>0</v>
      </c>
      <c r="J52" s="11">
        <f t="shared" si="22"/>
        <v>0</v>
      </c>
      <c r="K52" s="13">
        <v>0</v>
      </c>
      <c r="L52" s="11">
        <f t="shared" si="23"/>
        <v>0</v>
      </c>
      <c r="M52" s="13">
        <v>14446</v>
      </c>
      <c r="N52" s="11">
        <f t="shared" si="24"/>
        <v>6.8139359187203014E-2</v>
      </c>
      <c r="O52" s="13">
        <v>965656</v>
      </c>
      <c r="P52" s="11">
        <f t="shared" si="25"/>
        <v>4.5548373968764855</v>
      </c>
      <c r="Q52" s="13">
        <v>111106</v>
      </c>
      <c r="R52" s="11">
        <f t="shared" si="26"/>
        <v>0.52406836784254307</v>
      </c>
      <c r="S52" s="13">
        <v>60559</v>
      </c>
      <c r="T52" s="11">
        <f t="shared" si="27"/>
        <v>0.28564664633932074</v>
      </c>
      <c r="U52" s="13">
        <v>934666</v>
      </c>
      <c r="V52" s="11">
        <f t="shared" si="28"/>
        <v>4.408662764368426</v>
      </c>
    </row>
    <row r="53" spans="1:22" s="12" customFormat="1" ht="18.75" customHeight="1" x14ac:dyDescent="0.15">
      <c r="A53" s="16"/>
      <c r="B53" s="35" t="s">
        <v>36</v>
      </c>
      <c r="C53" s="8" t="s">
        <v>17</v>
      </c>
      <c r="D53" s="9">
        <v>6</v>
      </c>
      <c r="E53" s="13">
        <f>G53+G68</f>
        <v>12884401</v>
      </c>
      <c r="F53" s="11">
        <f t="shared" si="19"/>
        <v>100</v>
      </c>
      <c r="G53" s="13">
        <f t="shared" si="20"/>
        <v>1104089</v>
      </c>
      <c r="H53" s="11">
        <f t="shared" si="21"/>
        <v>8.5691915363391757</v>
      </c>
      <c r="I53" s="13">
        <v>0</v>
      </c>
      <c r="J53" s="11">
        <f t="shared" si="22"/>
        <v>0</v>
      </c>
      <c r="K53" s="13">
        <v>104</v>
      </c>
      <c r="L53" s="11">
        <f t="shared" si="23"/>
        <v>8.0717760957610678E-4</v>
      </c>
      <c r="M53" s="13">
        <v>4</v>
      </c>
      <c r="N53" s="11">
        <f t="shared" si="24"/>
        <v>3.1045292676004111E-5</v>
      </c>
      <c r="O53" s="13">
        <v>453286</v>
      </c>
      <c r="P53" s="11">
        <f t="shared" si="25"/>
        <v>3.5180991339837995</v>
      </c>
      <c r="Q53" s="13">
        <v>119836</v>
      </c>
      <c r="R53" s="11">
        <f t="shared" si="26"/>
        <v>0.93008592328040707</v>
      </c>
      <c r="S53" s="13">
        <v>82085</v>
      </c>
      <c r="T53" s="11">
        <f t="shared" si="27"/>
        <v>0.63708821232744928</v>
      </c>
      <c r="U53" s="13">
        <v>448774</v>
      </c>
      <c r="V53" s="11">
        <f t="shared" si="28"/>
        <v>3.4830800438452667</v>
      </c>
    </row>
    <row r="54" spans="1:22" s="12" customFormat="1" ht="18.75" customHeight="1" x14ac:dyDescent="0.15">
      <c r="A54" s="16"/>
      <c r="B54" s="17"/>
      <c r="C54" s="8" t="s">
        <v>19</v>
      </c>
      <c r="D54" s="9">
        <v>1</v>
      </c>
      <c r="E54" s="13">
        <f>G54+G69</f>
        <v>368668</v>
      </c>
      <c r="F54" s="11">
        <f t="shared" si="19"/>
        <v>100</v>
      </c>
      <c r="G54" s="13">
        <f t="shared" si="20"/>
        <v>0</v>
      </c>
      <c r="H54" s="11">
        <f t="shared" si="21"/>
        <v>0</v>
      </c>
      <c r="I54" s="13">
        <v>0</v>
      </c>
      <c r="J54" s="11">
        <f t="shared" si="22"/>
        <v>0</v>
      </c>
      <c r="K54" s="13">
        <v>0</v>
      </c>
      <c r="L54" s="11">
        <f t="shared" si="23"/>
        <v>0</v>
      </c>
      <c r="M54" s="13">
        <v>0</v>
      </c>
      <c r="N54" s="11">
        <f t="shared" si="24"/>
        <v>0</v>
      </c>
      <c r="O54" s="13">
        <v>0</v>
      </c>
      <c r="P54" s="11">
        <f t="shared" si="25"/>
        <v>0</v>
      </c>
      <c r="Q54" s="13">
        <v>0</v>
      </c>
      <c r="R54" s="11">
        <f t="shared" si="26"/>
        <v>0</v>
      </c>
      <c r="S54" s="13">
        <v>0</v>
      </c>
      <c r="T54" s="11">
        <f t="shared" si="27"/>
        <v>0</v>
      </c>
      <c r="U54" s="13">
        <v>0</v>
      </c>
      <c r="V54" s="11">
        <f t="shared" si="28"/>
        <v>0</v>
      </c>
    </row>
    <row r="55" spans="1:22" s="12" customFormat="1" ht="18.75" customHeight="1" x14ac:dyDescent="0.15">
      <c r="A55" s="16"/>
      <c r="B55" s="17"/>
      <c r="C55" s="2" t="s">
        <v>20</v>
      </c>
      <c r="D55" s="9">
        <f>SUM(D53:D54)</f>
        <v>7</v>
      </c>
      <c r="E55" s="13">
        <f>SUM(E53:E54)</f>
        <v>13253069</v>
      </c>
      <c r="F55" s="11">
        <f t="shared" si="19"/>
        <v>100</v>
      </c>
      <c r="G55" s="13">
        <f t="shared" ref="G55" si="31">SUM(G53:G54)</f>
        <v>1104089</v>
      </c>
      <c r="H55" s="11">
        <f t="shared" si="21"/>
        <v>8.3308175638412507</v>
      </c>
      <c r="I55" s="13">
        <f t="shared" ref="I55" si="32">SUM(I53:I54)</f>
        <v>0</v>
      </c>
      <c r="J55" s="11">
        <f t="shared" si="22"/>
        <v>0</v>
      </c>
      <c r="K55" s="13">
        <v>104</v>
      </c>
      <c r="L55" s="11">
        <f t="shared" si="23"/>
        <v>7.8472390055465654E-4</v>
      </c>
      <c r="M55" s="13">
        <v>4</v>
      </c>
      <c r="N55" s="11">
        <f t="shared" si="24"/>
        <v>3.0181688482871403E-5</v>
      </c>
      <c r="O55" s="13">
        <v>453286</v>
      </c>
      <c r="P55" s="11">
        <f t="shared" si="25"/>
        <v>3.4202342114117115</v>
      </c>
      <c r="Q55" s="13">
        <v>119836</v>
      </c>
      <c r="R55" s="11">
        <f t="shared" si="26"/>
        <v>0.90421320525834425</v>
      </c>
      <c r="S55" s="13">
        <v>82085</v>
      </c>
      <c r="T55" s="11">
        <f t="shared" si="27"/>
        <v>0.6193659747791247</v>
      </c>
      <c r="U55" s="13">
        <v>448774</v>
      </c>
      <c r="V55" s="11">
        <f t="shared" si="28"/>
        <v>3.3861892668030324</v>
      </c>
    </row>
    <row r="56" spans="1:22" s="12" customFormat="1" ht="18.75" customHeight="1" x14ac:dyDescent="0.15">
      <c r="A56" s="16"/>
      <c r="B56" s="35" t="s">
        <v>0</v>
      </c>
      <c r="C56" s="8" t="s">
        <v>17</v>
      </c>
      <c r="D56" s="9">
        <v>6</v>
      </c>
      <c r="E56" s="13">
        <f>G56+G71</f>
        <v>11890246</v>
      </c>
      <c r="F56" s="11">
        <f t="shared" si="19"/>
        <v>100</v>
      </c>
      <c r="G56" s="13">
        <f t="shared" si="20"/>
        <v>1132216</v>
      </c>
      <c r="H56" s="11">
        <f t="shared" si="21"/>
        <v>9.522225191976684</v>
      </c>
      <c r="I56" s="13">
        <v>0</v>
      </c>
      <c r="J56" s="11">
        <f t="shared" si="22"/>
        <v>0</v>
      </c>
      <c r="K56" s="13">
        <v>0</v>
      </c>
      <c r="L56" s="11">
        <f t="shared" si="23"/>
        <v>0</v>
      </c>
      <c r="M56" s="13">
        <v>29004</v>
      </c>
      <c r="N56" s="11">
        <f t="shared" si="24"/>
        <v>0.24393103389114068</v>
      </c>
      <c r="O56" s="13">
        <v>308824</v>
      </c>
      <c r="P56" s="11">
        <f t="shared" si="25"/>
        <v>2.5972885674526833</v>
      </c>
      <c r="Q56" s="13">
        <v>4110</v>
      </c>
      <c r="R56" s="11">
        <f t="shared" si="26"/>
        <v>3.4566147748330854E-2</v>
      </c>
      <c r="S56" s="13">
        <v>8846</v>
      </c>
      <c r="T56" s="11">
        <f t="shared" si="27"/>
        <v>7.439711508071406E-2</v>
      </c>
      <c r="U56" s="13">
        <v>781432</v>
      </c>
      <c r="V56" s="11">
        <f t="shared" si="28"/>
        <v>6.5720423278038149</v>
      </c>
    </row>
    <row r="57" spans="1:22" s="12" customFormat="1" ht="18.75" customHeight="1" x14ac:dyDescent="0.15">
      <c r="A57" s="16"/>
      <c r="B57" s="17"/>
      <c r="C57" s="8" t="s">
        <v>19</v>
      </c>
      <c r="D57" s="9">
        <v>1</v>
      </c>
      <c r="E57" s="13">
        <f>G57+G72</f>
        <v>238382</v>
      </c>
      <c r="F57" s="11">
        <f t="shared" si="19"/>
        <v>100</v>
      </c>
      <c r="G57" s="13">
        <f t="shared" si="20"/>
        <v>0</v>
      </c>
      <c r="H57" s="11">
        <f t="shared" si="21"/>
        <v>0</v>
      </c>
      <c r="I57" s="13">
        <v>0</v>
      </c>
      <c r="J57" s="11">
        <f t="shared" si="22"/>
        <v>0</v>
      </c>
      <c r="K57" s="13">
        <v>0</v>
      </c>
      <c r="L57" s="11">
        <f t="shared" si="23"/>
        <v>0</v>
      </c>
      <c r="M57" s="13">
        <v>0</v>
      </c>
      <c r="N57" s="11">
        <f t="shared" si="24"/>
        <v>0</v>
      </c>
      <c r="O57" s="13">
        <v>0</v>
      </c>
      <c r="P57" s="11">
        <f t="shared" si="25"/>
        <v>0</v>
      </c>
      <c r="Q57" s="13">
        <v>0</v>
      </c>
      <c r="R57" s="11">
        <f t="shared" si="26"/>
        <v>0</v>
      </c>
      <c r="S57" s="13">
        <v>0</v>
      </c>
      <c r="T57" s="11">
        <f t="shared" si="27"/>
        <v>0</v>
      </c>
      <c r="U57" s="13">
        <v>0</v>
      </c>
      <c r="V57" s="11">
        <f t="shared" si="28"/>
        <v>0</v>
      </c>
    </row>
    <row r="58" spans="1:22" s="12" customFormat="1" ht="18.75" customHeight="1" x14ac:dyDescent="0.15">
      <c r="A58" s="16"/>
      <c r="B58" s="17"/>
      <c r="C58" s="2" t="s">
        <v>20</v>
      </c>
      <c r="D58" s="9">
        <f>SUM(D56:D57)</f>
        <v>7</v>
      </c>
      <c r="E58" s="13">
        <f>G58+G73</f>
        <v>12128628</v>
      </c>
      <c r="F58" s="11">
        <f t="shared" si="19"/>
        <v>100</v>
      </c>
      <c r="G58" s="13">
        <f t="shared" ref="G58" si="33">SUM(G56:G57)</f>
        <v>1132216</v>
      </c>
      <c r="H58" s="11">
        <f t="shared" si="21"/>
        <v>9.3350707103886759</v>
      </c>
      <c r="I58" s="13">
        <f t="shared" ref="I58" si="34">SUM(I56:I57)</f>
        <v>0</v>
      </c>
      <c r="J58" s="11">
        <f t="shared" si="22"/>
        <v>0</v>
      </c>
      <c r="K58" s="13">
        <v>0</v>
      </c>
      <c r="L58" s="11">
        <f t="shared" si="23"/>
        <v>0</v>
      </c>
      <c r="M58" s="13">
        <v>29004</v>
      </c>
      <c r="N58" s="11">
        <f t="shared" si="24"/>
        <v>0.23913669377937882</v>
      </c>
      <c r="O58" s="13">
        <v>308824</v>
      </c>
      <c r="P58" s="11">
        <f t="shared" si="25"/>
        <v>2.5462401847925422</v>
      </c>
      <c r="Q58" s="13">
        <v>4110</v>
      </c>
      <c r="R58" s="11">
        <f t="shared" si="26"/>
        <v>3.3886767736631053E-2</v>
      </c>
      <c r="S58" s="13">
        <v>8846</v>
      </c>
      <c r="T58" s="11">
        <f t="shared" si="27"/>
        <v>7.2934877712466734E-2</v>
      </c>
      <c r="U58" s="13">
        <v>781432</v>
      </c>
      <c r="V58" s="11">
        <f t="shared" si="28"/>
        <v>6.4428721863676586</v>
      </c>
    </row>
    <row r="59" spans="1:22" s="12" customFormat="1" ht="21.75" customHeight="1" x14ac:dyDescent="0.15">
      <c r="A59" s="16"/>
      <c r="B59" s="18" t="s">
        <v>21</v>
      </c>
      <c r="C59" s="19"/>
      <c r="D59" s="9">
        <v>7</v>
      </c>
      <c r="E59" s="13">
        <f>G59+G74</f>
        <v>46582366</v>
      </c>
      <c r="F59" s="11">
        <f t="shared" si="19"/>
        <v>100</v>
      </c>
      <c r="G59" s="13">
        <f>G52+G55+G58</f>
        <v>4322738</v>
      </c>
      <c r="H59" s="11">
        <f t="shared" si="21"/>
        <v>9.2797733803388169</v>
      </c>
      <c r="I59" s="13">
        <f>SUM(I58,I55,I52)</f>
        <v>0</v>
      </c>
      <c r="J59" s="11">
        <f t="shared" si="22"/>
        <v>0</v>
      </c>
      <c r="K59" s="13">
        <f t="shared" ref="K59:U59" si="35">SUM(K58,K55,K52)</f>
        <v>104</v>
      </c>
      <c r="L59" s="11">
        <f t="shared" si="23"/>
        <v>2.2326045010251304E-4</v>
      </c>
      <c r="M59" s="13">
        <f t="shared" si="35"/>
        <v>43454</v>
      </c>
      <c r="N59" s="11">
        <f t="shared" si="24"/>
        <v>9.3284226911101942E-2</v>
      </c>
      <c r="O59" s="13">
        <f t="shared" si="35"/>
        <v>1727766</v>
      </c>
      <c r="P59" s="11">
        <f t="shared" si="25"/>
        <v>3.7090559118444091</v>
      </c>
      <c r="Q59" s="13">
        <f t="shared" si="35"/>
        <v>235052</v>
      </c>
      <c r="R59" s="11">
        <f t="shared" si="26"/>
        <v>0.50459437805284513</v>
      </c>
      <c r="S59" s="13">
        <f t="shared" si="35"/>
        <v>151490</v>
      </c>
      <c r="T59" s="11">
        <f t="shared" si="27"/>
        <v>0.3252088998656702</v>
      </c>
      <c r="U59" s="13">
        <f t="shared" si="35"/>
        <v>2164872</v>
      </c>
      <c r="V59" s="11">
        <f t="shared" si="28"/>
        <v>4.6474067032146884</v>
      </c>
    </row>
    <row r="60" spans="1:22" ht="18.75" customHeight="1" x14ac:dyDescent="0.15"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8.75" customHeight="1" x14ac:dyDescent="0.15">
      <c r="A61" s="20" t="s">
        <v>22</v>
      </c>
      <c r="B61" s="20"/>
      <c r="C61" s="2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21" t="s">
        <v>3</v>
      </c>
      <c r="T61" s="21"/>
      <c r="U61" s="21"/>
      <c r="V61" s="21"/>
    </row>
    <row r="62" spans="1:22" ht="18.75" customHeight="1" x14ac:dyDescent="0.15">
      <c r="A62" s="22" t="s">
        <v>4</v>
      </c>
      <c r="B62" s="23"/>
      <c r="C62" s="24"/>
      <c r="D62" s="31" t="s">
        <v>5</v>
      </c>
      <c r="E62" s="32" t="s">
        <v>6</v>
      </c>
      <c r="F62" s="32"/>
      <c r="G62" s="32" t="s">
        <v>23</v>
      </c>
      <c r="H62" s="32"/>
      <c r="I62" s="32" t="s">
        <v>24</v>
      </c>
      <c r="J62" s="32"/>
      <c r="K62" s="32"/>
      <c r="L62" s="32"/>
      <c r="M62" s="32"/>
      <c r="N62" s="32"/>
      <c r="O62" s="32" t="s">
        <v>9</v>
      </c>
      <c r="P62" s="32"/>
      <c r="Q62" s="33" t="s">
        <v>10</v>
      </c>
      <c r="R62" s="32"/>
      <c r="S62" s="33" t="s">
        <v>11</v>
      </c>
      <c r="T62" s="32"/>
      <c r="U62" s="32" t="s">
        <v>0</v>
      </c>
      <c r="V62" s="32"/>
    </row>
    <row r="63" spans="1:22" ht="18.75" customHeight="1" x14ac:dyDescent="0.15">
      <c r="A63" s="25"/>
      <c r="B63" s="26"/>
      <c r="C63" s="27"/>
      <c r="D63" s="31"/>
      <c r="E63" s="32"/>
      <c r="F63" s="32"/>
      <c r="G63" s="32"/>
      <c r="H63" s="32"/>
      <c r="I63" s="32" t="s">
        <v>26</v>
      </c>
      <c r="J63" s="32"/>
      <c r="K63" s="32" t="s">
        <v>13</v>
      </c>
      <c r="L63" s="32"/>
      <c r="M63" s="32" t="s">
        <v>14</v>
      </c>
      <c r="N63" s="32"/>
      <c r="O63" s="32"/>
      <c r="P63" s="32"/>
      <c r="Q63" s="32"/>
      <c r="R63" s="32"/>
      <c r="S63" s="32"/>
      <c r="T63" s="32"/>
      <c r="U63" s="32"/>
      <c r="V63" s="32"/>
    </row>
    <row r="64" spans="1:22" ht="18.75" customHeight="1" x14ac:dyDescent="0.15">
      <c r="A64" s="28"/>
      <c r="B64" s="29"/>
      <c r="C64" s="30"/>
      <c r="D64" s="31"/>
      <c r="E64" s="6" t="s">
        <v>15</v>
      </c>
      <c r="F64" s="6" t="s">
        <v>16</v>
      </c>
      <c r="G64" s="6" t="s">
        <v>15</v>
      </c>
      <c r="H64" s="6" t="s">
        <v>16</v>
      </c>
      <c r="I64" s="6" t="s">
        <v>15</v>
      </c>
      <c r="J64" s="6" t="s">
        <v>16</v>
      </c>
      <c r="K64" s="6" t="s">
        <v>15</v>
      </c>
      <c r="L64" s="6" t="s">
        <v>16</v>
      </c>
      <c r="M64" s="6" t="s">
        <v>15</v>
      </c>
      <c r="N64" s="6" t="s">
        <v>16</v>
      </c>
      <c r="O64" s="6" t="s">
        <v>15</v>
      </c>
      <c r="P64" s="6" t="s">
        <v>16</v>
      </c>
      <c r="Q64" s="6" t="s">
        <v>15</v>
      </c>
      <c r="R64" s="6" t="s">
        <v>16</v>
      </c>
      <c r="S64" s="6" t="s">
        <v>15</v>
      </c>
      <c r="T64" s="6" t="s">
        <v>16</v>
      </c>
      <c r="U64" s="6" t="s">
        <v>15</v>
      </c>
      <c r="V64" s="6" t="s">
        <v>16</v>
      </c>
    </row>
    <row r="65" spans="1:22" s="12" customFormat="1" ht="18.75" customHeight="1" x14ac:dyDescent="0.15">
      <c r="A65" s="34" t="s">
        <v>34</v>
      </c>
      <c r="B65" s="35" t="s">
        <v>35</v>
      </c>
      <c r="C65" s="8" t="s">
        <v>17</v>
      </c>
      <c r="D65" s="9">
        <v>6</v>
      </c>
      <c r="E65" s="13">
        <f t="shared" ref="E65:E73" si="36">G50+G65</f>
        <v>20755469</v>
      </c>
      <c r="F65" s="11">
        <f t="shared" ref="F65:F74" si="37">E65/E65*100</f>
        <v>100</v>
      </c>
      <c r="G65" s="13">
        <f>SUM(I65,K65,M65,O65,Q65,S65,U65)</f>
        <v>18780643</v>
      </c>
      <c r="H65" s="11">
        <f t="shared" ref="H65:H74" si="38">G65/$E65*100</f>
        <v>90.485274025848312</v>
      </c>
      <c r="I65" s="13">
        <v>0</v>
      </c>
      <c r="J65" s="11">
        <f t="shared" ref="J65:J74" si="39">I65/$E65*100</f>
        <v>0</v>
      </c>
      <c r="K65" s="13">
        <v>202100</v>
      </c>
      <c r="L65" s="11">
        <f t="shared" ref="L65:L74" si="40">K65/$E65*100</f>
        <v>0.97371926406481113</v>
      </c>
      <c r="M65" s="13">
        <v>453289</v>
      </c>
      <c r="N65" s="11">
        <f t="shared" ref="N65:N74" si="41">M65/$E65*100</f>
        <v>2.1839496857430687</v>
      </c>
      <c r="O65" s="13">
        <v>11049418</v>
      </c>
      <c r="P65" s="11">
        <f t="shared" ref="P65:P74" si="42">O65/$E65*100</f>
        <v>53.236175968849466</v>
      </c>
      <c r="Q65" s="13">
        <v>2361611</v>
      </c>
      <c r="R65" s="11">
        <f t="shared" ref="R65:R74" si="43">Q65/$E65*100</f>
        <v>11.378258906122527</v>
      </c>
      <c r="S65" s="13">
        <v>37606</v>
      </c>
      <c r="T65" s="11">
        <f t="shared" ref="T65:T74" si="44">S65/$E65*100</f>
        <v>0.18118598042761644</v>
      </c>
      <c r="U65" s="13">
        <v>4676619</v>
      </c>
      <c r="V65" s="11">
        <f t="shared" ref="V65:V74" si="45">U65/$E65*100</f>
        <v>22.531984220640837</v>
      </c>
    </row>
    <row r="66" spans="1:22" s="12" customFormat="1" ht="18.75" customHeight="1" x14ac:dyDescent="0.15">
      <c r="A66" s="16"/>
      <c r="B66" s="17"/>
      <c r="C66" s="8" t="s">
        <v>19</v>
      </c>
      <c r="D66" s="9">
        <v>1</v>
      </c>
      <c r="E66" s="13">
        <f t="shared" si="36"/>
        <v>445200</v>
      </c>
      <c r="F66" s="11">
        <f t="shared" si="37"/>
        <v>100</v>
      </c>
      <c r="G66" s="13">
        <f>SUM(I66,K66,M66,O66,Q66,S66,U66)</f>
        <v>333593</v>
      </c>
      <c r="H66" s="11">
        <f t="shared" si="38"/>
        <v>74.931042228212036</v>
      </c>
      <c r="I66" s="13">
        <v>0</v>
      </c>
      <c r="J66" s="11">
        <f t="shared" si="39"/>
        <v>0</v>
      </c>
      <c r="K66" s="13">
        <v>0</v>
      </c>
      <c r="L66" s="11">
        <f t="shared" si="40"/>
        <v>0</v>
      </c>
      <c r="M66" s="13">
        <v>0</v>
      </c>
      <c r="N66" s="11">
        <f t="shared" si="41"/>
        <v>0</v>
      </c>
      <c r="O66" s="13">
        <v>0</v>
      </c>
      <c r="P66" s="11">
        <f t="shared" si="42"/>
        <v>0</v>
      </c>
      <c r="Q66" s="13">
        <v>333593</v>
      </c>
      <c r="R66" s="11">
        <f t="shared" si="43"/>
        <v>74.931042228212036</v>
      </c>
      <c r="S66" s="13">
        <v>0</v>
      </c>
      <c r="T66" s="11">
        <f t="shared" si="44"/>
        <v>0</v>
      </c>
      <c r="U66" s="13">
        <v>0</v>
      </c>
      <c r="V66" s="11">
        <f t="shared" si="45"/>
        <v>0</v>
      </c>
    </row>
    <row r="67" spans="1:22" s="12" customFormat="1" ht="18.75" customHeight="1" x14ac:dyDescent="0.15">
      <c r="A67" s="16"/>
      <c r="B67" s="17"/>
      <c r="C67" s="2" t="s">
        <v>20</v>
      </c>
      <c r="D67" s="9">
        <f>SUM(D65:D66)</f>
        <v>7</v>
      </c>
      <c r="E67" s="13">
        <f t="shared" si="36"/>
        <v>21200669</v>
      </c>
      <c r="F67" s="11">
        <f t="shared" si="37"/>
        <v>100</v>
      </c>
      <c r="G67" s="13">
        <f>SUM(G65:G66)</f>
        <v>19114236</v>
      </c>
      <c r="H67" s="11">
        <f t="shared" si="38"/>
        <v>90.158645465386016</v>
      </c>
      <c r="I67" s="13">
        <f t="shared" ref="I67" si="46">SUM(I65:I66)</f>
        <v>0</v>
      </c>
      <c r="J67" s="11">
        <f t="shared" si="39"/>
        <v>0</v>
      </c>
      <c r="K67" s="13">
        <v>202100</v>
      </c>
      <c r="L67" s="11">
        <f t="shared" si="40"/>
        <v>0.95327180477182105</v>
      </c>
      <c r="M67" s="13">
        <v>453289</v>
      </c>
      <c r="N67" s="11">
        <f t="shared" si="41"/>
        <v>2.138088189575527</v>
      </c>
      <c r="O67" s="13">
        <v>11049418</v>
      </c>
      <c r="P67" s="11">
        <f t="shared" si="42"/>
        <v>52.118251551401521</v>
      </c>
      <c r="Q67" s="13">
        <v>2695204</v>
      </c>
      <c r="R67" s="11">
        <f t="shared" si="43"/>
        <v>12.712825241505351</v>
      </c>
      <c r="S67" s="13">
        <v>37606</v>
      </c>
      <c r="T67" s="11">
        <f t="shared" si="44"/>
        <v>0.17738119490474569</v>
      </c>
      <c r="U67" s="13">
        <v>4676619</v>
      </c>
      <c r="V67" s="11">
        <f t="shared" si="45"/>
        <v>22.058827483227063</v>
      </c>
    </row>
    <row r="68" spans="1:22" s="12" customFormat="1" ht="18.75" customHeight="1" x14ac:dyDescent="0.15">
      <c r="A68" s="16"/>
      <c r="B68" s="35" t="s">
        <v>36</v>
      </c>
      <c r="C68" s="8" t="s">
        <v>17</v>
      </c>
      <c r="D68" s="9">
        <v>6</v>
      </c>
      <c r="E68" s="13">
        <f t="shared" si="36"/>
        <v>12884401</v>
      </c>
      <c r="F68" s="11">
        <f t="shared" si="37"/>
        <v>100</v>
      </c>
      <c r="G68" s="13">
        <f>SUM(I68,K68,M68,O68,Q68,S68,U68)</f>
        <v>11780312</v>
      </c>
      <c r="H68" s="11">
        <f t="shared" si="38"/>
        <v>91.430808463660824</v>
      </c>
      <c r="I68" s="13">
        <v>0</v>
      </c>
      <c r="J68" s="11">
        <f t="shared" si="39"/>
        <v>0</v>
      </c>
      <c r="K68" s="13">
        <v>23207</v>
      </c>
      <c r="L68" s="11">
        <f t="shared" si="40"/>
        <v>0.18011702678300684</v>
      </c>
      <c r="M68" s="13">
        <v>107653</v>
      </c>
      <c r="N68" s="11">
        <f t="shared" si="41"/>
        <v>0.83552972311246765</v>
      </c>
      <c r="O68" s="13">
        <v>6152902</v>
      </c>
      <c r="P68" s="11">
        <f t="shared" si="42"/>
        <v>47.754660849192753</v>
      </c>
      <c r="Q68" s="13">
        <v>1298119</v>
      </c>
      <c r="R68" s="11">
        <f t="shared" si="43"/>
        <v>10.075121070820444</v>
      </c>
      <c r="S68" s="13">
        <v>10431</v>
      </c>
      <c r="T68" s="11">
        <f t="shared" si="44"/>
        <v>8.0958361975849713E-2</v>
      </c>
      <c r="U68" s="13">
        <v>4188000</v>
      </c>
      <c r="V68" s="11">
        <f t="shared" si="45"/>
        <v>32.504421431776301</v>
      </c>
    </row>
    <row r="69" spans="1:22" s="12" customFormat="1" ht="18.75" customHeight="1" x14ac:dyDescent="0.15">
      <c r="A69" s="16"/>
      <c r="B69" s="17"/>
      <c r="C69" s="8" t="s">
        <v>19</v>
      </c>
      <c r="D69" s="9">
        <v>1</v>
      </c>
      <c r="E69" s="13">
        <f t="shared" si="36"/>
        <v>368668</v>
      </c>
      <c r="F69" s="11">
        <f t="shared" si="37"/>
        <v>100</v>
      </c>
      <c r="G69" s="13">
        <f>SUM(I69,K69,M69,O69,Q69,S69,U69)</f>
        <v>368668</v>
      </c>
      <c r="H69" s="11">
        <f t="shared" si="38"/>
        <v>100</v>
      </c>
      <c r="I69" s="13">
        <v>0</v>
      </c>
      <c r="J69" s="11">
        <f t="shared" si="39"/>
        <v>0</v>
      </c>
      <c r="K69" s="13">
        <v>0</v>
      </c>
      <c r="L69" s="11">
        <f t="shared" si="40"/>
        <v>0</v>
      </c>
      <c r="M69" s="13">
        <v>0</v>
      </c>
      <c r="N69" s="11">
        <f t="shared" si="41"/>
        <v>0</v>
      </c>
      <c r="O69" s="13">
        <v>87373</v>
      </c>
      <c r="P69" s="11">
        <f t="shared" si="42"/>
        <v>23.69964303926568</v>
      </c>
      <c r="Q69" s="13">
        <v>281295</v>
      </c>
      <c r="R69" s="11">
        <f t="shared" si="43"/>
        <v>76.30035696073432</v>
      </c>
      <c r="S69" s="13">
        <v>0</v>
      </c>
      <c r="T69" s="11">
        <f t="shared" si="44"/>
        <v>0</v>
      </c>
      <c r="U69" s="13">
        <v>0</v>
      </c>
      <c r="V69" s="11">
        <f t="shared" si="45"/>
        <v>0</v>
      </c>
    </row>
    <row r="70" spans="1:22" s="12" customFormat="1" ht="18.75" customHeight="1" x14ac:dyDescent="0.15">
      <c r="A70" s="16"/>
      <c r="B70" s="17"/>
      <c r="C70" s="2" t="s">
        <v>20</v>
      </c>
      <c r="D70" s="9">
        <f>SUM(D68:D69)</f>
        <v>7</v>
      </c>
      <c r="E70" s="13">
        <f t="shared" si="36"/>
        <v>13253069</v>
      </c>
      <c r="F70" s="11">
        <f t="shared" si="37"/>
        <v>100</v>
      </c>
      <c r="G70" s="13">
        <f>SUM(G68:G69)</f>
        <v>12148980</v>
      </c>
      <c r="H70" s="11">
        <f t="shared" si="38"/>
        <v>91.669182436158749</v>
      </c>
      <c r="I70" s="13">
        <f t="shared" ref="I70" si="47">SUM(I68:I69)</f>
        <v>0</v>
      </c>
      <c r="J70" s="11">
        <f t="shared" si="39"/>
        <v>0</v>
      </c>
      <c r="K70" s="13">
        <v>23207</v>
      </c>
      <c r="L70" s="11">
        <f t="shared" si="40"/>
        <v>0.17510661115549914</v>
      </c>
      <c r="M70" s="13">
        <v>107653</v>
      </c>
      <c r="N70" s="11">
        <f t="shared" si="41"/>
        <v>0.81228732756163868</v>
      </c>
      <c r="O70" s="13">
        <v>6240275</v>
      </c>
      <c r="P70" s="11">
        <f t="shared" si="42"/>
        <v>47.08550902436258</v>
      </c>
      <c r="Q70" s="13">
        <v>1579414</v>
      </c>
      <c r="R70" s="11">
        <f t="shared" si="43"/>
        <v>11.917345333371463</v>
      </c>
      <c r="S70" s="13">
        <v>10431</v>
      </c>
      <c r="T70" s="11">
        <f t="shared" si="44"/>
        <v>7.8706298141207887E-2</v>
      </c>
      <c r="U70" s="13">
        <v>4188000</v>
      </c>
      <c r="V70" s="11">
        <f t="shared" si="45"/>
        <v>31.600227841566358</v>
      </c>
    </row>
    <row r="71" spans="1:22" s="12" customFormat="1" ht="18.75" customHeight="1" x14ac:dyDescent="0.15">
      <c r="A71" s="16"/>
      <c r="B71" s="35" t="s">
        <v>0</v>
      </c>
      <c r="C71" s="8" t="s">
        <v>17</v>
      </c>
      <c r="D71" s="9">
        <v>6</v>
      </c>
      <c r="E71" s="13">
        <f t="shared" si="36"/>
        <v>11890246</v>
      </c>
      <c r="F71" s="11">
        <f t="shared" si="37"/>
        <v>100</v>
      </c>
      <c r="G71" s="13">
        <f>SUM(I71,K71,M71,O71,Q71,S71,U71)</f>
        <v>10758030</v>
      </c>
      <c r="H71" s="11">
        <f t="shared" si="38"/>
        <v>90.477774808023312</v>
      </c>
      <c r="I71" s="13">
        <v>0</v>
      </c>
      <c r="J71" s="11">
        <f t="shared" si="39"/>
        <v>0</v>
      </c>
      <c r="K71" s="13">
        <v>70711</v>
      </c>
      <c r="L71" s="11">
        <f t="shared" si="40"/>
        <v>0.59469753611489617</v>
      </c>
      <c r="M71" s="13">
        <v>301955</v>
      </c>
      <c r="N71" s="11">
        <f t="shared" si="41"/>
        <v>2.53951852636186</v>
      </c>
      <c r="O71" s="13">
        <v>3796970</v>
      </c>
      <c r="P71" s="11">
        <f t="shared" si="42"/>
        <v>31.933485648656891</v>
      </c>
      <c r="Q71" s="13">
        <v>2471449</v>
      </c>
      <c r="R71" s="11">
        <f t="shared" si="43"/>
        <v>20.785516128093565</v>
      </c>
      <c r="S71" s="13">
        <v>2853</v>
      </c>
      <c r="T71" s="11">
        <f t="shared" si="44"/>
        <v>2.3994457305593173E-2</v>
      </c>
      <c r="U71" s="13">
        <v>4114092</v>
      </c>
      <c r="V71" s="11">
        <f t="shared" si="45"/>
        <v>34.600562511490516</v>
      </c>
    </row>
    <row r="72" spans="1:22" s="12" customFormat="1" ht="18.75" customHeight="1" x14ac:dyDescent="0.15">
      <c r="A72" s="16"/>
      <c r="B72" s="17"/>
      <c r="C72" s="8" t="s">
        <v>19</v>
      </c>
      <c r="D72" s="9">
        <v>1</v>
      </c>
      <c r="E72" s="13">
        <f t="shared" si="36"/>
        <v>238382</v>
      </c>
      <c r="F72" s="11">
        <f t="shared" si="37"/>
        <v>100</v>
      </c>
      <c r="G72" s="13">
        <f>SUM(I72,K72,M72,O72,Q72,S72,U72)</f>
        <v>238382</v>
      </c>
      <c r="H72" s="11">
        <f t="shared" si="38"/>
        <v>100</v>
      </c>
      <c r="I72" s="13">
        <v>0</v>
      </c>
      <c r="J72" s="11">
        <f t="shared" si="39"/>
        <v>0</v>
      </c>
      <c r="K72" s="13">
        <v>0</v>
      </c>
      <c r="L72" s="11">
        <f t="shared" si="40"/>
        <v>0</v>
      </c>
      <c r="M72" s="13">
        <v>0</v>
      </c>
      <c r="N72" s="11">
        <f t="shared" si="41"/>
        <v>0</v>
      </c>
      <c r="O72" s="13">
        <v>0</v>
      </c>
      <c r="P72" s="11">
        <f t="shared" si="42"/>
        <v>0</v>
      </c>
      <c r="Q72" s="13">
        <v>238382</v>
      </c>
      <c r="R72" s="11">
        <f t="shared" si="43"/>
        <v>100</v>
      </c>
      <c r="S72" s="13">
        <v>0</v>
      </c>
      <c r="T72" s="11">
        <f t="shared" si="44"/>
        <v>0</v>
      </c>
      <c r="U72" s="13">
        <v>0</v>
      </c>
      <c r="V72" s="11">
        <f t="shared" si="45"/>
        <v>0</v>
      </c>
    </row>
    <row r="73" spans="1:22" s="12" customFormat="1" ht="18.75" customHeight="1" x14ac:dyDescent="0.15">
      <c r="A73" s="16"/>
      <c r="B73" s="17"/>
      <c r="C73" s="2" t="s">
        <v>20</v>
      </c>
      <c r="D73" s="9">
        <f>SUM(D71:D72)</f>
        <v>7</v>
      </c>
      <c r="E73" s="13">
        <f t="shared" si="36"/>
        <v>12128628</v>
      </c>
      <c r="F73" s="11">
        <f t="shared" si="37"/>
        <v>100</v>
      </c>
      <c r="G73" s="13">
        <f>SUM(G71:G72)</f>
        <v>10996412</v>
      </c>
      <c r="H73" s="11">
        <f t="shared" si="38"/>
        <v>90.664929289611322</v>
      </c>
      <c r="I73" s="13">
        <f t="shared" ref="I73" si="48">SUM(I71:I72)</f>
        <v>0</v>
      </c>
      <c r="J73" s="11">
        <f t="shared" si="39"/>
        <v>0</v>
      </c>
      <c r="K73" s="13">
        <v>70711</v>
      </c>
      <c r="L73" s="11">
        <f t="shared" si="40"/>
        <v>0.58300905922747404</v>
      </c>
      <c r="M73" s="13">
        <v>301955</v>
      </c>
      <c r="N73" s="11">
        <f t="shared" si="41"/>
        <v>2.4896055844074039</v>
      </c>
      <c r="O73" s="13">
        <v>3796970</v>
      </c>
      <c r="P73" s="11">
        <f t="shared" si="42"/>
        <v>31.305849268359125</v>
      </c>
      <c r="Q73" s="13">
        <v>2709831</v>
      </c>
      <c r="R73" s="11">
        <f t="shared" si="43"/>
        <v>22.342436423971453</v>
      </c>
      <c r="S73" s="13">
        <v>2853</v>
      </c>
      <c r="T73" s="11">
        <f t="shared" si="44"/>
        <v>2.352285847995338E-2</v>
      </c>
      <c r="U73" s="13">
        <v>4114092</v>
      </c>
      <c r="V73" s="11">
        <f t="shared" si="45"/>
        <v>33.920506095165912</v>
      </c>
    </row>
    <row r="74" spans="1:22" s="12" customFormat="1" ht="21.75" customHeight="1" x14ac:dyDescent="0.15">
      <c r="A74" s="16"/>
      <c r="B74" s="18" t="s">
        <v>21</v>
      </c>
      <c r="C74" s="19"/>
      <c r="D74" s="9">
        <v>7</v>
      </c>
      <c r="E74" s="13">
        <f>G59+G74</f>
        <v>46582366</v>
      </c>
      <c r="F74" s="11">
        <f t="shared" si="37"/>
        <v>100</v>
      </c>
      <c r="G74" s="13">
        <f>SUM(G67,G70,G73)</f>
        <v>42259628</v>
      </c>
      <c r="H74" s="11">
        <f t="shared" si="38"/>
        <v>90.720226619661176</v>
      </c>
      <c r="I74" s="13">
        <f t="shared" ref="I74:U74" si="49">SUM(I67,I70,I73)</f>
        <v>0</v>
      </c>
      <c r="J74" s="11">
        <f t="shared" si="39"/>
        <v>0</v>
      </c>
      <c r="K74" s="13">
        <f t="shared" si="49"/>
        <v>296018</v>
      </c>
      <c r="L74" s="11">
        <f t="shared" si="40"/>
        <v>0.63547222998505482</v>
      </c>
      <c r="M74" s="13">
        <f t="shared" si="49"/>
        <v>862897</v>
      </c>
      <c r="N74" s="11">
        <f t="shared" si="41"/>
        <v>1.8524112751164252</v>
      </c>
      <c r="O74" s="13">
        <f t="shared" si="49"/>
        <v>21086663</v>
      </c>
      <c r="P74" s="11">
        <f t="shared" si="42"/>
        <v>45.26747954365392</v>
      </c>
      <c r="Q74" s="13">
        <f t="shared" si="49"/>
        <v>6984449</v>
      </c>
      <c r="R74" s="11">
        <f t="shared" si="43"/>
        <v>14.993761802481224</v>
      </c>
      <c r="S74" s="13">
        <f t="shared" si="49"/>
        <v>50890</v>
      </c>
      <c r="T74" s="11">
        <f t="shared" si="44"/>
        <v>0.10924734909343163</v>
      </c>
      <c r="U74" s="13">
        <f t="shared" si="49"/>
        <v>12978711</v>
      </c>
      <c r="V74" s="11">
        <f t="shared" si="45"/>
        <v>27.861854419331127</v>
      </c>
    </row>
    <row r="75" spans="1:22" ht="18.75" customHeight="1" x14ac:dyDescent="0.15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8.75" customHeight="1" x14ac:dyDescent="0.15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8.75" customHeight="1" x14ac:dyDescent="0.15"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8.75" customHeight="1" x14ac:dyDescent="0.15"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8.75" customHeight="1" x14ac:dyDescent="0.15"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8.75" customHeight="1" x14ac:dyDescent="0.15"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8.75" customHeight="1" x14ac:dyDescent="0.15"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8.75" customHeight="1" x14ac:dyDescent="0.15"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8.75" customHeight="1" x14ac:dyDescent="0.15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8.75" customHeight="1" x14ac:dyDescent="0.15"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8.75" customHeight="1" x14ac:dyDescent="0.15"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8.75" customHeight="1" x14ac:dyDescent="0.15"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8.75" customHeight="1" x14ac:dyDescent="0.15"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8.75" customHeight="1" x14ac:dyDescent="0.15">
      <c r="A88" s="36" t="s">
        <v>27</v>
      </c>
      <c r="B88" s="36"/>
      <c r="C88" s="3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8.75" customHeight="1" x14ac:dyDescent="0.15">
      <c r="A89" s="20" t="s">
        <v>2</v>
      </c>
      <c r="B89" s="20"/>
      <c r="C89" s="20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21" t="s">
        <v>3</v>
      </c>
      <c r="T89" s="21"/>
      <c r="U89" s="21"/>
      <c r="V89" s="21"/>
    </row>
    <row r="90" spans="1:22" ht="18.75" customHeight="1" x14ac:dyDescent="0.15">
      <c r="A90" s="22" t="s">
        <v>4</v>
      </c>
      <c r="B90" s="23"/>
      <c r="C90" s="24"/>
      <c r="D90" s="31" t="s">
        <v>5</v>
      </c>
      <c r="E90" s="32" t="s">
        <v>6</v>
      </c>
      <c r="F90" s="32"/>
      <c r="G90" s="32" t="s">
        <v>7</v>
      </c>
      <c r="H90" s="32"/>
      <c r="I90" s="32" t="s">
        <v>8</v>
      </c>
      <c r="J90" s="32"/>
      <c r="K90" s="32"/>
      <c r="L90" s="32"/>
      <c r="M90" s="32"/>
      <c r="N90" s="32"/>
      <c r="O90" s="32" t="s">
        <v>9</v>
      </c>
      <c r="P90" s="32"/>
      <c r="Q90" s="33" t="s">
        <v>10</v>
      </c>
      <c r="R90" s="32"/>
      <c r="S90" s="33" t="s">
        <v>11</v>
      </c>
      <c r="T90" s="32"/>
      <c r="U90" s="32" t="s">
        <v>0</v>
      </c>
      <c r="V90" s="32"/>
    </row>
    <row r="91" spans="1:22" ht="18.75" customHeight="1" x14ac:dyDescent="0.15">
      <c r="A91" s="25"/>
      <c r="B91" s="26"/>
      <c r="C91" s="27"/>
      <c r="D91" s="31"/>
      <c r="E91" s="32"/>
      <c r="F91" s="32"/>
      <c r="G91" s="32"/>
      <c r="H91" s="32"/>
      <c r="I91" s="32" t="s">
        <v>12</v>
      </c>
      <c r="J91" s="32"/>
      <c r="K91" s="32" t="s">
        <v>13</v>
      </c>
      <c r="L91" s="32"/>
      <c r="M91" s="32" t="s">
        <v>14</v>
      </c>
      <c r="N91" s="32"/>
      <c r="O91" s="32"/>
      <c r="P91" s="32"/>
      <c r="Q91" s="32"/>
      <c r="R91" s="32"/>
      <c r="S91" s="32"/>
      <c r="T91" s="32"/>
      <c r="U91" s="32"/>
      <c r="V91" s="32"/>
    </row>
    <row r="92" spans="1:22" ht="18.75" customHeight="1" x14ac:dyDescent="0.15">
      <c r="A92" s="28"/>
      <c r="B92" s="29"/>
      <c r="C92" s="30"/>
      <c r="D92" s="31"/>
      <c r="E92" s="6" t="s">
        <v>15</v>
      </c>
      <c r="F92" s="6" t="s">
        <v>16</v>
      </c>
      <c r="G92" s="6" t="s">
        <v>15</v>
      </c>
      <c r="H92" s="6" t="s">
        <v>16</v>
      </c>
      <c r="I92" s="6" t="s">
        <v>15</v>
      </c>
      <c r="J92" s="6" t="s">
        <v>16</v>
      </c>
      <c r="K92" s="6" t="s">
        <v>15</v>
      </c>
      <c r="L92" s="6" t="s">
        <v>16</v>
      </c>
      <c r="M92" s="6" t="s">
        <v>15</v>
      </c>
      <c r="N92" s="6" t="s">
        <v>16</v>
      </c>
      <c r="O92" s="6" t="s">
        <v>15</v>
      </c>
      <c r="P92" s="6" t="s">
        <v>16</v>
      </c>
      <c r="Q92" s="6" t="s">
        <v>15</v>
      </c>
      <c r="R92" s="6" t="s">
        <v>16</v>
      </c>
      <c r="S92" s="6" t="s">
        <v>15</v>
      </c>
      <c r="T92" s="6" t="s">
        <v>16</v>
      </c>
      <c r="U92" s="6" t="s">
        <v>15</v>
      </c>
      <c r="V92" s="6" t="s">
        <v>16</v>
      </c>
    </row>
    <row r="93" spans="1:22" s="12" customFormat="1" ht="18.75" customHeight="1" x14ac:dyDescent="0.15">
      <c r="A93" s="16" t="s">
        <v>28</v>
      </c>
      <c r="B93" s="17" t="s">
        <v>29</v>
      </c>
      <c r="C93" s="8" t="s">
        <v>17</v>
      </c>
      <c r="D93" s="9">
        <v>1</v>
      </c>
      <c r="E93" s="13">
        <f>G93+G111</f>
        <v>1147329</v>
      </c>
      <c r="F93" s="11">
        <f t="shared" ref="F93:F105" si="50">E93/E93*100</f>
        <v>100</v>
      </c>
      <c r="G93" s="13">
        <f>SUM(I93,K93,M93,O93,Q93,S93,U93)</f>
        <v>153747</v>
      </c>
      <c r="H93" s="11">
        <f t="shared" ref="H93:H105" si="51">G93/$E93*100</f>
        <v>13.400428299119085</v>
      </c>
      <c r="I93" s="13">
        <v>91912</v>
      </c>
      <c r="J93" s="11">
        <f t="shared" ref="J93:J105" si="52">I93/$E93*100</f>
        <v>8.0109541378279463</v>
      </c>
      <c r="K93" s="13">
        <v>0</v>
      </c>
      <c r="L93" s="11">
        <f t="shared" ref="L93:L105" si="53">K93/$E93*100</f>
        <v>0</v>
      </c>
      <c r="M93" s="13">
        <v>38691</v>
      </c>
      <c r="N93" s="11">
        <f t="shared" ref="N93:N105" si="54">M93/$E93*100</f>
        <v>3.3722672398239735</v>
      </c>
      <c r="O93" s="13">
        <v>23144</v>
      </c>
      <c r="P93" s="11">
        <f t="shared" ref="P93:P105" si="55">O93/$E93*100</f>
        <v>2.0172069214671642</v>
      </c>
      <c r="Q93" s="13">
        <v>0</v>
      </c>
      <c r="R93" s="11">
        <f t="shared" ref="R93:R105" si="56">Q93/$E93*100</f>
        <v>0</v>
      </c>
      <c r="S93" s="13">
        <v>0</v>
      </c>
      <c r="T93" s="11">
        <f t="shared" ref="T93:T105" si="57">S93/$E93*100</f>
        <v>0</v>
      </c>
      <c r="U93" s="13">
        <v>0</v>
      </c>
      <c r="V93" s="11">
        <f t="shared" ref="V93:V105" si="58">U93/$E93*100</f>
        <v>0</v>
      </c>
    </row>
    <row r="94" spans="1:22" s="12" customFormat="1" ht="18.75" customHeight="1" x14ac:dyDescent="0.15">
      <c r="A94" s="16"/>
      <c r="B94" s="17"/>
      <c r="C94" s="8" t="s">
        <v>18</v>
      </c>
      <c r="D94" s="9">
        <v>2</v>
      </c>
      <c r="E94" s="13">
        <f t="shared" ref="E94:E102" si="59">G94+G112</f>
        <v>1273478</v>
      </c>
      <c r="F94" s="11">
        <f t="shared" si="50"/>
        <v>100</v>
      </c>
      <c r="G94" s="13">
        <f t="shared" ref="G94:G102" si="60">SUM(I94,K94,M94,O94,Q94,S94,U94)</f>
        <v>181914</v>
      </c>
      <c r="H94" s="11">
        <f t="shared" si="51"/>
        <v>14.284816855886007</v>
      </c>
      <c r="I94" s="13">
        <v>0</v>
      </c>
      <c r="J94" s="11">
        <f t="shared" si="52"/>
        <v>0</v>
      </c>
      <c r="K94" s="13">
        <v>0</v>
      </c>
      <c r="L94" s="11">
        <f t="shared" si="53"/>
        <v>0</v>
      </c>
      <c r="M94" s="13">
        <v>81147</v>
      </c>
      <c r="N94" s="11">
        <f t="shared" si="54"/>
        <v>6.3720770990939775</v>
      </c>
      <c r="O94" s="13">
        <v>29422</v>
      </c>
      <c r="P94" s="11">
        <f t="shared" si="55"/>
        <v>2.3103657856672828</v>
      </c>
      <c r="Q94" s="13">
        <v>0</v>
      </c>
      <c r="R94" s="11">
        <f t="shared" si="56"/>
        <v>0</v>
      </c>
      <c r="S94" s="13">
        <v>2768</v>
      </c>
      <c r="T94" s="11">
        <f t="shared" si="57"/>
        <v>0.21735750440918492</v>
      </c>
      <c r="U94" s="13">
        <v>68577</v>
      </c>
      <c r="V94" s="11">
        <f t="shared" si="58"/>
        <v>5.3850164667155616</v>
      </c>
    </row>
    <row r="95" spans="1:22" s="12" customFormat="1" ht="18.75" customHeight="1" x14ac:dyDescent="0.15">
      <c r="A95" s="16"/>
      <c r="B95" s="17"/>
      <c r="C95" s="8" t="s">
        <v>19</v>
      </c>
      <c r="D95" s="9">
        <v>1</v>
      </c>
      <c r="E95" s="13">
        <f t="shared" si="59"/>
        <v>327709</v>
      </c>
      <c r="F95" s="11">
        <f t="shared" si="50"/>
        <v>100</v>
      </c>
      <c r="G95" s="13">
        <f>SUM(I95,K95,M95,O95,Q95,S95,U95)</f>
        <v>327709</v>
      </c>
      <c r="H95" s="11">
        <f t="shared" si="51"/>
        <v>100</v>
      </c>
      <c r="I95" s="13">
        <v>0</v>
      </c>
      <c r="J95" s="11">
        <f t="shared" si="52"/>
        <v>0</v>
      </c>
      <c r="K95" s="13">
        <v>0</v>
      </c>
      <c r="L95" s="11">
        <f t="shared" si="53"/>
        <v>0</v>
      </c>
      <c r="M95" s="14">
        <v>81927</v>
      </c>
      <c r="N95" s="11">
        <f t="shared" si="54"/>
        <v>24.999923712806179</v>
      </c>
      <c r="O95" s="13">
        <v>0</v>
      </c>
      <c r="P95" s="11">
        <f t="shared" si="55"/>
        <v>0</v>
      </c>
      <c r="Q95" s="7">
        <v>245782</v>
      </c>
      <c r="R95" s="11">
        <f t="shared" si="56"/>
        <v>75.000076287193821</v>
      </c>
      <c r="S95" s="13">
        <v>0</v>
      </c>
      <c r="T95" s="11">
        <f t="shared" si="57"/>
        <v>0</v>
      </c>
      <c r="U95" s="13">
        <v>0</v>
      </c>
      <c r="V95" s="11">
        <f t="shared" si="58"/>
        <v>0</v>
      </c>
    </row>
    <row r="96" spans="1:22" s="12" customFormat="1" ht="18.75" customHeight="1" x14ac:dyDescent="0.15">
      <c r="A96" s="16"/>
      <c r="B96" s="17"/>
      <c r="C96" s="2" t="s">
        <v>20</v>
      </c>
      <c r="D96" s="9">
        <f>SUM(D93:D95)</f>
        <v>4</v>
      </c>
      <c r="E96" s="13">
        <f>SUM(E93:E95)</f>
        <v>2748516</v>
      </c>
      <c r="F96" s="11">
        <f t="shared" si="50"/>
        <v>100</v>
      </c>
      <c r="G96" s="13">
        <f>SUM(G93:G95)</f>
        <v>663370</v>
      </c>
      <c r="H96" s="11">
        <f t="shared" si="51"/>
        <v>24.135569885712872</v>
      </c>
      <c r="I96" s="13">
        <v>91912</v>
      </c>
      <c r="J96" s="11">
        <f t="shared" si="52"/>
        <v>3.3440591213585806</v>
      </c>
      <c r="K96" s="13">
        <v>0</v>
      </c>
      <c r="L96" s="11">
        <f t="shared" si="53"/>
        <v>0</v>
      </c>
      <c r="M96" s="13">
        <v>201765</v>
      </c>
      <c r="N96" s="11">
        <f t="shared" si="54"/>
        <v>7.3408704915670846</v>
      </c>
      <c r="O96" s="13">
        <v>52566</v>
      </c>
      <c r="P96" s="11">
        <f t="shared" si="55"/>
        <v>1.9125229760350675</v>
      </c>
      <c r="Q96" s="13">
        <v>245782</v>
      </c>
      <c r="R96" s="11">
        <f t="shared" si="56"/>
        <v>8.942352891524008</v>
      </c>
      <c r="S96" s="13">
        <v>2768</v>
      </c>
      <c r="T96" s="11">
        <f t="shared" si="57"/>
        <v>0.100708891634613</v>
      </c>
      <c r="U96" s="13">
        <v>68577</v>
      </c>
      <c r="V96" s="11">
        <f t="shared" si="58"/>
        <v>2.4950555135935173</v>
      </c>
    </row>
    <row r="97" spans="1:22" s="12" customFormat="1" ht="18.75" customHeight="1" x14ac:dyDescent="0.15">
      <c r="A97" s="16"/>
      <c r="B97" s="17" t="s">
        <v>30</v>
      </c>
      <c r="C97" s="8" t="s">
        <v>17</v>
      </c>
      <c r="D97" s="9">
        <v>1</v>
      </c>
      <c r="E97" s="13">
        <f t="shared" si="59"/>
        <v>187907</v>
      </c>
      <c r="F97" s="11">
        <f t="shared" si="50"/>
        <v>100</v>
      </c>
      <c r="G97" s="13">
        <f t="shared" si="60"/>
        <v>51312</v>
      </c>
      <c r="H97" s="11">
        <f t="shared" si="51"/>
        <v>27.307125333276566</v>
      </c>
      <c r="I97" s="13">
        <v>0</v>
      </c>
      <c r="J97" s="11">
        <f t="shared" si="52"/>
        <v>0</v>
      </c>
      <c r="K97" s="13">
        <v>1895</v>
      </c>
      <c r="L97" s="11">
        <f t="shared" si="53"/>
        <v>1.0084775979606933</v>
      </c>
      <c r="M97" s="13">
        <v>49417</v>
      </c>
      <c r="N97" s="11">
        <f t="shared" si="54"/>
        <v>26.298647735315871</v>
      </c>
      <c r="O97" s="13">
        <v>0</v>
      </c>
      <c r="P97" s="11">
        <f t="shared" si="55"/>
        <v>0</v>
      </c>
      <c r="Q97" s="13">
        <v>0</v>
      </c>
      <c r="R97" s="11">
        <f t="shared" si="56"/>
        <v>0</v>
      </c>
      <c r="S97" s="13">
        <v>0</v>
      </c>
      <c r="T97" s="11">
        <f t="shared" si="57"/>
        <v>0</v>
      </c>
      <c r="U97" s="13">
        <v>0</v>
      </c>
      <c r="V97" s="11">
        <f t="shared" si="58"/>
        <v>0</v>
      </c>
    </row>
    <row r="98" spans="1:22" s="12" customFormat="1" ht="18.75" customHeight="1" x14ac:dyDescent="0.15">
      <c r="A98" s="16"/>
      <c r="B98" s="17"/>
      <c r="C98" s="8" t="s">
        <v>18</v>
      </c>
      <c r="D98" s="9">
        <v>2</v>
      </c>
      <c r="E98" s="13">
        <f t="shared" si="59"/>
        <v>19005</v>
      </c>
      <c r="F98" s="11">
        <f t="shared" si="50"/>
        <v>100</v>
      </c>
      <c r="G98" s="13">
        <f t="shared" si="60"/>
        <v>3163</v>
      </c>
      <c r="H98" s="11">
        <f t="shared" si="51"/>
        <v>16.642988687187582</v>
      </c>
      <c r="I98" s="15">
        <v>0</v>
      </c>
      <c r="J98" s="11">
        <f t="shared" si="52"/>
        <v>0</v>
      </c>
      <c r="K98" s="15">
        <v>0</v>
      </c>
      <c r="L98" s="11">
        <f t="shared" si="53"/>
        <v>0</v>
      </c>
      <c r="M98" s="15">
        <v>2778</v>
      </c>
      <c r="N98" s="11">
        <f t="shared" si="54"/>
        <v>14.617205998421468</v>
      </c>
      <c r="O98" s="15">
        <v>9</v>
      </c>
      <c r="P98" s="11">
        <f t="shared" si="55"/>
        <v>4.7355958958168902E-2</v>
      </c>
      <c r="Q98" s="15">
        <v>0</v>
      </c>
      <c r="R98" s="11">
        <f t="shared" si="56"/>
        <v>0</v>
      </c>
      <c r="S98" s="15">
        <v>303</v>
      </c>
      <c r="T98" s="11">
        <f t="shared" si="57"/>
        <v>1.5943172849250196</v>
      </c>
      <c r="U98" s="15">
        <v>73</v>
      </c>
      <c r="V98" s="11">
        <f t="shared" si="58"/>
        <v>0.38410944488292559</v>
      </c>
    </row>
    <row r="99" spans="1:22" s="12" customFormat="1" ht="18.75" customHeight="1" x14ac:dyDescent="0.15">
      <c r="A99" s="16"/>
      <c r="B99" s="17"/>
      <c r="C99" s="8" t="s">
        <v>19</v>
      </c>
      <c r="D99" s="9">
        <v>1</v>
      </c>
      <c r="E99" s="13">
        <f t="shared" si="59"/>
        <v>0</v>
      </c>
      <c r="F99" s="11">
        <v>0</v>
      </c>
      <c r="G99" s="13">
        <f t="shared" si="60"/>
        <v>0</v>
      </c>
      <c r="H99" s="11">
        <v>0</v>
      </c>
      <c r="I99" s="15">
        <v>0</v>
      </c>
      <c r="J99" s="11">
        <v>0</v>
      </c>
      <c r="K99" s="15">
        <v>0</v>
      </c>
      <c r="L99" s="11">
        <v>0</v>
      </c>
      <c r="M99" s="15">
        <v>0</v>
      </c>
      <c r="N99" s="11">
        <v>0</v>
      </c>
      <c r="O99" s="15">
        <v>0</v>
      </c>
      <c r="P99" s="11">
        <v>0</v>
      </c>
      <c r="Q99" s="15">
        <v>0</v>
      </c>
      <c r="R99" s="11">
        <v>0</v>
      </c>
      <c r="S99" s="15">
        <v>0</v>
      </c>
      <c r="T99" s="11">
        <v>0</v>
      </c>
      <c r="U99" s="15">
        <v>0</v>
      </c>
      <c r="V99" s="11">
        <v>0</v>
      </c>
    </row>
    <row r="100" spans="1:22" s="12" customFormat="1" ht="18.75" customHeight="1" x14ac:dyDescent="0.15">
      <c r="A100" s="16"/>
      <c r="B100" s="17"/>
      <c r="C100" s="2" t="s">
        <v>20</v>
      </c>
      <c r="D100" s="9">
        <f>SUM(D97:D99)</f>
        <v>4</v>
      </c>
      <c r="E100" s="13">
        <f>SUM(E97:E99)</f>
        <v>206912</v>
      </c>
      <c r="F100" s="11">
        <f t="shared" si="50"/>
        <v>100</v>
      </c>
      <c r="G100" s="13">
        <f>SUM(G97:G99)</f>
        <v>54475</v>
      </c>
      <c r="H100" s="11">
        <f t="shared" si="51"/>
        <v>26.327617537890504</v>
      </c>
      <c r="I100" s="13">
        <v>0</v>
      </c>
      <c r="J100" s="11">
        <f t="shared" si="52"/>
        <v>0</v>
      </c>
      <c r="K100" s="13">
        <v>1895</v>
      </c>
      <c r="L100" s="11">
        <f t="shared" si="53"/>
        <v>0.91584828332817814</v>
      </c>
      <c r="M100" s="13">
        <v>52195</v>
      </c>
      <c r="N100" s="11">
        <f t="shared" si="54"/>
        <v>25.225699814413854</v>
      </c>
      <c r="O100" s="13">
        <v>9</v>
      </c>
      <c r="P100" s="11">
        <f t="shared" si="55"/>
        <v>4.3496752242499223E-3</v>
      </c>
      <c r="Q100" s="13">
        <v>0</v>
      </c>
      <c r="R100" s="11">
        <f t="shared" si="56"/>
        <v>0</v>
      </c>
      <c r="S100" s="13">
        <v>303</v>
      </c>
      <c r="T100" s="11">
        <f t="shared" si="57"/>
        <v>0.14643906588308073</v>
      </c>
      <c r="U100" s="13">
        <v>73</v>
      </c>
      <c r="V100" s="11">
        <f t="shared" si="58"/>
        <v>3.5280699041138265E-2</v>
      </c>
    </row>
    <row r="101" spans="1:22" s="12" customFormat="1" ht="18.75" customHeight="1" x14ac:dyDescent="0.15">
      <c r="A101" s="16"/>
      <c r="B101" s="17" t="s">
        <v>0</v>
      </c>
      <c r="C101" s="8" t="s">
        <v>17</v>
      </c>
      <c r="D101" s="9">
        <v>1</v>
      </c>
      <c r="E101" s="13">
        <f t="shared" si="59"/>
        <v>68620</v>
      </c>
      <c r="F101" s="11">
        <f t="shared" si="50"/>
        <v>100</v>
      </c>
      <c r="G101" s="13">
        <f t="shared" si="60"/>
        <v>12217</v>
      </c>
      <c r="H101" s="11">
        <f t="shared" si="51"/>
        <v>17.803847274846984</v>
      </c>
      <c r="I101" s="13">
        <v>2158</v>
      </c>
      <c r="J101" s="11">
        <f t="shared" si="52"/>
        <v>3.1448557271932382</v>
      </c>
      <c r="K101" s="13">
        <v>0</v>
      </c>
      <c r="L101" s="11">
        <f t="shared" si="53"/>
        <v>0</v>
      </c>
      <c r="M101" s="13">
        <v>8792</v>
      </c>
      <c r="N101" s="11">
        <f t="shared" si="54"/>
        <v>12.8125910813174</v>
      </c>
      <c r="O101" s="13">
        <v>1267</v>
      </c>
      <c r="P101" s="11">
        <f t="shared" si="55"/>
        <v>1.8464004663363449</v>
      </c>
      <c r="Q101" s="13">
        <v>0</v>
      </c>
      <c r="R101" s="11">
        <f t="shared" si="56"/>
        <v>0</v>
      </c>
      <c r="S101" s="13">
        <v>0</v>
      </c>
      <c r="T101" s="11">
        <f t="shared" si="57"/>
        <v>0</v>
      </c>
      <c r="U101" s="13">
        <v>0</v>
      </c>
      <c r="V101" s="11">
        <f t="shared" si="58"/>
        <v>0</v>
      </c>
    </row>
    <row r="102" spans="1:22" s="12" customFormat="1" ht="18.75" customHeight="1" x14ac:dyDescent="0.15">
      <c r="A102" s="16"/>
      <c r="B102" s="17"/>
      <c r="C102" s="8" t="s">
        <v>18</v>
      </c>
      <c r="D102" s="9">
        <v>2</v>
      </c>
      <c r="E102" s="13">
        <f t="shared" si="59"/>
        <v>126628</v>
      </c>
      <c r="F102" s="11">
        <f t="shared" si="50"/>
        <v>100</v>
      </c>
      <c r="G102" s="13">
        <f t="shared" si="60"/>
        <v>31427</v>
      </c>
      <c r="H102" s="11">
        <f t="shared" si="51"/>
        <v>24.81836560634299</v>
      </c>
      <c r="I102" s="15">
        <v>0</v>
      </c>
      <c r="J102" s="11">
        <f t="shared" si="52"/>
        <v>0</v>
      </c>
      <c r="K102" s="15">
        <v>0</v>
      </c>
      <c r="L102" s="11">
        <f t="shared" si="53"/>
        <v>0</v>
      </c>
      <c r="M102" s="15">
        <v>25148</v>
      </c>
      <c r="N102" s="11">
        <f t="shared" si="54"/>
        <v>19.859746659506587</v>
      </c>
      <c r="O102" s="15">
        <v>858</v>
      </c>
      <c r="P102" s="11">
        <f t="shared" si="55"/>
        <v>0.67757525981615441</v>
      </c>
      <c r="Q102" s="15">
        <v>0</v>
      </c>
      <c r="R102" s="11">
        <f t="shared" si="56"/>
        <v>0</v>
      </c>
      <c r="S102" s="15">
        <v>56</v>
      </c>
      <c r="T102" s="11">
        <f t="shared" si="57"/>
        <v>4.4224026281707046E-2</v>
      </c>
      <c r="U102" s="15">
        <v>5365</v>
      </c>
      <c r="V102" s="11">
        <f t="shared" si="58"/>
        <v>4.2368196607385409</v>
      </c>
    </row>
    <row r="103" spans="1:22" s="12" customFormat="1" ht="18.75" customHeight="1" x14ac:dyDescent="0.15">
      <c r="A103" s="16"/>
      <c r="B103" s="17"/>
      <c r="C103" s="8" t="s">
        <v>19</v>
      </c>
      <c r="D103" s="9">
        <v>1</v>
      </c>
      <c r="E103" s="13">
        <v>0</v>
      </c>
      <c r="F103" s="11">
        <v>0</v>
      </c>
      <c r="G103" s="15">
        <v>0</v>
      </c>
      <c r="H103" s="11">
        <v>0</v>
      </c>
      <c r="I103" s="15">
        <v>0</v>
      </c>
      <c r="J103" s="11">
        <v>0</v>
      </c>
      <c r="K103" s="15">
        <v>0</v>
      </c>
      <c r="L103" s="11">
        <v>0</v>
      </c>
      <c r="M103" s="15">
        <v>0</v>
      </c>
      <c r="N103" s="11">
        <v>0</v>
      </c>
      <c r="O103" s="15">
        <v>0</v>
      </c>
      <c r="P103" s="11">
        <v>0</v>
      </c>
      <c r="Q103" s="15">
        <v>0</v>
      </c>
      <c r="R103" s="11">
        <v>0</v>
      </c>
      <c r="S103" s="15">
        <v>0</v>
      </c>
      <c r="T103" s="11">
        <v>0</v>
      </c>
      <c r="U103" s="15">
        <v>0</v>
      </c>
      <c r="V103" s="11">
        <v>0</v>
      </c>
    </row>
    <row r="104" spans="1:22" s="12" customFormat="1" ht="18.75" customHeight="1" x14ac:dyDescent="0.15">
      <c r="A104" s="16"/>
      <c r="B104" s="17"/>
      <c r="C104" s="2" t="s">
        <v>20</v>
      </c>
      <c r="D104" s="9">
        <f>SUM(D101:D103)</f>
        <v>4</v>
      </c>
      <c r="E104" s="13">
        <f>SUM(E101:E103)</f>
        <v>195248</v>
      </c>
      <c r="F104" s="11">
        <f t="shared" si="50"/>
        <v>100</v>
      </c>
      <c r="G104" s="13">
        <f>SUM(G101:G103)</f>
        <v>43644</v>
      </c>
      <c r="H104" s="11">
        <f t="shared" si="51"/>
        <v>22.353109891010405</v>
      </c>
      <c r="I104" s="13">
        <v>2158</v>
      </c>
      <c r="J104" s="11">
        <f t="shared" si="52"/>
        <v>1.1052610013931001</v>
      </c>
      <c r="K104" s="13">
        <v>0</v>
      </c>
      <c r="L104" s="11">
        <f t="shared" si="53"/>
        <v>0</v>
      </c>
      <c r="M104" s="13">
        <v>33940</v>
      </c>
      <c r="N104" s="11">
        <f t="shared" si="54"/>
        <v>17.383020568712613</v>
      </c>
      <c r="O104" s="13">
        <v>2125</v>
      </c>
      <c r="P104" s="11">
        <f t="shared" si="55"/>
        <v>1.0883594198147997</v>
      </c>
      <c r="Q104" s="13">
        <v>0</v>
      </c>
      <c r="R104" s="11">
        <f t="shared" si="56"/>
        <v>0</v>
      </c>
      <c r="S104" s="13">
        <v>56</v>
      </c>
      <c r="T104" s="11">
        <f t="shared" si="57"/>
        <v>2.8681471769237073E-2</v>
      </c>
      <c r="U104" s="13">
        <v>5365</v>
      </c>
      <c r="V104" s="11">
        <f t="shared" si="58"/>
        <v>2.7477874293206588</v>
      </c>
    </row>
    <row r="105" spans="1:22" s="12" customFormat="1" ht="21.75" customHeight="1" x14ac:dyDescent="0.15">
      <c r="A105" s="16"/>
      <c r="B105" s="18" t="s">
        <v>21</v>
      </c>
      <c r="C105" s="19"/>
      <c r="D105" s="9">
        <v>4</v>
      </c>
      <c r="E105" s="13">
        <f>SUM(E104,E100,E96)</f>
        <v>3150676</v>
      </c>
      <c r="F105" s="11">
        <f t="shared" si="50"/>
        <v>100</v>
      </c>
      <c r="G105" s="13">
        <f>SUM(G104,G100,G96)</f>
        <v>761489</v>
      </c>
      <c r="H105" s="11">
        <f t="shared" si="51"/>
        <v>24.169067209703567</v>
      </c>
      <c r="I105" s="13">
        <f t="shared" ref="I105:U105" si="61">SUM(I104,I100,I96)</f>
        <v>94070</v>
      </c>
      <c r="J105" s="11">
        <f t="shared" si="52"/>
        <v>2.985708463834428</v>
      </c>
      <c r="K105" s="13">
        <f t="shared" si="61"/>
        <v>1895</v>
      </c>
      <c r="L105" s="11">
        <f t="shared" si="53"/>
        <v>6.0145822674245147E-2</v>
      </c>
      <c r="M105" s="13">
        <f t="shared" si="61"/>
        <v>287900</v>
      </c>
      <c r="N105" s="11">
        <f t="shared" si="54"/>
        <v>9.1377215556280618</v>
      </c>
      <c r="O105" s="13">
        <f t="shared" si="61"/>
        <v>54700</v>
      </c>
      <c r="P105" s="11">
        <f t="shared" si="55"/>
        <v>1.736135356348923</v>
      </c>
      <c r="Q105" s="13">
        <f t="shared" si="61"/>
        <v>245782</v>
      </c>
      <c r="R105" s="11">
        <f t="shared" si="56"/>
        <v>7.8009290704597998</v>
      </c>
      <c r="S105" s="13">
        <f t="shared" si="61"/>
        <v>3127</v>
      </c>
      <c r="T105" s="11">
        <f t="shared" si="57"/>
        <v>9.924854221760665E-2</v>
      </c>
      <c r="U105" s="13">
        <f t="shared" si="61"/>
        <v>74015</v>
      </c>
      <c r="V105" s="11">
        <f t="shared" si="58"/>
        <v>2.3491783985405039</v>
      </c>
    </row>
    <row r="106" spans="1:22" ht="18.75" customHeight="1" x14ac:dyDescent="0.15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8.75" customHeight="1" x14ac:dyDescent="0.15">
      <c r="A107" s="20" t="s">
        <v>22</v>
      </c>
      <c r="B107" s="20"/>
      <c r="C107" s="20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21" t="s">
        <v>3</v>
      </c>
      <c r="T107" s="21"/>
      <c r="U107" s="21"/>
      <c r="V107" s="21"/>
    </row>
    <row r="108" spans="1:22" ht="18.75" customHeight="1" x14ac:dyDescent="0.15">
      <c r="A108" s="22" t="s">
        <v>4</v>
      </c>
      <c r="B108" s="23"/>
      <c r="C108" s="24"/>
      <c r="D108" s="31" t="s">
        <v>5</v>
      </c>
      <c r="E108" s="32" t="s">
        <v>6</v>
      </c>
      <c r="F108" s="32"/>
      <c r="G108" s="32" t="s">
        <v>23</v>
      </c>
      <c r="H108" s="32"/>
      <c r="I108" s="32" t="s">
        <v>24</v>
      </c>
      <c r="J108" s="32"/>
      <c r="K108" s="32"/>
      <c r="L108" s="32"/>
      <c r="M108" s="32"/>
      <c r="N108" s="32"/>
      <c r="O108" s="32" t="s">
        <v>9</v>
      </c>
      <c r="P108" s="32"/>
      <c r="Q108" s="33" t="s">
        <v>10</v>
      </c>
      <c r="R108" s="32"/>
      <c r="S108" s="33" t="s">
        <v>11</v>
      </c>
      <c r="T108" s="32"/>
      <c r="U108" s="32" t="s">
        <v>0</v>
      </c>
      <c r="V108" s="32"/>
    </row>
    <row r="109" spans="1:22" ht="18.75" customHeight="1" x14ac:dyDescent="0.15">
      <c r="A109" s="25"/>
      <c r="B109" s="26"/>
      <c r="C109" s="27"/>
      <c r="D109" s="31"/>
      <c r="E109" s="32"/>
      <c r="F109" s="32"/>
      <c r="G109" s="32"/>
      <c r="H109" s="32"/>
      <c r="I109" s="32" t="s">
        <v>12</v>
      </c>
      <c r="J109" s="32"/>
      <c r="K109" s="32" t="s">
        <v>13</v>
      </c>
      <c r="L109" s="32"/>
      <c r="M109" s="32" t="s">
        <v>14</v>
      </c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ht="18.75" customHeight="1" x14ac:dyDescent="0.15">
      <c r="A110" s="28"/>
      <c r="B110" s="29"/>
      <c r="C110" s="30"/>
      <c r="D110" s="31"/>
      <c r="E110" s="6" t="s">
        <v>15</v>
      </c>
      <c r="F110" s="6" t="s">
        <v>16</v>
      </c>
      <c r="G110" s="6" t="s">
        <v>15</v>
      </c>
      <c r="H110" s="6" t="s">
        <v>16</v>
      </c>
      <c r="I110" s="6" t="s">
        <v>15</v>
      </c>
      <c r="J110" s="6" t="s">
        <v>16</v>
      </c>
      <c r="K110" s="6" t="s">
        <v>15</v>
      </c>
      <c r="L110" s="6" t="s">
        <v>16</v>
      </c>
      <c r="M110" s="6" t="s">
        <v>15</v>
      </c>
      <c r="N110" s="6" t="s">
        <v>16</v>
      </c>
      <c r="O110" s="6" t="s">
        <v>15</v>
      </c>
      <c r="P110" s="6" t="s">
        <v>16</v>
      </c>
      <c r="Q110" s="6" t="s">
        <v>15</v>
      </c>
      <c r="R110" s="6" t="s">
        <v>16</v>
      </c>
      <c r="S110" s="6" t="s">
        <v>15</v>
      </c>
      <c r="T110" s="6" t="s">
        <v>16</v>
      </c>
      <c r="U110" s="6" t="s">
        <v>15</v>
      </c>
      <c r="V110" s="6" t="s">
        <v>16</v>
      </c>
    </row>
    <row r="111" spans="1:22" s="12" customFormat="1" ht="18.75" customHeight="1" x14ac:dyDescent="0.15">
      <c r="A111" s="16" t="s">
        <v>28</v>
      </c>
      <c r="B111" s="17" t="s">
        <v>29</v>
      </c>
      <c r="C111" s="8" t="s">
        <v>17</v>
      </c>
      <c r="D111" s="9">
        <v>1</v>
      </c>
      <c r="E111" s="13">
        <f>G93+G111</f>
        <v>1147329</v>
      </c>
      <c r="F111" s="11">
        <f t="shared" ref="F111:F123" si="62">E111/E111*100</f>
        <v>100</v>
      </c>
      <c r="G111" s="13">
        <f>SUM(I111,K111,M111,O111,Q111,S111,U111)</f>
        <v>993582</v>
      </c>
      <c r="H111" s="11">
        <f t="shared" ref="H111:H123" si="63">G111/$E111*100</f>
        <v>86.599571700880915</v>
      </c>
      <c r="I111" s="13">
        <v>195713</v>
      </c>
      <c r="J111" s="11">
        <f t="shared" ref="J111:J123" si="64">I111/$E111*100</f>
        <v>17.058141126041441</v>
      </c>
      <c r="K111" s="13">
        <v>0</v>
      </c>
      <c r="L111" s="11">
        <f t="shared" ref="L111:L123" si="65">K111/$E111*100</f>
        <v>0</v>
      </c>
      <c r="M111" s="13">
        <v>728013</v>
      </c>
      <c r="N111" s="11">
        <f t="shared" ref="N111:N123" si="66">M111/$E111*100</f>
        <v>63.452854412291501</v>
      </c>
      <c r="O111" s="13">
        <v>69856</v>
      </c>
      <c r="P111" s="11">
        <f t="shared" ref="P111:P123" si="67">O111/$E111*100</f>
        <v>6.0885761625479695</v>
      </c>
      <c r="Q111" s="13">
        <v>0</v>
      </c>
      <c r="R111" s="11">
        <f t="shared" ref="R111:R123" si="68">Q111/$E111*100</f>
        <v>0</v>
      </c>
      <c r="S111" s="13">
        <v>0</v>
      </c>
      <c r="T111" s="11">
        <f t="shared" ref="T111:T123" si="69">S111/$E111*100</f>
        <v>0</v>
      </c>
      <c r="U111" s="13">
        <v>0</v>
      </c>
      <c r="V111" s="11">
        <f t="shared" ref="V111:V123" si="70">U111/$E111*100</f>
        <v>0</v>
      </c>
    </row>
    <row r="112" spans="1:22" s="12" customFormat="1" ht="18.75" customHeight="1" x14ac:dyDescent="0.15">
      <c r="A112" s="16"/>
      <c r="B112" s="17"/>
      <c r="C112" s="8" t="s">
        <v>18</v>
      </c>
      <c r="D112" s="9">
        <v>2</v>
      </c>
      <c r="E112" s="13">
        <f>G94+G112</f>
        <v>1273478</v>
      </c>
      <c r="F112" s="11">
        <f t="shared" si="62"/>
        <v>100</v>
      </c>
      <c r="G112" s="13">
        <f>SUM(I112,K112,M112,O112,Q112,S112,U112)</f>
        <v>1091564</v>
      </c>
      <c r="H112" s="11">
        <f t="shared" si="63"/>
        <v>85.715183144113993</v>
      </c>
      <c r="I112" s="13">
        <v>309029</v>
      </c>
      <c r="J112" s="11">
        <f t="shared" si="64"/>
        <v>24.266536210283963</v>
      </c>
      <c r="K112" s="13">
        <v>0</v>
      </c>
      <c r="L112" s="11">
        <f t="shared" si="65"/>
        <v>0</v>
      </c>
      <c r="M112" s="13">
        <v>221432</v>
      </c>
      <c r="N112" s="11">
        <f t="shared" si="66"/>
        <v>17.387972151854999</v>
      </c>
      <c r="O112" s="13">
        <v>289447</v>
      </c>
      <c r="P112" s="11">
        <f t="shared" si="67"/>
        <v>22.728857506764939</v>
      </c>
      <c r="Q112" s="13">
        <v>3388</v>
      </c>
      <c r="R112" s="11">
        <f t="shared" si="68"/>
        <v>0.26604307259332316</v>
      </c>
      <c r="S112" s="13">
        <v>36425</v>
      </c>
      <c r="T112" s="11">
        <f t="shared" si="69"/>
        <v>2.8602771308181216</v>
      </c>
      <c r="U112" s="13">
        <v>231843</v>
      </c>
      <c r="V112" s="11">
        <f t="shared" si="70"/>
        <v>18.20549707179865</v>
      </c>
    </row>
    <row r="113" spans="1:22" s="12" customFormat="1" ht="18.75" customHeight="1" x14ac:dyDescent="0.15">
      <c r="A113" s="16"/>
      <c r="B113" s="17"/>
      <c r="C113" s="8" t="s">
        <v>19</v>
      </c>
      <c r="D113" s="9">
        <v>1</v>
      </c>
      <c r="E113" s="13">
        <f>G95+G113</f>
        <v>327709</v>
      </c>
      <c r="F113" s="11">
        <f t="shared" si="62"/>
        <v>100</v>
      </c>
      <c r="G113" s="13">
        <f>SUM(I113,K113,M113,O113,Q113,S113,U113)</f>
        <v>0</v>
      </c>
      <c r="H113" s="11">
        <f t="shared" si="63"/>
        <v>0</v>
      </c>
      <c r="I113" s="13">
        <v>0</v>
      </c>
      <c r="J113" s="11">
        <f t="shared" si="64"/>
        <v>0</v>
      </c>
      <c r="K113" s="13">
        <v>0</v>
      </c>
      <c r="L113" s="11">
        <f t="shared" si="65"/>
        <v>0</v>
      </c>
      <c r="M113" s="13">
        <v>0</v>
      </c>
      <c r="N113" s="11">
        <f t="shared" si="66"/>
        <v>0</v>
      </c>
      <c r="O113" s="13">
        <v>0</v>
      </c>
      <c r="P113" s="11">
        <f t="shared" si="67"/>
        <v>0</v>
      </c>
      <c r="Q113" s="13">
        <v>0</v>
      </c>
      <c r="R113" s="11">
        <f t="shared" si="68"/>
        <v>0</v>
      </c>
      <c r="S113" s="13">
        <v>0</v>
      </c>
      <c r="T113" s="11">
        <f t="shared" si="69"/>
        <v>0</v>
      </c>
      <c r="U113" s="13">
        <v>0</v>
      </c>
      <c r="V113" s="11">
        <f t="shared" si="70"/>
        <v>0</v>
      </c>
    </row>
    <row r="114" spans="1:22" s="12" customFormat="1" ht="18.75" customHeight="1" x14ac:dyDescent="0.15">
      <c r="A114" s="16"/>
      <c r="B114" s="17"/>
      <c r="C114" s="2" t="s">
        <v>20</v>
      </c>
      <c r="D114" s="9">
        <f>SUM(D111:D113)</f>
        <v>4</v>
      </c>
      <c r="E114" s="13">
        <f>SUM(E111:E113)</f>
        <v>2748516</v>
      </c>
      <c r="F114" s="11">
        <f t="shared" si="62"/>
        <v>100</v>
      </c>
      <c r="G114" s="13">
        <f>SUM(G111:G113)</f>
        <v>2085146</v>
      </c>
      <c r="H114" s="11">
        <f t="shared" si="63"/>
        <v>75.864430114287131</v>
      </c>
      <c r="I114" s="13">
        <v>504742</v>
      </c>
      <c r="J114" s="11">
        <f t="shared" si="64"/>
        <v>18.364164516415403</v>
      </c>
      <c r="K114" s="13">
        <f t="shared" ref="K114" si="71">SUM(K111:K113)</f>
        <v>0</v>
      </c>
      <c r="L114" s="11">
        <f t="shared" si="65"/>
        <v>0</v>
      </c>
      <c r="M114" s="13">
        <v>949445</v>
      </c>
      <c r="N114" s="11">
        <f t="shared" si="66"/>
        <v>34.543913879344345</v>
      </c>
      <c r="O114" s="13">
        <v>359303</v>
      </c>
      <c r="P114" s="11">
        <f t="shared" si="67"/>
        <v>13.072618096456415</v>
      </c>
      <c r="Q114" s="13">
        <v>3388</v>
      </c>
      <c r="R114" s="11">
        <f t="shared" si="68"/>
        <v>0.12326651909612314</v>
      </c>
      <c r="S114" s="13">
        <v>36425</v>
      </c>
      <c r="T114" s="11">
        <f t="shared" si="69"/>
        <v>1.3252606133637206</v>
      </c>
      <c r="U114" s="13">
        <v>231843</v>
      </c>
      <c r="V114" s="11">
        <f t="shared" si="70"/>
        <v>8.4352064896111223</v>
      </c>
    </row>
    <row r="115" spans="1:22" s="12" customFormat="1" ht="18.75" customHeight="1" x14ac:dyDescent="0.15">
      <c r="A115" s="16"/>
      <c r="B115" s="17" t="s">
        <v>30</v>
      </c>
      <c r="C115" s="8" t="s">
        <v>17</v>
      </c>
      <c r="D115" s="9">
        <v>1</v>
      </c>
      <c r="E115" s="13">
        <f>G97+G115</f>
        <v>187907</v>
      </c>
      <c r="F115" s="11">
        <f t="shared" si="62"/>
        <v>100</v>
      </c>
      <c r="G115" s="13">
        <f>SUM(I115,K115,M115,O115,Q115,S115,U115)</f>
        <v>136595</v>
      </c>
      <c r="H115" s="11">
        <f t="shared" si="63"/>
        <v>72.692874666723426</v>
      </c>
      <c r="I115" s="13">
        <v>65587</v>
      </c>
      <c r="J115" s="11">
        <f t="shared" si="64"/>
        <v>34.903968452479148</v>
      </c>
      <c r="K115" s="13">
        <v>0</v>
      </c>
      <c r="L115" s="11">
        <f t="shared" si="65"/>
        <v>0</v>
      </c>
      <c r="M115" s="13">
        <v>70991</v>
      </c>
      <c r="N115" s="11">
        <f t="shared" si="66"/>
        <v>37.779859185660989</v>
      </c>
      <c r="O115" s="13">
        <v>17</v>
      </c>
      <c r="P115" s="11">
        <f t="shared" si="67"/>
        <v>9.0470285832885411E-3</v>
      </c>
      <c r="Q115" s="13">
        <v>0</v>
      </c>
      <c r="R115" s="11">
        <f t="shared" si="68"/>
        <v>0</v>
      </c>
      <c r="S115" s="13">
        <v>0</v>
      </c>
      <c r="T115" s="11">
        <f t="shared" si="69"/>
        <v>0</v>
      </c>
      <c r="U115" s="13">
        <v>0</v>
      </c>
      <c r="V115" s="11">
        <f t="shared" si="70"/>
        <v>0</v>
      </c>
    </row>
    <row r="116" spans="1:22" s="12" customFormat="1" ht="18.75" customHeight="1" x14ac:dyDescent="0.15">
      <c r="A116" s="16"/>
      <c r="B116" s="17"/>
      <c r="C116" s="8" t="s">
        <v>18</v>
      </c>
      <c r="D116" s="9">
        <v>2</v>
      </c>
      <c r="E116" s="13">
        <f>G98+G116</f>
        <v>19005</v>
      </c>
      <c r="F116" s="11">
        <f t="shared" si="62"/>
        <v>100</v>
      </c>
      <c r="G116" s="13">
        <f>SUM(I116,K116,M116,O116,Q116,S116,U116)</f>
        <v>15842</v>
      </c>
      <c r="H116" s="11">
        <f t="shared" si="63"/>
        <v>83.357011312812418</v>
      </c>
      <c r="I116" s="13">
        <v>391</v>
      </c>
      <c r="J116" s="11">
        <f t="shared" si="64"/>
        <v>2.0573533280715601</v>
      </c>
      <c r="K116" s="13">
        <v>0</v>
      </c>
      <c r="L116" s="11">
        <f t="shared" si="65"/>
        <v>0</v>
      </c>
      <c r="M116" s="13">
        <v>6517</v>
      </c>
      <c r="N116" s="11">
        <f t="shared" si="66"/>
        <v>34.290976058931861</v>
      </c>
      <c r="O116" s="13">
        <v>6575</v>
      </c>
      <c r="P116" s="11">
        <f t="shared" si="67"/>
        <v>34.596158905551171</v>
      </c>
      <c r="Q116" s="13">
        <v>0</v>
      </c>
      <c r="R116" s="11">
        <f t="shared" si="68"/>
        <v>0</v>
      </c>
      <c r="S116" s="13">
        <v>283</v>
      </c>
      <c r="T116" s="11">
        <f t="shared" si="69"/>
        <v>1.4890818205735334</v>
      </c>
      <c r="U116" s="13">
        <v>2076</v>
      </c>
      <c r="V116" s="11">
        <f t="shared" si="70"/>
        <v>10.923441199684293</v>
      </c>
    </row>
    <row r="117" spans="1:22" s="12" customFormat="1" ht="18.75" customHeight="1" x14ac:dyDescent="0.15">
      <c r="A117" s="16"/>
      <c r="B117" s="17"/>
      <c r="C117" s="8" t="s">
        <v>19</v>
      </c>
      <c r="D117" s="9">
        <v>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1">
        <v>0</v>
      </c>
      <c r="K117" s="13">
        <v>0</v>
      </c>
      <c r="L117" s="11">
        <v>0</v>
      </c>
      <c r="M117" s="13">
        <v>0</v>
      </c>
      <c r="N117" s="11">
        <v>0</v>
      </c>
      <c r="O117" s="13">
        <v>0</v>
      </c>
      <c r="P117" s="11">
        <v>0</v>
      </c>
      <c r="Q117" s="13">
        <v>0</v>
      </c>
      <c r="R117" s="11">
        <v>0</v>
      </c>
      <c r="S117" s="13">
        <v>0</v>
      </c>
      <c r="T117" s="11">
        <v>0</v>
      </c>
      <c r="U117" s="13">
        <v>0</v>
      </c>
      <c r="V117" s="11">
        <v>0</v>
      </c>
    </row>
    <row r="118" spans="1:22" s="12" customFormat="1" ht="18.75" customHeight="1" x14ac:dyDescent="0.15">
      <c r="A118" s="16"/>
      <c r="B118" s="17"/>
      <c r="C118" s="2" t="s">
        <v>20</v>
      </c>
      <c r="D118" s="9">
        <f>SUM(D115:D117)</f>
        <v>4</v>
      </c>
      <c r="E118" s="13">
        <f>SUM(E115:E117)</f>
        <v>206912</v>
      </c>
      <c r="F118" s="11">
        <f t="shared" si="62"/>
        <v>100</v>
      </c>
      <c r="G118" s="13">
        <f>SUM(G115:G117)</f>
        <v>152437</v>
      </c>
      <c r="H118" s="11">
        <f t="shared" si="63"/>
        <v>73.672382462109496</v>
      </c>
      <c r="I118" s="13">
        <v>65978</v>
      </c>
      <c r="J118" s="11">
        <f t="shared" si="64"/>
        <v>31.886985771729044</v>
      </c>
      <c r="K118" s="13">
        <f t="shared" ref="K118" si="72">SUM(K115:K117)</f>
        <v>0</v>
      </c>
      <c r="L118" s="11">
        <f t="shared" si="65"/>
        <v>0</v>
      </c>
      <c r="M118" s="13">
        <v>77508</v>
      </c>
      <c r="N118" s="11">
        <f t="shared" si="66"/>
        <v>37.459403031240335</v>
      </c>
      <c r="O118" s="13">
        <v>6592</v>
      </c>
      <c r="P118" s="11">
        <f t="shared" si="67"/>
        <v>3.1858954531394992</v>
      </c>
      <c r="Q118" s="13">
        <v>0</v>
      </c>
      <c r="R118" s="11">
        <f t="shared" si="68"/>
        <v>0</v>
      </c>
      <c r="S118" s="13">
        <v>283</v>
      </c>
      <c r="T118" s="11">
        <f t="shared" si="69"/>
        <v>0.13677312094030311</v>
      </c>
      <c r="U118" s="13">
        <v>2076</v>
      </c>
      <c r="V118" s="11">
        <f t="shared" si="70"/>
        <v>1.0033250850603155</v>
      </c>
    </row>
    <row r="119" spans="1:22" s="12" customFormat="1" ht="18.75" customHeight="1" x14ac:dyDescent="0.15">
      <c r="A119" s="16"/>
      <c r="B119" s="17" t="s">
        <v>0</v>
      </c>
      <c r="C119" s="8" t="s">
        <v>17</v>
      </c>
      <c r="D119" s="9">
        <v>1</v>
      </c>
      <c r="E119" s="13">
        <f>G101+G119</f>
        <v>68620</v>
      </c>
      <c r="F119" s="11">
        <f t="shared" si="62"/>
        <v>100</v>
      </c>
      <c r="G119" s="13">
        <f>SUM(I119,K119,M119,O119,Q119,S119,U119)</f>
        <v>56403</v>
      </c>
      <c r="H119" s="11">
        <f t="shared" si="63"/>
        <v>82.196152725153013</v>
      </c>
      <c r="I119" s="13">
        <v>6158</v>
      </c>
      <c r="J119" s="11">
        <f t="shared" si="64"/>
        <v>8.9740600408044298</v>
      </c>
      <c r="K119" s="13">
        <v>0</v>
      </c>
      <c r="L119" s="11">
        <f t="shared" si="65"/>
        <v>0</v>
      </c>
      <c r="M119" s="13">
        <v>46345</v>
      </c>
      <c r="N119" s="11">
        <f t="shared" si="66"/>
        <v>67.538618478577675</v>
      </c>
      <c r="O119" s="13">
        <v>3900</v>
      </c>
      <c r="P119" s="11">
        <f t="shared" si="67"/>
        <v>5.6834742057709127</v>
      </c>
      <c r="Q119" s="13">
        <v>0</v>
      </c>
      <c r="R119" s="11">
        <f t="shared" si="68"/>
        <v>0</v>
      </c>
      <c r="S119" s="13">
        <v>0</v>
      </c>
      <c r="T119" s="11">
        <f t="shared" si="69"/>
        <v>0</v>
      </c>
      <c r="U119" s="13">
        <v>0</v>
      </c>
      <c r="V119" s="11">
        <f t="shared" si="70"/>
        <v>0</v>
      </c>
    </row>
    <row r="120" spans="1:22" s="12" customFormat="1" ht="18.75" customHeight="1" x14ac:dyDescent="0.15">
      <c r="A120" s="16"/>
      <c r="B120" s="17"/>
      <c r="C120" s="8" t="s">
        <v>18</v>
      </c>
      <c r="D120" s="9">
        <v>2</v>
      </c>
      <c r="E120" s="13">
        <f>G102+G120</f>
        <v>126628</v>
      </c>
      <c r="F120" s="11">
        <f t="shared" si="62"/>
        <v>100</v>
      </c>
      <c r="G120" s="13">
        <f>SUM(I120,K120,M120,O120,Q120,S120,U120)</f>
        <v>95201</v>
      </c>
      <c r="H120" s="11">
        <f t="shared" si="63"/>
        <v>75.181634393657021</v>
      </c>
      <c r="I120" s="13">
        <v>8540</v>
      </c>
      <c r="J120" s="11">
        <f t="shared" si="64"/>
        <v>6.7441640079603253</v>
      </c>
      <c r="K120" s="13">
        <v>0</v>
      </c>
      <c r="L120" s="11">
        <f t="shared" si="65"/>
        <v>0</v>
      </c>
      <c r="M120" s="13">
        <v>33574</v>
      </c>
      <c r="N120" s="11">
        <f t="shared" si="66"/>
        <v>26.513883185393432</v>
      </c>
      <c r="O120" s="13">
        <v>24634</v>
      </c>
      <c r="P120" s="11">
        <f t="shared" si="67"/>
        <v>19.453833275420919</v>
      </c>
      <c r="Q120" s="13">
        <v>0</v>
      </c>
      <c r="R120" s="11">
        <f t="shared" si="68"/>
        <v>0</v>
      </c>
      <c r="S120" s="13">
        <v>665</v>
      </c>
      <c r="T120" s="11">
        <f t="shared" si="69"/>
        <v>0.52516031209527114</v>
      </c>
      <c r="U120" s="13">
        <v>27788</v>
      </c>
      <c r="V120" s="11">
        <f t="shared" si="70"/>
        <v>21.94459361278706</v>
      </c>
    </row>
    <row r="121" spans="1:22" s="12" customFormat="1" ht="18.75" customHeight="1" x14ac:dyDescent="0.15">
      <c r="A121" s="16"/>
      <c r="B121" s="17"/>
      <c r="C121" s="8" t="s">
        <v>19</v>
      </c>
      <c r="D121" s="9">
        <v>1</v>
      </c>
      <c r="E121" s="13">
        <v>0</v>
      </c>
      <c r="F121" s="11">
        <v>0</v>
      </c>
      <c r="G121" s="13">
        <v>0</v>
      </c>
      <c r="H121" s="11">
        <v>0</v>
      </c>
      <c r="I121" s="13">
        <v>0</v>
      </c>
      <c r="J121" s="11">
        <v>0</v>
      </c>
      <c r="K121" s="13">
        <v>0</v>
      </c>
      <c r="L121" s="11">
        <v>0</v>
      </c>
      <c r="M121" s="13">
        <v>0</v>
      </c>
      <c r="N121" s="11">
        <v>0</v>
      </c>
      <c r="O121" s="13">
        <v>0</v>
      </c>
      <c r="P121" s="11">
        <v>0</v>
      </c>
      <c r="Q121" s="13">
        <v>0</v>
      </c>
      <c r="R121" s="11">
        <v>0</v>
      </c>
      <c r="S121" s="13">
        <v>0</v>
      </c>
      <c r="T121" s="11">
        <v>0</v>
      </c>
      <c r="U121" s="13">
        <v>0</v>
      </c>
      <c r="V121" s="11">
        <v>0</v>
      </c>
    </row>
    <row r="122" spans="1:22" s="12" customFormat="1" ht="18.75" customHeight="1" x14ac:dyDescent="0.15">
      <c r="A122" s="16"/>
      <c r="B122" s="17"/>
      <c r="C122" s="2" t="s">
        <v>20</v>
      </c>
      <c r="D122" s="9">
        <f>SUM(D119:D121)</f>
        <v>4</v>
      </c>
      <c r="E122" s="13">
        <f>SUM(E119:E121)</f>
        <v>195248</v>
      </c>
      <c r="F122" s="11">
        <f t="shared" si="62"/>
        <v>100</v>
      </c>
      <c r="G122" s="13">
        <f>SUM(G119:G121)</f>
        <v>151604</v>
      </c>
      <c r="H122" s="11">
        <f t="shared" si="63"/>
        <v>77.646890108989595</v>
      </c>
      <c r="I122" s="13">
        <v>14698</v>
      </c>
      <c r="J122" s="11">
        <f t="shared" si="64"/>
        <v>7.527862001147259</v>
      </c>
      <c r="K122" s="13">
        <f t="shared" ref="K122" si="73">SUM(K119:K121)</f>
        <v>0</v>
      </c>
      <c r="L122" s="11">
        <f t="shared" si="65"/>
        <v>0</v>
      </c>
      <c r="M122" s="13">
        <v>79919</v>
      </c>
      <c r="N122" s="11">
        <f t="shared" si="66"/>
        <v>40.932045398672457</v>
      </c>
      <c r="O122" s="13">
        <v>28534</v>
      </c>
      <c r="P122" s="11">
        <f t="shared" si="67"/>
        <v>14.614234204703761</v>
      </c>
      <c r="Q122" s="13">
        <v>0</v>
      </c>
      <c r="R122" s="11">
        <f t="shared" si="68"/>
        <v>0</v>
      </c>
      <c r="S122" s="13">
        <v>665</v>
      </c>
      <c r="T122" s="11">
        <f t="shared" si="69"/>
        <v>0.34059247725969027</v>
      </c>
      <c r="U122" s="13">
        <v>27788</v>
      </c>
      <c r="V122" s="11">
        <f t="shared" si="70"/>
        <v>14.232156027206425</v>
      </c>
    </row>
    <row r="123" spans="1:22" s="12" customFormat="1" ht="22.5" customHeight="1" x14ac:dyDescent="0.15">
      <c r="A123" s="16"/>
      <c r="B123" s="18" t="s">
        <v>21</v>
      </c>
      <c r="C123" s="19"/>
      <c r="D123" s="9">
        <v>4</v>
      </c>
      <c r="E123" s="13">
        <f>SUM(E122,E118,E114)</f>
        <v>3150676</v>
      </c>
      <c r="F123" s="11">
        <f t="shared" si="62"/>
        <v>100</v>
      </c>
      <c r="G123" s="13">
        <f>SUM(G122,G118,G114)</f>
        <v>2389187</v>
      </c>
      <c r="H123" s="11">
        <f t="shared" si="63"/>
        <v>75.83093279029643</v>
      </c>
      <c r="I123" s="13">
        <f t="shared" ref="I123:U123" si="74">SUM(I122,I118,I114)</f>
        <v>585418</v>
      </c>
      <c r="J123" s="11">
        <f t="shared" si="64"/>
        <v>18.580710933145774</v>
      </c>
      <c r="K123" s="13">
        <f t="shared" si="74"/>
        <v>0</v>
      </c>
      <c r="L123" s="11">
        <f t="shared" si="65"/>
        <v>0</v>
      </c>
      <c r="M123" s="13">
        <f t="shared" si="74"/>
        <v>1106872</v>
      </c>
      <c r="N123" s="11">
        <f t="shared" si="66"/>
        <v>35.131254372077613</v>
      </c>
      <c r="O123" s="13">
        <f t="shared" si="74"/>
        <v>394429</v>
      </c>
      <c r="P123" s="11">
        <f t="shared" si="67"/>
        <v>12.518868966532896</v>
      </c>
      <c r="Q123" s="13">
        <f t="shared" si="74"/>
        <v>3388</v>
      </c>
      <c r="R123" s="11">
        <f t="shared" si="68"/>
        <v>0.1075324787442441</v>
      </c>
      <c r="S123" s="13">
        <f t="shared" si="74"/>
        <v>37373</v>
      </c>
      <c r="T123" s="11">
        <f t="shared" si="69"/>
        <v>1.1861898843295851</v>
      </c>
      <c r="U123" s="13">
        <f t="shared" si="74"/>
        <v>261707</v>
      </c>
      <c r="V123" s="11">
        <f t="shared" si="70"/>
        <v>8.3063761554663191</v>
      </c>
    </row>
  </sheetData>
  <mergeCells count="118">
    <mergeCell ref="A1:K1"/>
    <mergeCell ref="A2:C2"/>
    <mergeCell ref="A3:C3"/>
    <mergeCell ref="S3:V3"/>
    <mergeCell ref="A4:C6"/>
    <mergeCell ref="D4:D6"/>
    <mergeCell ref="E4:F5"/>
    <mergeCell ref="G4:H5"/>
    <mergeCell ref="I4:N4"/>
    <mergeCell ref="O4:P5"/>
    <mergeCell ref="A7:A19"/>
    <mergeCell ref="B7:B10"/>
    <mergeCell ref="B11:B14"/>
    <mergeCell ref="B15:B18"/>
    <mergeCell ref="B19:C19"/>
    <mergeCell ref="A21:C21"/>
    <mergeCell ref="Q4:R5"/>
    <mergeCell ref="S4:T5"/>
    <mergeCell ref="U4:V5"/>
    <mergeCell ref="I5:J5"/>
    <mergeCell ref="K5:L5"/>
    <mergeCell ref="M5:N5"/>
    <mergeCell ref="I23:J23"/>
    <mergeCell ref="K23:L23"/>
    <mergeCell ref="M23:N23"/>
    <mergeCell ref="A25:A37"/>
    <mergeCell ref="B25:B28"/>
    <mergeCell ref="B29:B32"/>
    <mergeCell ref="B33:B36"/>
    <mergeCell ref="B37:C37"/>
    <mergeCell ref="S21:V21"/>
    <mergeCell ref="A22:C24"/>
    <mergeCell ref="D22:D24"/>
    <mergeCell ref="E22:F23"/>
    <mergeCell ref="G22:H23"/>
    <mergeCell ref="I22:N22"/>
    <mergeCell ref="O22:P23"/>
    <mergeCell ref="Q22:R23"/>
    <mergeCell ref="S22:T23"/>
    <mergeCell ref="U22:V23"/>
    <mergeCell ref="A45:C45"/>
    <mergeCell ref="A46:C46"/>
    <mergeCell ref="S46:V46"/>
    <mergeCell ref="A47:C49"/>
    <mergeCell ref="D47:D49"/>
    <mergeCell ref="E47:F48"/>
    <mergeCell ref="G47:H48"/>
    <mergeCell ref="I47:N47"/>
    <mergeCell ref="O47:P48"/>
    <mergeCell ref="Q47:R48"/>
    <mergeCell ref="S47:T48"/>
    <mergeCell ref="U47:V48"/>
    <mergeCell ref="I48:J48"/>
    <mergeCell ref="K48:L48"/>
    <mergeCell ref="M48:N48"/>
    <mergeCell ref="A50:A59"/>
    <mergeCell ref="B50:B52"/>
    <mergeCell ref="B53:B55"/>
    <mergeCell ref="B56:B58"/>
    <mergeCell ref="B59:C59"/>
    <mergeCell ref="A61:C61"/>
    <mergeCell ref="S61:V61"/>
    <mergeCell ref="A62:C64"/>
    <mergeCell ref="D62:D64"/>
    <mergeCell ref="E62:F63"/>
    <mergeCell ref="G62:H63"/>
    <mergeCell ref="I62:N62"/>
    <mergeCell ref="O62:P63"/>
    <mergeCell ref="Q62:R63"/>
    <mergeCell ref="S62:T63"/>
    <mergeCell ref="U62:V63"/>
    <mergeCell ref="I63:J63"/>
    <mergeCell ref="K63:L63"/>
    <mergeCell ref="M63:N63"/>
    <mergeCell ref="A65:A74"/>
    <mergeCell ref="B65:B67"/>
    <mergeCell ref="B68:B70"/>
    <mergeCell ref="B71:B73"/>
    <mergeCell ref="B74:C74"/>
    <mergeCell ref="A88:C88"/>
    <mergeCell ref="A89:C89"/>
    <mergeCell ref="S89:V89"/>
    <mergeCell ref="A90:C92"/>
    <mergeCell ref="D90:D92"/>
    <mergeCell ref="E90:F91"/>
    <mergeCell ref="G90:H91"/>
    <mergeCell ref="I90:N90"/>
    <mergeCell ref="O90:P91"/>
    <mergeCell ref="Q90:R91"/>
    <mergeCell ref="S90:T91"/>
    <mergeCell ref="U90:V91"/>
    <mergeCell ref="I91:J91"/>
    <mergeCell ref="K91:L91"/>
    <mergeCell ref="M91:N91"/>
    <mergeCell ref="S107:V107"/>
    <mergeCell ref="A108:C110"/>
    <mergeCell ref="D108:D110"/>
    <mergeCell ref="E108:F109"/>
    <mergeCell ref="G108:H109"/>
    <mergeCell ref="I108:N108"/>
    <mergeCell ref="O108:P109"/>
    <mergeCell ref="Q108:R109"/>
    <mergeCell ref="S108:T109"/>
    <mergeCell ref="U108:V109"/>
    <mergeCell ref="I109:J109"/>
    <mergeCell ref="K109:L109"/>
    <mergeCell ref="M109:N109"/>
    <mergeCell ref="A111:A123"/>
    <mergeCell ref="B111:B114"/>
    <mergeCell ref="B115:B118"/>
    <mergeCell ref="B119:B122"/>
    <mergeCell ref="B123:C123"/>
    <mergeCell ref="A93:A105"/>
    <mergeCell ref="B93:B96"/>
    <mergeCell ref="B97:B100"/>
    <mergeCell ref="B101:B104"/>
    <mergeCell ref="B105:C105"/>
    <mergeCell ref="A107:C107"/>
  </mergeCells>
  <phoneticPr fontId="2"/>
  <pageMargins left="0.23622047244094491" right="0.23622047244094491" top="0.74803149606299213" bottom="0.74803149606299213" header="0.31496062992125984" footer="0.31496062992125984"/>
  <pageSetup paperSize="9" firstPageNumber="18" fitToWidth="2" fitToHeight="3" pageOrder="overThenDown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10(18-23)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y.ktu100</dc:creator>
  <cp:lastModifiedBy>千葉県</cp:lastModifiedBy>
  <cp:lastPrinted>2020-01-16T23:33:01Z</cp:lastPrinted>
  <dcterms:created xsi:type="dcterms:W3CDTF">2009-06-03T06:32:10Z</dcterms:created>
  <dcterms:modified xsi:type="dcterms:W3CDTF">2020-01-16T23:33:21Z</dcterms:modified>
</cp:coreProperties>
</file>