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 filterPrivacy="1" defaultThemeVersion="124226"/>
  <xr:revisionPtr revIDLastSave="0" documentId="13_ncr:1_{197A746D-2D10-4B9B-89B4-BD8832420A76}" xr6:coauthVersionLast="47" xr6:coauthVersionMax="47" xr10:uidLastSave="{00000000-0000-0000-0000-000000000000}"/>
  <bookViews>
    <workbookView xWindow="12" yWindow="780" windowWidth="23028" windowHeight="12180" xr2:uid="{00000000-000D-0000-FFFF-FFFF00000000}"/>
  </bookViews>
  <sheets>
    <sheet name="様式-9" sheetId="5" r:id="rId1"/>
    <sheet name="様式-9(想定4週7休以下)" sheetId="1" r:id="rId2"/>
    <sheet name="様式-9 (想定4週8休)" sheetId="2" r:id="rId3"/>
    <sheet name="★添付ﾁｪｯｸﾘｽﾄ例" sheetId="3" r:id="rId4"/>
    <sheet name="祝日" sheetId="4" r:id="rId5"/>
  </sheets>
  <definedNames>
    <definedName name="_xlnm.Print_Area" localSheetId="3">★添付ﾁｪｯｸﾘｽﾄ例!$A$1:$J$45</definedName>
    <definedName name="_xlnm.Print_Area" localSheetId="0">'様式-9'!$A$1:$X$47</definedName>
    <definedName name="_xlnm.Print_Area" localSheetId="2">'様式-9 (想定4週8休)'!$A$1:$X$47</definedName>
    <definedName name="_xlnm.Print_Area" localSheetId="1">'様式-9(想定4週7休以下)'!$A$1:$X$47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5" i="5" l="1"/>
  <c r="C83" i="4" l="1"/>
  <c r="C82" i="4"/>
  <c r="C81" i="4"/>
  <c r="C80" i="4"/>
  <c r="C79" i="4"/>
  <c r="C78" i="4"/>
  <c r="C77" i="4"/>
  <c r="C76" i="4"/>
  <c r="C75" i="4"/>
  <c r="C74" i="4"/>
  <c r="C73" i="4"/>
  <c r="C72" i="4"/>
  <c r="C71" i="4"/>
  <c r="C70" i="4"/>
  <c r="C69" i="4"/>
  <c r="C68" i="4"/>
  <c r="C67" i="4"/>
  <c r="C66" i="4"/>
  <c r="C65" i="4"/>
  <c r="C64" i="4"/>
  <c r="C63" i="4"/>
  <c r="C61" i="4"/>
  <c r="C60" i="4"/>
  <c r="C59" i="4"/>
  <c r="C58" i="4"/>
  <c r="C57" i="4"/>
  <c r="C56" i="4"/>
  <c r="C55" i="4"/>
  <c r="C54" i="4"/>
  <c r="C53" i="4"/>
  <c r="C52" i="4"/>
  <c r="C51" i="4"/>
  <c r="C50" i="4"/>
  <c r="C49" i="4"/>
  <c r="C48" i="4"/>
  <c r="C47" i="4"/>
  <c r="C46" i="4"/>
  <c r="C45" i="4"/>
  <c r="C37" i="4"/>
  <c r="C36" i="4"/>
  <c r="C35" i="4"/>
  <c r="C34" i="4"/>
  <c r="C33" i="4"/>
  <c r="C32" i="4"/>
  <c r="C31" i="4"/>
  <c r="C30" i="4"/>
  <c r="C29" i="4"/>
  <c r="C28" i="4"/>
  <c r="C27" i="4"/>
  <c r="C26" i="4"/>
  <c r="C25" i="4"/>
  <c r="C24" i="4"/>
  <c r="C23" i="4"/>
  <c r="C22" i="4"/>
  <c r="C21" i="4"/>
  <c r="C18" i="4"/>
  <c r="C17" i="4"/>
  <c r="C16" i="4"/>
  <c r="C15" i="4"/>
  <c r="C14" i="4"/>
  <c r="C13" i="4"/>
  <c r="C12" i="4"/>
  <c r="C11" i="4"/>
  <c r="C10" i="4"/>
  <c r="C9" i="4"/>
  <c r="C8" i="4"/>
  <c r="C7" i="4"/>
  <c r="C6" i="4"/>
  <c r="C5" i="4"/>
  <c r="C4" i="4"/>
  <c r="C3" i="4"/>
  <c r="C2" i="4"/>
  <c r="E41" i="3"/>
  <c r="D41" i="3"/>
  <c r="B10" i="3"/>
  <c r="B11" i="3" s="1"/>
  <c r="L6" i="3"/>
  <c r="E42" i="3" s="1"/>
  <c r="C11" i="3" l="1"/>
  <c r="B12" i="3"/>
  <c r="G11" i="3"/>
  <c r="E43" i="3"/>
  <c r="C10" i="3"/>
  <c r="G10" i="3"/>
  <c r="D42" i="3"/>
  <c r="D43" i="3" s="1"/>
  <c r="G12" i="3" l="1"/>
  <c r="C12" i="3"/>
  <c r="B13" i="3"/>
  <c r="B14" i="3" l="1"/>
  <c r="G13" i="3"/>
  <c r="C13" i="3"/>
  <c r="B15" i="3" l="1"/>
  <c r="G14" i="3"/>
  <c r="C14" i="3"/>
  <c r="C15" i="3" l="1"/>
  <c r="B16" i="3"/>
  <c r="G15" i="3"/>
  <c r="G16" i="3" l="1"/>
  <c r="C16" i="3"/>
  <c r="B17" i="3"/>
  <c r="B18" i="3" l="1"/>
  <c r="G17" i="3"/>
  <c r="C17" i="3"/>
  <c r="B19" i="3" l="1"/>
  <c r="G18" i="3"/>
  <c r="C18" i="3"/>
  <c r="C19" i="3" l="1"/>
  <c r="B20" i="3"/>
  <c r="G19" i="3"/>
  <c r="G20" i="3" l="1"/>
  <c r="C20" i="3"/>
  <c r="B21" i="3"/>
  <c r="B22" i="3" l="1"/>
  <c r="G21" i="3"/>
  <c r="C21" i="3"/>
  <c r="B23" i="3" l="1"/>
  <c r="G22" i="3"/>
  <c r="C22" i="3"/>
  <c r="C23" i="3" l="1"/>
  <c r="B24" i="3"/>
  <c r="G23" i="3"/>
  <c r="G24" i="3" l="1"/>
  <c r="C24" i="3"/>
  <c r="B25" i="3"/>
  <c r="B26" i="3" l="1"/>
  <c r="G25" i="3"/>
  <c r="C25" i="3"/>
  <c r="B27" i="3" l="1"/>
  <c r="G26" i="3"/>
  <c r="C26" i="3"/>
  <c r="C27" i="3" l="1"/>
  <c r="B28" i="3"/>
  <c r="G27" i="3"/>
  <c r="G28" i="3" l="1"/>
  <c r="C28" i="3"/>
  <c r="B29" i="3"/>
  <c r="B30" i="3" l="1"/>
  <c r="G29" i="3"/>
  <c r="C29" i="3"/>
  <c r="B31" i="3" l="1"/>
  <c r="G30" i="3"/>
  <c r="C30" i="3"/>
  <c r="C31" i="3" l="1"/>
  <c r="B32" i="3"/>
  <c r="G31" i="3"/>
  <c r="G32" i="3" l="1"/>
  <c r="C32" i="3"/>
  <c r="B33" i="3"/>
  <c r="B34" i="3" l="1"/>
  <c r="G33" i="3"/>
  <c r="C33" i="3"/>
  <c r="B35" i="3" l="1"/>
  <c r="G34" i="3"/>
  <c r="C34" i="3"/>
  <c r="C35" i="3" l="1"/>
  <c r="B36" i="3"/>
  <c r="G35" i="3"/>
  <c r="G36" i="3" l="1"/>
  <c r="C36" i="3"/>
  <c r="B37" i="3"/>
  <c r="B38" i="3" l="1"/>
  <c r="G37" i="3"/>
  <c r="C37" i="3"/>
  <c r="B39" i="3" l="1"/>
  <c r="G38" i="3"/>
  <c r="C38" i="3"/>
  <c r="C39" i="3" l="1"/>
  <c r="B40" i="3"/>
  <c r="G39" i="3"/>
  <c r="G40" i="3" l="1"/>
  <c r="C40" i="3"/>
  <c r="R15" i="2" l="1"/>
  <c r="R15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R15" authorId="0" shapeId="0" xr:uid="{00000000-0006-0000-0000-000001000000}">
      <text>
        <r>
          <rPr>
            <sz val="9"/>
            <color indexed="81"/>
            <rFont val="MS P ゴシック"/>
            <family val="3"/>
            <charset val="128"/>
          </rPr>
          <t>自動計算されるので
触らないでください。
この閉所率を下表に
当てはめて，28.5%を下回った場合は
該当する補正率で減額設計変更してください。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R15" authorId="0" shapeId="0" xr:uid="{00000000-0006-0000-0100-000001000000}">
      <text>
        <r>
          <rPr>
            <sz val="9"/>
            <color indexed="81"/>
            <rFont val="MS P ゴシック"/>
            <family val="3"/>
            <charset val="128"/>
          </rPr>
          <t>自動計算されるので
触らないでください。
この閉所率を下表に
当てはめて，28.5%を下回った場合は
該当する補正率で減額設計変更してください。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R15" authorId="0" shapeId="0" xr:uid="{00000000-0006-0000-0200-000001000000}">
      <text>
        <r>
          <rPr>
            <sz val="9"/>
            <color indexed="81"/>
            <rFont val="MS P ゴシック"/>
            <family val="3"/>
            <charset val="128"/>
          </rPr>
          <t xml:space="preserve">自動計算されるので
触らないでください。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D9" authorId="0" shapeId="0" xr:uid="{00000000-0006-0000-0300-000001000000}">
      <text>
        <r>
          <rPr>
            <b/>
            <sz val="9"/>
            <color indexed="81"/>
            <rFont val="MS P ゴシック"/>
            <family val="3"/>
            <charset val="128"/>
          </rPr>
          <t>現場着手時に計画していた閉所日</t>
        </r>
      </text>
    </comment>
    <comment ref="E9" authorId="0" shapeId="0" xr:uid="{00000000-0006-0000-0300-000002000000}">
      <text>
        <r>
          <rPr>
            <b/>
            <sz val="9"/>
            <color indexed="81"/>
            <rFont val="MS P ゴシック"/>
            <family val="3"/>
            <charset val="128"/>
          </rPr>
          <t>実績確認日に受注者と打合せを行い、今後の想定閉所日を確認する。</t>
        </r>
      </text>
    </comment>
    <comment ref="E41" authorId="0" shapeId="0" xr:uid="{00000000-0006-0000-0300-000003000000}">
      <text>
        <r>
          <rPr>
            <b/>
            <sz val="9"/>
            <rFont val="MS P ゴシック"/>
            <charset val="128"/>
          </rPr>
          <t>現場閉所日，
対象期間，
閉所率は
自動計算されるので
触らない。</t>
        </r>
        <r>
          <rPr>
            <sz val="9"/>
            <rFont val="MS P ゴシック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<sst xmlns="http://schemas.openxmlformats.org/spreadsheetml/2006/main" count="348" uniqueCount="125">
  <si>
    <t>主　任
（監　理）
技術者</t>
    <rPh sb="0" eb="1">
      <t>シュ</t>
    </rPh>
    <rPh sb="2" eb="3">
      <t>ニン</t>
    </rPh>
    <rPh sb="5" eb="6">
      <t>ラン</t>
    </rPh>
    <rPh sb="7" eb="8">
      <t>リ</t>
    </rPh>
    <rPh sb="10" eb="13">
      <t>ギジュツシャ</t>
    </rPh>
    <phoneticPr fontId="5"/>
  </si>
  <si>
    <t>現　場
代理人</t>
    <rPh sb="0" eb="1">
      <t>ウツツ</t>
    </rPh>
    <rPh sb="2" eb="3">
      <t>バ</t>
    </rPh>
    <rPh sb="4" eb="7">
      <t>ダイリニン</t>
    </rPh>
    <phoneticPr fontId="5"/>
  </si>
  <si>
    <t xml:space="preserve">
監督員</t>
    <rPh sb="1" eb="4">
      <t>カントクイン</t>
    </rPh>
    <phoneticPr fontId="5"/>
  </si>
  <si>
    <t>主　任
監督員</t>
    <rPh sb="0" eb="1">
      <t>シュ</t>
    </rPh>
    <rPh sb="2" eb="3">
      <t>ニン</t>
    </rPh>
    <rPh sb="4" eb="7">
      <t>カントクイン</t>
    </rPh>
    <phoneticPr fontId="5"/>
  </si>
  <si>
    <t>総　括
監督員</t>
    <rPh sb="0" eb="1">
      <t>ソウ</t>
    </rPh>
    <rPh sb="2" eb="3">
      <t>カツ</t>
    </rPh>
    <rPh sb="4" eb="7">
      <t>カントクイン</t>
    </rPh>
    <phoneticPr fontId="5"/>
  </si>
  <si>
    <t>年月日：</t>
    <rPh sb="0" eb="3">
      <t>ネンガッピ</t>
    </rPh>
    <phoneticPr fontId="5"/>
  </si>
  <si>
    <t>□その他</t>
    <phoneticPr fontId="5"/>
  </si>
  <si>
    <t>回答</t>
    <rPh sb="0" eb="2">
      <t>カイトウ</t>
    </rPh>
    <phoneticPr fontId="5"/>
  </si>
  <si>
    <t>します。</t>
    <phoneticPr fontId="5"/>
  </si>
  <si>
    <t>□受理</t>
    <rPh sb="1" eb="3">
      <t>ジュリ</t>
    </rPh>
    <phoneticPr fontId="5"/>
  </si>
  <si>
    <t>□報告</t>
    <rPh sb="1" eb="3">
      <t>ホウコク</t>
    </rPh>
    <phoneticPr fontId="5"/>
  </si>
  <si>
    <t>□提出</t>
    <rPh sb="1" eb="3">
      <t>テイシュツ</t>
    </rPh>
    <phoneticPr fontId="5"/>
  </si>
  <si>
    <t>□協議</t>
    <rPh sb="1" eb="3">
      <t>キョウギ</t>
    </rPh>
    <phoneticPr fontId="5"/>
  </si>
  <si>
    <t>□承諾</t>
    <rPh sb="1" eb="3">
      <t>ショウダク</t>
    </rPh>
    <phoneticPr fontId="5"/>
  </si>
  <si>
    <t>上記について</t>
    <rPh sb="0" eb="2">
      <t>ジョウキ</t>
    </rPh>
    <phoneticPr fontId="5"/>
  </si>
  <si>
    <t>受注者</t>
    <rPh sb="0" eb="3">
      <t>ジュチュウシャシャ</t>
    </rPh>
    <phoneticPr fontId="5"/>
  </si>
  <si>
    <t>・</t>
    <phoneticPr fontId="5"/>
  </si>
  <si>
    <t>□その他</t>
    <rPh sb="3" eb="4">
      <t>タ</t>
    </rPh>
    <phoneticPr fontId="5"/>
  </si>
  <si>
    <t>処理</t>
    <rPh sb="0" eb="2">
      <t>ショリ</t>
    </rPh>
    <phoneticPr fontId="5"/>
  </si>
  <si>
    <t>□指示</t>
    <rPh sb="1" eb="3">
      <t>シジ</t>
    </rPh>
    <phoneticPr fontId="5"/>
  </si>
  <si>
    <t>発注者</t>
    <rPh sb="0" eb="3">
      <t>ハッチュウシャ</t>
    </rPh>
    <phoneticPr fontId="5"/>
  </si>
  <si>
    <t>葉、その他添付図書</t>
    <rPh sb="0" eb="1">
      <t>ハ</t>
    </rPh>
    <rPh sb="4" eb="5">
      <t>タ</t>
    </rPh>
    <rPh sb="5" eb="7">
      <t>テンプ</t>
    </rPh>
    <rPh sb="7" eb="9">
      <t>トショ</t>
    </rPh>
    <phoneticPr fontId="5"/>
  </si>
  <si>
    <t>添付図</t>
    <rPh sb="0" eb="2">
      <t>テンプ</t>
    </rPh>
    <rPh sb="2" eb="3">
      <t>ズ</t>
    </rPh>
    <phoneticPr fontId="5"/>
  </si>
  <si>
    <t>（内容）</t>
    <rPh sb="1" eb="3">
      <t>ナイヨウ</t>
    </rPh>
    <phoneticPr fontId="5"/>
  </si>
  <si>
    <t>工事名</t>
    <rPh sb="0" eb="2">
      <t>コウジ</t>
    </rPh>
    <rPh sb="2" eb="3">
      <t>メイ</t>
    </rPh>
    <phoneticPr fontId="5"/>
  </si>
  <si>
    <t>）</t>
    <phoneticPr fontId="5"/>
  </si>
  <si>
    <t>（</t>
    <phoneticPr fontId="5"/>
  </si>
  <si>
    <t>発議事項</t>
    <rPh sb="0" eb="2">
      <t>ハツギ</t>
    </rPh>
    <rPh sb="2" eb="4">
      <t>ジコウ</t>
    </rPh>
    <phoneticPr fontId="5"/>
  </si>
  <si>
    <t>発議年月日</t>
    <rPh sb="0" eb="2">
      <t>ハツギ</t>
    </rPh>
    <rPh sb="2" eb="5">
      <t>ネンガッピ</t>
    </rPh>
    <phoneticPr fontId="5"/>
  </si>
  <si>
    <t>発議者</t>
    <rPh sb="0" eb="3">
      <t>ハツギシャ</t>
    </rPh>
    <phoneticPr fontId="5"/>
  </si>
  <si>
    <t>工 事 打 合 せ 簿</t>
    <rPh sb="0" eb="1">
      <t>コウ</t>
    </rPh>
    <rPh sb="2" eb="3">
      <t>コト</t>
    </rPh>
    <rPh sb="4" eb="5">
      <t>ダ</t>
    </rPh>
    <rPh sb="6" eb="7">
      <t>ゴウ</t>
    </rPh>
    <rPh sb="10" eb="11">
      <t>ボ</t>
    </rPh>
    <phoneticPr fontId="5"/>
  </si>
  <si>
    <t>様式－９</t>
    <rPh sb="0" eb="2">
      <t>ヨウシキ</t>
    </rPh>
    <phoneticPr fontId="5"/>
  </si>
  <si>
    <t>○○工務店</t>
    <rPh sb="2" eb="5">
      <t>コウムテン</t>
    </rPh>
    <phoneticPr fontId="3"/>
  </si>
  <si>
    <t>■発注者</t>
    <rPh sb="1" eb="4">
      <t>ハッチュウシャ</t>
    </rPh>
    <phoneticPr fontId="5"/>
  </si>
  <si>
    <t>□受注者</t>
    <rPh sb="1" eb="4">
      <t>ジュチュウシャ</t>
    </rPh>
    <phoneticPr fontId="5"/>
  </si>
  <si>
    <t>適用する</t>
    <rPh sb="0" eb="2">
      <t>テキヨウ</t>
    </rPh>
    <phoneticPr fontId="3"/>
  </si>
  <si>
    <t>労務費</t>
    <rPh sb="0" eb="3">
      <t>ロウムヒ</t>
    </rPh>
    <phoneticPr fontId="3"/>
  </si>
  <si>
    <t>機械経費</t>
    <rPh sb="0" eb="2">
      <t>キカイ</t>
    </rPh>
    <rPh sb="2" eb="4">
      <t>ケイヒ</t>
    </rPh>
    <phoneticPr fontId="3"/>
  </si>
  <si>
    <t>共通仮設費率</t>
    <rPh sb="0" eb="2">
      <t>キョウツウ</t>
    </rPh>
    <rPh sb="2" eb="4">
      <t>カセツ</t>
    </rPh>
    <rPh sb="4" eb="5">
      <t>ヒ</t>
    </rPh>
    <rPh sb="5" eb="6">
      <t>リツ</t>
    </rPh>
    <phoneticPr fontId="3"/>
  </si>
  <si>
    <t>現場管理費率</t>
    <rPh sb="0" eb="2">
      <t>ゲンバ</t>
    </rPh>
    <rPh sb="2" eb="5">
      <t>カンリヒ</t>
    </rPh>
    <rPh sb="5" eb="6">
      <t>リツ</t>
    </rPh>
    <phoneticPr fontId="3"/>
  </si>
  <si>
    <t>4週8休以上</t>
    <rPh sb="1" eb="2">
      <t>シュウ</t>
    </rPh>
    <rPh sb="3" eb="4">
      <t>ヤス</t>
    </rPh>
    <rPh sb="4" eb="6">
      <t>イジョウ</t>
    </rPh>
    <phoneticPr fontId="3"/>
  </si>
  <si>
    <t>現場閉所日数</t>
    <rPh sb="0" eb="2">
      <t>ゲンバ</t>
    </rPh>
    <rPh sb="2" eb="4">
      <t>ヘイショ</t>
    </rPh>
    <rPh sb="4" eb="6">
      <t>ニッスウ</t>
    </rPh>
    <phoneticPr fontId="3"/>
  </si>
  <si>
    <t>対象期間</t>
    <rPh sb="0" eb="2">
      <t>タイショウ</t>
    </rPh>
    <rPh sb="2" eb="4">
      <t>キカン</t>
    </rPh>
    <phoneticPr fontId="3"/>
  </si>
  <si>
    <t>日</t>
    <rPh sb="0" eb="1">
      <t>ニチ</t>
    </rPh>
    <phoneticPr fontId="3"/>
  </si>
  <si>
    <t>=</t>
    <phoneticPr fontId="3"/>
  </si>
  <si>
    <t>%</t>
    <phoneticPr fontId="3"/>
  </si>
  <si>
    <t>閉所率</t>
    <rPh sb="0" eb="2">
      <t>ヘイショ</t>
    </rPh>
    <rPh sb="2" eb="3">
      <t>リツ</t>
    </rPh>
    <phoneticPr fontId="3"/>
  </si>
  <si>
    <t>閉所状況
（閉所率）</t>
    <rPh sb="0" eb="2">
      <t>ヘイショ</t>
    </rPh>
    <rPh sb="2" eb="4">
      <t>ジョウキョウ</t>
    </rPh>
    <rPh sb="6" eb="8">
      <t>ヘイショ</t>
    </rPh>
    <rPh sb="8" eb="9">
      <t>リツ</t>
    </rPh>
    <phoneticPr fontId="3"/>
  </si>
  <si>
    <r>
      <t xml:space="preserve">4週6休
</t>
    </r>
    <r>
      <rPr>
        <sz val="8"/>
        <rFont val="ＭＳ Ｐ明朝"/>
        <family val="1"/>
        <charset val="128"/>
      </rPr>
      <t>（75%以上87.5%未満）</t>
    </r>
    <rPh sb="1" eb="2">
      <t>シュウ</t>
    </rPh>
    <rPh sb="3" eb="4">
      <t>ヤス</t>
    </rPh>
    <rPh sb="9" eb="11">
      <t>イジョウ</t>
    </rPh>
    <rPh sb="16" eb="18">
      <t>ミマン</t>
    </rPh>
    <phoneticPr fontId="3"/>
  </si>
  <si>
    <r>
      <t xml:space="preserve">4週7休
</t>
    </r>
    <r>
      <rPr>
        <sz val="8"/>
        <rFont val="ＭＳ Ｐ明朝"/>
        <family val="1"/>
        <charset val="128"/>
      </rPr>
      <t>（75%以上87.6%未満）</t>
    </r>
    <r>
      <rPr>
        <sz val="11"/>
        <color theme="1"/>
        <rFont val="ＭＳ Ｐゴシック"/>
        <family val="2"/>
        <charset val="128"/>
        <scheme val="minor"/>
      </rPr>
      <t/>
    </r>
    <rPh sb="1" eb="2">
      <t>シュウ</t>
    </rPh>
    <rPh sb="3" eb="4">
      <t>ヤス</t>
    </rPh>
    <rPh sb="9" eb="11">
      <t>イジョウ</t>
    </rPh>
    <rPh sb="16" eb="18">
      <t>ミマン</t>
    </rPh>
    <phoneticPr fontId="3"/>
  </si>
  <si>
    <t>(21.4%以上25.0%未満)</t>
    <rPh sb="6" eb="8">
      <t>イジョウ</t>
    </rPh>
    <rPh sb="13" eb="15">
      <t>ミマン</t>
    </rPh>
    <phoneticPr fontId="3"/>
  </si>
  <si>
    <t>(25.0%以上28.5%未満)</t>
    <rPh sb="6" eb="8">
      <t>イジョウ</t>
    </rPh>
    <rPh sb="13" eb="15">
      <t>ミマン</t>
    </rPh>
    <phoneticPr fontId="3"/>
  </si>
  <si>
    <t>(28.5%以上)</t>
    <rPh sb="6" eb="8">
      <t>イジョウ</t>
    </rPh>
    <phoneticPr fontId="3"/>
  </si>
  <si>
    <t>=</t>
    <phoneticPr fontId="3"/>
  </si>
  <si>
    <t>補正係数→</t>
    <rPh sb="0" eb="2">
      <t>ホセイ</t>
    </rPh>
    <rPh sb="2" eb="4">
      <t>ケイスウ</t>
    </rPh>
    <phoneticPr fontId="3"/>
  </si>
  <si>
    <t>　　　　</t>
    <phoneticPr fontId="3"/>
  </si>
  <si>
    <t>　□指示　　　□協議　　　■通知　　　□承諾　　　□報告　　　□提出</t>
    <rPh sb="2" eb="4">
      <t>シジ</t>
    </rPh>
    <rPh sb="8" eb="10">
      <t>キョウギ</t>
    </rPh>
    <rPh sb="14" eb="16">
      <t>ツウチ</t>
    </rPh>
    <rPh sb="20" eb="22">
      <t>ショウダク</t>
    </rPh>
    <rPh sb="26" eb="28">
      <t>ホウコク</t>
    </rPh>
    <rPh sb="32" eb="34">
      <t>テイシュツ</t>
    </rPh>
    <phoneticPr fontId="5"/>
  </si>
  <si>
    <t>（契約金額ベース）</t>
    <rPh sb="1" eb="3">
      <t>ケイヤク</t>
    </rPh>
    <rPh sb="3" eb="5">
      <t>キンガク</t>
    </rPh>
    <phoneticPr fontId="3"/>
  </si>
  <si>
    <t>現場閉所による週休２日工事の実施状況について</t>
    <rPh sb="0" eb="2">
      <t>ゲンバ</t>
    </rPh>
    <rPh sb="2" eb="4">
      <t>ヘイショ</t>
    </rPh>
    <rPh sb="7" eb="9">
      <t>シュウキュウ</t>
    </rPh>
    <rPh sb="10" eb="11">
      <t>ニチ</t>
    </rPh>
    <rPh sb="11" eb="13">
      <t>コウジ</t>
    </rPh>
    <rPh sb="14" eb="16">
      <t>ジッシ</t>
    </rPh>
    <rPh sb="16" eb="18">
      <t>ジョウキョウ</t>
    </rPh>
    <phoneticPr fontId="3"/>
  </si>
  <si>
    <t>【概算】約○○万円減</t>
    <rPh sb="1" eb="3">
      <t>ガイサン</t>
    </rPh>
    <rPh sb="4" eb="5">
      <t>ヤク</t>
    </rPh>
    <rPh sb="7" eb="9">
      <t>マンエン</t>
    </rPh>
    <rPh sb="9" eb="10">
      <t>ゲン</t>
    </rPh>
    <phoneticPr fontId="3"/>
  </si>
  <si>
    <t>　これにより、４週○休の補正係数を用いて設計変更することとしましたので，建設工事請負</t>
    <rPh sb="8" eb="9">
      <t>シュウ</t>
    </rPh>
    <rPh sb="10" eb="11">
      <t>ヤス</t>
    </rPh>
    <rPh sb="12" eb="14">
      <t>ホセイ</t>
    </rPh>
    <rPh sb="14" eb="16">
      <t>ケイスウ</t>
    </rPh>
    <rPh sb="17" eb="18">
      <t>モチ</t>
    </rPh>
    <rPh sb="20" eb="22">
      <t>セッケイ</t>
    </rPh>
    <rPh sb="22" eb="24">
      <t>ヘンコウ</t>
    </rPh>
    <rPh sb="36" eb="38">
      <t>ケンセツ</t>
    </rPh>
    <rPh sb="38" eb="40">
      <t>コウジ</t>
    </rPh>
    <rPh sb="40" eb="42">
      <t>ウケオイ</t>
    </rPh>
    <phoneticPr fontId="3"/>
  </si>
  <si>
    <t>契約書第20条に基づき通知します。</t>
    <rPh sb="3" eb="4">
      <t>ダイ</t>
    </rPh>
    <rPh sb="6" eb="7">
      <t>ジョウ</t>
    </rPh>
    <rPh sb="8" eb="9">
      <t>モト</t>
    </rPh>
    <rPh sb="11" eb="13">
      <t>ツウチ</t>
    </rPh>
    <phoneticPr fontId="3"/>
  </si>
  <si>
    <t>週休２日制適用工事　チェックリスト</t>
  </si>
  <si>
    <t>年月入力欄</t>
  </si>
  <si>
    <t>リスト</t>
  </si>
  <si>
    <t>事務所名</t>
  </si>
  <si>
    <t>○○事務所</t>
  </si>
  <si>
    <t>年</t>
  </si>
  <si>
    <t>―</t>
  </si>
  <si>
    <t>工事名</t>
  </si>
  <si>
    <t>○○工事</t>
  </si>
  <si>
    <t>月</t>
  </si>
  <si>
    <t>休</t>
  </si>
  <si>
    <t>受注者名</t>
  </si>
  <si>
    <t>○○工務店</t>
  </si>
  <si>
    <t>夏休</t>
  </si>
  <si>
    <t>月日</t>
  </si>
  <si>
    <t>曜日</t>
  </si>
  <si>
    <t>計画上の
閉所日</t>
  </si>
  <si>
    <t>実際の
閉所日</t>
  </si>
  <si>
    <t>計画上の閉所日と実際の閉所日に
差異がある場合等に記載</t>
  </si>
  <si>
    <t>祝日</t>
  </si>
  <si>
    <t>年末年始休</t>
  </si>
  <si>
    <t>雨休</t>
  </si>
  <si>
    <t>工場製作</t>
  </si>
  <si>
    <t>その他休</t>
  </si>
  <si>
    <t>現場閉所日</t>
  </si>
  <si>
    <t>対象期間</t>
  </si>
  <si>
    <t>閉所率</t>
  </si>
  <si>
    <r>
      <t>2</t>
    </r>
    <r>
      <rPr>
        <sz val="11"/>
        <rFont val="HG丸ｺﾞｼｯｸM-PRO"/>
        <family val="3"/>
        <charset val="128"/>
      </rPr>
      <t>021</t>
    </r>
    <r>
      <rPr>
        <sz val="11"/>
        <rFont val="HG丸ｺﾞｼｯｸM-PRO"/>
        <family val="3"/>
        <charset val="128"/>
      </rPr>
      <t>年祝日等一覧</t>
    </r>
    <phoneticPr fontId="22"/>
  </si>
  <si>
    <t>昭和の日</t>
  </si>
  <si>
    <t>憲法記念日</t>
    <phoneticPr fontId="22"/>
  </si>
  <si>
    <t>みどりの日</t>
    <phoneticPr fontId="22"/>
  </si>
  <si>
    <t>こどもの日</t>
    <phoneticPr fontId="22"/>
  </si>
  <si>
    <t>海の日</t>
    <phoneticPr fontId="22"/>
  </si>
  <si>
    <t>スポーツの日</t>
    <phoneticPr fontId="22"/>
  </si>
  <si>
    <t>山の日</t>
  </si>
  <si>
    <t>振替休日</t>
    <rPh sb="0" eb="2">
      <t>フリカ</t>
    </rPh>
    <phoneticPr fontId="22"/>
  </si>
  <si>
    <t>敬老の日</t>
    <phoneticPr fontId="22"/>
  </si>
  <si>
    <t>秋分の日</t>
    <phoneticPr fontId="22"/>
  </si>
  <si>
    <t>文化の日</t>
    <phoneticPr fontId="22"/>
  </si>
  <si>
    <t>勤労感謝の日</t>
    <phoneticPr fontId="22"/>
  </si>
  <si>
    <t>元日</t>
    <rPh sb="0" eb="2">
      <t>ガンジツ</t>
    </rPh>
    <phoneticPr fontId="22"/>
  </si>
  <si>
    <t>成人の日</t>
    <phoneticPr fontId="22"/>
  </si>
  <si>
    <t>建国記念の日</t>
    <rPh sb="0" eb="2">
      <t>ケンコク</t>
    </rPh>
    <rPh sb="2" eb="4">
      <t>キネン</t>
    </rPh>
    <phoneticPr fontId="22"/>
  </si>
  <si>
    <t>天皇誕生日</t>
    <phoneticPr fontId="22"/>
  </si>
  <si>
    <t>春分の日</t>
    <phoneticPr fontId="22"/>
  </si>
  <si>
    <r>
      <t>2022</t>
    </r>
    <r>
      <rPr>
        <sz val="11"/>
        <rFont val="HG丸ｺﾞｼｯｸM-PRO"/>
        <family val="3"/>
        <charset val="128"/>
      </rPr>
      <t>年祝日等一覧</t>
    </r>
    <phoneticPr fontId="22"/>
  </si>
  <si>
    <t>山の日</t>
    <phoneticPr fontId="22"/>
  </si>
  <si>
    <r>
      <t>202</t>
    </r>
    <r>
      <rPr>
        <sz val="11"/>
        <rFont val="HG丸ｺﾞｼｯｸM-PRO"/>
        <family val="3"/>
        <charset val="128"/>
      </rPr>
      <t>3</t>
    </r>
    <r>
      <rPr>
        <sz val="11"/>
        <rFont val="HG丸ｺﾞｼｯｸM-PRO"/>
        <family val="3"/>
        <charset val="128"/>
      </rPr>
      <t>年祝日等一覧</t>
    </r>
    <phoneticPr fontId="22"/>
  </si>
  <si>
    <t>憲法記念日</t>
  </si>
  <si>
    <t>みどりの日</t>
  </si>
  <si>
    <t>こどもの日</t>
  </si>
  <si>
    <r>
      <t>202</t>
    </r>
    <r>
      <rPr>
        <sz val="11"/>
        <rFont val="HG丸ｺﾞｼｯｸM-PRO"/>
        <family val="3"/>
        <charset val="128"/>
      </rPr>
      <t>4</t>
    </r>
    <r>
      <rPr>
        <sz val="11"/>
        <rFont val="HG丸ｺﾞｼｯｸM-PRO"/>
        <family val="3"/>
        <charset val="128"/>
      </rPr>
      <t>年祝日等一覧</t>
    </r>
    <phoneticPr fontId="22"/>
  </si>
  <si>
    <t>現場完了予定日</t>
    <rPh sb="0" eb="2">
      <t>ゲンバ</t>
    </rPh>
    <rPh sb="2" eb="4">
      <t>カンリョウ</t>
    </rPh>
    <rPh sb="4" eb="6">
      <t>ヨテイ</t>
    </rPh>
    <rPh sb="6" eb="7">
      <t>ヒ</t>
    </rPh>
    <phoneticPr fontId="3"/>
  </si>
  <si>
    <t>実績確認日</t>
    <rPh sb="0" eb="2">
      <t>ジッセキ</t>
    </rPh>
    <rPh sb="2" eb="4">
      <t>カクニン</t>
    </rPh>
    <rPh sb="4" eb="5">
      <t>ヒ</t>
    </rPh>
    <phoneticPr fontId="3"/>
  </si>
  <si>
    <t>地元からの要請</t>
    <rPh sb="0" eb="2">
      <t>ジモト</t>
    </rPh>
    <rPh sb="5" eb="7">
      <t>ヨウセイ</t>
    </rPh>
    <phoneticPr fontId="3"/>
  </si>
  <si>
    <t>　現場閉所日の実績及び予定を確認し、今後の現場閉所日を別添チェックリストのとおり</t>
    <rPh sb="1" eb="3">
      <t>ゲンバ</t>
    </rPh>
    <rPh sb="3" eb="5">
      <t>ヘイショ</t>
    </rPh>
    <rPh sb="5" eb="6">
      <t>ヒ</t>
    </rPh>
    <rPh sb="7" eb="9">
      <t>ジッセキ</t>
    </rPh>
    <rPh sb="9" eb="10">
      <t>オヨ</t>
    </rPh>
    <rPh sb="11" eb="13">
      <t>ヨテイ</t>
    </rPh>
    <rPh sb="14" eb="16">
      <t>カクニン</t>
    </rPh>
    <rPh sb="18" eb="20">
      <t>コンゴ</t>
    </rPh>
    <rPh sb="21" eb="23">
      <t>ゲンバ</t>
    </rPh>
    <rPh sb="23" eb="25">
      <t>ヘイショ</t>
    </rPh>
    <rPh sb="25" eb="26">
      <t>ビ</t>
    </rPh>
    <rPh sb="27" eb="29">
      <t>ベッテン</t>
    </rPh>
    <phoneticPr fontId="3"/>
  </si>
  <si>
    <t>取り扱うこととしました。</t>
    <rPh sb="0" eb="1">
      <t>ト</t>
    </rPh>
    <rPh sb="2" eb="3">
      <t>アツカ</t>
    </rPh>
    <phoneticPr fontId="3"/>
  </si>
  <si>
    <t>取り扱うこととします。</t>
    <rPh sb="0" eb="1">
      <t>ト</t>
    </rPh>
    <rPh sb="2" eb="3">
      <t>アツカ</t>
    </rPh>
    <phoneticPr fontId="3"/>
  </si>
  <si>
    <t>※実績確認日～現場完了予定日までのチェックリストを添付</t>
    <rPh sb="1" eb="3">
      <t>ジッセキ</t>
    </rPh>
    <rPh sb="3" eb="5">
      <t>カクニン</t>
    </rPh>
    <rPh sb="5" eb="6">
      <t>ヒ</t>
    </rPh>
    <rPh sb="7" eb="9">
      <t>ゲンバ</t>
    </rPh>
    <rPh sb="9" eb="11">
      <t>カンリョウ</t>
    </rPh>
    <rPh sb="11" eb="13">
      <t>ヨテイ</t>
    </rPh>
    <rPh sb="13" eb="14">
      <t>ビ</t>
    </rPh>
    <rPh sb="25" eb="27">
      <t>テンプ</t>
    </rPh>
    <phoneticPr fontId="3"/>
  </si>
  <si>
    <t>　（実績確認日～現場完了日が複数月跨ぐ場合はその分添付）</t>
    <rPh sb="2" eb="4">
      <t>ジッセキ</t>
    </rPh>
    <rPh sb="4" eb="6">
      <t>カクニン</t>
    </rPh>
    <rPh sb="6" eb="7">
      <t>ヒ</t>
    </rPh>
    <rPh sb="8" eb="10">
      <t>ゲンバ</t>
    </rPh>
    <rPh sb="10" eb="12">
      <t>カンリョウ</t>
    </rPh>
    <rPh sb="12" eb="13">
      <t>ヒ</t>
    </rPh>
    <rPh sb="14" eb="16">
      <t>フクスウ</t>
    </rPh>
    <rPh sb="16" eb="17">
      <t>ツキ</t>
    </rPh>
    <rPh sb="17" eb="18">
      <t>マタ</t>
    </rPh>
    <rPh sb="19" eb="21">
      <t>バアイ</t>
    </rPh>
    <rPh sb="24" eb="25">
      <t>ブン</t>
    </rPh>
    <rPh sb="25" eb="27">
      <t>テンプ</t>
    </rPh>
    <phoneticPr fontId="3"/>
  </si>
  <si>
    <t>　提出された履行報告書及びチェックリストを確認した結果，以下のとおりでした。</t>
    <rPh sb="1" eb="3">
      <t>テイシュツ</t>
    </rPh>
    <rPh sb="6" eb="8">
      <t>リコウ</t>
    </rPh>
    <rPh sb="8" eb="11">
      <t>ホウコクショ</t>
    </rPh>
    <rPh sb="11" eb="12">
      <t>オヨ</t>
    </rPh>
    <rPh sb="21" eb="23">
      <t>カクニン</t>
    </rPh>
    <rPh sb="25" eb="27">
      <t>ケッカ</t>
    </rPh>
    <rPh sb="28" eb="30">
      <t>イカ</t>
    </rPh>
    <phoneticPr fontId="3"/>
  </si>
  <si>
    <t>　４週○休の補正係数を用いて設計変更することとしましたので，建設工事請負契約書</t>
    <rPh sb="2" eb="3">
      <t>シュウ</t>
    </rPh>
    <rPh sb="4" eb="5">
      <t>ヤス</t>
    </rPh>
    <rPh sb="6" eb="8">
      <t>ホセイ</t>
    </rPh>
    <rPh sb="8" eb="10">
      <t>ケイスウ</t>
    </rPh>
    <rPh sb="11" eb="12">
      <t>モチ</t>
    </rPh>
    <rPh sb="14" eb="16">
      <t>セッケイ</t>
    </rPh>
    <rPh sb="16" eb="18">
      <t>ヘンコウ</t>
    </rPh>
    <rPh sb="30" eb="32">
      <t>ケンセツ</t>
    </rPh>
    <rPh sb="32" eb="34">
      <t>コウジ</t>
    </rPh>
    <rPh sb="34" eb="36">
      <t>ウケオイ</t>
    </rPh>
    <rPh sb="36" eb="39">
      <t>ケイヤクショ</t>
    </rPh>
    <phoneticPr fontId="3"/>
  </si>
  <si>
    <t>第20条に基づき通知します。</t>
    <rPh sb="0" eb="1">
      <t>ダイ</t>
    </rPh>
    <rPh sb="3" eb="4">
      <t>ジョウ</t>
    </rPh>
    <rPh sb="5" eb="6">
      <t>モト</t>
    </rPh>
    <rPh sb="8" eb="10">
      <t>ツウチ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</si>
</sst>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6" formatCode="&quot;¥&quot;#,##0;[Red]&quot;¥&quot;\-#,##0"/>
    <numFmt numFmtId="176" formatCode="[$-411]ggge&quot;年&quot;m&quot;月&quot;d&quot;日&quot;;@"/>
    <numFmt numFmtId="177" formatCode="0.0"/>
    <numFmt numFmtId="178" formatCode="m&quot;月&quot;d&quot;日&quot;;@"/>
    <numFmt numFmtId="179" formatCode="aaa"/>
    <numFmt numFmtId="180" formatCode="0_);[Red]\(0\)"/>
    <numFmt numFmtId="181" formatCode="#&quot;日&quot;"/>
    <numFmt numFmtId="182" formatCode="0.0%"/>
  </numFmts>
  <fonts count="28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strike/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b/>
      <sz val="16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2"/>
      <name val="ＭＳ Ｐ明朝"/>
      <family val="1"/>
      <charset val="128"/>
    </font>
    <font>
      <sz val="9"/>
      <color indexed="81"/>
      <name val="MS P ゴシック"/>
      <family val="3"/>
      <charset val="128"/>
    </font>
    <font>
      <b/>
      <sz val="11"/>
      <color rgb="FFFF0000"/>
      <name val="ＭＳ Ｐゴシック"/>
      <family val="3"/>
      <charset val="128"/>
      <scheme val="minor"/>
    </font>
    <font>
      <sz val="12"/>
      <color theme="1"/>
      <name val="HG丸ｺﾞｼｯｸM-PRO"/>
      <family val="3"/>
      <charset val="128"/>
    </font>
    <font>
      <sz val="11"/>
      <color rgb="FF0070C0"/>
      <name val="ＭＳ Ｐゴシック"/>
      <family val="3"/>
      <charset val="128"/>
      <scheme val="minor"/>
    </font>
    <font>
      <sz val="11"/>
      <color rgb="FF00B050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9"/>
      <name val="MS P ゴシック"/>
      <charset val="128"/>
    </font>
    <font>
      <sz val="9"/>
      <name val="MS P ゴシック"/>
      <charset val="128"/>
    </font>
    <font>
      <sz val="11"/>
      <name val="HG丸ｺﾞｼｯｸM-PRO"/>
      <family val="3"/>
      <charset val="128"/>
    </font>
    <font>
      <b/>
      <sz val="9"/>
      <color indexed="81"/>
      <name val="MS P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69">
    <border>
      <left/>
      <right/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</borders>
  <cellStyleXfs count="13">
    <xf numFmtId="0" fontId="0" fillId="0" borderId="0">
      <alignment vertical="center"/>
    </xf>
    <xf numFmtId="0" fontId="1" fillId="0" borderId="0">
      <alignment vertical="center"/>
    </xf>
    <xf numFmtId="38" fontId="9" fillId="0" borderId="0" applyFont="0" applyFill="0" applyBorder="0" applyAlignment="0" applyProtection="0"/>
    <xf numFmtId="38" fontId="10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6" fontId="9" fillId="0" borderId="0" applyFont="0" applyFill="0" applyBorder="0" applyAlignment="0" applyProtection="0"/>
    <xf numFmtId="6" fontId="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9" fillId="0" borderId="0"/>
    <xf numFmtId="0" fontId="10" fillId="0" borderId="0">
      <alignment vertical="center"/>
    </xf>
    <xf numFmtId="0" fontId="1" fillId="0" borderId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158">
    <xf numFmtId="0" fontId="0" fillId="0" borderId="0" xfId="0">
      <alignment vertical="center"/>
    </xf>
    <xf numFmtId="0" fontId="2" fillId="0" borderId="0" xfId="1" applyFont="1">
      <alignment vertical="center"/>
    </xf>
    <xf numFmtId="0" fontId="2" fillId="0" borderId="22" xfId="1" applyFont="1" applyBorder="1">
      <alignment vertical="center"/>
    </xf>
    <xf numFmtId="0" fontId="2" fillId="0" borderId="23" xfId="1" applyFont="1" applyBorder="1">
      <alignment vertical="center"/>
    </xf>
    <xf numFmtId="0" fontId="2" fillId="0" borderId="25" xfId="1" applyFont="1" applyBorder="1" applyAlignment="1">
      <alignment vertical="center" textRotation="255"/>
    </xf>
    <xf numFmtId="0" fontId="2" fillId="0" borderId="26" xfId="1" applyFont="1" applyBorder="1">
      <alignment vertical="center"/>
    </xf>
    <xf numFmtId="0" fontId="2" fillId="0" borderId="29" xfId="1" applyFont="1" applyBorder="1">
      <alignment vertical="center"/>
    </xf>
    <xf numFmtId="0" fontId="2" fillId="0" borderId="28" xfId="1" applyFont="1" applyBorder="1" applyAlignment="1">
      <alignment vertical="center" textRotation="255"/>
    </xf>
    <xf numFmtId="0" fontId="2" fillId="0" borderId="32" xfId="1" applyFont="1" applyBorder="1">
      <alignment vertical="center"/>
    </xf>
    <xf numFmtId="0" fontId="2" fillId="0" borderId="33" xfId="1" applyFont="1" applyBorder="1">
      <alignment vertical="center"/>
    </xf>
    <xf numFmtId="0" fontId="2" fillId="0" borderId="35" xfId="1" applyFont="1" applyBorder="1" applyAlignment="1">
      <alignment horizontal="center" vertical="center" textRotation="255"/>
    </xf>
    <xf numFmtId="0" fontId="2" fillId="0" borderId="38" xfId="1" applyFont="1" applyBorder="1" applyAlignment="1">
      <alignment vertical="center" textRotation="255"/>
    </xf>
    <xf numFmtId="0" fontId="2" fillId="0" borderId="25" xfId="1" applyFont="1" applyBorder="1">
      <alignment vertical="center"/>
    </xf>
    <xf numFmtId="0" fontId="2" fillId="0" borderId="28" xfId="1" applyFont="1" applyBorder="1">
      <alignment vertical="center"/>
    </xf>
    <xf numFmtId="0" fontId="2" fillId="0" borderId="39" xfId="1" applyFont="1" applyBorder="1">
      <alignment vertical="center"/>
    </xf>
    <xf numFmtId="0" fontId="2" fillId="0" borderId="36" xfId="1" applyFont="1" applyBorder="1">
      <alignment vertical="center"/>
    </xf>
    <xf numFmtId="0" fontId="2" fillId="0" borderId="38" xfId="1" applyFont="1" applyBorder="1">
      <alignment vertical="center"/>
    </xf>
    <xf numFmtId="0" fontId="2" fillId="0" borderId="0" xfId="1" applyFont="1" applyAlignment="1">
      <alignment horizontal="right" vertical="center"/>
    </xf>
    <xf numFmtId="0" fontId="8" fillId="0" borderId="0" xfId="1" applyFont="1">
      <alignment vertical="center"/>
    </xf>
    <xf numFmtId="0" fontId="6" fillId="0" borderId="0" xfId="1" applyFont="1" applyAlignment="1">
      <alignment vertical="top" wrapText="1"/>
    </xf>
    <xf numFmtId="0" fontId="6" fillId="0" borderId="0" xfId="1" applyFont="1" applyAlignment="1">
      <alignment vertical="top"/>
    </xf>
    <xf numFmtId="0" fontId="6" fillId="0" borderId="0" xfId="1" applyFont="1" applyAlignment="1">
      <alignment horizontal="center" vertical="center" wrapText="1"/>
    </xf>
    <xf numFmtId="0" fontId="6" fillId="0" borderId="26" xfId="1" applyFont="1" applyBorder="1" applyAlignment="1">
      <alignment vertical="top"/>
    </xf>
    <xf numFmtId="0" fontId="6" fillId="0" borderId="0" xfId="1" applyFont="1">
      <alignment vertical="center"/>
    </xf>
    <xf numFmtId="0" fontId="2" fillId="2" borderId="23" xfId="1" applyFont="1" applyFill="1" applyBorder="1">
      <alignment vertical="center"/>
    </xf>
    <xf numFmtId="0" fontId="1" fillId="0" borderId="0" xfId="1">
      <alignment vertical="center"/>
    </xf>
    <xf numFmtId="0" fontId="18" fillId="2" borderId="0" xfId="1" applyFont="1" applyFill="1">
      <alignment vertical="center"/>
    </xf>
    <xf numFmtId="0" fontId="1" fillId="2" borderId="0" xfId="1" applyFill="1">
      <alignment vertical="center"/>
    </xf>
    <xf numFmtId="0" fontId="19" fillId="0" borderId="0" xfId="1" applyFont="1">
      <alignment vertical="center"/>
    </xf>
    <xf numFmtId="0" fontId="1" fillId="0" borderId="0" xfId="1" applyAlignment="1">
      <alignment horizontal="center" vertical="center"/>
    </xf>
    <xf numFmtId="0" fontId="1" fillId="0" borderId="45" xfId="1" applyBorder="1" applyAlignment="1">
      <alignment horizontal="center" vertical="center"/>
    </xf>
    <xf numFmtId="0" fontId="1" fillId="2" borderId="46" xfId="1" applyFill="1" applyBorder="1" applyAlignment="1">
      <alignment horizontal="center" vertical="center"/>
    </xf>
    <xf numFmtId="0" fontId="20" fillId="0" borderId="0" xfId="1" applyFont="1" applyAlignment="1">
      <alignment horizontal="center" vertical="center" shrinkToFit="1"/>
    </xf>
    <xf numFmtId="14" fontId="21" fillId="0" borderId="0" xfId="1" applyNumberFormat="1" applyFont="1">
      <alignment vertical="center"/>
    </xf>
    <xf numFmtId="0" fontId="1" fillId="0" borderId="47" xfId="1" applyBorder="1" applyAlignment="1">
      <alignment horizontal="center" vertical="center"/>
    </xf>
    <xf numFmtId="0" fontId="1" fillId="2" borderId="48" xfId="1" applyFill="1" applyBorder="1" applyAlignment="1">
      <alignment horizontal="center" vertical="center"/>
    </xf>
    <xf numFmtId="0" fontId="1" fillId="0" borderId="49" xfId="1" applyBorder="1" applyAlignment="1">
      <alignment horizontal="center" vertical="center"/>
    </xf>
    <xf numFmtId="0" fontId="1" fillId="0" borderId="50" xfId="1" applyBorder="1" applyAlignment="1">
      <alignment horizontal="center" vertical="center"/>
    </xf>
    <xf numFmtId="0" fontId="1" fillId="0" borderId="50" xfId="1" applyBorder="1" applyAlignment="1">
      <alignment horizontal="center" vertical="center" wrapText="1"/>
    </xf>
    <xf numFmtId="0" fontId="1" fillId="0" borderId="51" xfId="1" applyBorder="1" applyAlignment="1">
      <alignment vertical="center" wrapText="1"/>
    </xf>
    <xf numFmtId="0" fontId="1" fillId="3" borderId="52" xfId="1" applyFill="1" applyBorder="1" applyAlignment="1">
      <alignment horizontal="center" vertical="center"/>
    </xf>
    <xf numFmtId="0" fontId="18" fillId="0" borderId="0" xfId="1" applyFont="1" applyAlignment="1">
      <alignment vertical="top"/>
    </xf>
    <xf numFmtId="178" fontId="1" fillId="0" borderId="52" xfId="1" applyNumberFormat="1" applyBorder="1" applyAlignment="1">
      <alignment horizontal="center" vertical="center"/>
    </xf>
    <xf numFmtId="179" fontId="1" fillId="0" borderId="53" xfId="1" applyNumberFormat="1" applyBorder="1" applyAlignment="1">
      <alignment horizontal="center" vertical="center"/>
    </xf>
    <xf numFmtId="0" fontId="1" fillId="0" borderId="53" xfId="1" applyBorder="1" applyAlignment="1">
      <alignment horizontal="center" vertical="center"/>
    </xf>
    <xf numFmtId="0" fontId="1" fillId="0" borderId="54" xfId="1" applyBorder="1" applyAlignment="1">
      <alignment horizontal="center" vertical="center" shrinkToFit="1"/>
    </xf>
    <xf numFmtId="0" fontId="1" fillId="3" borderId="52" xfId="1" applyFill="1" applyBorder="1">
      <alignment vertical="center"/>
    </xf>
    <xf numFmtId="56" fontId="1" fillId="0" borderId="0" xfId="1" applyNumberFormat="1">
      <alignment vertical="center"/>
    </xf>
    <xf numFmtId="178" fontId="1" fillId="0" borderId="55" xfId="1" applyNumberFormat="1" applyBorder="1" applyAlignment="1">
      <alignment horizontal="center" vertical="center"/>
    </xf>
    <xf numFmtId="179" fontId="1" fillId="0" borderId="56" xfId="1" applyNumberFormat="1" applyBorder="1" applyAlignment="1">
      <alignment horizontal="center" vertical="center"/>
    </xf>
    <xf numFmtId="0" fontId="1" fillId="0" borderId="56" xfId="1" applyBorder="1" applyAlignment="1">
      <alignment horizontal="center" vertical="center"/>
    </xf>
    <xf numFmtId="0" fontId="1" fillId="0" borderId="57" xfId="1" applyBorder="1" applyAlignment="1">
      <alignment horizontal="center" vertical="center" shrinkToFit="1"/>
    </xf>
    <xf numFmtId="0" fontId="1" fillId="0" borderId="30" xfId="1" applyBorder="1" applyAlignment="1">
      <alignment shrinkToFit="1"/>
    </xf>
    <xf numFmtId="0" fontId="1" fillId="0" borderId="0" xfId="1" applyAlignment="1">
      <alignment shrinkToFit="1"/>
    </xf>
    <xf numFmtId="180" fontId="1" fillId="0" borderId="0" xfId="1" applyNumberFormat="1" applyAlignment="1">
      <alignment shrinkToFit="1"/>
    </xf>
    <xf numFmtId="181" fontId="23" fillId="0" borderId="30" xfId="1" applyNumberFormat="1" applyFont="1" applyBorder="1" applyAlignment="1">
      <alignment horizontal="left"/>
    </xf>
    <xf numFmtId="182" fontId="0" fillId="0" borderId="0" xfId="12" applyNumberFormat="1" applyFont="1" applyFill="1">
      <alignment vertical="center"/>
    </xf>
    <xf numFmtId="178" fontId="1" fillId="0" borderId="59" xfId="1" applyNumberFormat="1" applyBorder="1">
      <alignment vertical="center"/>
    </xf>
    <xf numFmtId="0" fontId="1" fillId="0" borderId="60" xfId="1" applyBorder="1">
      <alignment vertical="center"/>
    </xf>
    <xf numFmtId="178" fontId="1" fillId="0" borderId="53" xfId="1" applyNumberFormat="1" applyBorder="1">
      <alignment vertical="center"/>
    </xf>
    <xf numFmtId="0" fontId="1" fillId="0" borderId="62" xfId="1" applyBorder="1">
      <alignment vertical="center"/>
    </xf>
    <xf numFmtId="178" fontId="1" fillId="0" borderId="64" xfId="1" applyNumberFormat="1" applyBorder="1">
      <alignment vertical="center"/>
    </xf>
    <xf numFmtId="0" fontId="1" fillId="0" borderId="65" xfId="1" applyBorder="1">
      <alignment vertical="center"/>
    </xf>
    <xf numFmtId="178" fontId="1" fillId="0" borderId="67" xfId="1" applyNumberFormat="1" applyBorder="1">
      <alignment vertical="center"/>
    </xf>
    <xf numFmtId="0" fontId="1" fillId="0" borderId="68" xfId="1" applyBorder="1">
      <alignment vertical="center"/>
    </xf>
    <xf numFmtId="0" fontId="7" fillId="0" borderId="0" xfId="1" applyFont="1" applyAlignment="1">
      <alignment horizontal="center" vertical="center"/>
    </xf>
    <xf numFmtId="0" fontId="2" fillId="0" borderId="19" xfId="1" applyFont="1" applyBorder="1" applyAlignment="1">
      <alignment horizontal="center" vertical="center"/>
    </xf>
    <xf numFmtId="0" fontId="2" fillId="0" borderId="16" xfId="1" applyFont="1" applyBorder="1" applyAlignment="1">
      <alignment horizontal="center" vertical="center"/>
    </xf>
    <xf numFmtId="0" fontId="2" fillId="0" borderId="15" xfId="1" applyFont="1" applyBorder="1" applyAlignment="1">
      <alignment horizontal="center" vertical="center"/>
    </xf>
    <xf numFmtId="0" fontId="2" fillId="0" borderId="19" xfId="1" applyFont="1" applyBorder="1">
      <alignment vertical="center"/>
    </xf>
    <xf numFmtId="0" fontId="2" fillId="0" borderId="16" xfId="1" applyFont="1" applyBorder="1">
      <alignment vertical="center"/>
    </xf>
    <xf numFmtId="0" fontId="2" fillId="0" borderId="18" xfId="1" applyFont="1" applyBorder="1">
      <alignment vertical="center"/>
    </xf>
    <xf numFmtId="0" fontId="2" fillId="0" borderId="17" xfId="1" applyFont="1" applyBorder="1" applyAlignment="1">
      <alignment horizontal="center" vertical="center"/>
    </xf>
    <xf numFmtId="0" fontId="2" fillId="0" borderId="18" xfId="1" applyFont="1" applyBorder="1" applyAlignment="1">
      <alignment horizontal="center" vertical="center"/>
    </xf>
    <xf numFmtId="176" fontId="2" fillId="0" borderId="17" xfId="1" applyNumberFormat="1" applyFont="1" applyBorder="1" applyAlignment="1">
      <alignment horizontal="center" vertical="center"/>
    </xf>
    <xf numFmtId="176" fontId="2" fillId="0" borderId="16" xfId="1" applyNumberFormat="1" applyFont="1" applyBorder="1" applyAlignment="1">
      <alignment horizontal="center" vertical="center"/>
    </xf>
    <xf numFmtId="176" fontId="2" fillId="0" borderId="15" xfId="1" applyNumberFormat="1" applyFont="1" applyBorder="1" applyAlignment="1">
      <alignment horizontal="center" vertical="center"/>
    </xf>
    <xf numFmtId="0" fontId="2" fillId="0" borderId="12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40" xfId="1" applyFont="1" applyBorder="1">
      <alignment vertical="center"/>
    </xf>
    <xf numFmtId="0" fontId="2" fillId="0" borderId="30" xfId="1" applyFont="1" applyBorder="1">
      <alignment vertical="center"/>
    </xf>
    <xf numFmtId="0" fontId="2" fillId="0" borderId="29" xfId="1" applyFont="1" applyBorder="1">
      <alignment vertical="center"/>
    </xf>
    <xf numFmtId="0" fontId="2" fillId="0" borderId="0" xfId="1" applyFont="1" applyAlignment="1">
      <alignment horizontal="center" vertical="center"/>
    </xf>
    <xf numFmtId="0" fontId="2" fillId="0" borderId="0" xfId="1" applyFont="1">
      <alignment vertical="center"/>
    </xf>
    <xf numFmtId="0" fontId="2" fillId="0" borderId="40" xfId="1" applyFont="1" applyBorder="1" applyAlignment="1">
      <alignment horizontal="center" vertical="center"/>
    </xf>
    <xf numFmtId="0" fontId="2" fillId="0" borderId="30" xfId="1" applyFont="1" applyBorder="1" applyAlignment="1">
      <alignment horizontal="center" vertical="center"/>
    </xf>
    <xf numFmtId="0" fontId="2" fillId="0" borderId="29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 shrinkToFit="1"/>
    </xf>
    <xf numFmtId="0" fontId="2" fillId="0" borderId="2" xfId="1" applyFont="1" applyBorder="1" applyAlignment="1">
      <alignment horizontal="center" vertical="center" shrinkToFit="1"/>
    </xf>
    <xf numFmtId="0" fontId="2" fillId="0" borderId="2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6" fillId="0" borderId="0" xfId="1" applyFont="1" applyAlignment="1">
      <alignment horizontal="center" vertical="center" wrapText="1"/>
    </xf>
    <xf numFmtId="0" fontId="6" fillId="0" borderId="0" xfId="1" applyFont="1" applyAlignment="1">
      <alignment horizontal="right" vertical="center"/>
    </xf>
    <xf numFmtId="0" fontId="6" fillId="0" borderId="0" xfId="1" applyFont="1" applyAlignment="1">
      <alignment horizontal="center" vertical="center"/>
    </xf>
    <xf numFmtId="0" fontId="6" fillId="0" borderId="33" xfId="1" applyFont="1" applyBorder="1" applyAlignment="1">
      <alignment horizontal="center" vertical="top"/>
    </xf>
    <xf numFmtId="0" fontId="6" fillId="2" borderId="33" xfId="1" applyFont="1" applyFill="1" applyBorder="1" applyAlignment="1">
      <alignment horizontal="center" vertical="top"/>
    </xf>
    <xf numFmtId="177" fontId="15" fillId="0" borderId="0" xfId="11" applyNumberFormat="1" applyFont="1" applyFill="1" applyBorder="1" applyAlignment="1">
      <alignment horizontal="center" vertical="center"/>
    </xf>
    <xf numFmtId="9" fontId="16" fillId="0" borderId="0" xfId="11" applyFont="1" applyFill="1" applyBorder="1" applyAlignment="1">
      <alignment horizontal="center" vertical="center"/>
    </xf>
    <xf numFmtId="0" fontId="6" fillId="0" borderId="30" xfId="1" applyFont="1" applyBorder="1" applyAlignment="1">
      <alignment horizontal="center" vertical="top"/>
    </xf>
    <xf numFmtId="0" fontId="6" fillId="2" borderId="0" xfId="1" applyFont="1" applyFill="1" applyAlignment="1">
      <alignment horizontal="center" vertical="top"/>
    </xf>
    <xf numFmtId="0" fontId="6" fillId="0" borderId="41" xfId="1" applyFont="1" applyBorder="1" applyAlignment="1">
      <alignment horizontal="center" vertical="center" wrapText="1"/>
    </xf>
    <xf numFmtId="0" fontId="6" fillId="0" borderId="30" xfId="1" applyFont="1" applyBorder="1" applyAlignment="1">
      <alignment horizontal="center" vertical="center"/>
    </xf>
    <xf numFmtId="0" fontId="6" fillId="0" borderId="42" xfId="1" applyFont="1" applyBorder="1" applyAlignment="1">
      <alignment horizontal="center" vertical="center"/>
    </xf>
    <xf numFmtId="0" fontId="6" fillId="0" borderId="43" xfId="1" applyFont="1" applyBorder="1" applyAlignment="1">
      <alignment horizontal="center" vertical="center"/>
    </xf>
    <xf numFmtId="0" fontId="6" fillId="0" borderId="33" xfId="1" applyFont="1" applyBorder="1" applyAlignment="1">
      <alignment horizontal="center" vertical="center"/>
    </xf>
    <xf numFmtId="0" fontId="6" fillId="0" borderId="44" xfId="1" applyFont="1" applyBorder="1" applyAlignment="1">
      <alignment horizontal="center" vertical="center"/>
    </xf>
    <xf numFmtId="0" fontId="6" fillId="0" borderId="41" xfId="1" applyFont="1" applyBorder="1" applyAlignment="1">
      <alignment horizontal="center" vertical="top" wrapText="1"/>
    </xf>
    <xf numFmtId="0" fontId="6" fillId="0" borderId="30" xfId="1" applyFont="1" applyBorder="1" applyAlignment="1">
      <alignment horizontal="center" vertical="top" wrapText="1"/>
    </xf>
    <xf numFmtId="0" fontId="6" fillId="0" borderId="42" xfId="1" applyFont="1" applyBorder="1" applyAlignment="1">
      <alignment horizontal="center" vertical="top" wrapText="1"/>
    </xf>
    <xf numFmtId="0" fontId="6" fillId="0" borderId="41" xfId="1" applyFont="1" applyBorder="1" applyAlignment="1">
      <alignment horizontal="center" vertical="top"/>
    </xf>
    <xf numFmtId="0" fontId="6" fillId="0" borderId="42" xfId="1" applyFont="1" applyBorder="1" applyAlignment="1">
      <alignment horizontal="center" vertical="top"/>
    </xf>
    <xf numFmtId="0" fontId="13" fillId="0" borderId="43" xfId="1" applyFont="1" applyBorder="1" applyAlignment="1">
      <alignment horizontal="center" vertical="center" shrinkToFit="1"/>
    </xf>
    <xf numFmtId="0" fontId="13" fillId="0" borderId="33" xfId="1" applyFont="1" applyBorder="1" applyAlignment="1">
      <alignment horizontal="center" vertical="center" shrinkToFit="1"/>
    </xf>
    <xf numFmtId="0" fontId="13" fillId="0" borderId="44" xfId="1" applyFont="1" applyBorder="1" applyAlignment="1">
      <alignment horizontal="center" vertical="center" shrinkToFit="1"/>
    </xf>
    <xf numFmtId="9" fontId="13" fillId="0" borderId="43" xfId="1" applyNumberFormat="1" applyFont="1" applyBorder="1" applyAlignment="1">
      <alignment horizontal="center" vertical="center" shrinkToFit="1"/>
    </xf>
    <xf numFmtId="0" fontId="6" fillId="0" borderId="13" xfId="1" applyFont="1" applyBorder="1" applyAlignment="1">
      <alignment horizontal="left" vertical="top"/>
    </xf>
    <xf numFmtId="0" fontId="6" fillId="0" borderId="10" xfId="1" applyFont="1" applyBorder="1" applyAlignment="1">
      <alignment horizontal="center" vertical="top"/>
    </xf>
    <xf numFmtId="0" fontId="6" fillId="0" borderId="9" xfId="1" applyFont="1" applyBorder="1" applyAlignment="1">
      <alignment horizontal="center" vertical="top"/>
    </xf>
    <xf numFmtId="0" fontId="6" fillId="0" borderId="11" xfId="1" applyFont="1" applyBorder="1" applyAlignment="1">
      <alignment horizontal="center" vertical="top"/>
    </xf>
    <xf numFmtId="0" fontId="2" fillId="0" borderId="23" xfId="1" applyFont="1" applyBorder="1" applyAlignment="1">
      <alignment horizontal="center" vertical="center"/>
    </xf>
    <xf numFmtId="0" fontId="2" fillId="0" borderId="37" xfId="1" applyFont="1" applyBorder="1" applyAlignment="1">
      <alignment horizontal="center" vertical="center" textRotation="255"/>
    </xf>
    <xf numFmtId="0" fontId="2" fillId="0" borderId="27" xfId="1" applyFont="1" applyBorder="1" applyAlignment="1">
      <alignment horizontal="center" vertical="center" textRotation="255"/>
    </xf>
    <xf numFmtId="0" fontId="2" fillId="0" borderId="34" xfId="1" applyFont="1" applyBorder="1" applyAlignment="1">
      <alignment horizontal="center" vertical="center" textRotation="255"/>
    </xf>
    <xf numFmtId="0" fontId="2" fillId="0" borderId="36" xfId="1" applyFont="1" applyBorder="1" applyAlignment="1">
      <alignment horizontal="left" vertical="center"/>
    </xf>
    <xf numFmtId="0" fontId="2" fillId="0" borderId="0" xfId="1" applyFont="1" applyAlignment="1">
      <alignment horizontal="left" vertical="center"/>
    </xf>
    <xf numFmtId="0" fontId="2" fillId="0" borderId="36" xfId="1" applyFont="1" applyBorder="1" applyAlignment="1">
      <alignment horizontal="center" vertical="center"/>
    </xf>
    <xf numFmtId="0" fontId="2" fillId="0" borderId="28" xfId="1" applyFont="1" applyBorder="1" applyAlignment="1">
      <alignment horizontal="center" vertical="center" textRotation="255"/>
    </xf>
    <xf numFmtId="0" fontId="2" fillId="0" borderId="0" xfId="1" applyFont="1" applyAlignment="1">
      <alignment vertical="top" wrapText="1"/>
    </xf>
    <xf numFmtId="0" fontId="2" fillId="0" borderId="33" xfId="1" applyFont="1" applyBorder="1" applyAlignment="1">
      <alignment horizontal="center" vertical="center"/>
    </xf>
    <xf numFmtId="176" fontId="2" fillId="0" borderId="33" xfId="1" applyNumberFormat="1" applyFont="1" applyBorder="1" applyAlignment="1">
      <alignment horizontal="center" vertical="center"/>
    </xf>
    <xf numFmtId="176" fontId="2" fillId="0" borderId="23" xfId="1" applyNumberFormat="1" applyFont="1" applyBorder="1" applyAlignment="1">
      <alignment horizontal="center" vertical="center"/>
    </xf>
    <xf numFmtId="0" fontId="2" fillId="0" borderId="30" xfId="1" applyFont="1" applyBorder="1" applyAlignment="1">
      <alignment horizontal="center" vertical="center" wrapText="1"/>
    </xf>
    <xf numFmtId="0" fontId="2" fillId="0" borderId="31" xfId="1" applyFont="1" applyBorder="1" applyAlignment="1">
      <alignment horizontal="center" vertical="center" textRotation="255"/>
    </xf>
    <xf numFmtId="0" fontId="2" fillId="0" borderId="24" xfId="1" applyFont="1" applyBorder="1" applyAlignment="1">
      <alignment horizontal="center" vertical="center" textRotation="255"/>
    </xf>
    <xf numFmtId="0" fontId="2" fillId="0" borderId="30" xfId="1" applyFont="1" applyBorder="1" applyAlignment="1">
      <alignment vertical="center" wrapText="1"/>
    </xf>
    <xf numFmtId="0" fontId="2" fillId="0" borderId="10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" fillId="0" borderId="21" xfId="1" applyFont="1" applyBorder="1" applyAlignment="1">
      <alignment horizontal="center" vertical="center" wrapText="1"/>
    </xf>
    <xf numFmtId="0" fontId="2" fillId="0" borderId="20" xfId="1" applyFont="1" applyBorder="1" applyAlignment="1">
      <alignment horizontal="center" vertical="center"/>
    </xf>
    <xf numFmtId="0" fontId="2" fillId="0" borderId="14" xfId="1" applyFont="1" applyBorder="1" applyAlignment="1">
      <alignment horizontal="center" vertical="center"/>
    </xf>
    <xf numFmtId="0" fontId="2" fillId="0" borderId="13" xfId="1" applyFont="1" applyBorder="1" applyAlignment="1">
      <alignment horizontal="center" vertical="center"/>
    </xf>
    <xf numFmtId="0" fontId="2" fillId="0" borderId="20" xfId="1" applyFont="1" applyBorder="1" applyAlignment="1">
      <alignment horizontal="center" vertical="center" wrapText="1"/>
    </xf>
    <xf numFmtId="0" fontId="2" fillId="0" borderId="17" xfId="1" applyFont="1" applyBorder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0" fontId="4" fillId="0" borderId="0" xfId="1" applyFont="1" applyAlignment="1">
      <alignment horizontal="center" vertical="center"/>
    </xf>
    <xf numFmtId="0" fontId="2" fillId="0" borderId="19" xfId="1" applyFont="1" applyBorder="1" applyAlignment="1">
      <alignment horizontal="center" vertical="center" wrapText="1"/>
    </xf>
    <xf numFmtId="0" fontId="2" fillId="0" borderId="11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6" fillId="0" borderId="58" xfId="1" applyFont="1" applyBorder="1" applyAlignment="1">
      <alignment horizontal="center" vertical="center" textRotation="255"/>
    </xf>
    <xf numFmtId="0" fontId="26" fillId="0" borderId="61" xfId="1" applyFont="1" applyBorder="1" applyAlignment="1">
      <alignment horizontal="center" vertical="center" textRotation="255"/>
    </xf>
    <xf numFmtId="0" fontId="26" fillId="0" borderId="63" xfId="1" applyFont="1" applyBorder="1" applyAlignment="1">
      <alignment horizontal="center" vertical="center" textRotation="255"/>
    </xf>
    <xf numFmtId="0" fontId="26" fillId="0" borderId="66" xfId="1" applyFont="1" applyBorder="1" applyAlignment="1">
      <alignment horizontal="center" vertical="center" textRotation="255"/>
    </xf>
  </cellXfs>
  <cellStyles count="13">
    <cellStyle name="パーセント" xfId="11" builtinId="5"/>
    <cellStyle name="パーセント 2" xfId="12" xr:uid="{00000000-0005-0000-0000-000001000000}"/>
    <cellStyle name="桁区切り 2" xfId="2" xr:uid="{00000000-0005-0000-0000-000002000000}"/>
    <cellStyle name="桁区切り 3" xfId="3" xr:uid="{00000000-0005-0000-0000-000003000000}"/>
    <cellStyle name="桁区切り 4" xfId="4" xr:uid="{00000000-0005-0000-0000-000004000000}"/>
    <cellStyle name="通貨 2" xfId="5" xr:uid="{00000000-0005-0000-0000-000005000000}"/>
    <cellStyle name="通貨 3" xfId="6" xr:uid="{00000000-0005-0000-0000-000006000000}"/>
    <cellStyle name="標準" xfId="0" builtinId="0"/>
    <cellStyle name="標準 2" xfId="7" xr:uid="{00000000-0005-0000-0000-000008000000}"/>
    <cellStyle name="標準 2 2" xfId="1" xr:uid="{00000000-0005-0000-0000-000009000000}"/>
    <cellStyle name="標準 3" xfId="8" xr:uid="{00000000-0005-0000-0000-00000A000000}"/>
    <cellStyle name="標準 4" xfId="9" xr:uid="{00000000-0005-0000-0000-00000B000000}"/>
    <cellStyle name="標準 5" xfId="10" xr:uid="{00000000-0005-0000-0000-00000C000000}"/>
  </cellStyles>
  <dxfs count="2">
    <dxf>
      <fill>
        <patternFill patternType="solid">
          <bgColor theme="4" tint="0.59996337778862885"/>
        </patternFill>
      </fill>
    </dxf>
    <dxf>
      <fill>
        <patternFill patternType="solid">
          <bgColor rgb="FFFFCCFF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38100</xdr:colOff>
      <xdr:row>27</xdr:row>
      <xdr:rowOff>0</xdr:rowOff>
    </xdr:from>
    <xdr:to>
      <xdr:col>9</xdr:col>
      <xdr:colOff>123825</xdr:colOff>
      <xdr:row>30</xdr:row>
      <xdr:rowOff>0</xdr:rowOff>
    </xdr:to>
    <xdr:sp macro="" textlink="">
      <xdr:nvSpPr>
        <xdr:cNvPr id="2" name="AutoShape 5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/>
        </xdr:cNvSpPr>
      </xdr:nvSpPr>
      <xdr:spPr bwMode="auto">
        <a:xfrm>
          <a:off x="2524125" y="6000750"/>
          <a:ext cx="85725" cy="600075"/>
        </a:xfrm>
        <a:prstGeom prst="leftBracket">
          <a:avLst>
            <a:gd name="adj" fmla="val 5833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47625</xdr:colOff>
      <xdr:row>33</xdr:row>
      <xdr:rowOff>0</xdr:rowOff>
    </xdr:from>
    <xdr:to>
      <xdr:col>9</xdr:col>
      <xdr:colOff>133350</xdr:colOff>
      <xdr:row>36</xdr:row>
      <xdr:rowOff>0</xdr:rowOff>
    </xdr:to>
    <xdr:sp macro="" textlink="">
      <xdr:nvSpPr>
        <xdr:cNvPr id="3" name="AutoShape 5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/>
        </xdr:cNvSpPr>
      </xdr:nvSpPr>
      <xdr:spPr bwMode="auto">
        <a:xfrm>
          <a:off x="2533650" y="7200900"/>
          <a:ext cx="85725" cy="600075"/>
        </a:xfrm>
        <a:prstGeom prst="leftBracket">
          <a:avLst>
            <a:gd name="adj" fmla="val 5833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9525</xdr:colOff>
      <xdr:row>27</xdr:row>
      <xdr:rowOff>0</xdr:rowOff>
    </xdr:from>
    <xdr:to>
      <xdr:col>22</xdr:col>
      <xdr:colOff>85725</xdr:colOff>
      <xdr:row>30</xdr:row>
      <xdr:rowOff>9525</xdr:rowOff>
    </xdr:to>
    <xdr:sp macro="" textlink="">
      <xdr:nvSpPr>
        <xdr:cNvPr id="4" name="AutoShape 5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/>
        </xdr:cNvSpPr>
      </xdr:nvSpPr>
      <xdr:spPr bwMode="auto">
        <a:xfrm>
          <a:off x="6086475" y="6000750"/>
          <a:ext cx="76200" cy="609600"/>
        </a:xfrm>
        <a:prstGeom prst="rightBracket">
          <a:avLst>
            <a:gd name="adj" fmla="val 6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9525</xdr:colOff>
      <xdr:row>33</xdr:row>
      <xdr:rowOff>0</xdr:rowOff>
    </xdr:from>
    <xdr:to>
      <xdr:col>22</xdr:col>
      <xdr:colOff>85725</xdr:colOff>
      <xdr:row>36</xdr:row>
      <xdr:rowOff>9525</xdr:rowOff>
    </xdr:to>
    <xdr:sp macro="" textlink="">
      <xdr:nvSpPr>
        <xdr:cNvPr id="5" name="AutoShape 5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/>
        </xdr:cNvSpPr>
      </xdr:nvSpPr>
      <xdr:spPr bwMode="auto">
        <a:xfrm>
          <a:off x="6086475" y="7200900"/>
          <a:ext cx="76200" cy="609600"/>
        </a:xfrm>
        <a:prstGeom prst="rightBracket">
          <a:avLst>
            <a:gd name="adj" fmla="val 6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200025</xdr:colOff>
      <xdr:row>6</xdr:row>
      <xdr:rowOff>38100</xdr:rowOff>
    </xdr:from>
    <xdr:to>
      <xdr:col>36</xdr:col>
      <xdr:colOff>142875</xdr:colOff>
      <xdr:row>11</xdr:row>
      <xdr:rowOff>57149</xdr:rowOff>
    </xdr:to>
    <xdr:sp macro="" textlink="">
      <xdr:nvSpPr>
        <xdr:cNvPr id="6" name="四角形吹き出し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7105650" y="1885950"/>
          <a:ext cx="2981325" cy="971549"/>
        </a:xfrm>
        <a:prstGeom prst="wedgeRectCallout">
          <a:avLst>
            <a:gd name="adj1" fmla="val -62500"/>
            <a:gd name="adj2" fmla="val 23751"/>
          </a:avLst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100">
              <a:solidFill>
                <a:sysClr val="windowText" lastClr="000000"/>
              </a:solidFill>
            </a:rPr>
            <a:t>※</a:t>
          </a:r>
          <a:r>
            <a:rPr kumimoji="1" lang="ja-JP" altLang="en-US" sz="1100">
              <a:solidFill>
                <a:sysClr val="windowText" lastClr="000000"/>
              </a:solidFill>
            </a:rPr>
            <a:t>４週８休未満だったときのみ作成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建設工事請負契約書の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（設計図書の変更）の条項が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第２０条で間違いないか確認してください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38100</xdr:colOff>
      <xdr:row>27</xdr:row>
      <xdr:rowOff>0</xdr:rowOff>
    </xdr:from>
    <xdr:to>
      <xdr:col>9</xdr:col>
      <xdr:colOff>123825</xdr:colOff>
      <xdr:row>30</xdr:row>
      <xdr:rowOff>0</xdr:rowOff>
    </xdr:to>
    <xdr:sp macro="" textlink="">
      <xdr:nvSpPr>
        <xdr:cNvPr id="2" name="AutoShape 5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/>
        </xdr:cNvSpPr>
      </xdr:nvSpPr>
      <xdr:spPr bwMode="auto">
        <a:xfrm>
          <a:off x="6210300" y="5829300"/>
          <a:ext cx="85725" cy="600075"/>
        </a:xfrm>
        <a:prstGeom prst="leftBracket">
          <a:avLst>
            <a:gd name="adj" fmla="val 5833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47625</xdr:colOff>
      <xdr:row>33</xdr:row>
      <xdr:rowOff>0</xdr:rowOff>
    </xdr:from>
    <xdr:to>
      <xdr:col>9</xdr:col>
      <xdr:colOff>133350</xdr:colOff>
      <xdr:row>36</xdr:row>
      <xdr:rowOff>0</xdr:rowOff>
    </xdr:to>
    <xdr:sp macro="" textlink="">
      <xdr:nvSpPr>
        <xdr:cNvPr id="3" name="AutoShape 5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/>
        </xdr:cNvSpPr>
      </xdr:nvSpPr>
      <xdr:spPr bwMode="auto">
        <a:xfrm>
          <a:off x="6219825" y="7029450"/>
          <a:ext cx="85725" cy="600075"/>
        </a:xfrm>
        <a:prstGeom prst="leftBracket">
          <a:avLst>
            <a:gd name="adj" fmla="val 5833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9525</xdr:colOff>
      <xdr:row>27</xdr:row>
      <xdr:rowOff>0</xdr:rowOff>
    </xdr:from>
    <xdr:to>
      <xdr:col>22</xdr:col>
      <xdr:colOff>85725</xdr:colOff>
      <xdr:row>30</xdr:row>
      <xdr:rowOff>9525</xdr:rowOff>
    </xdr:to>
    <xdr:sp macro="" textlink="">
      <xdr:nvSpPr>
        <xdr:cNvPr id="4" name="AutoShape 5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/>
        </xdr:cNvSpPr>
      </xdr:nvSpPr>
      <xdr:spPr bwMode="auto">
        <a:xfrm>
          <a:off x="15097125" y="5829300"/>
          <a:ext cx="76200" cy="609600"/>
        </a:xfrm>
        <a:prstGeom prst="rightBracket">
          <a:avLst>
            <a:gd name="adj" fmla="val 6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9525</xdr:colOff>
      <xdr:row>33</xdr:row>
      <xdr:rowOff>0</xdr:rowOff>
    </xdr:from>
    <xdr:to>
      <xdr:col>22</xdr:col>
      <xdr:colOff>85725</xdr:colOff>
      <xdr:row>36</xdr:row>
      <xdr:rowOff>9525</xdr:rowOff>
    </xdr:to>
    <xdr:sp macro="" textlink="">
      <xdr:nvSpPr>
        <xdr:cNvPr id="5" name="AutoShape 5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/>
        </xdr:cNvSpPr>
      </xdr:nvSpPr>
      <xdr:spPr bwMode="auto">
        <a:xfrm>
          <a:off x="15097125" y="7029450"/>
          <a:ext cx="76200" cy="609600"/>
        </a:xfrm>
        <a:prstGeom prst="rightBracket">
          <a:avLst>
            <a:gd name="adj" fmla="val 6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200025</xdr:colOff>
      <xdr:row>5</xdr:row>
      <xdr:rowOff>9526</xdr:rowOff>
    </xdr:from>
    <xdr:to>
      <xdr:col>38</xdr:col>
      <xdr:colOff>47625</xdr:colOff>
      <xdr:row>11</xdr:row>
      <xdr:rowOff>57150</xdr:rowOff>
    </xdr:to>
    <xdr:sp macro="" textlink="">
      <xdr:nvSpPr>
        <xdr:cNvPr id="9" name="四角形吹き出し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7105650" y="1533526"/>
          <a:ext cx="3438525" cy="1323974"/>
        </a:xfrm>
        <a:prstGeom prst="wedgeRectCallout">
          <a:avLst>
            <a:gd name="adj1" fmla="val -62500"/>
            <a:gd name="adj2" fmla="val 23751"/>
          </a:avLst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100">
              <a:solidFill>
                <a:sysClr val="windowText" lastClr="000000"/>
              </a:solidFill>
            </a:rPr>
            <a:t>※</a:t>
          </a:r>
          <a:r>
            <a:rPr kumimoji="1" lang="ja-JP" altLang="en-US" sz="1100">
              <a:solidFill>
                <a:sysClr val="windowText" lastClr="000000"/>
              </a:solidFill>
            </a:rPr>
            <a:t>想定閉所率４週８休未満だったときの打合せ簿例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建設工事請負契約書の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（設計図書の変更）の条項が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第２０条で間違いないか確認してください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20</xdr:col>
      <xdr:colOff>171450</xdr:colOff>
      <xdr:row>0</xdr:row>
      <xdr:rowOff>114301</xdr:rowOff>
    </xdr:from>
    <xdr:to>
      <xdr:col>23</xdr:col>
      <xdr:colOff>104775</xdr:colOff>
      <xdr:row>1</xdr:row>
      <xdr:rowOff>285751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5695950" y="114301"/>
          <a:ext cx="762000" cy="3429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/>
            <a:t>参考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38100</xdr:colOff>
      <xdr:row>27</xdr:row>
      <xdr:rowOff>0</xdr:rowOff>
    </xdr:from>
    <xdr:to>
      <xdr:col>9</xdr:col>
      <xdr:colOff>123825</xdr:colOff>
      <xdr:row>30</xdr:row>
      <xdr:rowOff>0</xdr:rowOff>
    </xdr:to>
    <xdr:sp macro="" textlink="">
      <xdr:nvSpPr>
        <xdr:cNvPr id="2" name="AutoShape 5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/>
        </xdr:cNvSpPr>
      </xdr:nvSpPr>
      <xdr:spPr bwMode="auto">
        <a:xfrm>
          <a:off x="2524125" y="6000750"/>
          <a:ext cx="85725" cy="600075"/>
        </a:xfrm>
        <a:prstGeom prst="leftBracket">
          <a:avLst>
            <a:gd name="adj" fmla="val 5833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47625</xdr:colOff>
      <xdr:row>33</xdr:row>
      <xdr:rowOff>0</xdr:rowOff>
    </xdr:from>
    <xdr:to>
      <xdr:col>9</xdr:col>
      <xdr:colOff>133350</xdr:colOff>
      <xdr:row>36</xdr:row>
      <xdr:rowOff>0</xdr:rowOff>
    </xdr:to>
    <xdr:sp macro="" textlink="">
      <xdr:nvSpPr>
        <xdr:cNvPr id="3" name="AutoShape 5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>
          <a:spLocks/>
        </xdr:cNvSpPr>
      </xdr:nvSpPr>
      <xdr:spPr bwMode="auto">
        <a:xfrm>
          <a:off x="2533650" y="7200900"/>
          <a:ext cx="85725" cy="600075"/>
        </a:xfrm>
        <a:prstGeom prst="leftBracket">
          <a:avLst>
            <a:gd name="adj" fmla="val 5833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9525</xdr:colOff>
      <xdr:row>27</xdr:row>
      <xdr:rowOff>0</xdr:rowOff>
    </xdr:from>
    <xdr:to>
      <xdr:col>22</xdr:col>
      <xdr:colOff>85725</xdr:colOff>
      <xdr:row>30</xdr:row>
      <xdr:rowOff>9525</xdr:rowOff>
    </xdr:to>
    <xdr:sp macro="" textlink="">
      <xdr:nvSpPr>
        <xdr:cNvPr id="4" name="AutoShape 5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>
          <a:spLocks/>
        </xdr:cNvSpPr>
      </xdr:nvSpPr>
      <xdr:spPr bwMode="auto">
        <a:xfrm>
          <a:off x="6086475" y="6000750"/>
          <a:ext cx="76200" cy="609600"/>
        </a:xfrm>
        <a:prstGeom prst="rightBracket">
          <a:avLst>
            <a:gd name="adj" fmla="val 6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9525</xdr:colOff>
      <xdr:row>33</xdr:row>
      <xdr:rowOff>0</xdr:rowOff>
    </xdr:from>
    <xdr:to>
      <xdr:col>22</xdr:col>
      <xdr:colOff>85725</xdr:colOff>
      <xdr:row>36</xdr:row>
      <xdr:rowOff>9525</xdr:rowOff>
    </xdr:to>
    <xdr:sp macro="" textlink="">
      <xdr:nvSpPr>
        <xdr:cNvPr id="5" name="AutoShape 5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>
          <a:spLocks/>
        </xdr:cNvSpPr>
      </xdr:nvSpPr>
      <xdr:spPr bwMode="auto">
        <a:xfrm>
          <a:off x="6086475" y="7200900"/>
          <a:ext cx="76200" cy="609600"/>
        </a:xfrm>
        <a:prstGeom prst="rightBracket">
          <a:avLst>
            <a:gd name="adj" fmla="val 6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142874</xdr:colOff>
      <xdr:row>25</xdr:row>
      <xdr:rowOff>114301</xdr:rowOff>
    </xdr:from>
    <xdr:to>
      <xdr:col>22</xdr:col>
      <xdr:colOff>142874</xdr:colOff>
      <xdr:row>33</xdr:row>
      <xdr:rowOff>161925</xdr:rowOff>
    </xdr:to>
    <xdr:sp macro="" textlink="">
      <xdr:nvSpPr>
        <xdr:cNvPr id="8" name="角丸四角形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/>
      </xdr:nvSpPr>
      <xdr:spPr>
        <a:xfrm>
          <a:off x="971549" y="5715001"/>
          <a:ext cx="5248275" cy="1647824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kumimoji="1" lang="en-US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通常、４週８休達成時は設計変更を行わないことから、　</a:t>
          </a:r>
          <a:endParaRPr kumimoji="1" lang="en-US" altLang="ja-JP" sz="110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現場閉所率を通知する打合せ簿の作成は不要だと思われますが、</a:t>
          </a:r>
          <a:endParaRPr kumimoji="1" lang="en-US" altLang="ja-JP" sz="110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現場完了日が工期期限に近く、その他の設計変更を行うのに週休２日の</a:t>
          </a:r>
          <a:endParaRPr kumimoji="1" lang="en-US" altLang="ja-JP" sz="110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変更が</a:t>
          </a:r>
          <a:r>
            <a:rPr kumimoji="1" lang="ja-JP" altLang="en-U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不要である</a:t>
          </a:r>
          <a:r>
            <a:rPr kumimoji="1" lang="ja-JP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根拠が欲しい場合や、本課案件で設計変更のタイミング</a:t>
          </a:r>
          <a:endParaRPr kumimoji="1" lang="en-US" altLang="ja-JP" sz="110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が工期と大きく乖離がある場合</a:t>
          </a:r>
          <a:r>
            <a:rPr kumimoji="1" lang="ja-JP" altLang="en-U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等</a:t>
          </a:r>
          <a:r>
            <a:rPr kumimoji="1" lang="ja-JP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に</a:t>
          </a:r>
          <a:r>
            <a:rPr kumimoji="1" lang="ja-JP" altLang="en-U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本打合せ簿例を</a:t>
          </a:r>
          <a:r>
            <a:rPr kumimoji="1" lang="ja-JP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活用いただければと</a:t>
          </a:r>
          <a:endParaRPr kumimoji="1" lang="en-US" altLang="ja-JP" sz="110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思います。</a:t>
          </a:r>
          <a:endParaRPr lang="ja-JP" altLang="ja-JP">
            <a:effectLst/>
          </a:endParaRPr>
        </a:p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190500</xdr:colOff>
      <xdr:row>0</xdr:row>
      <xdr:rowOff>66675</xdr:rowOff>
    </xdr:from>
    <xdr:to>
      <xdr:col>23</xdr:col>
      <xdr:colOff>123825</xdr:colOff>
      <xdr:row>1</xdr:row>
      <xdr:rowOff>238125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 txBox="1"/>
      </xdr:nvSpPr>
      <xdr:spPr>
        <a:xfrm>
          <a:off x="5715000" y="66675"/>
          <a:ext cx="762000" cy="3429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/>
            <a:t>参考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46"/>
  <sheetViews>
    <sheetView tabSelected="1" view="pageBreakPreview" zoomScaleNormal="100" zoomScaleSheetLayoutView="100" workbookViewId="0"/>
  </sheetViews>
  <sheetFormatPr defaultColWidth="9" defaultRowHeight="13.2"/>
  <cols>
    <col min="1" max="163" width="3.6640625" style="1" customWidth="1"/>
    <col min="164" max="16384" width="9" style="1"/>
  </cols>
  <sheetData>
    <row r="1" spans="1:28">
      <c r="A1" s="18" t="s">
        <v>31</v>
      </c>
    </row>
    <row r="2" spans="1:28" ht="30" customHeight="1" thickBot="1">
      <c r="A2" s="65" t="s">
        <v>30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</row>
    <row r="3" spans="1:28" ht="26.1" customHeight="1">
      <c r="A3" s="66" t="s">
        <v>29</v>
      </c>
      <c r="B3" s="67"/>
      <c r="C3" s="67"/>
      <c r="D3" s="68"/>
      <c r="E3" s="69" t="s">
        <v>33</v>
      </c>
      <c r="F3" s="70"/>
      <c r="G3" s="70"/>
      <c r="H3" s="67" t="s">
        <v>34</v>
      </c>
      <c r="I3" s="70"/>
      <c r="J3" s="71"/>
      <c r="K3" s="72" t="s">
        <v>28</v>
      </c>
      <c r="L3" s="67"/>
      <c r="M3" s="73"/>
      <c r="N3" s="74"/>
      <c r="O3" s="75"/>
      <c r="P3" s="75"/>
      <c r="Q3" s="75"/>
      <c r="R3" s="75"/>
      <c r="S3" s="75"/>
      <c r="T3" s="75"/>
      <c r="U3" s="75"/>
      <c r="V3" s="75"/>
      <c r="W3" s="75"/>
      <c r="X3" s="76"/>
    </row>
    <row r="4" spans="1:28" ht="26.1" customHeight="1">
      <c r="A4" s="77" t="s">
        <v>27</v>
      </c>
      <c r="B4" s="78"/>
      <c r="C4" s="78"/>
      <c r="D4" s="79"/>
      <c r="E4" s="80" t="s">
        <v>56</v>
      </c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2"/>
    </row>
    <row r="5" spans="1:28" ht="26.1" customHeight="1">
      <c r="A5" s="77"/>
      <c r="B5" s="78"/>
      <c r="C5" s="78"/>
      <c r="D5" s="79"/>
      <c r="E5" s="83" t="s">
        <v>17</v>
      </c>
      <c r="F5" s="83"/>
      <c r="G5" s="83"/>
      <c r="H5" s="17" t="s">
        <v>26</v>
      </c>
      <c r="I5" s="84"/>
      <c r="J5" s="84"/>
      <c r="K5" s="84"/>
      <c r="L5" s="84"/>
      <c r="M5" s="84"/>
      <c r="N5" s="84"/>
      <c r="O5" s="84"/>
      <c r="P5" s="84"/>
      <c r="Q5" s="84"/>
      <c r="R5" s="84"/>
      <c r="S5" s="84"/>
      <c r="T5" s="84"/>
      <c r="U5" s="84"/>
      <c r="V5" s="84"/>
      <c r="W5" s="84"/>
      <c r="X5" s="5" t="s">
        <v>25</v>
      </c>
    </row>
    <row r="6" spans="1:28" ht="26.1" customHeight="1" thickBot="1">
      <c r="A6" s="85" t="s">
        <v>24</v>
      </c>
      <c r="B6" s="86"/>
      <c r="C6" s="86"/>
      <c r="D6" s="87"/>
      <c r="E6" s="88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90" t="s">
        <v>32</v>
      </c>
      <c r="S6" s="90"/>
      <c r="T6" s="90"/>
      <c r="U6" s="90"/>
      <c r="V6" s="90"/>
      <c r="W6" s="90"/>
      <c r="X6" s="91"/>
    </row>
    <row r="7" spans="1:28" ht="15" customHeight="1">
      <c r="A7" s="16"/>
      <c r="B7" s="15" t="s">
        <v>23</v>
      </c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4"/>
    </row>
    <row r="8" spans="1:28" ht="15" customHeight="1">
      <c r="A8" s="13"/>
      <c r="B8" s="92" t="s">
        <v>58</v>
      </c>
      <c r="C8" s="92"/>
      <c r="D8" s="92"/>
      <c r="E8" s="92"/>
      <c r="F8" s="92"/>
      <c r="G8" s="92"/>
      <c r="H8" s="92"/>
      <c r="I8" s="92"/>
      <c r="J8" s="92"/>
      <c r="K8" s="92"/>
      <c r="L8" s="92"/>
      <c r="M8" s="92"/>
      <c r="N8" s="92"/>
      <c r="O8" s="92"/>
      <c r="P8" s="92"/>
      <c r="Q8" s="92"/>
      <c r="R8" s="92"/>
      <c r="S8" s="92"/>
      <c r="T8" s="92"/>
      <c r="U8" s="92"/>
      <c r="V8" s="92"/>
      <c r="W8" s="92"/>
      <c r="X8" s="5"/>
    </row>
    <row r="9" spans="1:28" ht="15" customHeight="1">
      <c r="A9" s="13"/>
      <c r="B9" s="92"/>
      <c r="C9" s="92"/>
      <c r="D9" s="92"/>
      <c r="E9" s="92"/>
      <c r="F9" s="92"/>
      <c r="G9" s="92"/>
      <c r="H9" s="92"/>
      <c r="I9" s="92"/>
      <c r="J9" s="92"/>
      <c r="K9" s="92"/>
      <c r="L9" s="92"/>
      <c r="M9" s="92"/>
      <c r="N9" s="92"/>
      <c r="O9" s="92"/>
      <c r="P9" s="92"/>
      <c r="Q9" s="92"/>
      <c r="R9" s="92"/>
      <c r="S9" s="92"/>
      <c r="T9" s="92"/>
      <c r="U9" s="92"/>
      <c r="V9" s="92"/>
      <c r="W9" s="92"/>
      <c r="X9" s="5"/>
    </row>
    <row r="10" spans="1:28" ht="15" customHeight="1">
      <c r="A10" s="13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5"/>
    </row>
    <row r="11" spans="1:28" ht="15" customHeight="1">
      <c r="A11" s="13"/>
      <c r="B11" s="20" t="s">
        <v>122</v>
      </c>
      <c r="C11" s="20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5"/>
    </row>
    <row r="12" spans="1:28" ht="15" customHeight="1">
      <c r="A12" s="13"/>
      <c r="B12" s="20" t="s">
        <v>123</v>
      </c>
      <c r="C12" s="20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5"/>
    </row>
    <row r="13" spans="1:28" ht="15" customHeight="1">
      <c r="A13" s="13"/>
      <c r="B13" s="20" t="s">
        <v>124</v>
      </c>
      <c r="C13" s="20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5"/>
    </row>
    <row r="14" spans="1:28" ht="15" customHeight="1">
      <c r="A14" s="13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5"/>
    </row>
    <row r="15" spans="1:28" ht="15" customHeight="1">
      <c r="A15" s="13"/>
      <c r="C15" s="93" t="s">
        <v>46</v>
      </c>
      <c r="D15" s="93"/>
      <c r="E15" s="93"/>
      <c r="F15" s="93"/>
      <c r="G15" s="94" t="s">
        <v>44</v>
      </c>
      <c r="H15" s="95" t="s">
        <v>41</v>
      </c>
      <c r="I15" s="95"/>
      <c r="J15" s="95"/>
      <c r="K15" s="95"/>
      <c r="L15" s="94" t="s">
        <v>44</v>
      </c>
      <c r="M15" s="96">
        <v>76</v>
      </c>
      <c r="N15" s="96"/>
      <c r="O15" s="96"/>
      <c r="P15" s="20" t="s">
        <v>43</v>
      </c>
      <c r="Q15" s="94" t="s">
        <v>44</v>
      </c>
      <c r="R15" s="97">
        <f>ROUND(M15*100/M16,1)</f>
        <v>28.7</v>
      </c>
      <c r="S15" s="97"/>
      <c r="T15" s="97"/>
      <c r="U15" s="98" t="s">
        <v>45</v>
      </c>
      <c r="V15" s="20"/>
      <c r="W15" s="20"/>
      <c r="X15" s="22"/>
      <c r="Y15" s="20"/>
      <c r="Z15" s="20"/>
      <c r="AA15" s="20"/>
      <c r="AB15" s="20"/>
    </row>
    <row r="16" spans="1:28" ht="15" customHeight="1">
      <c r="A16" s="13"/>
      <c r="C16" s="93"/>
      <c r="D16" s="93"/>
      <c r="E16" s="93"/>
      <c r="F16" s="93"/>
      <c r="G16" s="94"/>
      <c r="H16" s="99" t="s">
        <v>42</v>
      </c>
      <c r="I16" s="99"/>
      <c r="J16" s="99"/>
      <c r="K16" s="99"/>
      <c r="L16" s="94"/>
      <c r="M16" s="100">
        <v>265</v>
      </c>
      <c r="N16" s="100"/>
      <c r="O16" s="100"/>
      <c r="P16" s="20" t="s">
        <v>43</v>
      </c>
      <c r="Q16" s="94"/>
      <c r="R16" s="97"/>
      <c r="S16" s="97"/>
      <c r="T16" s="97"/>
      <c r="U16" s="98"/>
      <c r="V16" s="20"/>
      <c r="W16" s="20"/>
      <c r="X16" s="22"/>
      <c r="Y16" s="20"/>
      <c r="Z16" s="20"/>
      <c r="AA16" s="20"/>
      <c r="AB16" s="20"/>
    </row>
    <row r="17" spans="1:30" ht="15" customHeight="1">
      <c r="A17" s="13"/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5"/>
    </row>
    <row r="18" spans="1:30" ht="15" customHeight="1">
      <c r="A18" s="13"/>
      <c r="B18" s="23" t="s">
        <v>35</v>
      </c>
      <c r="C18" s="23"/>
      <c r="F18" s="101" t="s">
        <v>47</v>
      </c>
      <c r="G18" s="102"/>
      <c r="H18" s="102"/>
      <c r="I18" s="102"/>
      <c r="J18" s="102"/>
      <c r="K18" s="103"/>
      <c r="L18" s="107" t="s">
        <v>48</v>
      </c>
      <c r="M18" s="108"/>
      <c r="N18" s="108"/>
      <c r="O18" s="109"/>
      <c r="P18" s="107" t="s">
        <v>49</v>
      </c>
      <c r="Q18" s="108"/>
      <c r="R18" s="108"/>
      <c r="S18" s="109"/>
      <c r="T18" s="110" t="s">
        <v>40</v>
      </c>
      <c r="U18" s="99"/>
      <c r="V18" s="99"/>
      <c r="W18" s="111"/>
      <c r="X18" s="22"/>
      <c r="Y18" s="20"/>
      <c r="Z18" s="20"/>
      <c r="AA18" s="20"/>
      <c r="AB18" s="20"/>
      <c r="AC18" s="20"/>
      <c r="AD18" s="20"/>
    </row>
    <row r="19" spans="1:30" ht="15" customHeight="1">
      <c r="A19" s="13"/>
      <c r="B19" s="23" t="s">
        <v>54</v>
      </c>
      <c r="C19" s="23"/>
      <c r="F19" s="104"/>
      <c r="G19" s="105"/>
      <c r="H19" s="105"/>
      <c r="I19" s="105"/>
      <c r="J19" s="105"/>
      <c r="K19" s="106"/>
      <c r="L19" s="112" t="s">
        <v>50</v>
      </c>
      <c r="M19" s="113"/>
      <c r="N19" s="113"/>
      <c r="O19" s="114"/>
      <c r="P19" s="112" t="s">
        <v>51</v>
      </c>
      <c r="Q19" s="113"/>
      <c r="R19" s="113"/>
      <c r="S19" s="114"/>
      <c r="T19" s="115" t="s">
        <v>52</v>
      </c>
      <c r="U19" s="113"/>
      <c r="V19" s="113"/>
      <c r="W19" s="114"/>
      <c r="X19" s="22"/>
      <c r="Y19" s="20"/>
      <c r="Z19" s="20"/>
      <c r="AA19" s="20"/>
      <c r="AB19" s="20"/>
      <c r="AC19" s="20"/>
      <c r="AD19" s="20"/>
    </row>
    <row r="20" spans="1:30" ht="15" customHeight="1">
      <c r="A20" s="13"/>
      <c r="F20" s="116" t="s">
        <v>36</v>
      </c>
      <c r="G20" s="116"/>
      <c r="H20" s="116"/>
      <c r="I20" s="116"/>
      <c r="J20" s="116"/>
      <c r="K20" s="116"/>
      <c r="L20" s="117">
        <v>1.01</v>
      </c>
      <c r="M20" s="118"/>
      <c r="N20" s="118"/>
      <c r="O20" s="119"/>
      <c r="P20" s="117">
        <v>1.03</v>
      </c>
      <c r="Q20" s="118"/>
      <c r="R20" s="118"/>
      <c r="S20" s="119"/>
      <c r="T20" s="117">
        <v>1.05</v>
      </c>
      <c r="U20" s="118"/>
      <c r="V20" s="118"/>
      <c r="W20" s="119"/>
      <c r="X20" s="22"/>
      <c r="Y20" s="20"/>
      <c r="Z20" s="20"/>
      <c r="AA20" s="20"/>
      <c r="AB20" s="20"/>
      <c r="AC20" s="20"/>
      <c r="AD20" s="20"/>
    </row>
    <row r="21" spans="1:30" ht="15" customHeight="1">
      <c r="A21" s="13"/>
      <c r="F21" s="116" t="s">
        <v>37</v>
      </c>
      <c r="G21" s="116"/>
      <c r="H21" s="116"/>
      <c r="I21" s="116"/>
      <c r="J21" s="116"/>
      <c r="K21" s="116"/>
      <c r="L21" s="117">
        <v>1.01</v>
      </c>
      <c r="M21" s="118"/>
      <c r="N21" s="118"/>
      <c r="O21" s="119"/>
      <c r="P21" s="117">
        <v>1.03</v>
      </c>
      <c r="Q21" s="118"/>
      <c r="R21" s="118"/>
      <c r="S21" s="119"/>
      <c r="T21" s="117">
        <v>1.04</v>
      </c>
      <c r="U21" s="118"/>
      <c r="V21" s="118"/>
      <c r="W21" s="119"/>
      <c r="X21" s="22"/>
      <c r="Y21" s="20"/>
      <c r="Z21" s="20"/>
      <c r="AA21" s="20"/>
      <c r="AB21" s="20"/>
      <c r="AC21" s="20"/>
      <c r="AD21" s="20"/>
    </row>
    <row r="22" spans="1:30" ht="15" customHeight="1">
      <c r="A22" s="13"/>
      <c r="F22" s="116" t="s">
        <v>38</v>
      </c>
      <c r="G22" s="116"/>
      <c r="H22" s="116"/>
      <c r="I22" s="116"/>
      <c r="J22" s="116"/>
      <c r="K22" s="116"/>
      <c r="L22" s="117">
        <v>1.02</v>
      </c>
      <c r="M22" s="118"/>
      <c r="N22" s="118"/>
      <c r="O22" s="119"/>
      <c r="P22" s="117">
        <v>1.03</v>
      </c>
      <c r="Q22" s="118"/>
      <c r="R22" s="118"/>
      <c r="S22" s="119"/>
      <c r="T22" s="117">
        <v>1.04</v>
      </c>
      <c r="U22" s="118"/>
      <c r="V22" s="118"/>
      <c r="W22" s="119"/>
      <c r="X22" s="22"/>
      <c r="Y22" s="20"/>
      <c r="Z22" s="20"/>
      <c r="AA22" s="20"/>
      <c r="AB22" s="20"/>
      <c r="AC22" s="20"/>
      <c r="AD22" s="20"/>
    </row>
    <row r="23" spans="1:30" ht="15" customHeight="1">
      <c r="A23" s="13"/>
      <c r="F23" s="116" t="s">
        <v>39</v>
      </c>
      <c r="G23" s="116"/>
      <c r="H23" s="116"/>
      <c r="I23" s="116"/>
      <c r="J23" s="116"/>
      <c r="K23" s="116"/>
      <c r="L23" s="117">
        <v>1.03</v>
      </c>
      <c r="M23" s="118"/>
      <c r="N23" s="118"/>
      <c r="O23" s="119"/>
      <c r="P23" s="117">
        <v>1.04</v>
      </c>
      <c r="Q23" s="118"/>
      <c r="R23" s="118"/>
      <c r="S23" s="119"/>
      <c r="T23" s="117">
        <v>1.06</v>
      </c>
      <c r="U23" s="118"/>
      <c r="V23" s="118"/>
      <c r="W23" s="119"/>
      <c r="X23" s="22"/>
      <c r="Y23" s="20"/>
      <c r="Z23" s="20"/>
      <c r="AA23" s="20"/>
      <c r="AB23" s="20"/>
      <c r="AC23" s="20"/>
      <c r="AD23" s="20"/>
    </row>
    <row r="24" spans="1:30" ht="15" customHeight="1">
      <c r="A24" s="13"/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5"/>
    </row>
    <row r="25" spans="1:30" ht="26.1" customHeight="1" thickBot="1">
      <c r="A25" s="12"/>
      <c r="B25" s="120" t="s">
        <v>22</v>
      </c>
      <c r="C25" s="120"/>
      <c r="D25" s="120"/>
      <c r="E25" s="120"/>
      <c r="F25" s="120"/>
      <c r="G25" s="120" t="s">
        <v>21</v>
      </c>
      <c r="H25" s="120"/>
      <c r="I25" s="120"/>
      <c r="J25" s="120"/>
      <c r="K25" s="120"/>
      <c r="L25" s="3" t="s">
        <v>55</v>
      </c>
      <c r="M25" s="3"/>
      <c r="N25" s="24" t="s">
        <v>59</v>
      </c>
      <c r="O25" s="24"/>
      <c r="P25" s="24"/>
      <c r="Q25" s="24"/>
      <c r="R25" s="24"/>
      <c r="S25" s="3" t="s">
        <v>57</v>
      </c>
      <c r="T25" s="3"/>
      <c r="U25" s="3"/>
      <c r="V25" s="3"/>
      <c r="W25" s="3"/>
      <c r="X25" s="2"/>
    </row>
    <row r="26" spans="1:30" ht="15.9" customHeight="1">
      <c r="A26" s="11"/>
      <c r="B26" s="121" t="s">
        <v>20</v>
      </c>
      <c r="C26" s="83" t="s">
        <v>14</v>
      </c>
      <c r="D26" s="83"/>
      <c r="E26" s="83"/>
      <c r="F26" s="83"/>
      <c r="G26" s="124" t="s">
        <v>19</v>
      </c>
      <c r="H26" s="124"/>
      <c r="I26" s="83"/>
      <c r="J26" s="126" t="s">
        <v>13</v>
      </c>
      <c r="K26" s="126"/>
      <c r="L26" s="83"/>
      <c r="M26" s="126" t="s">
        <v>12</v>
      </c>
      <c r="N26" s="126"/>
      <c r="O26" s="83"/>
      <c r="P26" s="126" t="s">
        <v>11</v>
      </c>
      <c r="Q26" s="126"/>
      <c r="R26" s="83"/>
      <c r="S26" s="126" t="s">
        <v>9</v>
      </c>
      <c r="T26" s="126"/>
      <c r="U26" s="83" t="s">
        <v>8</v>
      </c>
      <c r="V26" s="83"/>
      <c r="W26" s="83"/>
      <c r="X26" s="5"/>
    </row>
    <row r="27" spans="1:30" ht="15.9" customHeight="1">
      <c r="A27" s="127" t="s">
        <v>18</v>
      </c>
      <c r="B27" s="122"/>
      <c r="C27" s="83"/>
      <c r="D27" s="83"/>
      <c r="E27" s="83"/>
      <c r="F27" s="83"/>
      <c r="G27" s="125"/>
      <c r="H27" s="125"/>
      <c r="I27" s="83"/>
      <c r="J27" s="83"/>
      <c r="K27" s="83"/>
      <c r="L27" s="83"/>
      <c r="M27" s="83"/>
      <c r="N27" s="83"/>
      <c r="O27" s="83"/>
      <c r="P27" s="83"/>
      <c r="Q27" s="83"/>
      <c r="R27" s="83"/>
      <c r="S27" s="83"/>
      <c r="T27" s="83"/>
      <c r="U27" s="83"/>
      <c r="V27" s="83"/>
      <c r="W27" s="83"/>
      <c r="X27" s="5"/>
    </row>
    <row r="28" spans="1:30" ht="15.9" customHeight="1">
      <c r="A28" s="127"/>
      <c r="B28" s="122"/>
      <c r="G28" s="84" t="s">
        <v>17</v>
      </c>
      <c r="H28" s="84"/>
      <c r="I28" s="84"/>
      <c r="J28" s="128"/>
      <c r="K28" s="128"/>
      <c r="L28" s="128"/>
      <c r="M28" s="128"/>
      <c r="N28" s="128"/>
      <c r="O28" s="128"/>
      <c r="P28" s="128"/>
      <c r="Q28" s="128"/>
      <c r="R28" s="128"/>
      <c r="S28" s="128"/>
      <c r="T28" s="128"/>
      <c r="U28" s="128"/>
      <c r="V28" s="128"/>
      <c r="X28" s="5"/>
    </row>
    <row r="29" spans="1:30" ht="15.9" customHeight="1">
      <c r="A29" s="127"/>
      <c r="B29" s="122"/>
      <c r="G29" s="84"/>
      <c r="H29" s="84"/>
      <c r="I29" s="84"/>
      <c r="J29" s="128"/>
      <c r="K29" s="128"/>
      <c r="L29" s="128"/>
      <c r="M29" s="128"/>
      <c r="N29" s="128"/>
      <c r="O29" s="128"/>
      <c r="P29" s="128"/>
      <c r="Q29" s="128"/>
      <c r="R29" s="128"/>
      <c r="S29" s="128"/>
      <c r="T29" s="128"/>
      <c r="U29" s="128"/>
      <c r="V29" s="128"/>
      <c r="X29" s="5"/>
    </row>
    <row r="30" spans="1:30" ht="15.9" customHeight="1">
      <c r="A30" s="127"/>
      <c r="B30" s="122"/>
      <c r="G30" s="84"/>
      <c r="H30" s="84"/>
      <c r="I30" s="84"/>
      <c r="J30" s="128"/>
      <c r="K30" s="128"/>
      <c r="L30" s="128"/>
      <c r="M30" s="128"/>
      <c r="N30" s="128"/>
      <c r="O30" s="128"/>
      <c r="P30" s="128"/>
      <c r="Q30" s="128"/>
      <c r="R30" s="128"/>
      <c r="S30" s="128"/>
      <c r="T30" s="128"/>
      <c r="U30" s="128"/>
      <c r="V30" s="128"/>
      <c r="X30" s="5"/>
    </row>
    <row r="31" spans="1:30" ht="15.9" customHeight="1">
      <c r="A31" s="10" t="s">
        <v>16</v>
      </c>
      <c r="B31" s="123"/>
      <c r="C31" s="9"/>
      <c r="D31" s="9"/>
      <c r="E31" s="9"/>
      <c r="F31" s="9"/>
      <c r="G31" s="9"/>
      <c r="H31" s="9"/>
      <c r="I31" s="9"/>
      <c r="J31" s="9"/>
      <c r="K31" s="9"/>
      <c r="L31" s="9"/>
      <c r="M31" s="129"/>
      <c r="N31" s="129"/>
      <c r="O31" s="129" t="s">
        <v>5</v>
      </c>
      <c r="P31" s="129"/>
      <c r="Q31" s="130"/>
      <c r="R31" s="130"/>
      <c r="S31" s="130"/>
      <c r="T31" s="130"/>
      <c r="U31" s="130"/>
      <c r="V31" s="130"/>
      <c r="W31" s="130"/>
      <c r="X31" s="8"/>
    </row>
    <row r="32" spans="1:30" ht="15.9" customHeight="1">
      <c r="A32" s="7"/>
      <c r="B32" s="133" t="s">
        <v>15</v>
      </c>
      <c r="C32" s="86" t="s">
        <v>14</v>
      </c>
      <c r="D32" s="86"/>
      <c r="E32" s="86"/>
      <c r="F32" s="86"/>
      <c r="G32" s="135" t="s">
        <v>13</v>
      </c>
      <c r="H32" s="81"/>
      <c r="I32" s="86"/>
      <c r="J32" s="86" t="s">
        <v>12</v>
      </c>
      <c r="K32" s="86"/>
      <c r="L32" s="86"/>
      <c r="M32" s="86" t="s">
        <v>11</v>
      </c>
      <c r="N32" s="86"/>
      <c r="O32" s="86"/>
      <c r="P32" s="86" t="s">
        <v>10</v>
      </c>
      <c r="Q32" s="86"/>
      <c r="R32" s="86"/>
      <c r="S32" s="132" t="s">
        <v>9</v>
      </c>
      <c r="T32" s="86"/>
      <c r="U32" s="86" t="s">
        <v>8</v>
      </c>
      <c r="V32" s="86"/>
      <c r="W32" s="86"/>
      <c r="X32" s="6"/>
    </row>
    <row r="33" spans="1:24" ht="15.9" customHeight="1">
      <c r="A33" s="127" t="s">
        <v>7</v>
      </c>
      <c r="B33" s="122"/>
      <c r="C33" s="83"/>
      <c r="D33" s="83"/>
      <c r="E33" s="83"/>
      <c r="F33" s="83"/>
      <c r="G33" s="84"/>
      <c r="H33" s="84"/>
      <c r="I33" s="83"/>
      <c r="J33" s="83"/>
      <c r="K33" s="83"/>
      <c r="L33" s="83"/>
      <c r="M33" s="83"/>
      <c r="N33" s="83"/>
      <c r="O33" s="83"/>
      <c r="P33" s="83"/>
      <c r="Q33" s="83"/>
      <c r="R33" s="83"/>
      <c r="S33" s="83"/>
      <c r="T33" s="83"/>
      <c r="U33" s="83"/>
      <c r="V33" s="83"/>
      <c r="W33" s="83"/>
      <c r="X33" s="5"/>
    </row>
    <row r="34" spans="1:24" ht="15.9" customHeight="1">
      <c r="A34" s="127"/>
      <c r="B34" s="122"/>
      <c r="G34" s="84" t="s">
        <v>6</v>
      </c>
      <c r="H34" s="84"/>
      <c r="I34" s="84"/>
      <c r="J34" s="128"/>
      <c r="K34" s="128"/>
      <c r="L34" s="128"/>
      <c r="M34" s="128"/>
      <c r="N34" s="128"/>
      <c r="O34" s="128"/>
      <c r="P34" s="128"/>
      <c r="Q34" s="128"/>
      <c r="R34" s="128"/>
      <c r="S34" s="128"/>
      <c r="T34" s="128"/>
      <c r="U34" s="128"/>
      <c r="V34" s="128"/>
      <c r="X34" s="5"/>
    </row>
    <row r="35" spans="1:24" ht="15.9" customHeight="1">
      <c r="A35" s="127"/>
      <c r="B35" s="122"/>
      <c r="G35" s="84"/>
      <c r="H35" s="84"/>
      <c r="I35" s="84"/>
      <c r="J35" s="128"/>
      <c r="K35" s="128"/>
      <c r="L35" s="128"/>
      <c r="M35" s="128"/>
      <c r="N35" s="128"/>
      <c r="O35" s="128"/>
      <c r="P35" s="128"/>
      <c r="Q35" s="128"/>
      <c r="R35" s="128"/>
      <c r="S35" s="128"/>
      <c r="T35" s="128"/>
      <c r="U35" s="128"/>
      <c r="V35" s="128"/>
      <c r="X35" s="5"/>
    </row>
    <row r="36" spans="1:24" ht="15.9" customHeight="1">
      <c r="A36" s="127"/>
      <c r="B36" s="122"/>
      <c r="G36" s="84"/>
      <c r="H36" s="84"/>
      <c r="I36" s="84"/>
      <c r="J36" s="128"/>
      <c r="K36" s="128"/>
      <c r="L36" s="128"/>
      <c r="M36" s="128"/>
      <c r="N36" s="128"/>
      <c r="O36" s="128"/>
      <c r="P36" s="128"/>
      <c r="Q36" s="128"/>
      <c r="R36" s="128"/>
      <c r="S36" s="128"/>
      <c r="T36" s="128"/>
      <c r="U36" s="128"/>
      <c r="V36" s="128"/>
      <c r="X36" s="5"/>
    </row>
    <row r="37" spans="1:24" ht="15.9" customHeight="1" thickBot="1">
      <c r="A37" s="4"/>
      <c r="B37" s="134"/>
      <c r="C37" s="3"/>
      <c r="D37" s="3"/>
      <c r="E37" s="3"/>
      <c r="F37" s="3"/>
      <c r="G37" s="3"/>
      <c r="H37" s="3"/>
      <c r="I37" s="3"/>
      <c r="J37" s="3"/>
      <c r="K37" s="3"/>
      <c r="L37" s="3"/>
      <c r="M37" s="120"/>
      <c r="N37" s="120"/>
      <c r="O37" s="120" t="s">
        <v>5</v>
      </c>
      <c r="P37" s="120"/>
      <c r="Q37" s="131"/>
      <c r="R37" s="131"/>
      <c r="S37" s="131"/>
      <c r="T37" s="131"/>
      <c r="U37" s="131"/>
      <c r="V37" s="131"/>
      <c r="W37" s="131"/>
      <c r="X37" s="2"/>
    </row>
    <row r="38" spans="1:24" ht="13.8" thickBot="1"/>
    <row r="39" spans="1:24">
      <c r="E39" s="140" t="s">
        <v>4</v>
      </c>
      <c r="F39" s="141"/>
      <c r="G39" s="141"/>
      <c r="H39" s="144" t="s">
        <v>3</v>
      </c>
      <c r="I39" s="141"/>
      <c r="J39" s="141"/>
      <c r="K39" s="145" t="s">
        <v>2</v>
      </c>
      <c r="L39" s="67"/>
      <c r="M39" s="68"/>
      <c r="N39" s="146"/>
      <c r="O39" s="147"/>
      <c r="P39" s="147"/>
      <c r="R39" s="148" t="s">
        <v>1</v>
      </c>
      <c r="S39" s="67"/>
      <c r="T39" s="73"/>
      <c r="U39" s="145" t="s">
        <v>0</v>
      </c>
      <c r="V39" s="67"/>
      <c r="W39" s="68"/>
    </row>
    <row r="40" spans="1:24">
      <c r="E40" s="142"/>
      <c r="F40" s="143"/>
      <c r="G40" s="143"/>
      <c r="H40" s="143"/>
      <c r="I40" s="143"/>
      <c r="J40" s="143"/>
      <c r="K40" s="136"/>
      <c r="L40" s="78"/>
      <c r="M40" s="79"/>
      <c r="N40" s="147"/>
      <c r="O40" s="147"/>
      <c r="P40" s="147"/>
      <c r="R40" s="77"/>
      <c r="S40" s="78"/>
      <c r="T40" s="149"/>
      <c r="U40" s="136"/>
      <c r="V40" s="78"/>
      <c r="W40" s="79"/>
    </row>
    <row r="41" spans="1:24">
      <c r="E41" s="142"/>
      <c r="F41" s="143"/>
      <c r="G41" s="143"/>
      <c r="H41" s="143"/>
      <c r="I41" s="143"/>
      <c r="J41" s="143"/>
      <c r="K41" s="136"/>
      <c r="L41" s="78"/>
      <c r="M41" s="79"/>
      <c r="N41" s="147"/>
      <c r="O41" s="147"/>
      <c r="P41" s="147"/>
      <c r="R41" s="77"/>
      <c r="S41" s="78"/>
      <c r="T41" s="149"/>
      <c r="U41" s="136"/>
      <c r="V41" s="78"/>
      <c r="W41" s="79"/>
    </row>
    <row r="42" spans="1:24">
      <c r="E42" s="142"/>
      <c r="F42" s="143"/>
      <c r="G42" s="143"/>
      <c r="H42" s="143"/>
      <c r="I42" s="143"/>
      <c r="J42" s="143"/>
      <c r="K42" s="136"/>
      <c r="L42" s="78"/>
      <c r="M42" s="79"/>
      <c r="N42" s="147"/>
      <c r="O42" s="147"/>
      <c r="P42" s="147"/>
      <c r="R42" s="77"/>
      <c r="S42" s="78"/>
      <c r="T42" s="149"/>
      <c r="U42" s="136"/>
      <c r="V42" s="78"/>
      <c r="W42" s="79"/>
    </row>
    <row r="43" spans="1:24">
      <c r="E43" s="142"/>
      <c r="F43" s="143"/>
      <c r="G43" s="143"/>
      <c r="H43" s="143"/>
      <c r="I43" s="143"/>
      <c r="J43" s="143"/>
      <c r="K43" s="136"/>
      <c r="L43" s="78"/>
      <c r="M43" s="79"/>
      <c r="N43" s="83"/>
      <c r="O43" s="83"/>
      <c r="P43" s="83"/>
      <c r="R43" s="77"/>
      <c r="S43" s="78"/>
      <c r="T43" s="149"/>
      <c r="U43" s="136"/>
      <c r="V43" s="78"/>
      <c r="W43" s="79"/>
    </row>
    <row r="44" spans="1:24">
      <c r="E44" s="142"/>
      <c r="F44" s="143"/>
      <c r="G44" s="143"/>
      <c r="H44" s="143"/>
      <c r="I44" s="143"/>
      <c r="J44" s="143"/>
      <c r="K44" s="136"/>
      <c r="L44" s="78"/>
      <c r="M44" s="79"/>
      <c r="N44" s="83"/>
      <c r="O44" s="83"/>
      <c r="P44" s="83"/>
      <c r="R44" s="77"/>
      <c r="S44" s="78"/>
      <c r="T44" s="149"/>
      <c r="U44" s="136"/>
      <c r="V44" s="78"/>
      <c r="W44" s="79"/>
    </row>
    <row r="45" spans="1:24">
      <c r="E45" s="142"/>
      <c r="F45" s="143"/>
      <c r="G45" s="143"/>
      <c r="H45" s="143"/>
      <c r="I45" s="143"/>
      <c r="J45" s="143"/>
      <c r="K45" s="136"/>
      <c r="L45" s="78"/>
      <c r="M45" s="79"/>
      <c r="N45" s="83"/>
      <c r="O45" s="83"/>
      <c r="P45" s="83"/>
      <c r="R45" s="77"/>
      <c r="S45" s="78"/>
      <c r="T45" s="149"/>
      <c r="U45" s="136"/>
      <c r="V45" s="78"/>
      <c r="W45" s="79"/>
    </row>
    <row r="46" spans="1:24" ht="13.8" thickBot="1">
      <c r="E46" s="150"/>
      <c r="F46" s="151"/>
      <c r="G46" s="151"/>
      <c r="H46" s="151"/>
      <c r="I46" s="151"/>
      <c r="J46" s="151"/>
      <c r="K46" s="137"/>
      <c r="L46" s="138"/>
      <c r="M46" s="139"/>
      <c r="N46" s="83"/>
      <c r="O46" s="83"/>
      <c r="P46" s="83"/>
      <c r="R46" s="152"/>
      <c r="S46" s="138"/>
      <c r="T46" s="153"/>
      <c r="U46" s="137"/>
      <c r="V46" s="138"/>
      <c r="W46" s="139"/>
    </row>
  </sheetData>
  <mergeCells count="98">
    <mergeCell ref="U43:W46"/>
    <mergeCell ref="E39:G42"/>
    <mergeCell ref="H39:J42"/>
    <mergeCell ref="K39:M42"/>
    <mergeCell ref="N39:P42"/>
    <mergeCell ref="R39:T42"/>
    <mergeCell ref="U39:W42"/>
    <mergeCell ref="E43:G46"/>
    <mergeCell ref="H43:J46"/>
    <mergeCell ref="K43:M46"/>
    <mergeCell ref="N43:P46"/>
    <mergeCell ref="R43:T46"/>
    <mergeCell ref="U32:W33"/>
    <mergeCell ref="B32:B37"/>
    <mergeCell ref="C32:F33"/>
    <mergeCell ref="G32:H33"/>
    <mergeCell ref="I32:I33"/>
    <mergeCell ref="M32:N33"/>
    <mergeCell ref="O32:O33"/>
    <mergeCell ref="P32:Q33"/>
    <mergeCell ref="R32:R33"/>
    <mergeCell ref="S32:T33"/>
    <mergeCell ref="G34:I36"/>
    <mergeCell ref="J34:V36"/>
    <mergeCell ref="M37:N37"/>
    <mergeCell ref="O37:P37"/>
    <mergeCell ref="Q37:W37"/>
    <mergeCell ref="J32:K33"/>
    <mergeCell ref="L32:L33"/>
    <mergeCell ref="U26:W27"/>
    <mergeCell ref="A27:A30"/>
    <mergeCell ref="G28:I30"/>
    <mergeCell ref="J28:V30"/>
    <mergeCell ref="M31:N31"/>
    <mergeCell ref="O31:P31"/>
    <mergeCell ref="Q31:W31"/>
    <mergeCell ref="L26:L27"/>
    <mergeCell ref="M26:N27"/>
    <mergeCell ref="O26:O27"/>
    <mergeCell ref="P26:Q27"/>
    <mergeCell ref="R26:R27"/>
    <mergeCell ref="S26:T27"/>
    <mergeCell ref="A33:A36"/>
    <mergeCell ref="B25:D25"/>
    <mergeCell ref="E25:F25"/>
    <mergeCell ref="G25:K25"/>
    <mergeCell ref="B26:B31"/>
    <mergeCell ref="C26:F27"/>
    <mergeCell ref="G26:H27"/>
    <mergeCell ref="I26:I27"/>
    <mergeCell ref="J26:K27"/>
    <mergeCell ref="F22:K22"/>
    <mergeCell ref="L22:O22"/>
    <mergeCell ref="P22:S22"/>
    <mergeCell ref="T22:W22"/>
    <mergeCell ref="F23:K23"/>
    <mergeCell ref="L23:O23"/>
    <mergeCell ref="P23:S23"/>
    <mergeCell ref="T23:W23"/>
    <mergeCell ref="F20:K20"/>
    <mergeCell ref="L20:O20"/>
    <mergeCell ref="P20:S20"/>
    <mergeCell ref="T20:W20"/>
    <mergeCell ref="F21:K21"/>
    <mergeCell ref="L21:O21"/>
    <mergeCell ref="P21:S21"/>
    <mergeCell ref="T21:W21"/>
    <mergeCell ref="F18:K19"/>
    <mergeCell ref="L18:O18"/>
    <mergeCell ref="P18:S18"/>
    <mergeCell ref="T18:W18"/>
    <mergeCell ref="L19:O19"/>
    <mergeCell ref="P19:S19"/>
    <mergeCell ref="T19:W19"/>
    <mergeCell ref="B8:W9"/>
    <mergeCell ref="C15:F16"/>
    <mergeCell ref="G15:G16"/>
    <mergeCell ref="H15:K15"/>
    <mergeCell ref="L15:L16"/>
    <mergeCell ref="M15:O15"/>
    <mergeCell ref="Q15:Q16"/>
    <mergeCell ref="R15:T16"/>
    <mergeCell ref="U15:U16"/>
    <mergeCell ref="H16:K16"/>
    <mergeCell ref="M16:O16"/>
    <mergeCell ref="A4:D5"/>
    <mergeCell ref="E4:X4"/>
    <mergeCell ref="E5:G5"/>
    <mergeCell ref="I5:W5"/>
    <mergeCell ref="A6:D6"/>
    <mergeCell ref="E6:Q6"/>
    <mergeCell ref="R6:X6"/>
    <mergeCell ref="A2:X2"/>
    <mergeCell ref="A3:D3"/>
    <mergeCell ref="E3:G3"/>
    <mergeCell ref="H3:J3"/>
    <mergeCell ref="K3:M3"/>
    <mergeCell ref="N3:X3"/>
  </mergeCells>
  <phoneticPr fontId="3"/>
  <pageMargins left="0.78740157480314965" right="0.78740157480314965" top="0.98425196850393704" bottom="0.98425196850393704" header="0.51181102362204722" footer="0.51181102362204722"/>
  <pageSetup paperSize="9" scale="98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D46"/>
  <sheetViews>
    <sheetView view="pageBreakPreview" zoomScaleNormal="100" zoomScaleSheetLayoutView="100" workbookViewId="0">
      <selection activeCell="B10" sqref="B10:B11"/>
    </sheetView>
  </sheetViews>
  <sheetFormatPr defaultColWidth="9" defaultRowHeight="13.2"/>
  <cols>
    <col min="1" max="163" width="3.6640625" style="1" customWidth="1"/>
    <col min="164" max="16384" width="9" style="1"/>
  </cols>
  <sheetData>
    <row r="1" spans="1:28">
      <c r="A1" s="18" t="s">
        <v>31</v>
      </c>
    </row>
    <row r="2" spans="1:28" ht="30" customHeight="1" thickBot="1">
      <c r="A2" s="65" t="s">
        <v>30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</row>
    <row r="3" spans="1:28" ht="26.1" customHeight="1">
      <c r="A3" s="66" t="s">
        <v>29</v>
      </c>
      <c r="B3" s="67"/>
      <c r="C3" s="67"/>
      <c r="D3" s="68"/>
      <c r="E3" s="69" t="s">
        <v>33</v>
      </c>
      <c r="F3" s="70"/>
      <c r="G3" s="70"/>
      <c r="H3" s="67" t="s">
        <v>34</v>
      </c>
      <c r="I3" s="70"/>
      <c r="J3" s="71"/>
      <c r="K3" s="72" t="s">
        <v>28</v>
      </c>
      <c r="L3" s="67"/>
      <c r="M3" s="73"/>
      <c r="N3" s="74"/>
      <c r="O3" s="75"/>
      <c r="P3" s="75"/>
      <c r="Q3" s="75"/>
      <c r="R3" s="75"/>
      <c r="S3" s="75"/>
      <c r="T3" s="75"/>
      <c r="U3" s="75"/>
      <c r="V3" s="75"/>
      <c r="W3" s="75"/>
      <c r="X3" s="76"/>
    </row>
    <row r="4" spans="1:28" ht="26.1" customHeight="1">
      <c r="A4" s="77" t="s">
        <v>27</v>
      </c>
      <c r="B4" s="78"/>
      <c r="C4" s="78"/>
      <c r="D4" s="79"/>
      <c r="E4" s="80" t="s">
        <v>56</v>
      </c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2"/>
    </row>
    <row r="5" spans="1:28" ht="26.1" customHeight="1">
      <c r="A5" s="77"/>
      <c r="B5" s="78"/>
      <c r="C5" s="78"/>
      <c r="D5" s="79"/>
      <c r="E5" s="83" t="s">
        <v>17</v>
      </c>
      <c r="F5" s="83"/>
      <c r="G5" s="83"/>
      <c r="H5" s="17" t="s">
        <v>26</v>
      </c>
      <c r="I5" s="84"/>
      <c r="J5" s="84"/>
      <c r="K5" s="84"/>
      <c r="L5" s="84"/>
      <c r="M5" s="84"/>
      <c r="N5" s="84"/>
      <c r="O5" s="84"/>
      <c r="P5" s="84"/>
      <c r="Q5" s="84"/>
      <c r="R5" s="84"/>
      <c r="S5" s="84"/>
      <c r="T5" s="84"/>
      <c r="U5" s="84"/>
      <c r="V5" s="84"/>
      <c r="W5" s="84"/>
      <c r="X5" s="5" t="s">
        <v>25</v>
      </c>
    </row>
    <row r="6" spans="1:28" ht="26.1" customHeight="1" thickBot="1">
      <c r="A6" s="85" t="s">
        <v>24</v>
      </c>
      <c r="B6" s="86"/>
      <c r="C6" s="86"/>
      <c r="D6" s="87"/>
      <c r="E6" s="88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90" t="s">
        <v>32</v>
      </c>
      <c r="S6" s="90"/>
      <c r="T6" s="90"/>
      <c r="U6" s="90"/>
      <c r="V6" s="90"/>
      <c r="W6" s="90"/>
      <c r="X6" s="91"/>
    </row>
    <row r="7" spans="1:28" ht="15" customHeight="1">
      <c r="A7" s="16"/>
      <c r="B7" s="15" t="s">
        <v>23</v>
      </c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4"/>
    </row>
    <row r="8" spans="1:28" ht="15" customHeight="1">
      <c r="A8" s="13"/>
      <c r="B8" s="92" t="s">
        <v>58</v>
      </c>
      <c r="C8" s="92"/>
      <c r="D8" s="92"/>
      <c r="E8" s="92"/>
      <c r="F8" s="92"/>
      <c r="G8" s="92"/>
      <c r="H8" s="92"/>
      <c r="I8" s="92"/>
      <c r="J8" s="92"/>
      <c r="K8" s="92"/>
      <c r="L8" s="92"/>
      <c r="M8" s="92"/>
      <c r="N8" s="92"/>
      <c r="O8" s="92"/>
      <c r="P8" s="92"/>
      <c r="Q8" s="92"/>
      <c r="R8" s="92"/>
      <c r="S8" s="92"/>
      <c r="T8" s="92"/>
      <c r="U8" s="92"/>
      <c r="V8" s="92"/>
      <c r="W8" s="92"/>
      <c r="X8" s="5"/>
    </row>
    <row r="9" spans="1:28" ht="15" customHeight="1">
      <c r="A9" s="13"/>
      <c r="B9" s="92"/>
      <c r="C9" s="92"/>
      <c r="D9" s="92"/>
      <c r="E9" s="92"/>
      <c r="F9" s="92"/>
      <c r="G9" s="92"/>
      <c r="H9" s="92"/>
      <c r="I9" s="92"/>
      <c r="J9" s="92"/>
      <c r="K9" s="92"/>
      <c r="L9" s="92"/>
      <c r="M9" s="92"/>
      <c r="N9" s="92"/>
      <c r="O9" s="92"/>
      <c r="P9" s="92"/>
      <c r="Q9" s="92"/>
      <c r="R9" s="92"/>
      <c r="S9" s="92"/>
      <c r="T9" s="92"/>
      <c r="U9" s="92"/>
      <c r="V9" s="92"/>
      <c r="W9" s="92"/>
      <c r="X9" s="5"/>
    </row>
    <row r="10" spans="1:28" ht="15" customHeight="1">
      <c r="A10" s="13"/>
      <c r="B10" s="23" t="s">
        <v>117</v>
      </c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5"/>
    </row>
    <row r="11" spans="1:28" ht="15" customHeight="1">
      <c r="A11" s="13"/>
      <c r="B11" s="20" t="s">
        <v>118</v>
      </c>
      <c r="C11" s="20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5"/>
    </row>
    <row r="12" spans="1:28" ht="15" customHeight="1">
      <c r="A12" s="13"/>
      <c r="B12" s="20" t="s">
        <v>60</v>
      </c>
      <c r="C12" s="20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5"/>
    </row>
    <row r="13" spans="1:28" ht="15" customHeight="1">
      <c r="A13" s="13"/>
      <c r="B13" s="20" t="s">
        <v>61</v>
      </c>
      <c r="C13" s="20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5"/>
    </row>
    <row r="14" spans="1:28" ht="15" customHeight="1">
      <c r="A14" s="13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5"/>
    </row>
    <row r="15" spans="1:28" ht="15" customHeight="1">
      <c r="A15" s="13"/>
      <c r="C15" s="93" t="s">
        <v>46</v>
      </c>
      <c r="D15" s="93"/>
      <c r="E15" s="93"/>
      <c r="F15" s="93"/>
      <c r="G15" s="94" t="s">
        <v>53</v>
      </c>
      <c r="H15" s="95" t="s">
        <v>41</v>
      </c>
      <c r="I15" s="95"/>
      <c r="J15" s="95"/>
      <c r="K15" s="95"/>
      <c r="L15" s="94" t="s">
        <v>44</v>
      </c>
      <c r="M15" s="96">
        <v>56</v>
      </c>
      <c r="N15" s="96"/>
      <c r="O15" s="96"/>
      <c r="P15" s="20" t="s">
        <v>43</v>
      </c>
      <c r="Q15" s="94" t="s">
        <v>44</v>
      </c>
      <c r="R15" s="97">
        <f>ROUND(M15*100/M16,1)</f>
        <v>21.1</v>
      </c>
      <c r="S15" s="97"/>
      <c r="T15" s="97"/>
      <c r="U15" s="98" t="s">
        <v>45</v>
      </c>
      <c r="V15" s="20"/>
      <c r="W15" s="20"/>
      <c r="X15" s="22"/>
      <c r="Y15" s="20"/>
      <c r="Z15" s="20"/>
      <c r="AA15" s="20"/>
      <c r="AB15" s="20"/>
    </row>
    <row r="16" spans="1:28" ht="15" customHeight="1">
      <c r="A16" s="13"/>
      <c r="C16" s="93"/>
      <c r="D16" s="93"/>
      <c r="E16" s="93"/>
      <c r="F16" s="93"/>
      <c r="G16" s="94"/>
      <c r="H16" s="99" t="s">
        <v>42</v>
      </c>
      <c r="I16" s="99"/>
      <c r="J16" s="99"/>
      <c r="K16" s="99"/>
      <c r="L16" s="94"/>
      <c r="M16" s="100">
        <v>265</v>
      </c>
      <c r="N16" s="100"/>
      <c r="O16" s="100"/>
      <c r="P16" s="20" t="s">
        <v>43</v>
      </c>
      <c r="Q16" s="94"/>
      <c r="R16" s="97"/>
      <c r="S16" s="97"/>
      <c r="T16" s="97"/>
      <c r="U16" s="98"/>
      <c r="V16" s="20"/>
      <c r="W16" s="20"/>
      <c r="X16" s="22"/>
      <c r="Y16" s="20"/>
      <c r="Z16" s="20"/>
      <c r="AA16" s="20"/>
      <c r="AB16" s="20"/>
    </row>
    <row r="17" spans="1:30" ht="15" customHeight="1">
      <c r="A17" s="13"/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5"/>
    </row>
    <row r="18" spans="1:30" ht="15" customHeight="1">
      <c r="A18" s="13"/>
      <c r="B18" s="23" t="s">
        <v>35</v>
      </c>
      <c r="C18" s="23"/>
      <c r="F18" s="101" t="s">
        <v>47</v>
      </c>
      <c r="G18" s="102"/>
      <c r="H18" s="102"/>
      <c r="I18" s="102"/>
      <c r="J18" s="102"/>
      <c r="K18" s="103"/>
      <c r="L18" s="107" t="s">
        <v>48</v>
      </c>
      <c r="M18" s="108"/>
      <c r="N18" s="108"/>
      <c r="O18" s="109"/>
      <c r="P18" s="107" t="s">
        <v>49</v>
      </c>
      <c r="Q18" s="108"/>
      <c r="R18" s="108"/>
      <c r="S18" s="109"/>
      <c r="T18" s="110" t="s">
        <v>40</v>
      </c>
      <c r="U18" s="99"/>
      <c r="V18" s="99"/>
      <c r="W18" s="111"/>
      <c r="X18" s="22"/>
      <c r="Y18" s="20"/>
      <c r="Z18" s="20"/>
      <c r="AA18" s="20"/>
      <c r="AB18" s="20"/>
      <c r="AC18" s="20"/>
      <c r="AD18" s="20"/>
    </row>
    <row r="19" spans="1:30" ht="15" customHeight="1">
      <c r="A19" s="13"/>
      <c r="B19" s="23" t="s">
        <v>54</v>
      </c>
      <c r="C19" s="23"/>
      <c r="F19" s="104"/>
      <c r="G19" s="105"/>
      <c r="H19" s="105"/>
      <c r="I19" s="105"/>
      <c r="J19" s="105"/>
      <c r="K19" s="106"/>
      <c r="L19" s="112" t="s">
        <v>50</v>
      </c>
      <c r="M19" s="113"/>
      <c r="N19" s="113"/>
      <c r="O19" s="114"/>
      <c r="P19" s="112" t="s">
        <v>51</v>
      </c>
      <c r="Q19" s="113"/>
      <c r="R19" s="113"/>
      <c r="S19" s="114"/>
      <c r="T19" s="115" t="s">
        <v>52</v>
      </c>
      <c r="U19" s="113"/>
      <c r="V19" s="113"/>
      <c r="W19" s="114"/>
      <c r="X19" s="22"/>
      <c r="Y19" s="20"/>
      <c r="Z19" s="20"/>
      <c r="AA19" s="20"/>
      <c r="AB19" s="20"/>
      <c r="AC19" s="20"/>
      <c r="AD19" s="20"/>
    </row>
    <row r="20" spans="1:30" ht="15" customHeight="1">
      <c r="A20" s="13"/>
      <c r="F20" s="116" t="s">
        <v>36</v>
      </c>
      <c r="G20" s="116"/>
      <c r="H20" s="116"/>
      <c r="I20" s="116"/>
      <c r="J20" s="116"/>
      <c r="K20" s="116"/>
      <c r="L20" s="117">
        <v>1.01</v>
      </c>
      <c r="M20" s="118"/>
      <c r="N20" s="118"/>
      <c r="O20" s="119"/>
      <c r="P20" s="117">
        <v>1.03</v>
      </c>
      <c r="Q20" s="118"/>
      <c r="R20" s="118"/>
      <c r="S20" s="119"/>
      <c r="T20" s="117">
        <v>1.05</v>
      </c>
      <c r="U20" s="118"/>
      <c r="V20" s="118"/>
      <c r="W20" s="119"/>
      <c r="X20" s="22"/>
      <c r="Y20" s="20"/>
      <c r="Z20" s="20"/>
      <c r="AA20" s="20"/>
      <c r="AB20" s="20"/>
      <c r="AC20" s="20"/>
      <c r="AD20" s="20"/>
    </row>
    <row r="21" spans="1:30" ht="15" customHeight="1">
      <c r="A21" s="13"/>
      <c r="F21" s="116" t="s">
        <v>37</v>
      </c>
      <c r="G21" s="116"/>
      <c r="H21" s="116"/>
      <c r="I21" s="116"/>
      <c r="J21" s="116"/>
      <c r="K21" s="116"/>
      <c r="L21" s="117">
        <v>1.01</v>
      </c>
      <c r="M21" s="118"/>
      <c r="N21" s="118"/>
      <c r="O21" s="119"/>
      <c r="P21" s="117">
        <v>1.03</v>
      </c>
      <c r="Q21" s="118"/>
      <c r="R21" s="118"/>
      <c r="S21" s="119"/>
      <c r="T21" s="117">
        <v>1.04</v>
      </c>
      <c r="U21" s="118"/>
      <c r="V21" s="118"/>
      <c r="W21" s="119"/>
      <c r="X21" s="22"/>
      <c r="Y21" s="20"/>
      <c r="Z21" s="20"/>
      <c r="AA21" s="20"/>
      <c r="AB21" s="20"/>
      <c r="AC21" s="20"/>
      <c r="AD21" s="20"/>
    </row>
    <row r="22" spans="1:30" ht="15" customHeight="1">
      <c r="A22" s="13"/>
      <c r="F22" s="116" t="s">
        <v>38</v>
      </c>
      <c r="G22" s="116"/>
      <c r="H22" s="116"/>
      <c r="I22" s="116"/>
      <c r="J22" s="116"/>
      <c r="K22" s="116"/>
      <c r="L22" s="117">
        <v>1.02</v>
      </c>
      <c r="M22" s="118"/>
      <c r="N22" s="118"/>
      <c r="O22" s="119"/>
      <c r="P22" s="117">
        <v>1.03</v>
      </c>
      <c r="Q22" s="118"/>
      <c r="R22" s="118"/>
      <c r="S22" s="119"/>
      <c r="T22" s="117">
        <v>1.04</v>
      </c>
      <c r="U22" s="118"/>
      <c r="V22" s="118"/>
      <c r="W22" s="119"/>
      <c r="X22" s="22"/>
      <c r="Y22" s="20"/>
      <c r="Z22" s="20"/>
      <c r="AA22" s="20"/>
      <c r="AB22" s="20"/>
      <c r="AC22" s="20"/>
      <c r="AD22" s="20"/>
    </row>
    <row r="23" spans="1:30" ht="15" customHeight="1">
      <c r="A23" s="13"/>
      <c r="F23" s="116" t="s">
        <v>39</v>
      </c>
      <c r="G23" s="116"/>
      <c r="H23" s="116"/>
      <c r="I23" s="116"/>
      <c r="J23" s="116"/>
      <c r="K23" s="116"/>
      <c r="L23" s="117">
        <v>1.03</v>
      </c>
      <c r="M23" s="118"/>
      <c r="N23" s="118"/>
      <c r="O23" s="119"/>
      <c r="P23" s="117">
        <v>1.04</v>
      </c>
      <c r="Q23" s="118"/>
      <c r="R23" s="118"/>
      <c r="S23" s="119"/>
      <c r="T23" s="117">
        <v>1.06</v>
      </c>
      <c r="U23" s="118"/>
      <c r="V23" s="118"/>
      <c r="W23" s="119"/>
      <c r="X23" s="22"/>
      <c r="Y23" s="20"/>
      <c r="Z23" s="20"/>
      <c r="AA23" s="20"/>
      <c r="AB23" s="20"/>
      <c r="AC23" s="20"/>
      <c r="AD23" s="20"/>
    </row>
    <row r="24" spans="1:30" ht="15" customHeight="1">
      <c r="A24" s="13"/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5"/>
    </row>
    <row r="25" spans="1:30" ht="26.1" customHeight="1" thickBot="1">
      <c r="A25" s="12"/>
      <c r="B25" s="120" t="s">
        <v>22</v>
      </c>
      <c r="C25" s="120"/>
      <c r="D25" s="120"/>
      <c r="E25" s="120"/>
      <c r="F25" s="120"/>
      <c r="G25" s="120" t="s">
        <v>21</v>
      </c>
      <c r="H25" s="120"/>
      <c r="I25" s="120"/>
      <c r="J25" s="120"/>
      <c r="K25" s="120"/>
      <c r="L25" s="3" t="s">
        <v>55</v>
      </c>
      <c r="M25" s="3"/>
      <c r="N25" s="24" t="s">
        <v>59</v>
      </c>
      <c r="O25" s="24"/>
      <c r="P25" s="24"/>
      <c r="Q25" s="24"/>
      <c r="R25" s="24"/>
      <c r="S25" s="3" t="s">
        <v>57</v>
      </c>
      <c r="T25" s="3"/>
      <c r="U25" s="3"/>
      <c r="V25" s="3"/>
      <c r="W25" s="3"/>
      <c r="X25" s="2"/>
    </row>
    <row r="26" spans="1:30" ht="15.9" customHeight="1">
      <c r="A26" s="11"/>
      <c r="B26" s="121" t="s">
        <v>20</v>
      </c>
      <c r="C26" s="83" t="s">
        <v>14</v>
      </c>
      <c r="D26" s="83"/>
      <c r="E26" s="83"/>
      <c r="F26" s="83"/>
      <c r="G26" s="124" t="s">
        <v>19</v>
      </c>
      <c r="H26" s="124"/>
      <c r="I26" s="83"/>
      <c r="J26" s="126" t="s">
        <v>13</v>
      </c>
      <c r="K26" s="126"/>
      <c r="L26" s="83"/>
      <c r="M26" s="126" t="s">
        <v>12</v>
      </c>
      <c r="N26" s="126"/>
      <c r="O26" s="83"/>
      <c r="P26" s="126" t="s">
        <v>11</v>
      </c>
      <c r="Q26" s="126"/>
      <c r="R26" s="83"/>
      <c r="S26" s="126" t="s">
        <v>9</v>
      </c>
      <c r="T26" s="126"/>
      <c r="U26" s="83" t="s">
        <v>8</v>
      </c>
      <c r="V26" s="83"/>
      <c r="W26" s="83"/>
      <c r="X26" s="5"/>
    </row>
    <row r="27" spans="1:30" ht="15.9" customHeight="1">
      <c r="A27" s="127" t="s">
        <v>18</v>
      </c>
      <c r="B27" s="122"/>
      <c r="C27" s="83"/>
      <c r="D27" s="83"/>
      <c r="E27" s="83"/>
      <c r="F27" s="83"/>
      <c r="G27" s="125"/>
      <c r="H27" s="125"/>
      <c r="I27" s="83"/>
      <c r="J27" s="83"/>
      <c r="K27" s="83"/>
      <c r="L27" s="83"/>
      <c r="M27" s="83"/>
      <c r="N27" s="83"/>
      <c r="O27" s="83"/>
      <c r="P27" s="83"/>
      <c r="Q27" s="83"/>
      <c r="R27" s="83"/>
      <c r="S27" s="83"/>
      <c r="T27" s="83"/>
      <c r="U27" s="83"/>
      <c r="V27" s="83"/>
      <c r="W27" s="83"/>
      <c r="X27" s="5"/>
    </row>
    <row r="28" spans="1:30" ht="15.9" customHeight="1">
      <c r="A28" s="127"/>
      <c r="B28" s="122"/>
      <c r="G28" s="84" t="s">
        <v>17</v>
      </c>
      <c r="H28" s="84"/>
      <c r="I28" s="84"/>
      <c r="J28" s="128"/>
      <c r="K28" s="128"/>
      <c r="L28" s="128"/>
      <c r="M28" s="128"/>
      <c r="N28" s="128"/>
      <c r="O28" s="128"/>
      <c r="P28" s="128"/>
      <c r="Q28" s="128"/>
      <c r="R28" s="128"/>
      <c r="S28" s="128"/>
      <c r="T28" s="128"/>
      <c r="U28" s="128"/>
      <c r="V28" s="128"/>
      <c r="X28" s="5"/>
    </row>
    <row r="29" spans="1:30" ht="15.9" customHeight="1">
      <c r="A29" s="127"/>
      <c r="B29" s="122"/>
      <c r="G29" s="84"/>
      <c r="H29" s="84"/>
      <c r="I29" s="84"/>
      <c r="J29" s="128"/>
      <c r="K29" s="128"/>
      <c r="L29" s="128"/>
      <c r="M29" s="128"/>
      <c r="N29" s="128"/>
      <c r="O29" s="128"/>
      <c r="P29" s="128"/>
      <c r="Q29" s="128"/>
      <c r="R29" s="128"/>
      <c r="S29" s="128"/>
      <c r="T29" s="128"/>
      <c r="U29" s="128"/>
      <c r="V29" s="128"/>
      <c r="X29" s="5"/>
    </row>
    <row r="30" spans="1:30" ht="15.9" customHeight="1">
      <c r="A30" s="127"/>
      <c r="B30" s="122"/>
      <c r="G30" s="84"/>
      <c r="H30" s="84"/>
      <c r="I30" s="84"/>
      <c r="J30" s="128"/>
      <c r="K30" s="128"/>
      <c r="L30" s="128"/>
      <c r="M30" s="128"/>
      <c r="N30" s="128"/>
      <c r="O30" s="128"/>
      <c r="P30" s="128"/>
      <c r="Q30" s="128"/>
      <c r="R30" s="128"/>
      <c r="S30" s="128"/>
      <c r="T30" s="128"/>
      <c r="U30" s="128"/>
      <c r="V30" s="128"/>
      <c r="X30" s="5"/>
    </row>
    <row r="31" spans="1:30" ht="15.9" customHeight="1">
      <c r="A31" s="10" t="s">
        <v>16</v>
      </c>
      <c r="B31" s="123"/>
      <c r="C31" s="9"/>
      <c r="D31" s="9"/>
      <c r="E31" s="9"/>
      <c r="F31" s="9"/>
      <c r="G31" s="9"/>
      <c r="H31" s="9"/>
      <c r="I31" s="9"/>
      <c r="J31" s="9"/>
      <c r="K31" s="9"/>
      <c r="L31" s="9"/>
      <c r="M31" s="129"/>
      <c r="N31" s="129"/>
      <c r="O31" s="129" t="s">
        <v>5</v>
      </c>
      <c r="P31" s="129"/>
      <c r="Q31" s="130"/>
      <c r="R31" s="130"/>
      <c r="S31" s="130"/>
      <c r="T31" s="130"/>
      <c r="U31" s="130"/>
      <c r="V31" s="130"/>
      <c r="W31" s="130"/>
      <c r="X31" s="8"/>
    </row>
    <row r="32" spans="1:30" ht="15.9" customHeight="1">
      <c r="A32" s="7"/>
      <c r="B32" s="133" t="s">
        <v>15</v>
      </c>
      <c r="C32" s="86" t="s">
        <v>14</v>
      </c>
      <c r="D32" s="86"/>
      <c r="E32" s="86"/>
      <c r="F32" s="86"/>
      <c r="G32" s="135" t="s">
        <v>13</v>
      </c>
      <c r="H32" s="81"/>
      <c r="I32" s="86"/>
      <c r="J32" s="86" t="s">
        <v>12</v>
      </c>
      <c r="K32" s="86"/>
      <c r="L32" s="86"/>
      <c r="M32" s="86" t="s">
        <v>11</v>
      </c>
      <c r="N32" s="86"/>
      <c r="O32" s="86"/>
      <c r="P32" s="86" t="s">
        <v>10</v>
      </c>
      <c r="Q32" s="86"/>
      <c r="R32" s="86"/>
      <c r="S32" s="132" t="s">
        <v>9</v>
      </c>
      <c r="T32" s="86"/>
      <c r="U32" s="86" t="s">
        <v>8</v>
      </c>
      <c r="V32" s="86"/>
      <c r="W32" s="86"/>
      <c r="X32" s="6"/>
    </row>
    <row r="33" spans="1:24" ht="15.9" customHeight="1">
      <c r="A33" s="127" t="s">
        <v>7</v>
      </c>
      <c r="B33" s="122"/>
      <c r="C33" s="83"/>
      <c r="D33" s="83"/>
      <c r="E33" s="83"/>
      <c r="F33" s="83"/>
      <c r="G33" s="84"/>
      <c r="H33" s="84"/>
      <c r="I33" s="83"/>
      <c r="J33" s="83"/>
      <c r="K33" s="83"/>
      <c r="L33" s="83"/>
      <c r="M33" s="83"/>
      <c r="N33" s="83"/>
      <c r="O33" s="83"/>
      <c r="P33" s="83"/>
      <c r="Q33" s="83"/>
      <c r="R33" s="83"/>
      <c r="S33" s="83"/>
      <c r="T33" s="83"/>
      <c r="U33" s="83"/>
      <c r="V33" s="83"/>
      <c r="W33" s="83"/>
      <c r="X33" s="5"/>
    </row>
    <row r="34" spans="1:24" ht="15.9" customHeight="1">
      <c r="A34" s="127"/>
      <c r="B34" s="122"/>
      <c r="G34" s="84" t="s">
        <v>6</v>
      </c>
      <c r="H34" s="84"/>
      <c r="I34" s="84"/>
      <c r="J34" s="128"/>
      <c r="K34" s="128"/>
      <c r="L34" s="128"/>
      <c r="M34" s="128"/>
      <c r="N34" s="128"/>
      <c r="O34" s="128"/>
      <c r="P34" s="128"/>
      <c r="Q34" s="128"/>
      <c r="R34" s="128"/>
      <c r="S34" s="128"/>
      <c r="T34" s="128"/>
      <c r="U34" s="128"/>
      <c r="V34" s="128"/>
      <c r="X34" s="5"/>
    </row>
    <row r="35" spans="1:24" ht="15.9" customHeight="1">
      <c r="A35" s="127"/>
      <c r="B35" s="122"/>
      <c r="G35" s="84"/>
      <c r="H35" s="84"/>
      <c r="I35" s="84"/>
      <c r="J35" s="128"/>
      <c r="K35" s="128"/>
      <c r="L35" s="128"/>
      <c r="M35" s="128"/>
      <c r="N35" s="128"/>
      <c r="O35" s="128"/>
      <c r="P35" s="128"/>
      <c r="Q35" s="128"/>
      <c r="R35" s="128"/>
      <c r="S35" s="128"/>
      <c r="T35" s="128"/>
      <c r="U35" s="128"/>
      <c r="V35" s="128"/>
      <c r="X35" s="5"/>
    </row>
    <row r="36" spans="1:24" ht="15.9" customHeight="1">
      <c r="A36" s="127"/>
      <c r="B36" s="122"/>
      <c r="G36" s="84"/>
      <c r="H36" s="84"/>
      <c r="I36" s="84"/>
      <c r="J36" s="128"/>
      <c r="K36" s="128"/>
      <c r="L36" s="128"/>
      <c r="M36" s="128"/>
      <c r="N36" s="128"/>
      <c r="O36" s="128"/>
      <c r="P36" s="128"/>
      <c r="Q36" s="128"/>
      <c r="R36" s="128"/>
      <c r="S36" s="128"/>
      <c r="T36" s="128"/>
      <c r="U36" s="128"/>
      <c r="V36" s="128"/>
      <c r="X36" s="5"/>
    </row>
    <row r="37" spans="1:24" ht="15.9" customHeight="1" thickBot="1">
      <c r="A37" s="4"/>
      <c r="B37" s="134"/>
      <c r="C37" s="3"/>
      <c r="D37" s="3"/>
      <c r="E37" s="3"/>
      <c r="F37" s="3"/>
      <c r="G37" s="3"/>
      <c r="H37" s="3"/>
      <c r="I37" s="3"/>
      <c r="J37" s="3"/>
      <c r="K37" s="3"/>
      <c r="L37" s="3"/>
      <c r="M37" s="120"/>
      <c r="N37" s="120"/>
      <c r="O37" s="120" t="s">
        <v>5</v>
      </c>
      <c r="P37" s="120"/>
      <c r="Q37" s="131"/>
      <c r="R37" s="131"/>
      <c r="S37" s="131"/>
      <c r="T37" s="131"/>
      <c r="U37" s="131"/>
      <c r="V37" s="131"/>
      <c r="W37" s="131"/>
      <c r="X37" s="2"/>
    </row>
    <row r="38" spans="1:24" ht="13.8" thickBot="1"/>
    <row r="39" spans="1:24">
      <c r="E39" s="140" t="s">
        <v>4</v>
      </c>
      <c r="F39" s="141"/>
      <c r="G39" s="141"/>
      <c r="H39" s="144" t="s">
        <v>3</v>
      </c>
      <c r="I39" s="141"/>
      <c r="J39" s="141"/>
      <c r="K39" s="145" t="s">
        <v>2</v>
      </c>
      <c r="L39" s="67"/>
      <c r="M39" s="68"/>
      <c r="N39" s="146"/>
      <c r="O39" s="147"/>
      <c r="P39" s="147"/>
      <c r="R39" s="148" t="s">
        <v>1</v>
      </c>
      <c r="S39" s="67"/>
      <c r="T39" s="73"/>
      <c r="U39" s="145" t="s">
        <v>0</v>
      </c>
      <c r="V39" s="67"/>
      <c r="W39" s="68"/>
    </row>
    <row r="40" spans="1:24">
      <c r="E40" s="142"/>
      <c r="F40" s="143"/>
      <c r="G40" s="143"/>
      <c r="H40" s="143"/>
      <c r="I40" s="143"/>
      <c r="J40" s="143"/>
      <c r="K40" s="136"/>
      <c r="L40" s="78"/>
      <c r="M40" s="79"/>
      <c r="N40" s="147"/>
      <c r="O40" s="147"/>
      <c r="P40" s="147"/>
      <c r="R40" s="77"/>
      <c r="S40" s="78"/>
      <c r="T40" s="149"/>
      <c r="U40" s="136"/>
      <c r="V40" s="78"/>
      <c r="W40" s="79"/>
    </row>
    <row r="41" spans="1:24">
      <c r="E41" s="142"/>
      <c r="F41" s="143"/>
      <c r="G41" s="143"/>
      <c r="H41" s="143"/>
      <c r="I41" s="143"/>
      <c r="J41" s="143"/>
      <c r="K41" s="136"/>
      <c r="L41" s="78"/>
      <c r="M41" s="79"/>
      <c r="N41" s="147"/>
      <c r="O41" s="147"/>
      <c r="P41" s="147"/>
      <c r="R41" s="77"/>
      <c r="S41" s="78"/>
      <c r="T41" s="149"/>
      <c r="U41" s="136"/>
      <c r="V41" s="78"/>
      <c r="W41" s="79"/>
    </row>
    <row r="42" spans="1:24">
      <c r="E42" s="142"/>
      <c r="F42" s="143"/>
      <c r="G42" s="143"/>
      <c r="H42" s="143"/>
      <c r="I42" s="143"/>
      <c r="J42" s="143"/>
      <c r="K42" s="136"/>
      <c r="L42" s="78"/>
      <c r="M42" s="79"/>
      <c r="N42" s="147"/>
      <c r="O42" s="147"/>
      <c r="P42" s="147"/>
      <c r="R42" s="77"/>
      <c r="S42" s="78"/>
      <c r="T42" s="149"/>
      <c r="U42" s="136"/>
      <c r="V42" s="78"/>
      <c r="W42" s="79"/>
    </row>
    <row r="43" spans="1:24">
      <c r="E43" s="142"/>
      <c r="F43" s="143"/>
      <c r="G43" s="143"/>
      <c r="H43" s="143"/>
      <c r="I43" s="143"/>
      <c r="J43" s="143"/>
      <c r="K43" s="136"/>
      <c r="L43" s="78"/>
      <c r="M43" s="79"/>
      <c r="N43" s="83"/>
      <c r="O43" s="83"/>
      <c r="P43" s="83"/>
      <c r="R43" s="77"/>
      <c r="S43" s="78"/>
      <c r="T43" s="149"/>
      <c r="U43" s="136"/>
      <c r="V43" s="78"/>
      <c r="W43" s="79"/>
    </row>
    <row r="44" spans="1:24">
      <c r="E44" s="142"/>
      <c r="F44" s="143"/>
      <c r="G44" s="143"/>
      <c r="H44" s="143"/>
      <c r="I44" s="143"/>
      <c r="J44" s="143"/>
      <c r="K44" s="136"/>
      <c r="L44" s="78"/>
      <c r="M44" s="79"/>
      <c r="N44" s="83"/>
      <c r="O44" s="83"/>
      <c r="P44" s="83"/>
      <c r="R44" s="77"/>
      <c r="S44" s="78"/>
      <c r="T44" s="149"/>
      <c r="U44" s="136"/>
      <c r="V44" s="78"/>
      <c r="W44" s="79"/>
    </row>
    <row r="45" spans="1:24">
      <c r="E45" s="142"/>
      <c r="F45" s="143"/>
      <c r="G45" s="143"/>
      <c r="H45" s="143"/>
      <c r="I45" s="143"/>
      <c r="J45" s="143"/>
      <c r="K45" s="136"/>
      <c r="L45" s="78"/>
      <c r="M45" s="79"/>
      <c r="N45" s="83"/>
      <c r="O45" s="83"/>
      <c r="P45" s="83"/>
      <c r="R45" s="77"/>
      <c r="S45" s="78"/>
      <c r="T45" s="149"/>
      <c r="U45" s="136"/>
      <c r="V45" s="78"/>
      <c r="W45" s="79"/>
    </row>
    <row r="46" spans="1:24" ht="13.8" thickBot="1">
      <c r="E46" s="150"/>
      <c r="F46" s="151"/>
      <c r="G46" s="151"/>
      <c r="H46" s="151"/>
      <c r="I46" s="151"/>
      <c r="J46" s="151"/>
      <c r="K46" s="137"/>
      <c r="L46" s="138"/>
      <c r="M46" s="139"/>
      <c r="N46" s="83"/>
      <c r="O46" s="83"/>
      <c r="P46" s="83"/>
      <c r="R46" s="152"/>
      <c r="S46" s="138"/>
      <c r="T46" s="153"/>
      <c r="U46" s="137"/>
      <c r="V46" s="138"/>
      <c r="W46" s="139"/>
    </row>
  </sheetData>
  <mergeCells count="98">
    <mergeCell ref="U43:W46"/>
    <mergeCell ref="E39:G42"/>
    <mergeCell ref="H39:J42"/>
    <mergeCell ref="K39:M42"/>
    <mergeCell ref="N39:P42"/>
    <mergeCell ref="R39:T42"/>
    <mergeCell ref="U39:W42"/>
    <mergeCell ref="E43:G46"/>
    <mergeCell ref="H43:J46"/>
    <mergeCell ref="K43:M46"/>
    <mergeCell ref="N43:P46"/>
    <mergeCell ref="R43:T46"/>
    <mergeCell ref="P26:Q27"/>
    <mergeCell ref="U26:W27"/>
    <mergeCell ref="R26:R27"/>
    <mergeCell ref="S26:T27"/>
    <mergeCell ref="J32:K33"/>
    <mergeCell ref="L32:L33"/>
    <mergeCell ref="J28:V30"/>
    <mergeCell ref="M31:N31"/>
    <mergeCell ref="O31:P31"/>
    <mergeCell ref="Q31:W31"/>
    <mergeCell ref="J26:K27"/>
    <mergeCell ref="L26:L27"/>
    <mergeCell ref="M26:N27"/>
    <mergeCell ref="O26:O27"/>
    <mergeCell ref="A33:A36"/>
    <mergeCell ref="G34:I36"/>
    <mergeCell ref="J34:V36"/>
    <mergeCell ref="M37:N37"/>
    <mergeCell ref="O37:P37"/>
    <mergeCell ref="Q37:W37"/>
    <mergeCell ref="M32:N33"/>
    <mergeCell ref="R32:R33"/>
    <mergeCell ref="S32:T33"/>
    <mergeCell ref="U32:W33"/>
    <mergeCell ref="B32:B37"/>
    <mergeCell ref="C32:F33"/>
    <mergeCell ref="G32:H33"/>
    <mergeCell ref="I32:I33"/>
    <mergeCell ref="O32:O33"/>
    <mergeCell ref="P32:Q33"/>
    <mergeCell ref="B26:B31"/>
    <mergeCell ref="A4:D5"/>
    <mergeCell ref="E4:X4"/>
    <mergeCell ref="E5:G5"/>
    <mergeCell ref="I5:W5"/>
    <mergeCell ref="A6:D6"/>
    <mergeCell ref="B8:W9"/>
    <mergeCell ref="B25:D25"/>
    <mergeCell ref="E25:F25"/>
    <mergeCell ref="G25:K25"/>
    <mergeCell ref="A27:A30"/>
    <mergeCell ref="G28:I30"/>
    <mergeCell ref="C26:F27"/>
    <mergeCell ref="G26:H27"/>
    <mergeCell ref="E6:Q6"/>
    <mergeCell ref="I26:I27"/>
    <mergeCell ref="T18:W18"/>
    <mergeCell ref="T19:W19"/>
    <mergeCell ref="R6:X6"/>
    <mergeCell ref="A2:X2"/>
    <mergeCell ref="A3:D3"/>
    <mergeCell ref="E3:G3"/>
    <mergeCell ref="H3:J3"/>
    <mergeCell ref="K3:M3"/>
    <mergeCell ref="N3:X3"/>
    <mergeCell ref="G15:G16"/>
    <mergeCell ref="C15:F16"/>
    <mergeCell ref="Q15:Q16"/>
    <mergeCell ref="R15:T16"/>
    <mergeCell ref="U15:U16"/>
    <mergeCell ref="F18:K19"/>
    <mergeCell ref="L18:O18"/>
    <mergeCell ref="P20:S20"/>
    <mergeCell ref="P21:S21"/>
    <mergeCell ref="P22:S22"/>
    <mergeCell ref="P23:S23"/>
    <mergeCell ref="T20:W20"/>
    <mergeCell ref="T21:W21"/>
    <mergeCell ref="T22:W22"/>
    <mergeCell ref="T23:W23"/>
    <mergeCell ref="F20:K20"/>
    <mergeCell ref="F21:K21"/>
    <mergeCell ref="F22:K22"/>
    <mergeCell ref="F23:K23"/>
    <mergeCell ref="L20:O20"/>
    <mergeCell ref="L21:O21"/>
    <mergeCell ref="L22:O22"/>
    <mergeCell ref="L23:O23"/>
    <mergeCell ref="H15:K15"/>
    <mergeCell ref="H16:K16"/>
    <mergeCell ref="L19:O19"/>
    <mergeCell ref="P18:S18"/>
    <mergeCell ref="P19:S19"/>
    <mergeCell ref="M15:O15"/>
    <mergeCell ref="M16:O16"/>
    <mergeCell ref="L15:L16"/>
  </mergeCells>
  <phoneticPr fontId="3"/>
  <pageMargins left="0.78740157480314965" right="0.78740157480314965" top="0.98425196850393704" bottom="0.98425196850393704" header="0.51181102362204722" footer="0.51181102362204722"/>
  <pageSetup paperSize="9" scale="98" orientation="portrait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D46"/>
  <sheetViews>
    <sheetView view="pageBreakPreview" zoomScaleNormal="100" zoomScaleSheetLayoutView="100" workbookViewId="0">
      <selection activeCell="AB12" sqref="AB12"/>
    </sheetView>
  </sheetViews>
  <sheetFormatPr defaultColWidth="9" defaultRowHeight="13.2"/>
  <cols>
    <col min="1" max="163" width="3.6640625" style="1" customWidth="1"/>
    <col min="164" max="16384" width="9" style="1"/>
  </cols>
  <sheetData>
    <row r="1" spans="1:28">
      <c r="A1" s="18" t="s">
        <v>31</v>
      </c>
    </row>
    <row r="2" spans="1:28" ht="30" customHeight="1" thickBot="1">
      <c r="A2" s="65" t="s">
        <v>30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</row>
    <row r="3" spans="1:28" ht="26.1" customHeight="1">
      <c r="A3" s="66" t="s">
        <v>29</v>
      </c>
      <c r="B3" s="67"/>
      <c r="C3" s="67"/>
      <c r="D3" s="68"/>
      <c r="E3" s="69" t="s">
        <v>33</v>
      </c>
      <c r="F3" s="70"/>
      <c r="G3" s="70"/>
      <c r="H3" s="67" t="s">
        <v>34</v>
      </c>
      <c r="I3" s="70"/>
      <c r="J3" s="71"/>
      <c r="K3" s="72" t="s">
        <v>28</v>
      </c>
      <c r="L3" s="67"/>
      <c r="M3" s="73"/>
      <c r="N3" s="74"/>
      <c r="O3" s="75"/>
      <c r="P3" s="75"/>
      <c r="Q3" s="75"/>
      <c r="R3" s="75"/>
      <c r="S3" s="75"/>
      <c r="T3" s="75"/>
      <c r="U3" s="75"/>
      <c r="V3" s="75"/>
      <c r="W3" s="75"/>
      <c r="X3" s="76"/>
    </row>
    <row r="4" spans="1:28" ht="26.1" customHeight="1">
      <c r="A4" s="77" t="s">
        <v>27</v>
      </c>
      <c r="B4" s="78"/>
      <c r="C4" s="78"/>
      <c r="D4" s="79"/>
      <c r="E4" s="80" t="s">
        <v>56</v>
      </c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2"/>
    </row>
    <row r="5" spans="1:28" ht="26.1" customHeight="1">
      <c r="A5" s="77"/>
      <c r="B5" s="78"/>
      <c r="C5" s="78"/>
      <c r="D5" s="79"/>
      <c r="E5" s="83" t="s">
        <v>17</v>
      </c>
      <c r="F5" s="83"/>
      <c r="G5" s="83"/>
      <c r="H5" s="17" t="s">
        <v>26</v>
      </c>
      <c r="I5" s="84"/>
      <c r="J5" s="84"/>
      <c r="K5" s="84"/>
      <c r="L5" s="84"/>
      <c r="M5" s="84"/>
      <c r="N5" s="84"/>
      <c r="O5" s="84"/>
      <c r="P5" s="84"/>
      <c r="Q5" s="84"/>
      <c r="R5" s="84"/>
      <c r="S5" s="84"/>
      <c r="T5" s="84"/>
      <c r="U5" s="84"/>
      <c r="V5" s="84"/>
      <c r="W5" s="84"/>
      <c r="X5" s="5" t="s">
        <v>25</v>
      </c>
    </row>
    <row r="6" spans="1:28" ht="26.1" customHeight="1" thickBot="1">
      <c r="A6" s="85" t="s">
        <v>24</v>
      </c>
      <c r="B6" s="86"/>
      <c r="C6" s="86"/>
      <c r="D6" s="87"/>
      <c r="E6" s="88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90" t="s">
        <v>32</v>
      </c>
      <c r="S6" s="90"/>
      <c r="T6" s="90"/>
      <c r="U6" s="90"/>
      <c r="V6" s="90"/>
      <c r="W6" s="90"/>
      <c r="X6" s="91"/>
    </row>
    <row r="7" spans="1:28" ht="15" customHeight="1">
      <c r="A7" s="16"/>
      <c r="B7" s="15" t="s">
        <v>23</v>
      </c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4"/>
    </row>
    <row r="8" spans="1:28" ht="15" customHeight="1">
      <c r="A8" s="13"/>
      <c r="B8" s="92" t="s">
        <v>58</v>
      </c>
      <c r="C8" s="92"/>
      <c r="D8" s="92"/>
      <c r="E8" s="92"/>
      <c r="F8" s="92"/>
      <c r="G8" s="92"/>
      <c r="H8" s="92"/>
      <c r="I8" s="92"/>
      <c r="J8" s="92"/>
      <c r="K8" s="92"/>
      <c r="L8" s="92"/>
      <c r="M8" s="92"/>
      <c r="N8" s="92"/>
      <c r="O8" s="92"/>
      <c r="P8" s="92"/>
      <c r="Q8" s="92"/>
      <c r="R8" s="92"/>
      <c r="S8" s="92"/>
      <c r="T8" s="92"/>
      <c r="U8" s="92"/>
      <c r="V8" s="92"/>
      <c r="W8" s="92"/>
      <c r="X8" s="5"/>
    </row>
    <row r="9" spans="1:28" ht="15" customHeight="1">
      <c r="A9" s="13"/>
      <c r="B9" s="92"/>
      <c r="C9" s="92"/>
      <c r="D9" s="92"/>
      <c r="E9" s="92"/>
      <c r="F9" s="92"/>
      <c r="G9" s="92"/>
      <c r="H9" s="92"/>
      <c r="I9" s="92"/>
      <c r="J9" s="92"/>
      <c r="K9" s="92"/>
      <c r="L9" s="92"/>
      <c r="M9" s="92"/>
      <c r="N9" s="92"/>
      <c r="O9" s="92"/>
      <c r="P9" s="92"/>
      <c r="Q9" s="92"/>
      <c r="R9" s="92"/>
      <c r="S9" s="92"/>
      <c r="T9" s="92"/>
      <c r="U9" s="92"/>
      <c r="V9" s="92"/>
      <c r="W9" s="92"/>
      <c r="X9" s="5"/>
    </row>
    <row r="10" spans="1:28" ht="15" customHeight="1">
      <c r="A10" s="13"/>
      <c r="B10" s="23" t="s">
        <v>117</v>
      </c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5"/>
    </row>
    <row r="11" spans="1:28" ht="15" customHeight="1">
      <c r="A11" s="13"/>
      <c r="B11" s="20" t="s">
        <v>119</v>
      </c>
      <c r="C11" s="20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5"/>
    </row>
    <row r="12" spans="1:28" ht="15" customHeight="1">
      <c r="A12" s="13"/>
      <c r="C12" s="20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5"/>
    </row>
    <row r="13" spans="1:28" ht="15" customHeight="1">
      <c r="A13" s="13"/>
      <c r="B13" s="20"/>
      <c r="C13" s="20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5"/>
    </row>
    <row r="14" spans="1:28" ht="15" customHeight="1">
      <c r="A14" s="13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5"/>
    </row>
    <row r="15" spans="1:28" ht="15" customHeight="1">
      <c r="A15" s="13"/>
      <c r="C15" s="93" t="s">
        <v>46</v>
      </c>
      <c r="D15" s="93"/>
      <c r="E15" s="93"/>
      <c r="F15" s="93"/>
      <c r="G15" s="94" t="s">
        <v>44</v>
      </c>
      <c r="H15" s="95" t="s">
        <v>41</v>
      </c>
      <c r="I15" s="95"/>
      <c r="J15" s="95"/>
      <c r="K15" s="95"/>
      <c r="L15" s="94" t="s">
        <v>44</v>
      </c>
      <c r="M15" s="96">
        <v>80</v>
      </c>
      <c r="N15" s="96"/>
      <c r="O15" s="96"/>
      <c r="P15" s="20" t="s">
        <v>43</v>
      </c>
      <c r="Q15" s="94" t="s">
        <v>44</v>
      </c>
      <c r="R15" s="97">
        <f>ROUND(M15*100/M16,1)</f>
        <v>30.2</v>
      </c>
      <c r="S15" s="97"/>
      <c r="T15" s="97"/>
      <c r="U15" s="98" t="s">
        <v>45</v>
      </c>
      <c r="V15" s="20"/>
      <c r="W15" s="20"/>
      <c r="X15" s="22"/>
      <c r="Y15" s="20"/>
      <c r="Z15" s="20"/>
      <c r="AA15" s="20"/>
      <c r="AB15" s="20"/>
    </row>
    <row r="16" spans="1:28" ht="15" customHeight="1">
      <c r="A16" s="13"/>
      <c r="C16" s="93"/>
      <c r="D16" s="93"/>
      <c r="E16" s="93"/>
      <c r="F16" s="93"/>
      <c r="G16" s="94"/>
      <c r="H16" s="99" t="s">
        <v>42</v>
      </c>
      <c r="I16" s="99"/>
      <c r="J16" s="99"/>
      <c r="K16" s="99"/>
      <c r="L16" s="94"/>
      <c r="M16" s="100">
        <v>265</v>
      </c>
      <c r="N16" s="100"/>
      <c r="O16" s="100"/>
      <c r="P16" s="20" t="s">
        <v>43</v>
      </c>
      <c r="Q16" s="94"/>
      <c r="R16" s="97"/>
      <c r="S16" s="97"/>
      <c r="T16" s="97"/>
      <c r="U16" s="98"/>
      <c r="V16" s="20"/>
      <c r="W16" s="20"/>
      <c r="X16" s="22"/>
      <c r="Y16" s="20"/>
      <c r="Z16" s="20"/>
      <c r="AA16" s="20"/>
      <c r="AB16" s="20"/>
    </row>
    <row r="17" spans="1:30" ht="15" customHeight="1">
      <c r="A17" s="13"/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5"/>
    </row>
    <row r="18" spans="1:30" ht="15" customHeight="1">
      <c r="A18" s="13"/>
      <c r="B18" s="23" t="s">
        <v>35</v>
      </c>
      <c r="C18" s="23"/>
      <c r="F18" s="101" t="s">
        <v>47</v>
      </c>
      <c r="G18" s="102"/>
      <c r="H18" s="102"/>
      <c r="I18" s="102"/>
      <c r="J18" s="102"/>
      <c r="K18" s="103"/>
      <c r="L18" s="107" t="s">
        <v>48</v>
      </c>
      <c r="M18" s="108"/>
      <c r="N18" s="108"/>
      <c r="O18" s="109"/>
      <c r="P18" s="107" t="s">
        <v>49</v>
      </c>
      <c r="Q18" s="108"/>
      <c r="R18" s="108"/>
      <c r="S18" s="109"/>
      <c r="T18" s="110" t="s">
        <v>40</v>
      </c>
      <c r="U18" s="99"/>
      <c r="V18" s="99"/>
      <c r="W18" s="111"/>
      <c r="X18" s="22"/>
      <c r="Y18" s="20"/>
      <c r="Z18" s="20"/>
      <c r="AA18" s="20"/>
      <c r="AB18" s="20"/>
      <c r="AC18" s="20"/>
      <c r="AD18" s="20"/>
    </row>
    <row r="19" spans="1:30" ht="15" customHeight="1">
      <c r="A19" s="13"/>
      <c r="B19" s="23" t="s">
        <v>54</v>
      </c>
      <c r="C19" s="23"/>
      <c r="F19" s="104"/>
      <c r="G19" s="105"/>
      <c r="H19" s="105"/>
      <c r="I19" s="105"/>
      <c r="J19" s="105"/>
      <c r="K19" s="106"/>
      <c r="L19" s="112" t="s">
        <v>50</v>
      </c>
      <c r="M19" s="113"/>
      <c r="N19" s="113"/>
      <c r="O19" s="114"/>
      <c r="P19" s="112" t="s">
        <v>51</v>
      </c>
      <c r="Q19" s="113"/>
      <c r="R19" s="113"/>
      <c r="S19" s="114"/>
      <c r="T19" s="115" t="s">
        <v>52</v>
      </c>
      <c r="U19" s="113"/>
      <c r="V19" s="113"/>
      <c r="W19" s="114"/>
      <c r="X19" s="22"/>
      <c r="Y19" s="20"/>
      <c r="Z19" s="20"/>
      <c r="AA19" s="20"/>
      <c r="AB19" s="20"/>
      <c r="AC19" s="20"/>
      <c r="AD19" s="20"/>
    </row>
    <row r="20" spans="1:30" ht="15" customHeight="1">
      <c r="A20" s="13"/>
      <c r="F20" s="116" t="s">
        <v>36</v>
      </c>
      <c r="G20" s="116"/>
      <c r="H20" s="116"/>
      <c r="I20" s="116"/>
      <c r="J20" s="116"/>
      <c r="K20" s="116"/>
      <c r="L20" s="117">
        <v>1.01</v>
      </c>
      <c r="M20" s="118"/>
      <c r="N20" s="118"/>
      <c r="O20" s="119"/>
      <c r="P20" s="117">
        <v>1.03</v>
      </c>
      <c r="Q20" s="118"/>
      <c r="R20" s="118"/>
      <c r="S20" s="119"/>
      <c r="T20" s="117">
        <v>1.05</v>
      </c>
      <c r="U20" s="118"/>
      <c r="V20" s="118"/>
      <c r="W20" s="119"/>
      <c r="X20" s="22"/>
      <c r="Y20" s="20"/>
      <c r="Z20" s="20"/>
      <c r="AA20" s="20"/>
      <c r="AB20" s="20"/>
      <c r="AC20" s="20"/>
      <c r="AD20" s="20"/>
    </row>
    <row r="21" spans="1:30" ht="15" customHeight="1">
      <c r="A21" s="13"/>
      <c r="F21" s="116" t="s">
        <v>37</v>
      </c>
      <c r="G21" s="116"/>
      <c r="H21" s="116"/>
      <c r="I21" s="116"/>
      <c r="J21" s="116"/>
      <c r="K21" s="116"/>
      <c r="L21" s="117">
        <v>1.01</v>
      </c>
      <c r="M21" s="118"/>
      <c r="N21" s="118"/>
      <c r="O21" s="119"/>
      <c r="P21" s="117">
        <v>1.03</v>
      </c>
      <c r="Q21" s="118"/>
      <c r="R21" s="118"/>
      <c r="S21" s="119"/>
      <c r="T21" s="117">
        <v>1.04</v>
      </c>
      <c r="U21" s="118"/>
      <c r="V21" s="118"/>
      <c r="W21" s="119"/>
      <c r="X21" s="22"/>
      <c r="Y21" s="20"/>
      <c r="Z21" s="20"/>
      <c r="AA21" s="20"/>
      <c r="AB21" s="20"/>
      <c r="AC21" s="20"/>
      <c r="AD21" s="20"/>
    </row>
    <row r="22" spans="1:30" ht="15" customHeight="1">
      <c r="A22" s="13"/>
      <c r="F22" s="116" t="s">
        <v>38</v>
      </c>
      <c r="G22" s="116"/>
      <c r="H22" s="116"/>
      <c r="I22" s="116"/>
      <c r="J22" s="116"/>
      <c r="K22" s="116"/>
      <c r="L22" s="117">
        <v>1.02</v>
      </c>
      <c r="M22" s="118"/>
      <c r="N22" s="118"/>
      <c r="O22" s="119"/>
      <c r="P22" s="117">
        <v>1.03</v>
      </c>
      <c r="Q22" s="118"/>
      <c r="R22" s="118"/>
      <c r="S22" s="119"/>
      <c r="T22" s="117">
        <v>1.04</v>
      </c>
      <c r="U22" s="118"/>
      <c r="V22" s="118"/>
      <c r="W22" s="119"/>
      <c r="X22" s="22"/>
      <c r="Y22" s="20"/>
      <c r="Z22" s="20"/>
      <c r="AA22" s="20"/>
      <c r="AB22" s="20"/>
      <c r="AC22" s="20"/>
      <c r="AD22" s="20"/>
    </row>
    <row r="23" spans="1:30" ht="15" customHeight="1">
      <c r="A23" s="13"/>
      <c r="F23" s="116" t="s">
        <v>39</v>
      </c>
      <c r="G23" s="116"/>
      <c r="H23" s="116"/>
      <c r="I23" s="116"/>
      <c r="J23" s="116"/>
      <c r="K23" s="116"/>
      <c r="L23" s="117">
        <v>1.03</v>
      </c>
      <c r="M23" s="118"/>
      <c r="N23" s="118"/>
      <c r="O23" s="119"/>
      <c r="P23" s="117">
        <v>1.04</v>
      </c>
      <c r="Q23" s="118"/>
      <c r="R23" s="118"/>
      <c r="S23" s="119"/>
      <c r="T23" s="117">
        <v>1.06</v>
      </c>
      <c r="U23" s="118"/>
      <c r="V23" s="118"/>
      <c r="W23" s="119"/>
      <c r="X23" s="22"/>
      <c r="Y23" s="20"/>
      <c r="Z23" s="20"/>
      <c r="AA23" s="20"/>
      <c r="AB23" s="20"/>
      <c r="AC23" s="20"/>
      <c r="AD23" s="20"/>
    </row>
    <row r="24" spans="1:30" ht="15" customHeight="1">
      <c r="A24" s="13"/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5"/>
    </row>
    <row r="25" spans="1:30" ht="26.1" customHeight="1" thickBot="1">
      <c r="A25" s="12"/>
      <c r="B25" s="120" t="s">
        <v>22</v>
      </c>
      <c r="C25" s="120"/>
      <c r="D25" s="120"/>
      <c r="E25" s="120"/>
      <c r="F25" s="120"/>
      <c r="G25" s="120" t="s">
        <v>21</v>
      </c>
      <c r="H25" s="120"/>
      <c r="I25" s="120"/>
      <c r="J25" s="120"/>
      <c r="K25" s="120"/>
      <c r="L25" s="3" t="s">
        <v>55</v>
      </c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2"/>
    </row>
    <row r="26" spans="1:30" ht="15.9" customHeight="1">
      <c r="A26" s="11"/>
      <c r="B26" s="121" t="s">
        <v>20</v>
      </c>
      <c r="C26" s="83" t="s">
        <v>14</v>
      </c>
      <c r="D26" s="83"/>
      <c r="E26" s="83"/>
      <c r="F26" s="83"/>
      <c r="G26" s="124" t="s">
        <v>19</v>
      </c>
      <c r="H26" s="124"/>
      <c r="I26" s="83"/>
      <c r="J26" s="126" t="s">
        <v>13</v>
      </c>
      <c r="K26" s="126"/>
      <c r="L26" s="83"/>
      <c r="M26" s="126" t="s">
        <v>12</v>
      </c>
      <c r="N26" s="126"/>
      <c r="O26" s="83"/>
      <c r="P26" s="126" t="s">
        <v>11</v>
      </c>
      <c r="Q26" s="126"/>
      <c r="R26" s="83"/>
      <c r="S26" s="126" t="s">
        <v>9</v>
      </c>
      <c r="T26" s="126"/>
      <c r="U26" s="83" t="s">
        <v>8</v>
      </c>
      <c r="V26" s="83"/>
      <c r="W26" s="83"/>
      <c r="X26" s="5"/>
    </row>
    <row r="27" spans="1:30" ht="15.9" customHeight="1">
      <c r="A27" s="127" t="s">
        <v>18</v>
      </c>
      <c r="B27" s="122"/>
      <c r="C27" s="83"/>
      <c r="D27" s="83"/>
      <c r="E27" s="83"/>
      <c r="F27" s="83"/>
      <c r="G27" s="125"/>
      <c r="H27" s="125"/>
      <c r="I27" s="83"/>
      <c r="J27" s="83"/>
      <c r="K27" s="83"/>
      <c r="L27" s="83"/>
      <c r="M27" s="83"/>
      <c r="N27" s="83"/>
      <c r="O27" s="83"/>
      <c r="P27" s="83"/>
      <c r="Q27" s="83"/>
      <c r="R27" s="83"/>
      <c r="S27" s="83"/>
      <c r="T27" s="83"/>
      <c r="U27" s="83"/>
      <c r="V27" s="83"/>
      <c r="W27" s="83"/>
      <c r="X27" s="5"/>
    </row>
    <row r="28" spans="1:30" ht="15.9" customHeight="1">
      <c r="A28" s="127"/>
      <c r="B28" s="122"/>
      <c r="G28" s="84" t="s">
        <v>17</v>
      </c>
      <c r="H28" s="84"/>
      <c r="I28" s="84"/>
      <c r="J28" s="128"/>
      <c r="K28" s="128"/>
      <c r="L28" s="128"/>
      <c r="M28" s="128"/>
      <c r="N28" s="128"/>
      <c r="O28" s="128"/>
      <c r="P28" s="128"/>
      <c r="Q28" s="128"/>
      <c r="R28" s="128"/>
      <c r="S28" s="128"/>
      <c r="T28" s="128"/>
      <c r="U28" s="128"/>
      <c r="V28" s="128"/>
      <c r="X28" s="5"/>
    </row>
    <row r="29" spans="1:30" ht="15.9" customHeight="1">
      <c r="A29" s="127"/>
      <c r="B29" s="122"/>
      <c r="G29" s="84"/>
      <c r="H29" s="84"/>
      <c r="I29" s="84"/>
      <c r="J29" s="128"/>
      <c r="K29" s="128"/>
      <c r="L29" s="128"/>
      <c r="M29" s="128"/>
      <c r="N29" s="128"/>
      <c r="O29" s="128"/>
      <c r="P29" s="128"/>
      <c r="Q29" s="128"/>
      <c r="R29" s="128"/>
      <c r="S29" s="128"/>
      <c r="T29" s="128"/>
      <c r="U29" s="128"/>
      <c r="V29" s="128"/>
      <c r="X29" s="5"/>
    </row>
    <row r="30" spans="1:30" ht="15.9" customHeight="1">
      <c r="A30" s="127"/>
      <c r="B30" s="122"/>
      <c r="G30" s="84"/>
      <c r="H30" s="84"/>
      <c r="I30" s="84"/>
      <c r="J30" s="128"/>
      <c r="K30" s="128"/>
      <c r="L30" s="128"/>
      <c r="M30" s="128"/>
      <c r="N30" s="128"/>
      <c r="O30" s="128"/>
      <c r="P30" s="128"/>
      <c r="Q30" s="128"/>
      <c r="R30" s="128"/>
      <c r="S30" s="128"/>
      <c r="T30" s="128"/>
      <c r="U30" s="128"/>
      <c r="V30" s="128"/>
      <c r="X30" s="5"/>
    </row>
    <row r="31" spans="1:30" ht="15.9" customHeight="1">
      <c r="A31" s="10" t="s">
        <v>16</v>
      </c>
      <c r="B31" s="123"/>
      <c r="C31" s="9"/>
      <c r="D31" s="9"/>
      <c r="E31" s="9"/>
      <c r="F31" s="9"/>
      <c r="G31" s="9"/>
      <c r="H31" s="9"/>
      <c r="I31" s="9"/>
      <c r="J31" s="9"/>
      <c r="K31" s="9"/>
      <c r="L31" s="9"/>
      <c r="M31" s="129"/>
      <c r="N31" s="129"/>
      <c r="O31" s="129" t="s">
        <v>5</v>
      </c>
      <c r="P31" s="129"/>
      <c r="Q31" s="130"/>
      <c r="R31" s="130"/>
      <c r="S31" s="130"/>
      <c r="T31" s="130"/>
      <c r="U31" s="130"/>
      <c r="V31" s="130"/>
      <c r="W31" s="130"/>
      <c r="X31" s="8"/>
    </row>
    <row r="32" spans="1:30" ht="15.9" customHeight="1">
      <c r="A32" s="7"/>
      <c r="B32" s="133" t="s">
        <v>15</v>
      </c>
      <c r="C32" s="86" t="s">
        <v>14</v>
      </c>
      <c r="D32" s="86"/>
      <c r="E32" s="86"/>
      <c r="F32" s="86"/>
      <c r="G32" s="135" t="s">
        <v>13</v>
      </c>
      <c r="H32" s="81"/>
      <c r="I32" s="86"/>
      <c r="J32" s="86" t="s">
        <v>12</v>
      </c>
      <c r="K32" s="86"/>
      <c r="L32" s="86"/>
      <c r="M32" s="86" t="s">
        <v>11</v>
      </c>
      <c r="N32" s="86"/>
      <c r="O32" s="86"/>
      <c r="P32" s="86" t="s">
        <v>10</v>
      </c>
      <c r="Q32" s="86"/>
      <c r="R32" s="86"/>
      <c r="S32" s="132" t="s">
        <v>9</v>
      </c>
      <c r="T32" s="86"/>
      <c r="U32" s="86" t="s">
        <v>8</v>
      </c>
      <c r="V32" s="86"/>
      <c r="W32" s="86"/>
      <c r="X32" s="6"/>
    </row>
    <row r="33" spans="1:24" ht="15.9" customHeight="1">
      <c r="A33" s="127" t="s">
        <v>7</v>
      </c>
      <c r="B33" s="122"/>
      <c r="C33" s="83"/>
      <c r="D33" s="83"/>
      <c r="E33" s="83"/>
      <c r="F33" s="83"/>
      <c r="G33" s="84"/>
      <c r="H33" s="84"/>
      <c r="I33" s="83"/>
      <c r="J33" s="83"/>
      <c r="K33" s="83"/>
      <c r="L33" s="83"/>
      <c r="M33" s="83"/>
      <c r="N33" s="83"/>
      <c r="O33" s="83"/>
      <c r="P33" s="83"/>
      <c r="Q33" s="83"/>
      <c r="R33" s="83"/>
      <c r="S33" s="83"/>
      <c r="T33" s="83"/>
      <c r="U33" s="83"/>
      <c r="V33" s="83"/>
      <c r="W33" s="83"/>
      <c r="X33" s="5"/>
    </row>
    <row r="34" spans="1:24" ht="15.9" customHeight="1">
      <c r="A34" s="127"/>
      <c r="B34" s="122"/>
      <c r="G34" s="84" t="s">
        <v>6</v>
      </c>
      <c r="H34" s="84"/>
      <c r="I34" s="84"/>
      <c r="J34" s="128"/>
      <c r="K34" s="128"/>
      <c r="L34" s="128"/>
      <c r="M34" s="128"/>
      <c r="N34" s="128"/>
      <c r="O34" s="128"/>
      <c r="P34" s="128"/>
      <c r="Q34" s="128"/>
      <c r="R34" s="128"/>
      <c r="S34" s="128"/>
      <c r="T34" s="128"/>
      <c r="U34" s="128"/>
      <c r="V34" s="128"/>
      <c r="X34" s="5"/>
    </row>
    <row r="35" spans="1:24" ht="15.9" customHeight="1">
      <c r="A35" s="127"/>
      <c r="B35" s="122"/>
      <c r="G35" s="84"/>
      <c r="H35" s="84"/>
      <c r="I35" s="84"/>
      <c r="J35" s="128"/>
      <c r="K35" s="128"/>
      <c r="L35" s="128"/>
      <c r="M35" s="128"/>
      <c r="N35" s="128"/>
      <c r="O35" s="128"/>
      <c r="P35" s="128"/>
      <c r="Q35" s="128"/>
      <c r="R35" s="128"/>
      <c r="S35" s="128"/>
      <c r="T35" s="128"/>
      <c r="U35" s="128"/>
      <c r="V35" s="128"/>
      <c r="X35" s="5"/>
    </row>
    <row r="36" spans="1:24" ht="15.9" customHeight="1">
      <c r="A36" s="127"/>
      <c r="B36" s="122"/>
      <c r="G36" s="84"/>
      <c r="H36" s="84"/>
      <c r="I36" s="84"/>
      <c r="J36" s="128"/>
      <c r="K36" s="128"/>
      <c r="L36" s="128"/>
      <c r="M36" s="128"/>
      <c r="N36" s="128"/>
      <c r="O36" s="128"/>
      <c r="P36" s="128"/>
      <c r="Q36" s="128"/>
      <c r="R36" s="128"/>
      <c r="S36" s="128"/>
      <c r="T36" s="128"/>
      <c r="U36" s="128"/>
      <c r="V36" s="128"/>
      <c r="X36" s="5"/>
    </row>
    <row r="37" spans="1:24" ht="15.9" customHeight="1" thickBot="1">
      <c r="A37" s="4"/>
      <c r="B37" s="134"/>
      <c r="C37" s="3"/>
      <c r="D37" s="3"/>
      <c r="E37" s="3"/>
      <c r="F37" s="3"/>
      <c r="G37" s="3"/>
      <c r="H37" s="3"/>
      <c r="I37" s="3"/>
      <c r="J37" s="3"/>
      <c r="K37" s="3"/>
      <c r="L37" s="3"/>
      <c r="M37" s="120"/>
      <c r="N37" s="120"/>
      <c r="O37" s="120" t="s">
        <v>5</v>
      </c>
      <c r="P37" s="120"/>
      <c r="Q37" s="131"/>
      <c r="R37" s="131"/>
      <c r="S37" s="131"/>
      <c r="T37" s="131"/>
      <c r="U37" s="131"/>
      <c r="V37" s="131"/>
      <c r="W37" s="131"/>
      <c r="X37" s="2"/>
    </row>
    <row r="38" spans="1:24" ht="13.8" thickBot="1"/>
    <row r="39" spans="1:24">
      <c r="E39" s="140" t="s">
        <v>4</v>
      </c>
      <c r="F39" s="141"/>
      <c r="G39" s="141"/>
      <c r="H39" s="144" t="s">
        <v>3</v>
      </c>
      <c r="I39" s="141"/>
      <c r="J39" s="141"/>
      <c r="K39" s="145" t="s">
        <v>2</v>
      </c>
      <c r="L39" s="67"/>
      <c r="M39" s="68"/>
      <c r="N39" s="146"/>
      <c r="O39" s="147"/>
      <c r="P39" s="147"/>
      <c r="R39" s="148" t="s">
        <v>1</v>
      </c>
      <c r="S39" s="67"/>
      <c r="T39" s="73"/>
      <c r="U39" s="145" t="s">
        <v>0</v>
      </c>
      <c r="V39" s="67"/>
      <c r="W39" s="68"/>
    </row>
    <row r="40" spans="1:24">
      <c r="E40" s="142"/>
      <c r="F40" s="143"/>
      <c r="G40" s="143"/>
      <c r="H40" s="143"/>
      <c r="I40" s="143"/>
      <c r="J40" s="143"/>
      <c r="K40" s="136"/>
      <c r="L40" s="78"/>
      <c r="M40" s="79"/>
      <c r="N40" s="147"/>
      <c r="O40" s="147"/>
      <c r="P40" s="147"/>
      <c r="R40" s="77"/>
      <c r="S40" s="78"/>
      <c r="T40" s="149"/>
      <c r="U40" s="136"/>
      <c r="V40" s="78"/>
      <c r="W40" s="79"/>
    </row>
    <row r="41" spans="1:24">
      <c r="E41" s="142"/>
      <c r="F41" s="143"/>
      <c r="G41" s="143"/>
      <c r="H41" s="143"/>
      <c r="I41" s="143"/>
      <c r="J41" s="143"/>
      <c r="K41" s="136"/>
      <c r="L41" s="78"/>
      <c r="M41" s="79"/>
      <c r="N41" s="147"/>
      <c r="O41" s="147"/>
      <c r="P41" s="147"/>
      <c r="R41" s="77"/>
      <c r="S41" s="78"/>
      <c r="T41" s="149"/>
      <c r="U41" s="136"/>
      <c r="V41" s="78"/>
      <c r="W41" s="79"/>
    </row>
    <row r="42" spans="1:24">
      <c r="E42" s="142"/>
      <c r="F42" s="143"/>
      <c r="G42" s="143"/>
      <c r="H42" s="143"/>
      <c r="I42" s="143"/>
      <c r="J42" s="143"/>
      <c r="K42" s="136"/>
      <c r="L42" s="78"/>
      <c r="M42" s="79"/>
      <c r="N42" s="147"/>
      <c r="O42" s="147"/>
      <c r="P42" s="147"/>
      <c r="R42" s="77"/>
      <c r="S42" s="78"/>
      <c r="T42" s="149"/>
      <c r="U42" s="136"/>
      <c r="V42" s="78"/>
      <c r="W42" s="79"/>
    </row>
    <row r="43" spans="1:24">
      <c r="E43" s="142"/>
      <c r="F43" s="143"/>
      <c r="G43" s="143"/>
      <c r="H43" s="143"/>
      <c r="I43" s="143"/>
      <c r="J43" s="143"/>
      <c r="K43" s="136"/>
      <c r="L43" s="78"/>
      <c r="M43" s="79"/>
      <c r="N43" s="83"/>
      <c r="O43" s="83"/>
      <c r="P43" s="83"/>
      <c r="R43" s="77"/>
      <c r="S43" s="78"/>
      <c r="T43" s="149"/>
      <c r="U43" s="136"/>
      <c r="V43" s="78"/>
      <c r="W43" s="79"/>
    </row>
    <row r="44" spans="1:24">
      <c r="E44" s="142"/>
      <c r="F44" s="143"/>
      <c r="G44" s="143"/>
      <c r="H44" s="143"/>
      <c r="I44" s="143"/>
      <c r="J44" s="143"/>
      <c r="K44" s="136"/>
      <c r="L44" s="78"/>
      <c r="M44" s="79"/>
      <c r="N44" s="83"/>
      <c r="O44" s="83"/>
      <c r="P44" s="83"/>
      <c r="R44" s="77"/>
      <c r="S44" s="78"/>
      <c r="T44" s="149"/>
      <c r="U44" s="136"/>
      <c r="V44" s="78"/>
      <c r="W44" s="79"/>
    </row>
    <row r="45" spans="1:24">
      <c r="E45" s="142"/>
      <c r="F45" s="143"/>
      <c r="G45" s="143"/>
      <c r="H45" s="143"/>
      <c r="I45" s="143"/>
      <c r="J45" s="143"/>
      <c r="K45" s="136"/>
      <c r="L45" s="78"/>
      <c r="M45" s="79"/>
      <c r="N45" s="83"/>
      <c r="O45" s="83"/>
      <c r="P45" s="83"/>
      <c r="R45" s="77"/>
      <c r="S45" s="78"/>
      <c r="T45" s="149"/>
      <c r="U45" s="136"/>
      <c r="V45" s="78"/>
      <c r="W45" s="79"/>
    </row>
    <row r="46" spans="1:24" ht="13.8" thickBot="1">
      <c r="E46" s="150"/>
      <c r="F46" s="151"/>
      <c r="G46" s="151"/>
      <c r="H46" s="151"/>
      <c r="I46" s="151"/>
      <c r="J46" s="151"/>
      <c r="K46" s="137"/>
      <c r="L46" s="138"/>
      <c r="M46" s="139"/>
      <c r="N46" s="83"/>
      <c r="O46" s="83"/>
      <c r="P46" s="83"/>
      <c r="R46" s="152"/>
      <c r="S46" s="138"/>
      <c r="T46" s="153"/>
      <c r="U46" s="137"/>
      <c r="V46" s="138"/>
      <c r="W46" s="139"/>
    </row>
  </sheetData>
  <mergeCells count="98">
    <mergeCell ref="A2:X2"/>
    <mergeCell ref="A3:D3"/>
    <mergeCell ref="E3:G3"/>
    <mergeCell ref="H3:J3"/>
    <mergeCell ref="K3:M3"/>
    <mergeCell ref="N3:X3"/>
    <mergeCell ref="A4:D5"/>
    <mergeCell ref="E4:X4"/>
    <mergeCell ref="E5:G5"/>
    <mergeCell ref="I5:W5"/>
    <mergeCell ref="A6:D6"/>
    <mergeCell ref="E6:Q6"/>
    <mergeCell ref="R6:X6"/>
    <mergeCell ref="B8:W9"/>
    <mergeCell ref="C15:F16"/>
    <mergeCell ref="G15:G16"/>
    <mergeCell ref="H15:K15"/>
    <mergeCell ref="L15:L16"/>
    <mergeCell ref="M15:O15"/>
    <mergeCell ref="Q15:Q16"/>
    <mergeCell ref="R15:T16"/>
    <mergeCell ref="U15:U16"/>
    <mergeCell ref="H16:K16"/>
    <mergeCell ref="M16:O16"/>
    <mergeCell ref="F18:K19"/>
    <mergeCell ref="L18:O18"/>
    <mergeCell ref="P18:S18"/>
    <mergeCell ref="T18:W18"/>
    <mergeCell ref="L19:O19"/>
    <mergeCell ref="P19:S19"/>
    <mergeCell ref="T19:W19"/>
    <mergeCell ref="F20:K20"/>
    <mergeCell ref="L20:O20"/>
    <mergeCell ref="P20:S20"/>
    <mergeCell ref="T20:W20"/>
    <mergeCell ref="F21:K21"/>
    <mergeCell ref="L21:O21"/>
    <mergeCell ref="P21:S21"/>
    <mergeCell ref="T21:W21"/>
    <mergeCell ref="F22:K22"/>
    <mergeCell ref="L22:O22"/>
    <mergeCell ref="P22:S22"/>
    <mergeCell ref="T22:W22"/>
    <mergeCell ref="F23:K23"/>
    <mergeCell ref="L23:O23"/>
    <mergeCell ref="P23:S23"/>
    <mergeCell ref="T23:W23"/>
    <mergeCell ref="A33:A36"/>
    <mergeCell ref="U32:W33"/>
    <mergeCell ref="B25:D25"/>
    <mergeCell ref="E25:F25"/>
    <mergeCell ref="G25:K25"/>
    <mergeCell ref="B26:B31"/>
    <mergeCell ref="C26:F27"/>
    <mergeCell ref="G26:H27"/>
    <mergeCell ref="I26:I27"/>
    <mergeCell ref="J26:K27"/>
    <mergeCell ref="U26:W27"/>
    <mergeCell ref="A27:A30"/>
    <mergeCell ref="G28:I30"/>
    <mergeCell ref="J28:V30"/>
    <mergeCell ref="M31:N31"/>
    <mergeCell ref="O31:P31"/>
    <mergeCell ref="Q31:W31"/>
    <mergeCell ref="L26:L27"/>
    <mergeCell ref="M26:N27"/>
    <mergeCell ref="O26:O27"/>
    <mergeCell ref="P26:Q27"/>
    <mergeCell ref="R26:R27"/>
    <mergeCell ref="S26:T27"/>
    <mergeCell ref="B32:B37"/>
    <mergeCell ref="C32:F33"/>
    <mergeCell ref="G32:H33"/>
    <mergeCell ref="I32:I33"/>
    <mergeCell ref="M32:N33"/>
    <mergeCell ref="M37:N37"/>
    <mergeCell ref="L32:L33"/>
    <mergeCell ref="P32:Q33"/>
    <mergeCell ref="R32:R33"/>
    <mergeCell ref="S32:T33"/>
    <mergeCell ref="G34:I36"/>
    <mergeCell ref="J34:V36"/>
    <mergeCell ref="O37:P37"/>
    <mergeCell ref="Q37:W37"/>
    <mergeCell ref="J32:K33"/>
    <mergeCell ref="U43:W46"/>
    <mergeCell ref="E39:G42"/>
    <mergeCell ref="H39:J42"/>
    <mergeCell ref="K39:M42"/>
    <mergeCell ref="N39:P42"/>
    <mergeCell ref="R39:T42"/>
    <mergeCell ref="U39:W42"/>
    <mergeCell ref="E43:G46"/>
    <mergeCell ref="H43:J46"/>
    <mergeCell ref="K43:M46"/>
    <mergeCell ref="N43:P46"/>
    <mergeCell ref="R43:T46"/>
    <mergeCell ref="O32:O33"/>
  </mergeCells>
  <phoneticPr fontId="3"/>
  <pageMargins left="0.78740157480314965" right="0.78740157480314965" top="0.98425196850393704" bottom="0.98425196850393704" header="0.51181102362204722" footer="0.51181102362204722"/>
  <pageSetup paperSize="9" scale="98" orientation="portrait" r:id="rId1"/>
  <headerFooter alignWithMargins="0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B1:L43"/>
  <sheetViews>
    <sheetView showGridLines="0" view="pageBreakPreview" zoomScaleNormal="85" zoomScaleSheetLayoutView="100" workbookViewId="0">
      <selection activeCell="C3" sqref="C3"/>
    </sheetView>
  </sheetViews>
  <sheetFormatPr defaultColWidth="9" defaultRowHeight="13.2"/>
  <cols>
    <col min="1" max="1" width="5.6640625" style="25" customWidth="1"/>
    <col min="2" max="2" width="14.33203125" style="25" customWidth="1"/>
    <col min="3" max="3" width="6.88671875" style="25" customWidth="1"/>
    <col min="4" max="4" width="15.44140625" style="25" customWidth="1"/>
    <col min="5" max="5" width="15.6640625" style="25" customWidth="1"/>
    <col min="6" max="6" width="30.6640625" style="25" customWidth="1"/>
    <col min="7" max="7" width="11" style="25" customWidth="1"/>
    <col min="8" max="8" width="6.44140625" style="25" customWidth="1"/>
    <col min="9" max="9" width="9.33203125" style="25" customWidth="1"/>
    <col min="10" max="10" width="10.21875" style="25" customWidth="1"/>
    <col min="11" max="11" width="9" style="25" customWidth="1"/>
    <col min="12" max="12" width="10.77734375" style="25" customWidth="1"/>
    <col min="13" max="14" width="9" style="25"/>
    <col min="15" max="15" width="9.33203125" style="25" customWidth="1"/>
    <col min="16" max="16384" width="9" style="25"/>
  </cols>
  <sheetData>
    <row r="1" spans="2:12">
      <c r="C1" s="26" t="s">
        <v>120</v>
      </c>
      <c r="D1" s="26"/>
      <c r="E1" s="27"/>
      <c r="F1" s="27"/>
    </row>
    <row r="2" spans="2:12">
      <c r="C2" s="26" t="s">
        <v>121</v>
      </c>
      <c r="D2" s="26"/>
      <c r="E2" s="27"/>
      <c r="F2" s="27"/>
    </row>
    <row r="4" spans="2:12" ht="14.4">
      <c r="B4" s="28" t="s">
        <v>62</v>
      </c>
      <c r="I4" s="25" t="s">
        <v>63</v>
      </c>
      <c r="K4" s="29" t="s">
        <v>64</v>
      </c>
    </row>
    <row r="5" spans="2:12" ht="11.25" customHeight="1" thickBot="1"/>
    <row r="6" spans="2:12" ht="13.8" thickTop="1">
      <c r="B6" s="25" t="s">
        <v>65</v>
      </c>
      <c r="C6" s="25" t="s">
        <v>66</v>
      </c>
      <c r="I6" s="30" t="s">
        <v>67</v>
      </c>
      <c r="J6" s="31">
        <v>2022</v>
      </c>
      <c r="K6" s="32" t="s">
        <v>68</v>
      </c>
      <c r="L6" s="33">
        <f>DATE(J6,J7,1)</f>
        <v>44896</v>
      </c>
    </row>
    <row r="7" spans="2:12" ht="13.8" thickBot="1">
      <c r="B7" s="25" t="s">
        <v>69</v>
      </c>
      <c r="C7" s="25" t="s">
        <v>70</v>
      </c>
      <c r="I7" s="34" t="s">
        <v>71</v>
      </c>
      <c r="J7" s="35">
        <v>12</v>
      </c>
      <c r="K7" s="32" t="s">
        <v>72</v>
      </c>
    </row>
    <row r="8" spans="2:12" ht="19.5" customHeight="1" thickTop="1">
      <c r="B8" s="25" t="s">
        <v>73</v>
      </c>
      <c r="C8" s="25" t="s">
        <v>74</v>
      </c>
      <c r="K8" s="32" t="s">
        <v>75</v>
      </c>
    </row>
    <row r="9" spans="2:12" ht="26.4">
      <c r="B9" s="36" t="s">
        <v>76</v>
      </c>
      <c r="C9" s="37" t="s">
        <v>77</v>
      </c>
      <c r="D9" s="38" t="s">
        <v>78</v>
      </c>
      <c r="E9" s="38" t="s">
        <v>79</v>
      </c>
      <c r="F9" s="39" t="s">
        <v>80</v>
      </c>
      <c r="G9" s="40" t="s">
        <v>81</v>
      </c>
      <c r="H9" s="29"/>
      <c r="J9" s="41"/>
      <c r="K9" s="32" t="s">
        <v>82</v>
      </c>
    </row>
    <row r="10" spans="2:12" ht="18" customHeight="1">
      <c r="B10" s="42">
        <f>DATE(J6,J7,1)</f>
        <v>44896</v>
      </c>
      <c r="C10" s="43" t="str">
        <f>TEXT(B10,"aaa")</f>
        <v>木</v>
      </c>
      <c r="D10" s="44"/>
      <c r="E10" s="44"/>
      <c r="F10" s="45"/>
      <c r="G10" s="46" t="str">
        <f>IF(ISERROR(VLOOKUP(B10,祝日!$B$2:$D$83,3,0)),"",VLOOKUP(B10,祝日!$B$2:$D$83,3,0))</f>
        <v/>
      </c>
      <c r="K10" s="32" t="s">
        <v>83</v>
      </c>
    </row>
    <row r="11" spans="2:12" ht="18.75" customHeight="1">
      <c r="B11" s="42">
        <f>B10+1</f>
        <v>44897</v>
      </c>
      <c r="C11" s="43" t="str">
        <f t="shared" ref="C11:C40" si="0">TEXT(B11,"aaa")</f>
        <v>金</v>
      </c>
      <c r="D11" s="44"/>
      <c r="E11" s="44"/>
      <c r="F11" s="45"/>
      <c r="G11" s="46" t="str">
        <f>IF(ISERROR(VLOOKUP(B11,祝日!$B$2:$D$83,3,0)),"",VLOOKUP(B11,祝日!$B$2:$D$83,3,0))</f>
        <v/>
      </c>
      <c r="I11" s="29"/>
      <c r="K11" s="32" t="s">
        <v>84</v>
      </c>
    </row>
    <row r="12" spans="2:12" ht="18.75" customHeight="1">
      <c r="B12" s="42">
        <f t="shared" ref="B12:B37" si="1">B11+1</f>
        <v>44898</v>
      </c>
      <c r="C12" s="43" t="str">
        <f t="shared" si="0"/>
        <v>土</v>
      </c>
      <c r="D12" s="44" t="s">
        <v>72</v>
      </c>
      <c r="E12" s="44" t="s">
        <v>72</v>
      </c>
      <c r="F12" s="45"/>
      <c r="G12" s="46" t="str">
        <f>IF(ISERROR(VLOOKUP(B12,祝日!$B$2:$D$83,3,0)),"",VLOOKUP(B12,祝日!$B$2:$D$83,3,0))</f>
        <v/>
      </c>
      <c r="K12" s="32" t="s">
        <v>85</v>
      </c>
    </row>
    <row r="13" spans="2:12" ht="18.75" customHeight="1">
      <c r="B13" s="42">
        <f t="shared" si="1"/>
        <v>44899</v>
      </c>
      <c r="C13" s="43" t="str">
        <f t="shared" si="0"/>
        <v>日</v>
      </c>
      <c r="D13" s="44" t="s">
        <v>72</v>
      </c>
      <c r="E13" s="44" t="s">
        <v>72</v>
      </c>
      <c r="F13" s="45"/>
      <c r="G13" s="46" t="str">
        <f>IF(ISERROR(VLOOKUP(B13,祝日!$B$2:$D$83,3,0)),"",VLOOKUP(B13,祝日!$B$2:$D$83,3,0))</f>
        <v/>
      </c>
    </row>
    <row r="14" spans="2:12" ht="18.75" customHeight="1">
      <c r="B14" s="42">
        <f t="shared" si="1"/>
        <v>44900</v>
      </c>
      <c r="C14" s="43" t="str">
        <f t="shared" si="0"/>
        <v>月</v>
      </c>
      <c r="D14" s="44"/>
      <c r="E14" s="44"/>
      <c r="F14" s="45"/>
      <c r="G14" s="46" t="str">
        <f>IF(ISERROR(VLOOKUP(B14,祝日!$B$2:$D$83,3,0)),"",VLOOKUP(B14,祝日!$B$2:$D$83,3,0))</f>
        <v/>
      </c>
    </row>
    <row r="15" spans="2:12" ht="18.75" customHeight="1">
      <c r="B15" s="42">
        <f t="shared" si="1"/>
        <v>44901</v>
      </c>
      <c r="C15" s="43" t="str">
        <f t="shared" si="0"/>
        <v>火</v>
      </c>
      <c r="D15" s="44"/>
      <c r="E15" s="44"/>
      <c r="F15" s="45"/>
      <c r="G15" s="46" t="str">
        <f>IF(ISERROR(VLOOKUP(B15,祝日!$B$2:$D$83,3,0)),"",VLOOKUP(B15,祝日!$B$2:$D$83,3,0))</f>
        <v/>
      </c>
    </row>
    <row r="16" spans="2:12" ht="18.75" customHeight="1">
      <c r="B16" s="42">
        <f t="shared" si="1"/>
        <v>44902</v>
      </c>
      <c r="C16" s="43" t="str">
        <f t="shared" si="0"/>
        <v>水</v>
      </c>
      <c r="D16" s="44"/>
      <c r="E16" s="44"/>
      <c r="F16" s="45"/>
      <c r="G16" s="46" t="str">
        <f>IF(ISERROR(VLOOKUP(B16,祝日!$B$2:$D$83,3,0)),"",VLOOKUP(B16,祝日!$B$2:$D$83,3,0))</f>
        <v/>
      </c>
    </row>
    <row r="17" spans="2:9" ht="18.75" customHeight="1">
      <c r="B17" s="42">
        <f t="shared" si="1"/>
        <v>44903</v>
      </c>
      <c r="C17" s="43" t="str">
        <f t="shared" si="0"/>
        <v>木</v>
      </c>
      <c r="D17" s="44"/>
      <c r="E17" s="44"/>
      <c r="F17" s="45" t="s">
        <v>115</v>
      </c>
      <c r="G17" s="46" t="str">
        <f>IF(ISERROR(VLOOKUP(B17,祝日!$B$2:$D$83,3,0)),"",VLOOKUP(B17,祝日!$B$2:$D$83,3,0))</f>
        <v/>
      </c>
    </row>
    <row r="18" spans="2:9" ht="18.75" customHeight="1">
      <c r="B18" s="42">
        <f t="shared" si="1"/>
        <v>44904</v>
      </c>
      <c r="C18" s="43" t="str">
        <f t="shared" si="0"/>
        <v>金</v>
      </c>
      <c r="D18" s="44"/>
      <c r="E18" s="44"/>
      <c r="F18" s="45"/>
      <c r="G18" s="46" t="str">
        <f>IF(ISERROR(VLOOKUP(B18,祝日!$B$2:$D$83,3,0)),"",VLOOKUP(B18,祝日!$B$2:$D$83,3,0))</f>
        <v/>
      </c>
    </row>
    <row r="19" spans="2:9" ht="18.75" customHeight="1">
      <c r="B19" s="42">
        <f t="shared" si="1"/>
        <v>44905</v>
      </c>
      <c r="C19" s="43" t="str">
        <f t="shared" si="0"/>
        <v>土</v>
      </c>
      <c r="D19" s="44" t="s">
        <v>72</v>
      </c>
      <c r="E19" s="44" t="s">
        <v>72</v>
      </c>
      <c r="F19" s="45"/>
      <c r="G19" s="46" t="str">
        <f>IF(ISERROR(VLOOKUP(B19,祝日!$B$2:$D$83,3,0)),"",VLOOKUP(B19,祝日!$B$2:$D$83,3,0))</f>
        <v/>
      </c>
    </row>
    <row r="20" spans="2:9" ht="18.75" customHeight="1">
      <c r="B20" s="42">
        <f t="shared" si="1"/>
        <v>44906</v>
      </c>
      <c r="C20" s="43" t="str">
        <f t="shared" si="0"/>
        <v>日</v>
      </c>
      <c r="D20" s="44" t="s">
        <v>72</v>
      </c>
      <c r="E20" s="44" t="s">
        <v>72</v>
      </c>
      <c r="F20" s="45"/>
      <c r="G20" s="46" t="str">
        <f>IF(ISERROR(VLOOKUP(B20,祝日!$B$2:$D$83,3,0)),"",VLOOKUP(B20,祝日!$B$2:$D$83,3,0))</f>
        <v/>
      </c>
    </row>
    <row r="21" spans="2:9" ht="18.75" customHeight="1">
      <c r="B21" s="42">
        <f t="shared" si="1"/>
        <v>44907</v>
      </c>
      <c r="C21" s="43" t="str">
        <f t="shared" si="0"/>
        <v>月</v>
      </c>
      <c r="D21" s="44"/>
      <c r="E21" s="44"/>
      <c r="F21" s="45"/>
      <c r="G21" s="46" t="str">
        <f>IF(ISERROR(VLOOKUP(B21,祝日!$B$2:$D$83,3,0)),"",VLOOKUP(B21,祝日!$B$2:$D$83,3,0))</f>
        <v/>
      </c>
    </row>
    <row r="22" spans="2:9" ht="18.75" customHeight="1">
      <c r="B22" s="42">
        <f t="shared" si="1"/>
        <v>44908</v>
      </c>
      <c r="C22" s="43" t="str">
        <f t="shared" si="0"/>
        <v>火</v>
      </c>
      <c r="D22" s="44"/>
      <c r="E22" s="44"/>
      <c r="F22" s="45"/>
      <c r="G22" s="46" t="str">
        <f>IF(ISERROR(VLOOKUP(B22,祝日!$B$2:$D$83,3,0)),"",VLOOKUP(B22,祝日!$B$2:$D$83,3,0))</f>
        <v/>
      </c>
    </row>
    <row r="23" spans="2:9" ht="18.75" customHeight="1">
      <c r="B23" s="42">
        <f t="shared" si="1"/>
        <v>44909</v>
      </c>
      <c r="C23" s="43" t="str">
        <f t="shared" si="0"/>
        <v>水</v>
      </c>
      <c r="D23" s="44"/>
      <c r="E23" s="44"/>
      <c r="F23" s="45"/>
      <c r="G23" s="46" t="str">
        <f>IF(ISERROR(VLOOKUP(B23,祝日!$B$2:$D$83,3,0)),"",VLOOKUP(B23,祝日!$B$2:$D$83,3,0))</f>
        <v/>
      </c>
    </row>
    <row r="24" spans="2:9" ht="18.75" customHeight="1">
      <c r="B24" s="42">
        <f t="shared" si="1"/>
        <v>44910</v>
      </c>
      <c r="C24" s="43" t="str">
        <f t="shared" si="0"/>
        <v>木</v>
      </c>
      <c r="D24" s="44"/>
      <c r="E24" s="44"/>
      <c r="F24" s="45"/>
      <c r="G24" s="46" t="str">
        <f>IF(ISERROR(VLOOKUP(B24,祝日!$B$2:$D$83,3,0)),"",VLOOKUP(B24,祝日!$B$2:$D$83,3,0))</f>
        <v/>
      </c>
    </row>
    <row r="25" spans="2:9" ht="18.75" customHeight="1">
      <c r="B25" s="42">
        <f t="shared" si="1"/>
        <v>44911</v>
      </c>
      <c r="C25" s="43" t="str">
        <f t="shared" si="0"/>
        <v>金</v>
      </c>
      <c r="D25" s="44"/>
      <c r="E25" s="44"/>
      <c r="F25" s="45"/>
      <c r="G25" s="46" t="str">
        <f>IF(ISERROR(VLOOKUP(B25,祝日!$B$2:$D$83,3,0)),"",VLOOKUP(B25,祝日!$B$2:$D$83,3,0))</f>
        <v/>
      </c>
      <c r="I25" s="47"/>
    </row>
    <row r="26" spans="2:9" ht="18.75" customHeight="1">
      <c r="B26" s="42">
        <f t="shared" si="1"/>
        <v>44912</v>
      </c>
      <c r="C26" s="43" t="str">
        <f t="shared" si="0"/>
        <v>土</v>
      </c>
      <c r="D26" s="44" t="s">
        <v>72</v>
      </c>
      <c r="E26" s="44" t="s">
        <v>72</v>
      </c>
      <c r="F26" s="45"/>
      <c r="G26" s="46" t="str">
        <f>IF(ISERROR(VLOOKUP(B26,祝日!$B$2:$D$83,3,0)),"",VLOOKUP(B26,祝日!$B$2:$D$83,3,0))</f>
        <v/>
      </c>
    </row>
    <row r="27" spans="2:9" ht="18.75" customHeight="1">
      <c r="B27" s="42">
        <f t="shared" si="1"/>
        <v>44913</v>
      </c>
      <c r="C27" s="43" t="str">
        <f t="shared" si="0"/>
        <v>日</v>
      </c>
      <c r="D27" s="44" t="s">
        <v>72</v>
      </c>
      <c r="E27" s="44"/>
      <c r="F27" s="45" t="s">
        <v>116</v>
      </c>
      <c r="G27" s="46" t="str">
        <f>IF(ISERROR(VLOOKUP(B27,祝日!$B$2:$D$83,3,0)),"",VLOOKUP(B27,祝日!$B$2:$D$83,3,0))</f>
        <v/>
      </c>
    </row>
    <row r="28" spans="2:9" ht="18.75" customHeight="1">
      <c r="B28" s="42">
        <f t="shared" si="1"/>
        <v>44914</v>
      </c>
      <c r="C28" s="43" t="str">
        <f t="shared" si="0"/>
        <v>月</v>
      </c>
      <c r="D28" s="44"/>
      <c r="E28" s="44"/>
      <c r="F28" s="45"/>
      <c r="G28" s="46" t="str">
        <f>IF(ISERROR(VLOOKUP(B28,祝日!$B$2:$D$83,3,0)),"",VLOOKUP(B28,祝日!$B$2:$D$83,3,0))</f>
        <v/>
      </c>
    </row>
    <row r="29" spans="2:9" ht="18.75" customHeight="1">
      <c r="B29" s="42">
        <f t="shared" si="1"/>
        <v>44915</v>
      </c>
      <c r="C29" s="43" t="str">
        <f t="shared" si="0"/>
        <v>火</v>
      </c>
      <c r="D29" s="44"/>
      <c r="E29" s="44"/>
      <c r="F29" s="45"/>
      <c r="G29" s="46" t="str">
        <f>IF(ISERROR(VLOOKUP(B29,祝日!$B$2:$D$83,3,0)),"",VLOOKUP(B29,祝日!$B$2:$D$83,3,0))</f>
        <v/>
      </c>
    </row>
    <row r="30" spans="2:9" ht="18.75" customHeight="1">
      <c r="B30" s="42">
        <f t="shared" si="1"/>
        <v>44916</v>
      </c>
      <c r="C30" s="43" t="str">
        <f t="shared" si="0"/>
        <v>水</v>
      </c>
      <c r="D30" s="44"/>
      <c r="E30" s="44"/>
      <c r="F30" s="45"/>
      <c r="G30" s="46" t="str">
        <f>IF(ISERROR(VLOOKUP(B30,祝日!$B$2:$D$83,3,0)),"",VLOOKUP(B30,祝日!$B$2:$D$83,3,0))</f>
        <v/>
      </c>
    </row>
    <row r="31" spans="2:9" ht="18.75" customHeight="1">
      <c r="B31" s="42">
        <f t="shared" si="1"/>
        <v>44917</v>
      </c>
      <c r="C31" s="43" t="str">
        <f t="shared" si="0"/>
        <v>木</v>
      </c>
      <c r="D31" s="44"/>
      <c r="E31" s="44"/>
      <c r="F31" s="45"/>
      <c r="G31" s="46" t="str">
        <f>IF(ISERROR(VLOOKUP(B31,祝日!$B$2:$D$83,3,0)),"",VLOOKUP(B31,祝日!$B$2:$D$83,3,0))</f>
        <v/>
      </c>
    </row>
    <row r="32" spans="2:9" ht="18.75" customHeight="1">
      <c r="B32" s="42">
        <f t="shared" si="1"/>
        <v>44918</v>
      </c>
      <c r="C32" s="43" t="str">
        <f t="shared" si="0"/>
        <v>金</v>
      </c>
      <c r="D32" s="44"/>
      <c r="E32" s="44"/>
      <c r="F32" s="45"/>
      <c r="G32" s="46" t="str">
        <f>IF(ISERROR(VLOOKUP(B32,祝日!$B$2:$D$83,3,0)),"",VLOOKUP(B32,祝日!$B$2:$D$83,3,0))</f>
        <v/>
      </c>
    </row>
    <row r="33" spans="2:7" ht="18.75" customHeight="1">
      <c r="B33" s="42">
        <f t="shared" si="1"/>
        <v>44919</v>
      </c>
      <c r="C33" s="43" t="str">
        <f t="shared" si="0"/>
        <v>土</v>
      </c>
      <c r="D33" s="44" t="s">
        <v>72</v>
      </c>
      <c r="E33" s="44" t="s">
        <v>72</v>
      </c>
      <c r="F33" s="45"/>
      <c r="G33" s="46" t="str">
        <f>IF(ISERROR(VLOOKUP(B33,祝日!$B$2:$D$83,3,0)),"",VLOOKUP(B33,祝日!$B$2:$D$83,3,0))</f>
        <v/>
      </c>
    </row>
    <row r="34" spans="2:7" ht="18.75" customHeight="1">
      <c r="B34" s="42">
        <f t="shared" si="1"/>
        <v>44920</v>
      </c>
      <c r="C34" s="43" t="str">
        <f t="shared" si="0"/>
        <v>日</v>
      </c>
      <c r="D34" s="44" t="s">
        <v>72</v>
      </c>
      <c r="E34" s="44" t="s">
        <v>72</v>
      </c>
      <c r="F34" s="45"/>
      <c r="G34" s="46" t="str">
        <f>IF(ISERROR(VLOOKUP(B34,祝日!$B$2:$D$83,3,0)),"",VLOOKUP(B34,祝日!$B$2:$D$83,3,0))</f>
        <v/>
      </c>
    </row>
    <row r="35" spans="2:7" ht="18.75" customHeight="1">
      <c r="B35" s="42">
        <f t="shared" si="1"/>
        <v>44921</v>
      </c>
      <c r="C35" s="43" t="str">
        <f t="shared" si="0"/>
        <v>月</v>
      </c>
      <c r="D35" s="44"/>
      <c r="E35" s="44"/>
      <c r="F35" s="45" t="s">
        <v>114</v>
      </c>
      <c r="G35" s="46" t="str">
        <f>IF(ISERROR(VLOOKUP(B35,祝日!$B$2:$D$83,3,0)),"",VLOOKUP(B35,祝日!$B$2:$D$83,3,0))</f>
        <v/>
      </c>
    </row>
    <row r="36" spans="2:7" ht="18.75" customHeight="1">
      <c r="B36" s="42">
        <f t="shared" si="1"/>
        <v>44922</v>
      </c>
      <c r="C36" s="43" t="str">
        <f t="shared" si="0"/>
        <v>火</v>
      </c>
      <c r="D36" s="44"/>
      <c r="E36" s="44" t="s">
        <v>68</v>
      </c>
      <c r="F36" s="45"/>
      <c r="G36" s="46" t="str">
        <f>IF(ISERROR(VLOOKUP(B36,祝日!$B$2:$D$83,3,0)),"",VLOOKUP(B36,祝日!$B$2:$D$83,3,0))</f>
        <v/>
      </c>
    </row>
    <row r="37" spans="2:7" ht="18.75" customHeight="1">
      <c r="B37" s="42">
        <f t="shared" si="1"/>
        <v>44923</v>
      </c>
      <c r="C37" s="43" t="str">
        <f t="shared" si="0"/>
        <v>水</v>
      </c>
      <c r="D37" s="44"/>
      <c r="E37" s="44" t="s">
        <v>68</v>
      </c>
      <c r="F37" s="45"/>
      <c r="G37" s="46" t="str">
        <f>IF(ISERROR(VLOOKUP(B37,祝日!$B$2:$D$83,3,0)),"",VLOOKUP(B37,祝日!$B$2:$D$83,3,0))</f>
        <v/>
      </c>
    </row>
    <row r="38" spans="2:7" ht="18.75" customHeight="1">
      <c r="B38" s="42">
        <f>IF(B37=EOMONTH($B$10,0),"",B37+1)</f>
        <v>44924</v>
      </c>
      <c r="C38" s="43" t="str">
        <f t="shared" si="0"/>
        <v>木</v>
      </c>
      <c r="D38" s="44" t="s">
        <v>82</v>
      </c>
      <c r="E38" s="44" t="s">
        <v>68</v>
      </c>
      <c r="F38" s="45"/>
      <c r="G38" s="46" t="str">
        <f>IF(ISERROR(VLOOKUP(B38,祝日!$B$2:$D$83,3,0)),"",VLOOKUP(B38,祝日!$B$2:$D$83,3,0))</f>
        <v/>
      </c>
    </row>
    <row r="39" spans="2:7" ht="18.75" customHeight="1">
      <c r="B39" s="42">
        <f>IF(OR(B38="",B38=EOMONTH($B$10,0)),"",B38+1)</f>
        <v>44925</v>
      </c>
      <c r="C39" s="43" t="str">
        <f t="shared" si="0"/>
        <v>金</v>
      </c>
      <c r="D39" s="44" t="s">
        <v>82</v>
      </c>
      <c r="E39" s="44" t="s">
        <v>68</v>
      </c>
      <c r="F39" s="45"/>
      <c r="G39" s="46" t="str">
        <f>IF(ISERROR(VLOOKUP(B39,祝日!$B$2:$D$83,3,0)),"",VLOOKUP(B39,祝日!$B$2:$D$83,3,0))</f>
        <v/>
      </c>
    </row>
    <row r="40" spans="2:7" ht="18.75" customHeight="1">
      <c r="B40" s="48">
        <f>IF(OR(B39="",B39=EOMONTH($B$10,0)),"",B39+1)</f>
        <v>44926</v>
      </c>
      <c r="C40" s="49" t="str">
        <f t="shared" si="0"/>
        <v>土</v>
      </c>
      <c r="D40" s="50" t="s">
        <v>82</v>
      </c>
      <c r="E40" s="50" t="s">
        <v>68</v>
      </c>
      <c r="F40" s="51"/>
      <c r="G40" s="46" t="str">
        <f>IF(ISERROR(VLOOKUP(B40,祝日!$B$2:$D$83,3,0)),"",VLOOKUP(B40,祝日!$B$2:$D$83,3,0))</f>
        <v/>
      </c>
    </row>
    <row r="41" spans="2:7" ht="18" customHeight="1">
      <c r="B41" s="52" t="s">
        <v>86</v>
      </c>
      <c r="C41" s="53"/>
      <c r="D41" s="54">
        <f>COUNTIF(D10:D40,"休")</f>
        <v>8</v>
      </c>
      <c r="E41" s="54">
        <f>COUNTIF(E10:E40,"休")+COUNTIF(E10:E40,"雨休")</f>
        <v>7</v>
      </c>
      <c r="F41" s="55"/>
    </row>
    <row r="42" spans="2:7">
      <c r="B42" s="53" t="s">
        <v>87</v>
      </c>
      <c r="C42" s="53"/>
      <c r="D42" s="54">
        <f>DAY(EOMONTH(L6,0))-COUNTIF(D10:D40,"ー")-COUNTIF(D10:D40,"夏休")-COUNTIF(D10:D40,"年末年始休")-COUNTIF(D10:D40,"工場製作")-COUNTIF(D10:D40,"その他休")</f>
        <v>28</v>
      </c>
      <c r="E42" s="54">
        <f>DAY(EOMONTH(L6,0))-COUNTIF(E10:E40,"ー")-COUNTIF(E10:E40,"夏休")-COUNTIF(E10:E40,"年末年始休")-COUNTIF(E10:E40,"工場製作")-COUNTIF(E10:E40,"その他休")</f>
        <v>26</v>
      </c>
    </row>
    <row r="43" spans="2:7">
      <c r="B43" s="25" t="s">
        <v>88</v>
      </c>
      <c r="D43" s="56">
        <f>D41/D42</f>
        <v>0.2857142857142857</v>
      </c>
      <c r="E43" s="56">
        <f>E41/E42</f>
        <v>0.26923076923076922</v>
      </c>
    </row>
  </sheetData>
  <phoneticPr fontId="3"/>
  <conditionalFormatting sqref="B10:F40">
    <cfRule type="expression" dxfId="1" priority="2">
      <formula>$C10="日"</formula>
    </cfRule>
    <cfRule type="expression" dxfId="0" priority="3">
      <formula>$C10="土"</formula>
    </cfRule>
  </conditionalFormatting>
  <dataValidations count="1">
    <dataValidation type="list" allowBlank="1" showInputMessage="1" showErrorMessage="1" sqref="D10:E40" xr:uid="{00000000-0002-0000-0300-000000000000}">
      <formula1>$K$5:$K$12</formula1>
    </dataValidation>
  </dataValidations>
  <pageMargins left="0.39305555555555599" right="0.39305555555555599" top="0.59027777777777801" bottom="0.59027777777777801" header="0.31458333333333299" footer="0.31458333333333299"/>
  <pageSetup paperSize="9" scale="68" orientation="portrait" cellComments="asDisplayed" r:id="rId1"/>
  <headerFooter>
    <oddHeader>&amp;R&amp;"ＭＳ 明朝,標準"&amp;12別紙３</oddHead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83"/>
  <sheetViews>
    <sheetView topLeftCell="A16" workbookViewId="0">
      <selection activeCell="B4" sqref="B4:F43"/>
    </sheetView>
  </sheetViews>
  <sheetFormatPr defaultColWidth="9" defaultRowHeight="13.2"/>
  <cols>
    <col min="1" max="1" width="4.33203125" style="25" customWidth="1"/>
    <col min="2" max="2" width="9.21875" style="25" customWidth="1"/>
    <col min="3" max="3" width="3.33203125" style="25" customWidth="1"/>
    <col min="4" max="4" width="13" style="25" customWidth="1"/>
    <col min="5" max="16384" width="9" style="25"/>
  </cols>
  <sheetData>
    <row r="1" spans="1:4" ht="13.8" thickBot="1"/>
    <row r="2" spans="1:4" ht="18.75" customHeight="1">
      <c r="A2" s="154" t="s">
        <v>89</v>
      </c>
      <c r="B2" s="57">
        <v>44315</v>
      </c>
      <c r="C2" s="57" t="str">
        <f>TEXT(B2,"aaa")</f>
        <v>木</v>
      </c>
      <c r="D2" s="58" t="s">
        <v>90</v>
      </c>
    </row>
    <row r="3" spans="1:4">
      <c r="A3" s="155"/>
      <c r="B3" s="59">
        <v>44319</v>
      </c>
      <c r="C3" s="59" t="str">
        <f t="shared" ref="C3:C37" si="0">TEXT(B3,"aaa")</f>
        <v>月</v>
      </c>
      <c r="D3" s="60" t="s">
        <v>91</v>
      </c>
    </row>
    <row r="4" spans="1:4">
      <c r="A4" s="155"/>
      <c r="B4" s="59">
        <v>44320</v>
      </c>
      <c r="C4" s="59" t="str">
        <f t="shared" si="0"/>
        <v>火</v>
      </c>
      <c r="D4" s="60" t="s">
        <v>92</v>
      </c>
    </row>
    <row r="5" spans="1:4">
      <c r="A5" s="155"/>
      <c r="B5" s="59">
        <v>44321</v>
      </c>
      <c r="C5" s="59" t="str">
        <f t="shared" si="0"/>
        <v>水</v>
      </c>
      <c r="D5" s="60" t="s">
        <v>93</v>
      </c>
    </row>
    <row r="6" spans="1:4">
      <c r="A6" s="155"/>
      <c r="B6" s="59">
        <v>44399</v>
      </c>
      <c r="C6" s="59" t="str">
        <f t="shared" si="0"/>
        <v>木</v>
      </c>
      <c r="D6" s="60" t="s">
        <v>94</v>
      </c>
    </row>
    <row r="7" spans="1:4">
      <c r="A7" s="155"/>
      <c r="B7" s="59">
        <v>44400</v>
      </c>
      <c r="C7" s="59" t="str">
        <f t="shared" si="0"/>
        <v>金</v>
      </c>
      <c r="D7" s="60" t="s">
        <v>95</v>
      </c>
    </row>
    <row r="8" spans="1:4">
      <c r="A8" s="155"/>
      <c r="B8" s="59">
        <v>44416</v>
      </c>
      <c r="C8" s="59" t="str">
        <f t="shared" si="0"/>
        <v>日</v>
      </c>
      <c r="D8" s="60" t="s">
        <v>96</v>
      </c>
    </row>
    <row r="9" spans="1:4">
      <c r="A9" s="155"/>
      <c r="B9" s="59">
        <v>44417</v>
      </c>
      <c r="C9" s="59" t="str">
        <f t="shared" si="0"/>
        <v>月</v>
      </c>
      <c r="D9" s="60" t="s">
        <v>97</v>
      </c>
    </row>
    <row r="10" spans="1:4">
      <c r="A10" s="155"/>
      <c r="B10" s="59">
        <v>44459</v>
      </c>
      <c r="C10" s="59" t="str">
        <f t="shared" si="0"/>
        <v>月</v>
      </c>
      <c r="D10" s="60" t="s">
        <v>98</v>
      </c>
    </row>
    <row r="11" spans="1:4">
      <c r="A11" s="155"/>
      <c r="B11" s="59">
        <v>44462</v>
      </c>
      <c r="C11" s="59" t="str">
        <f t="shared" si="0"/>
        <v>木</v>
      </c>
      <c r="D11" s="60" t="s">
        <v>99</v>
      </c>
    </row>
    <row r="12" spans="1:4">
      <c r="A12" s="155"/>
      <c r="B12" s="59">
        <v>44503</v>
      </c>
      <c r="C12" s="59" t="str">
        <f t="shared" si="0"/>
        <v>水</v>
      </c>
      <c r="D12" s="60" t="s">
        <v>100</v>
      </c>
    </row>
    <row r="13" spans="1:4">
      <c r="A13" s="155"/>
      <c r="B13" s="59">
        <v>44523</v>
      </c>
      <c r="C13" s="59" t="str">
        <f t="shared" si="0"/>
        <v>火</v>
      </c>
      <c r="D13" s="60" t="s">
        <v>101</v>
      </c>
    </row>
    <row r="14" spans="1:4">
      <c r="A14" s="155"/>
      <c r="B14" s="59">
        <v>44562</v>
      </c>
      <c r="C14" s="59" t="str">
        <f t="shared" si="0"/>
        <v>土</v>
      </c>
      <c r="D14" s="60" t="s">
        <v>102</v>
      </c>
    </row>
    <row r="15" spans="1:4">
      <c r="A15" s="155"/>
      <c r="B15" s="59">
        <v>44571</v>
      </c>
      <c r="C15" s="59" t="str">
        <f t="shared" si="0"/>
        <v>月</v>
      </c>
      <c r="D15" s="60" t="s">
        <v>103</v>
      </c>
    </row>
    <row r="16" spans="1:4">
      <c r="A16" s="155"/>
      <c r="B16" s="59">
        <v>44603</v>
      </c>
      <c r="C16" s="59" t="str">
        <f t="shared" si="0"/>
        <v>金</v>
      </c>
      <c r="D16" s="60" t="s">
        <v>104</v>
      </c>
    </row>
    <row r="17" spans="1:4">
      <c r="A17" s="155"/>
      <c r="B17" s="59">
        <v>44615</v>
      </c>
      <c r="C17" s="59" t="str">
        <f t="shared" si="0"/>
        <v>水</v>
      </c>
      <c r="D17" s="60" t="s">
        <v>105</v>
      </c>
    </row>
    <row r="18" spans="1:4">
      <c r="A18" s="155"/>
      <c r="B18" s="59">
        <v>44641</v>
      </c>
      <c r="C18" s="59" t="str">
        <f t="shared" si="0"/>
        <v>月</v>
      </c>
      <c r="D18" s="60" t="s">
        <v>106</v>
      </c>
    </row>
    <row r="19" spans="1:4">
      <c r="A19" s="155"/>
      <c r="B19" s="59"/>
      <c r="C19" s="59"/>
      <c r="D19" s="60"/>
    </row>
    <row r="20" spans="1:4" ht="13.8" thickBot="1">
      <c r="A20" s="156"/>
      <c r="B20" s="61"/>
      <c r="C20" s="61"/>
      <c r="D20" s="62"/>
    </row>
    <row r="21" spans="1:4">
      <c r="A21" s="154" t="s">
        <v>107</v>
      </c>
      <c r="B21" s="57">
        <v>44680</v>
      </c>
      <c r="C21" s="57" t="str">
        <f t="shared" si="0"/>
        <v>金</v>
      </c>
      <c r="D21" s="58" t="s">
        <v>90</v>
      </c>
    </row>
    <row r="22" spans="1:4">
      <c r="A22" s="155"/>
      <c r="B22" s="59">
        <v>44684</v>
      </c>
      <c r="C22" s="59" t="str">
        <f t="shared" si="0"/>
        <v>火</v>
      </c>
      <c r="D22" s="60" t="s">
        <v>91</v>
      </c>
    </row>
    <row r="23" spans="1:4">
      <c r="A23" s="155"/>
      <c r="B23" s="59">
        <v>44685</v>
      </c>
      <c r="C23" s="59" t="str">
        <f t="shared" si="0"/>
        <v>水</v>
      </c>
      <c r="D23" s="60" t="s">
        <v>92</v>
      </c>
    </row>
    <row r="24" spans="1:4">
      <c r="A24" s="155"/>
      <c r="B24" s="59">
        <v>44686</v>
      </c>
      <c r="C24" s="59" t="str">
        <f t="shared" si="0"/>
        <v>木</v>
      </c>
      <c r="D24" s="60" t="s">
        <v>93</v>
      </c>
    </row>
    <row r="25" spans="1:4">
      <c r="A25" s="155"/>
      <c r="B25" s="59">
        <v>44760</v>
      </c>
      <c r="C25" s="59" t="str">
        <f t="shared" si="0"/>
        <v>月</v>
      </c>
      <c r="D25" s="60" t="s">
        <v>94</v>
      </c>
    </row>
    <row r="26" spans="1:4">
      <c r="A26" s="155"/>
      <c r="B26" s="59">
        <v>44784</v>
      </c>
      <c r="C26" s="59" t="str">
        <f t="shared" si="0"/>
        <v>木</v>
      </c>
      <c r="D26" s="60" t="s">
        <v>108</v>
      </c>
    </row>
    <row r="27" spans="1:4">
      <c r="A27" s="155"/>
      <c r="B27" s="59">
        <v>44823</v>
      </c>
      <c r="C27" s="59" t="str">
        <f t="shared" si="0"/>
        <v>月</v>
      </c>
      <c r="D27" s="60" t="s">
        <v>98</v>
      </c>
    </row>
    <row r="28" spans="1:4">
      <c r="A28" s="155"/>
      <c r="B28" s="59">
        <v>44827</v>
      </c>
      <c r="C28" s="59" t="str">
        <f t="shared" si="0"/>
        <v>金</v>
      </c>
      <c r="D28" s="60" t="s">
        <v>99</v>
      </c>
    </row>
    <row r="29" spans="1:4">
      <c r="A29" s="155"/>
      <c r="B29" s="59">
        <v>44844</v>
      </c>
      <c r="C29" s="59" t="str">
        <f t="shared" si="0"/>
        <v>月</v>
      </c>
      <c r="D29" s="60" t="s">
        <v>95</v>
      </c>
    </row>
    <row r="30" spans="1:4">
      <c r="A30" s="155"/>
      <c r="B30" s="59">
        <v>44868</v>
      </c>
      <c r="C30" s="59" t="str">
        <f t="shared" si="0"/>
        <v>木</v>
      </c>
      <c r="D30" s="60" t="s">
        <v>100</v>
      </c>
    </row>
    <row r="31" spans="1:4">
      <c r="A31" s="155"/>
      <c r="B31" s="59">
        <v>44888</v>
      </c>
      <c r="C31" s="59" t="str">
        <f t="shared" si="0"/>
        <v>水</v>
      </c>
      <c r="D31" s="60" t="s">
        <v>101</v>
      </c>
    </row>
    <row r="32" spans="1:4">
      <c r="A32" s="155"/>
      <c r="B32" s="59">
        <v>44927</v>
      </c>
      <c r="C32" s="59" t="str">
        <f t="shared" si="0"/>
        <v>日</v>
      </c>
      <c r="D32" s="60" t="s">
        <v>102</v>
      </c>
    </row>
    <row r="33" spans="1:4">
      <c r="A33" s="155"/>
      <c r="B33" s="59">
        <v>44928</v>
      </c>
      <c r="C33" s="59" t="str">
        <f t="shared" si="0"/>
        <v>月</v>
      </c>
      <c r="D33" s="60" t="s">
        <v>97</v>
      </c>
    </row>
    <row r="34" spans="1:4">
      <c r="A34" s="155"/>
      <c r="B34" s="59">
        <v>44935</v>
      </c>
      <c r="C34" s="59" t="str">
        <f t="shared" si="0"/>
        <v>月</v>
      </c>
      <c r="D34" s="60" t="s">
        <v>103</v>
      </c>
    </row>
    <row r="35" spans="1:4">
      <c r="A35" s="155"/>
      <c r="B35" s="59">
        <v>44968</v>
      </c>
      <c r="C35" s="59" t="str">
        <f t="shared" si="0"/>
        <v>土</v>
      </c>
      <c r="D35" s="60" t="s">
        <v>104</v>
      </c>
    </row>
    <row r="36" spans="1:4">
      <c r="A36" s="155"/>
      <c r="B36" s="59">
        <v>44980</v>
      </c>
      <c r="C36" s="59" t="str">
        <f t="shared" si="0"/>
        <v>木</v>
      </c>
      <c r="D36" s="60" t="s">
        <v>105</v>
      </c>
    </row>
    <row r="37" spans="1:4">
      <c r="A37" s="155"/>
      <c r="B37" s="59">
        <v>45006</v>
      </c>
      <c r="C37" s="59" t="str">
        <f t="shared" si="0"/>
        <v>火</v>
      </c>
      <c r="D37" s="60" t="s">
        <v>106</v>
      </c>
    </row>
    <row r="38" spans="1:4">
      <c r="A38" s="155"/>
      <c r="B38" s="59"/>
      <c r="C38" s="59"/>
      <c r="D38" s="60"/>
    </row>
    <row r="39" spans="1:4">
      <c r="A39" s="155"/>
      <c r="B39" s="59"/>
      <c r="C39" s="59"/>
      <c r="D39" s="60"/>
    </row>
    <row r="40" spans="1:4">
      <c r="A40" s="155"/>
      <c r="B40" s="59"/>
      <c r="C40" s="59"/>
      <c r="D40" s="60"/>
    </row>
    <row r="41" spans="1:4">
      <c r="A41" s="155"/>
      <c r="B41" s="59"/>
      <c r="C41" s="59"/>
      <c r="D41" s="60"/>
    </row>
    <row r="42" spans="1:4">
      <c r="A42" s="155"/>
      <c r="B42" s="59"/>
      <c r="C42" s="59"/>
      <c r="D42" s="60"/>
    </row>
    <row r="43" spans="1:4">
      <c r="A43" s="155"/>
      <c r="B43" s="59"/>
      <c r="C43" s="59"/>
      <c r="D43" s="60"/>
    </row>
    <row r="44" spans="1:4" ht="13.8" thickBot="1">
      <c r="A44" s="157"/>
      <c r="B44" s="63"/>
      <c r="C44" s="63"/>
      <c r="D44" s="64"/>
    </row>
    <row r="45" spans="1:4">
      <c r="A45" s="154" t="s">
        <v>109</v>
      </c>
      <c r="B45" s="57">
        <v>45045</v>
      </c>
      <c r="C45" s="57" t="str">
        <f t="shared" ref="C45:C61" si="1">TEXT(B45,"aaa")</f>
        <v>土</v>
      </c>
      <c r="D45" s="58" t="s">
        <v>90</v>
      </c>
    </row>
    <row r="46" spans="1:4">
      <c r="A46" s="155"/>
      <c r="B46" s="59">
        <v>45049</v>
      </c>
      <c r="C46" s="59" t="str">
        <f t="shared" si="1"/>
        <v>水</v>
      </c>
      <c r="D46" s="60" t="s">
        <v>110</v>
      </c>
    </row>
    <row r="47" spans="1:4">
      <c r="A47" s="155"/>
      <c r="B47" s="59">
        <v>45050</v>
      </c>
      <c r="C47" s="59" t="str">
        <f t="shared" si="1"/>
        <v>木</v>
      </c>
      <c r="D47" s="60" t="s">
        <v>111</v>
      </c>
    </row>
    <row r="48" spans="1:4">
      <c r="A48" s="155"/>
      <c r="B48" s="59">
        <v>45051</v>
      </c>
      <c r="C48" s="59" t="str">
        <f t="shared" si="1"/>
        <v>金</v>
      </c>
      <c r="D48" s="60" t="s">
        <v>112</v>
      </c>
    </row>
    <row r="49" spans="1:4">
      <c r="A49" s="155"/>
      <c r="B49" s="59">
        <v>45124</v>
      </c>
      <c r="C49" s="59" t="str">
        <f t="shared" si="1"/>
        <v>月</v>
      </c>
      <c r="D49" s="60" t="s">
        <v>94</v>
      </c>
    </row>
    <row r="50" spans="1:4">
      <c r="A50" s="155"/>
      <c r="B50" s="59">
        <v>45149</v>
      </c>
      <c r="C50" s="59" t="str">
        <f t="shared" si="1"/>
        <v>金</v>
      </c>
      <c r="D50" s="60" t="s">
        <v>108</v>
      </c>
    </row>
    <row r="51" spans="1:4">
      <c r="A51" s="155"/>
      <c r="B51" s="59">
        <v>45187</v>
      </c>
      <c r="C51" s="59" t="str">
        <f t="shared" si="1"/>
        <v>月</v>
      </c>
      <c r="D51" s="60" t="s">
        <v>98</v>
      </c>
    </row>
    <row r="52" spans="1:4">
      <c r="A52" s="155"/>
      <c r="B52" s="59">
        <v>45192</v>
      </c>
      <c r="C52" s="59" t="str">
        <f t="shared" si="1"/>
        <v>土</v>
      </c>
      <c r="D52" s="60" t="s">
        <v>99</v>
      </c>
    </row>
    <row r="53" spans="1:4">
      <c r="A53" s="155"/>
      <c r="B53" s="59">
        <v>45208</v>
      </c>
      <c r="C53" s="59" t="str">
        <f t="shared" si="1"/>
        <v>月</v>
      </c>
      <c r="D53" s="60" t="s">
        <v>95</v>
      </c>
    </row>
    <row r="54" spans="1:4">
      <c r="A54" s="155"/>
      <c r="B54" s="59">
        <v>45233</v>
      </c>
      <c r="C54" s="59" t="str">
        <f t="shared" si="1"/>
        <v>金</v>
      </c>
      <c r="D54" s="60" t="s">
        <v>100</v>
      </c>
    </row>
    <row r="55" spans="1:4">
      <c r="A55" s="155"/>
      <c r="B55" s="59">
        <v>45253</v>
      </c>
      <c r="C55" s="59" t="str">
        <f t="shared" si="1"/>
        <v>木</v>
      </c>
      <c r="D55" s="60" t="s">
        <v>101</v>
      </c>
    </row>
    <row r="56" spans="1:4">
      <c r="A56" s="155"/>
      <c r="B56" s="59">
        <v>45292</v>
      </c>
      <c r="C56" s="59" t="str">
        <f t="shared" si="1"/>
        <v>月</v>
      </c>
      <c r="D56" s="60" t="s">
        <v>102</v>
      </c>
    </row>
    <row r="57" spans="1:4">
      <c r="A57" s="157"/>
      <c r="B57" s="59">
        <v>45299</v>
      </c>
      <c r="C57" s="59" t="str">
        <f t="shared" si="1"/>
        <v>月</v>
      </c>
      <c r="D57" s="60" t="s">
        <v>103</v>
      </c>
    </row>
    <row r="58" spans="1:4">
      <c r="A58" s="157"/>
      <c r="B58" s="59">
        <v>45333</v>
      </c>
      <c r="C58" s="59" t="str">
        <f t="shared" si="1"/>
        <v>日</v>
      </c>
      <c r="D58" s="60" t="s">
        <v>104</v>
      </c>
    </row>
    <row r="59" spans="1:4">
      <c r="A59" s="157"/>
      <c r="B59" s="59">
        <v>45334</v>
      </c>
      <c r="C59" s="59" t="str">
        <f t="shared" si="1"/>
        <v>月</v>
      </c>
      <c r="D59" s="60" t="s">
        <v>97</v>
      </c>
    </row>
    <row r="60" spans="1:4">
      <c r="A60" s="157"/>
      <c r="B60" s="59">
        <v>45345</v>
      </c>
      <c r="C60" s="59" t="str">
        <f t="shared" si="1"/>
        <v>金</v>
      </c>
      <c r="D60" s="60" t="s">
        <v>105</v>
      </c>
    </row>
    <row r="61" spans="1:4">
      <c r="A61" s="157"/>
      <c r="B61" s="59">
        <v>45371</v>
      </c>
      <c r="C61" s="59" t="str">
        <f t="shared" si="1"/>
        <v>水</v>
      </c>
      <c r="D61" s="64" t="s">
        <v>106</v>
      </c>
    </row>
    <row r="62" spans="1:4" ht="13.8" thickBot="1">
      <c r="A62" s="156"/>
      <c r="B62" s="61"/>
      <c r="C62" s="61"/>
      <c r="D62" s="62"/>
    </row>
    <row r="63" spans="1:4">
      <c r="A63" s="154" t="s">
        <v>113</v>
      </c>
      <c r="B63" s="57">
        <v>45411</v>
      </c>
      <c r="C63" s="57" t="str">
        <f>TEXT(B63,"aaa")</f>
        <v>月</v>
      </c>
      <c r="D63" s="58" t="s">
        <v>90</v>
      </c>
    </row>
    <row r="64" spans="1:4">
      <c r="A64" s="155"/>
      <c r="B64" s="59">
        <v>45415</v>
      </c>
      <c r="C64" s="59" t="str">
        <f t="shared" ref="C64:C83" si="2">TEXT(B64,"aaa")</f>
        <v>金</v>
      </c>
      <c r="D64" s="60" t="s">
        <v>110</v>
      </c>
    </row>
    <row r="65" spans="1:4">
      <c r="A65" s="155"/>
      <c r="B65" s="59">
        <v>45416</v>
      </c>
      <c r="C65" s="59" t="str">
        <f t="shared" si="2"/>
        <v>土</v>
      </c>
      <c r="D65" s="60" t="s">
        <v>111</v>
      </c>
    </row>
    <row r="66" spans="1:4">
      <c r="A66" s="155"/>
      <c r="B66" s="59">
        <v>45417</v>
      </c>
      <c r="C66" s="59" t="str">
        <f t="shared" si="2"/>
        <v>日</v>
      </c>
      <c r="D66" s="60" t="s">
        <v>112</v>
      </c>
    </row>
    <row r="67" spans="1:4">
      <c r="A67" s="155"/>
      <c r="B67" s="59">
        <v>45418</v>
      </c>
      <c r="C67" s="59" t="str">
        <f t="shared" si="2"/>
        <v>月</v>
      </c>
      <c r="D67" s="60" t="s">
        <v>97</v>
      </c>
    </row>
    <row r="68" spans="1:4">
      <c r="A68" s="155"/>
      <c r="B68" s="59">
        <v>45488</v>
      </c>
      <c r="C68" s="59" t="str">
        <f t="shared" si="2"/>
        <v>月</v>
      </c>
      <c r="D68" s="60" t="s">
        <v>94</v>
      </c>
    </row>
    <row r="69" spans="1:4">
      <c r="A69" s="155"/>
      <c r="B69" s="59">
        <v>45515</v>
      </c>
      <c r="C69" s="59" t="str">
        <f t="shared" si="2"/>
        <v>日</v>
      </c>
      <c r="D69" s="60" t="s">
        <v>108</v>
      </c>
    </row>
    <row r="70" spans="1:4">
      <c r="A70" s="155"/>
      <c r="B70" s="59">
        <v>45516</v>
      </c>
      <c r="C70" s="59" t="str">
        <f t="shared" si="2"/>
        <v>月</v>
      </c>
      <c r="D70" s="60" t="s">
        <v>97</v>
      </c>
    </row>
    <row r="71" spans="1:4">
      <c r="A71" s="155"/>
      <c r="B71" s="59">
        <v>45551</v>
      </c>
      <c r="C71" s="59" t="str">
        <f t="shared" si="2"/>
        <v>月</v>
      </c>
      <c r="D71" s="60" t="s">
        <v>98</v>
      </c>
    </row>
    <row r="72" spans="1:4">
      <c r="A72" s="155"/>
      <c r="B72" s="59">
        <v>45557</v>
      </c>
      <c r="C72" s="59" t="str">
        <f t="shared" si="2"/>
        <v>日</v>
      </c>
      <c r="D72" s="60" t="s">
        <v>99</v>
      </c>
    </row>
    <row r="73" spans="1:4">
      <c r="A73" s="155"/>
      <c r="B73" s="59">
        <v>45558</v>
      </c>
      <c r="C73" s="59" t="str">
        <f t="shared" si="2"/>
        <v>月</v>
      </c>
      <c r="D73" s="60" t="s">
        <v>97</v>
      </c>
    </row>
    <row r="74" spans="1:4">
      <c r="A74" s="157"/>
      <c r="B74" s="59">
        <v>45579</v>
      </c>
      <c r="C74" s="59" t="str">
        <f t="shared" si="2"/>
        <v>月</v>
      </c>
      <c r="D74" s="60" t="s">
        <v>95</v>
      </c>
    </row>
    <row r="75" spans="1:4">
      <c r="A75" s="157"/>
      <c r="B75" s="59">
        <v>45599</v>
      </c>
      <c r="C75" s="59" t="str">
        <f t="shared" si="2"/>
        <v>日</v>
      </c>
      <c r="D75" s="60" t="s">
        <v>100</v>
      </c>
    </row>
    <row r="76" spans="1:4">
      <c r="A76" s="157"/>
      <c r="B76" s="59">
        <v>45600</v>
      </c>
      <c r="C76" s="59" t="str">
        <f t="shared" si="2"/>
        <v>月</v>
      </c>
      <c r="D76" s="60" t="s">
        <v>97</v>
      </c>
    </row>
    <row r="77" spans="1:4">
      <c r="A77" s="157"/>
      <c r="B77" s="59">
        <v>45619</v>
      </c>
      <c r="C77" s="59" t="str">
        <f t="shared" si="2"/>
        <v>土</v>
      </c>
      <c r="D77" s="64" t="s">
        <v>101</v>
      </c>
    </row>
    <row r="78" spans="1:4">
      <c r="A78" s="157"/>
      <c r="B78" s="59">
        <v>45658</v>
      </c>
      <c r="C78" s="59" t="str">
        <f t="shared" si="2"/>
        <v>水</v>
      </c>
      <c r="D78" s="64" t="s">
        <v>102</v>
      </c>
    </row>
    <row r="79" spans="1:4">
      <c r="A79" s="157"/>
      <c r="B79" s="63">
        <v>45670</v>
      </c>
      <c r="C79" s="63" t="str">
        <f t="shared" si="2"/>
        <v>月</v>
      </c>
      <c r="D79" s="64" t="s">
        <v>103</v>
      </c>
    </row>
    <row r="80" spans="1:4">
      <c r="A80" s="157"/>
      <c r="B80" s="63">
        <v>45699</v>
      </c>
      <c r="C80" s="63" t="str">
        <f t="shared" si="2"/>
        <v>火</v>
      </c>
      <c r="D80" s="64" t="s">
        <v>104</v>
      </c>
    </row>
    <row r="81" spans="1:4">
      <c r="A81" s="157"/>
      <c r="B81" s="63">
        <v>45711</v>
      </c>
      <c r="C81" s="63" t="str">
        <f t="shared" si="2"/>
        <v>日</v>
      </c>
      <c r="D81" s="64" t="s">
        <v>105</v>
      </c>
    </row>
    <row r="82" spans="1:4">
      <c r="A82" s="157"/>
      <c r="B82" s="63">
        <v>45712</v>
      </c>
      <c r="C82" s="63" t="str">
        <f t="shared" si="2"/>
        <v>月</v>
      </c>
      <c r="D82" s="64" t="s">
        <v>97</v>
      </c>
    </row>
    <row r="83" spans="1:4" ht="13.8" thickBot="1">
      <c r="A83" s="156"/>
      <c r="B83" s="61">
        <v>45736</v>
      </c>
      <c r="C83" s="61" t="str">
        <f t="shared" si="2"/>
        <v>木</v>
      </c>
      <c r="D83" s="62" t="s">
        <v>106</v>
      </c>
    </row>
  </sheetData>
  <mergeCells count="4">
    <mergeCell ref="A2:A20"/>
    <mergeCell ref="A21:A44"/>
    <mergeCell ref="A45:A62"/>
    <mergeCell ref="A63:A83"/>
  </mergeCells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様式-9</vt:lpstr>
      <vt:lpstr>様式-9(想定4週7休以下)</vt:lpstr>
      <vt:lpstr>様式-9 (想定4週8休)</vt:lpstr>
      <vt:lpstr>★添付ﾁｪｯｸﾘｽﾄ例</vt:lpstr>
      <vt:lpstr>祝日</vt:lpstr>
      <vt:lpstr>★添付ﾁｪｯｸﾘｽﾄ例!Print_Area</vt:lpstr>
      <vt:lpstr>'様式-9'!Print_Area</vt:lpstr>
      <vt:lpstr>'様式-9 (想定4週8休)'!Print_Area</vt:lpstr>
      <vt:lpstr>'様式-9(想定4週7休以下)'!Print_Area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2024-03-08T02:46:01Z</dcterms:created>
  <dcterms:modified xsi:type="dcterms:W3CDTF">2024-03-08T02:46:17Z</dcterms:modified>
</cp:coreProperties>
</file>