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10" sheetId="1" r:id="rId1"/>
    <sheet name="11" sheetId="2" r:id="rId2"/>
    <sheet name="12" sheetId="3" r:id="rId3"/>
  </sheets>
  <definedNames>
    <definedName name="_xlnm.Print_Area" localSheetId="0">'10'!$A$1:$M$46</definedName>
    <definedName name="_xlnm.Print_Area" localSheetId="1">'11'!$A$1:$AF$37</definedName>
    <definedName name="_xlnm.Print_Area" localSheetId="2">'12'!$A$1:$Z$31</definedName>
  </definedNames>
  <calcPr fullCalcOnLoad="1"/>
</workbook>
</file>

<file path=xl/sharedStrings.xml><?xml version="1.0" encoding="utf-8"?>
<sst xmlns="http://schemas.openxmlformats.org/spreadsheetml/2006/main" count="252" uniqueCount="129">
  <si>
    <t>私立</t>
  </si>
  <si>
    <t>男</t>
  </si>
  <si>
    <t>女</t>
  </si>
  <si>
    <t>計</t>
  </si>
  <si>
    <t>全日制</t>
  </si>
  <si>
    <t>定時制</t>
  </si>
  <si>
    <t>家事手伝い</t>
  </si>
  <si>
    <t>臨時的な仕事</t>
  </si>
  <si>
    <t>外国の学校に入学</t>
  </si>
  <si>
    <t>その他</t>
  </si>
  <si>
    <t>県内</t>
  </si>
  <si>
    <t>県外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</si>
  <si>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</si>
  <si>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</si>
  <si>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</si>
  <si>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</si>
  <si>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</si>
  <si>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</si>
  <si>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</si>
  <si>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</si>
  <si>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</si>
  <si>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</si>
  <si>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福祉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</si>
  <si>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</si>
  <si>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</si>
  <si>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</si>
  <si>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</si>
  <si>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</si>
  <si>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</si>
  <si>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</si>
  <si>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</si>
  <si>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</si>
  <si>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</si>
  <si>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</si>
  <si>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</si>
  <si>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</si>
  <si>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</si>
  <si>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</si>
  <si>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</si>
  <si>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</si>
  <si>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</si>
  <si>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</si>
  <si>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</si>
  <si>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</si>
  <si>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</si>
  <si>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</si>
  <si>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</si>
  <si>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</si>
  <si>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</si>
  <si>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</si>
  <si>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</si>
  <si>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</si>
  <si>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</si>
  <si>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</si>
  <si>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</si>
  <si>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</si>
  <si>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</si>
  <si>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</si>
  <si>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</si>
  <si>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</si>
  <si>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</si>
  <si>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</si>
  <si>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</si>
  <si>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</si>
  <si>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</si>
  <si>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</si>
  <si>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</si>
  <si>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</si>
  <si>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</si>
  <si>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</si>
  <si>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</si>
  <si>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</si>
  <si>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</si>
  <si>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</si>
  <si>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</si>
  <si>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</si>
  <si>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</si>
  <si>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</si>
  <si>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</si>
  <si>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</si>
  <si>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</si>
  <si>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</si>
  <si>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</si>
  <si>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</si>
  <si>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</si>
  <si>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</si>
  <si>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</si>
  <si>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</si>
  <si>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</si>
  <si>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</si>
  <si>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就職率(E+H+I+J/T)</t>
  </si>
  <si>
    <t>不詳・死亡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</si>
  <si>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</si>
  <si>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</si>
  <si>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</si>
  <si>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</si>
  <si>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</si>
  <si>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</si>
  <si>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</si>
  <si>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</si>
  <si>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　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</si>
  <si>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</si>
  <si>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</si>
  <si>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</si>
  <si>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</si>
  <si>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</si>
  <si>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</si>
  <si>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</si>
  <si>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</si>
  <si>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</si>
  <si>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大学等進学者</t>
  </si>
  <si>
    <t>大学等進
学
者</t>
  </si>
  <si>
    <t>（３）　専攻分野別大学等進学者数（公立）</t>
  </si>
  <si>
    <t>大学等進
学
状
況</t>
  </si>
  <si>
    <t>大学等の別科、高校等の専攻科等</t>
  </si>
  <si>
    <t>大学等の別科、高校等の専攻科等</t>
  </si>
  <si>
    <t>大学・短大の通信教育部及びその他</t>
  </si>
  <si>
    <t>大学等進学率(A／T)</t>
  </si>
  <si>
    <t>大　　学　　等　　進　　学　　率　　（Ａ／Ｔ）</t>
  </si>
  <si>
    <t>Ａ～Ｄのうち就職している者</t>
  </si>
  <si>
    <t>就　　　　　職　　　　　率　　（Ｅ＋Ｈ／Ｔ）</t>
  </si>
  <si>
    <t>　　就　　　職　　　率　　　（Ｅ＋Ｈ／Ｔ）</t>
  </si>
  <si>
    <t>Ａ～Ｄのうち就職者</t>
  </si>
  <si>
    <t>２８年３月卒業者</t>
  </si>
  <si>
    <t>28年
3月</t>
  </si>
  <si>
    <t>　　卒業後の状況（平成２９年３月卒業者）</t>
  </si>
  <si>
    <t>２９年３月卒業者</t>
  </si>
  <si>
    <t>＊公立の専修学校（一般課程）等入学者（C)には、予備校入学者２，１５４人を含む。</t>
  </si>
  <si>
    <t>29年
3月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</si>
</sst>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  <numFmt numFmtId="218" formatCode="&quot;【&quot;0.0&quot;】&quot;"/>
    <numFmt numFmtId="219" formatCode="\(\1\3\)"/>
    <numFmt numFmtId="220" formatCode="&quot;【&quot;&quot;】&quot;"/>
    <numFmt numFmtId="221" formatCode="&quot;平&quot;&quot;成&quot;\2\8&quot;年&quot;\3&quot;月&quot;"/>
    <numFmt numFmtId="222" formatCode="yy&quot;年&quot;m&quot;月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178" fontId="7" fillId="33" borderId="16" xfId="0" applyNumberFormat="1" applyFont="1" applyFill="1" applyBorder="1" applyAlignment="1">
      <alignment vertical="center"/>
    </xf>
    <xf numFmtId="210" fontId="7" fillId="33" borderId="17" xfId="0" applyNumberFormat="1" applyFont="1" applyFill="1" applyBorder="1" applyAlignment="1">
      <alignment vertical="center"/>
    </xf>
    <xf numFmtId="210" fontId="7" fillId="33" borderId="18" xfId="0" applyNumberFormat="1" applyFont="1" applyFill="1" applyBorder="1" applyAlignment="1">
      <alignment vertical="center"/>
    </xf>
    <xf numFmtId="178" fontId="8" fillId="33" borderId="16" xfId="0" applyNumberFormat="1" applyFont="1" applyFill="1" applyBorder="1" applyAlignment="1">
      <alignment vertical="center"/>
    </xf>
    <xf numFmtId="178" fontId="8" fillId="33" borderId="19" xfId="0" applyNumberFormat="1" applyFont="1" applyFill="1" applyBorder="1" applyAlignment="1">
      <alignment vertical="center"/>
    </xf>
    <xf numFmtId="178" fontId="8" fillId="33" borderId="18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178" fontId="7" fillId="33" borderId="21" xfId="0" applyNumberFormat="1" applyFont="1" applyFill="1" applyBorder="1" applyAlignment="1">
      <alignment vertical="center"/>
    </xf>
    <xf numFmtId="210" fontId="7" fillId="33" borderId="22" xfId="0" applyNumberFormat="1" applyFont="1" applyFill="1" applyBorder="1" applyAlignment="1">
      <alignment vertical="center"/>
    </xf>
    <xf numFmtId="210" fontId="7" fillId="33" borderId="23" xfId="0" applyNumberFormat="1" applyFont="1" applyFill="1" applyBorder="1" applyAlignment="1">
      <alignment vertical="center"/>
    </xf>
    <xf numFmtId="178" fontId="8" fillId="33" borderId="21" xfId="0" applyNumberFormat="1" applyFont="1" applyFill="1" applyBorder="1" applyAlignment="1">
      <alignment vertical="center"/>
    </xf>
    <xf numFmtId="178" fontId="8" fillId="33" borderId="24" xfId="0" applyNumberFormat="1" applyFont="1" applyFill="1" applyBorder="1" applyAlignment="1">
      <alignment vertical="center"/>
    </xf>
    <xf numFmtId="178" fontId="8" fillId="33" borderId="23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vertical="center"/>
    </xf>
    <xf numFmtId="210" fontId="7" fillId="33" borderId="27" xfId="0" applyNumberFormat="1" applyFont="1" applyFill="1" applyBorder="1" applyAlignment="1" quotePrefix="1">
      <alignment horizontal="right" vertical="center"/>
    </xf>
    <xf numFmtId="178" fontId="8" fillId="33" borderId="28" xfId="0" applyNumberFormat="1" applyFont="1" applyFill="1" applyBorder="1" applyAlignment="1">
      <alignment vertical="center"/>
    </xf>
    <xf numFmtId="178" fontId="8" fillId="33" borderId="10" xfId="0" applyNumberFormat="1" applyFont="1" applyFill="1" applyBorder="1" applyAlignment="1">
      <alignment vertical="center"/>
    </xf>
    <xf numFmtId="178" fontId="8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distributed" vertical="center"/>
    </xf>
    <xf numFmtId="210" fontId="7" fillId="33" borderId="11" xfId="0" applyNumberFormat="1" applyFont="1" applyFill="1" applyBorder="1" applyAlignment="1" quotePrefix="1">
      <alignment horizontal="right" vertical="center"/>
    </xf>
    <xf numFmtId="178" fontId="8" fillId="33" borderId="30" xfId="0" applyNumberFormat="1" applyFont="1" applyFill="1" applyBorder="1" applyAlignment="1">
      <alignment vertical="center"/>
    </xf>
    <xf numFmtId="178" fontId="8" fillId="33" borderId="31" xfId="0" applyNumberFormat="1" applyFont="1" applyFill="1" applyBorder="1" applyAlignment="1">
      <alignment vertical="center"/>
    </xf>
    <xf numFmtId="178" fontId="8" fillId="33" borderId="32" xfId="0" applyNumberFormat="1" applyFont="1" applyFill="1" applyBorder="1" applyAlignment="1">
      <alignment vertical="center"/>
    </xf>
    <xf numFmtId="212" fontId="8" fillId="33" borderId="16" xfId="0" applyNumberFormat="1" applyFont="1" applyFill="1" applyBorder="1" applyAlignment="1">
      <alignment horizontal="center" vertical="center"/>
    </xf>
    <xf numFmtId="212" fontId="8" fillId="33" borderId="19" xfId="0" applyNumberFormat="1" applyFont="1" applyFill="1" applyBorder="1" applyAlignment="1">
      <alignment horizontal="center" vertical="center"/>
    </xf>
    <xf numFmtId="212" fontId="8" fillId="33" borderId="18" xfId="0" applyNumberFormat="1" applyFont="1" applyFill="1" applyBorder="1" applyAlignment="1">
      <alignment horizontal="center" vertical="center"/>
    </xf>
    <xf numFmtId="212" fontId="8" fillId="33" borderId="26" xfId="0" applyNumberFormat="1" applyFont="1" applyFill="1" applyBorder="1" applyAlignment="1">
      <alignment horizontal="center" vertical="center"/>
    </xf>
    <xf numFmtId="212" fontId="8" fillId="33" borderId="28" xfId="0" applyNumberFormat="1" applyFont="1" applyFill="1" applyBorder="1" applyAlignment="1">
      <alignment horizontal="center" vertical="center"/>
    </xf>
    <xf numFmtId="212" fontId="8" fillId="33" borderId="27" xfId="0" applyNumberFormat="1" applyFont="1" applyFill="1" applyBorder="1" applyAlignment="1">
      <alignment horizontal="center" vertical="center"/>
    </xf>
    <xf numFmtId="212" fontId="8" fillId="33" borderId="2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211" fontId="7" fillId="33" borderId="18" xfId="0" applyNumberFormat="1" applyFont="1" applyFill="1" applyBorder="1" applyAlignment="1">
      <alignment vertical="center"/>
    </xf>
    <xf numFmtId="178" fontId="7" fillId="33" borderId="35" xfId="0" applyNumberFormat="1" applyFont="1" applyFill="1" applyBorder="1" applyAlignment="1">
      <alignment vertical="center"/>
    </xf>
    <xf numFmtId="211" fontId="7" fillId="33" borderId="36" xfId="0" applyNumberFormat="1" applyFont="1" applyFill="1" applyBorder="1" applyAlignment="1">
      <alignment vertical="center"/>
    </xf>
    <xf numFmtId="178" fontId="8" fillId="33" borderId="37" xfId="0" applyNumberFormat="1" applyFont="1" applyFill="1" applyBorder="1" applyAlignment="1">
      <alignment vertical="center"/>
    </xf>
    <xf numFmtId="178" fontId="8" fillId="33" borderId="38" xfId="0" applyNumberFormat="1" applyFont="1" applyFill="1" applyBorder="1" applyAlignment="1">
      <alignment vertical="center"/>
    </xf>
    <xf numFmtId="178" fontId="8" fillId="33" borderId="39" xfId="0" applyNumberFormat="1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78" fontId="7" fillId="33" borderId="37" xfId="0" applyNumberFormat="1" applyFont="1" applyFill="1" applyBorder="1" applyAlignment="1">
      <alignment vertical="center"/>
    </xf>
    <xf numFmtId="211" fontId="7" fillId="33" borderId="39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40" xfId="0" applyFont="1" applyFill="1" applyBorder="1" applyAlignment="1">
      <alignment horizontal="distributed" vertical="center"/>
    </xf>
    <xf numFmtId="211" fontId="7" fillId="33" borderId="23" xfId="0" applyNumberFormat="1" applyFont="1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211" fontId="7" fillId="33" borderId="29" xfId="0" applyNumberFormat="1" applyFont="1" applyFill="1" applyBorder="1" applyAlignment="1">
      <alignment vertical="center"/>
    </xf>
    <xf numFmtId="178" fontId="8" fillId="33" borderId="42" xfId="0" applyNumberFormat="1" applyFont="1" applyFill="1" applyBorder="1" applyAlignment="1">
      <alignment vertical="center"/>
    </xf>
    <xf numFmtId="203" fontId="8" fillId="33" borderId="16" xfId="0" applyNumberFormat="1" applyFont="1" applyFill="1" applyBorder="1" applyAlignment="1">
      <alignment vertical="center"/>
    </xf>
    <xf numFmtId="203" fontId="8" fillId="33" borderId="19" xfId="0" applyNumberFormat="1" applyFont="1" applyFill="1" applyBorder="1" applyAlignment="1">
      <alignment vertical="center"/>
    </xf>
    <xf numFmtId="203" fontId="8" fillId="33" borderId="18" xfId="0" applyNumberFormat="1" applyFont="1" applyFill="1" applyBorder="1" applyAlignment="1">
      <alignment vertical="center"/>
    </xf>
    <xf numFmtId="179" fontId="8" fillId="33" borderId="26" xfId="0" applyNumberFormat="1" applyFont="1" applyFill="1" applyBorder="1" applyAlignment="1">
      <alignment vertical="center"/>
    </xf>
    <xf numFmtId="179" fontId="8" fillId="33" borderId="28" xfId="0" applyNumberFormat="1" applyFont="1" applyFill="1" applyBorder="1" applyAlignment="1">
      <alignment vertical="center"/>
    </xf>
    <xf numFmtId="179" fontId="8" fillId="33" borderId="29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78" fontId="15" fillId="33" borderId="43" xfId="0" applyNumberFormat="1" applyFont="1" applyFill="1" applyBorder="1" applyAlignment="1">
      <alignment vertical="center"/>
    </xf>
    <xf numFmtId="178" fontId="15" fillId="33" borderId="19" xfId="0" applyNumberFormat="1" applyFont="1" applyFill="1" applyBorder="1" applyAlignment="1">
      <alignment vertical="center"/>
    </xf>
    <xf numFmtId="178" fontId="15" fillId="33" borderId="38" xfId="0" applyNumberFormat="1" applyFont="1" applyFill="1" applyBorder="1" applyAlignment="1">
      <alignment vertical="center"/>
    </xf>
    <xf numFmtId="178" fontId="15" fillId="33" borderId="39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8" fontId="15" fillId="33" borderId="44" xfId="0" applyNumberFormat="1" applyFont="1" applyFill="1" applyBorder="1" applyAlignment="1">
      <alignment vertical="center"/>
    </xf>
    <xf numFmtId="178" fontId="15" fillId="33" borderId="24" xfId="0" applyNumberFormat="1" applyFont="1" applyFill="1" applyBorder="1" applyAlignment="1">
      <alignment vertical="center"/>
    </xf>
    <xf numFmtId="178" fontId="15" fillId="33" borderId="22" xfId="0" applyNumberFormat="1" applyFont="1" applyFill="1" applyBorder="1" applyAlignment="1">
      <alignment vertical="center"/>
    </xf>
    <xf numFmtId="178" fontId="15" fillId="33" borderId="40" xfId="0" applyNumberFormat="1" applyFont="1" applyFill="1" applyBorder="1" applyAlignment="1">
      <alignment vertical="center"/>
    </xf>
    <xf numFmtId="178" fontId="15" fillId="33" borderId="23" xfId="0" applyNumberFormat="1" applyFont="1" applyFill="1" applyBorder="1" applyAlignment="1">
      <alignment vertical="center"/>
    </xf>
    <xf numFmtId="0" fontId="12" fillId="33" borderId="23" xfId="0" applyFont="1" applyFill="1" applyBorder="1" applyAlignment="1">
      <alignment vertical="center" textRotation="255"/>
    </xf>
    <xf numFmtId="178" fontId="14" fillId="33" borderId="44" xfId="0" applyNumberFormat="1" applyFont="1" applyFill="1" applyBorder="1" applyAlignment="1">
      <alignment vertical="center"/>
    </xf>
    <xf numFmtId="178" fontId="14" fillId="33" borderId="22" xfId="0" applyNumberFormat="1" applyFont="1" applyFill="1" applyBorder="1" applyAlignment="1">
      <alignment vertical="center"/>
    </xf>
    <xf numFmtId="178" fontId="14" fillId="33" borderId="24" xfId="0" applyNumberFormat="1" applyFont="1" applyFill="1" applyBorder="1" applyAlignment="1">
      <alignment vertical="center"/>
    </xf>
    <xf numFmtId="178" fontId="14" fillId="33" borderId="40" xfId="0" applyNumberFormat="1" applyFont="1" applyFill="1" applyBorder="1" applyAlignment="1">
      <alignment vertical="center"/>
    </xf>
    <xf numFmtId="178" fontId="14" fillId="33" borderId="2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2" fillId="33" borderId="29" xfId="0" applyFont="1" applyFill="1" applyBorder="1" applyAlignment="1">
      <alignment vertical="center" textRotation="255"/>
    </xf>
    <xf numFmtId="178" fontId="14" fillId="33" borderId="34" xfId="0" applyNumberFormat="1" applyFont="1" applyFill="1" applyBorder="1" applyAlignment="1">
      <alignment vertical="center"/>
    </xf>
    <xf numFmtId="178" fontId="14" fillId="33" borderId="27" xfId="0" applyNumberFormat="1" applyFont="1" applyFill="1" applyBorder="1" applyAlignment="1">
      <alignment vertical="center"/>
    </xf>
    <xf numFmtId="178" fontId="14" fillId="33" borderId="28" xfId="0" applyNumberFormat="1" applyFont="1" applyFill="1" applyBorder="1" applyAlignment="1">
      <alignment vertical="center"/>
    </xf>
    <xf numFmtId="178" fontId="14" fillId="33" borderId="45" xfId="0" applyNumberFormat="1" applyFont="1" applyFill="1" applyBorder="1" applyAlignment="1">
      <alignment vertical="center"/>
    </xf>
    <xf numFmtId="178" fontId="14" fillId="33" borderId="25" xfId="0" applyNumberFormat="1" applyFont="1" applyFill="1" applyBorder="1" applyAlignment="1">
      <alignment vertical="center"/>
    </xf>
    <xf numFmtId="0" fontId="12" fillId="33" borderId="18" xfId="0" applyFont="1" applyFill="1" applyBorder="1" applyAlignment="1">
      <alignment vertical="center" textRotation="255"/>
    </xf>
    <xf numFmtId="178" fontId="15" fillId="33" borderId="46" xfId="0" applyNumberFormat="1" applyFont="1" applyFill="1" applyBorder="1" applyAlignment="1">
      <alignment vertical="center"/>
    </xf>
    <xf numFmtId="178" fontId="15" fillId="33" borderId="18" xfId="0" applyNumberFormat="1" applyFont="1" applyFill="1" applyBorder="1" applyAlignment="1">
      <alignment vertical="center"/>
    </xf>
    <xf numFmtId="178" fontId="15" fillId="33" borderId="47" xfId="0" applyNumberFormat="1" applyFont="1" applyFill="1" applyBorder="1" applyAlignment="1">
      <alignment vertical="center"/>
    </xf>
    <xf numFmtId="178" fontId="15" fillId="33" borderId="0" xfId="0" applyNumberFormat="1" applyFont="1" applyFill="1" applyBorder="1" applyAlignment="1">
      <alignment vertical="center"/>
    </xf>
    <xf numFmtId="178" fontId="15" fillId="33" borderId="48" xfId="0" applyNumberFormat="1" applyFont="1" applyFill="1" applyBorder="1" applyAlignment="1">
      <alignment vertical="center"/>
    </xf>
    <xf numFmtId="178" fontId="15" fillId="33" borderId="49" xfId="0" applyNumberFormat="1" applyFont="1" applyFill="1" applyBorder="1" applyAlignment="1">
      <alignment vertical="center"/>
    </xf>
    <xf numFmtId="178" fontId="14" fillId="33" borderId="47" xfId="0" applyNumberFormat="1" applyFont="1" applyFill="1" applyBorder="1" applyAlignment="1">
      <alignment vertical="center"/>
    </xf>
    <xf numFmtId="178" fontId="14" fillId="33" borderId="0" xfId="0" applyNumberFormat="1" applyFont="1" applyFill="1" applyBorder="1" applyAlignment="1">
      <alignment vertical="center"/>
    </xf>
    <xf numFmtId="178" fontId="14" fillId="33" borderId="48" xfId="0" applyNumberFormat="1" applyFont="1" applyFill="1" applyBorder="1" applyAlignment="1">
      <alignment vertical="center"/>
    </xf>
    <xf numFmtId="178" fontId="14" fillId="33" borderId="49" xfId="0" applyNumberFormat="1" applyFont="1" applyFill="1" applyBorder="1" applyAlignment="1">
      <alignment vertical="center"/>
    </xf>
    <xf numFmtId="0" fontId="12" fillId="33" borderId="39" xfId="0" applyFont="1" applyFill="1" applyBorder="1" applyAlignment="1">
      <alignment vertical="center" textRotation="255"/>
    </xf>
    <xf numFmtId="178" fontId="15" fillId="33" borderId="35" xfId="0" applyNumberFormat="1" applyFont="1" applyFill="1" applyBorder="1" applyAlignment="1">
      <alignment vertical="center"/>
    </xf>
    <xf numFmtId="178" fontId="15" fillId="33" borderId="50" xfId="0" applyNumberFormat="1" applyFont="1" applyFill="1" applyBorder="1" applyAlignment="1">
      <alignment vertical="center"/>
    </xf>
    <xf numFmtId="178" fontId="15" fillId="33" borderId="51" xfId="0" applyNumberFormat="1" applyFont="1" applyFill="1" applyBorder="1" applyAlignment="1">
      <alignment vertical="center"/>
    </xf>
    <xf numFmtId="178" fontId="15" fillId="33" borderId="20" xfId="0" applyNumberFormat="1" applyFont="1" applyFill="1" applyBorder="1" applyAlignment="1">
      <alignment vertical="center"/>
    </xf>
    <xf numFmtId="178" fontId="14" fillId="33" borderId="50" xfId="0" applyNumberFormat="1" applyFont="1" applyFill="1" applyBorder="1" applyAlignment="1">
      <alignment vertical="center"/>
    </xf>
    <xf numFmtId="178" fontId="14" fillId="33" borderId="38" xfId="0" applyNumberFormat="1" applyFont="1" applyFill="1" applyBorder="1" applyAlignment="1">
      <alignment vertical="center"/>
    </xf>
    <xf numFmtId="178" fontId="14" fillId="33" borderId="35" xfId="0" applyNumberFormat="1" applyFont="1" applyFill="1" applyBorder="1" applyAlignment="1">
      <alignment vertical="center"/>
    </xf>
    <xf numFmtId="178" fontId="14" fillId="33" borderId="52" xfId="0" applyNumberFormat="1" applyFont="1" applyFill="1" applyBorder="1" applyAlignment="1">
      <alignment vertical="center"/>
    </xf>
    <xf numFmtId="178" fontId="14" fillId="33" borderId="53" xfId="0" applyNumberFormat="1" applyFont="1" applyFill="1" applyBorder="1" applyAlignment="1">
      <alignment vertical="center"/>
    </xf>
    <xf numFmtId="178" fontId="14" fillId="33" borderId="54" xfId="0" applyNumberFormat="1" applyFont="1" applyFill="1" applyBorder="1" applyAlignment="1">
      <alignment vertical="center"/>
    </xf>
    <xf numFmtId="178" fontId="14" fillId="33" borderId="55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26" xfId="0" applyFont="1" applyFill="1" applyBorder="1" applyAlignment="1">
      <alignment horizontal="center" vertical="center" textRotation="255" wrapText="1"/>
    </xf>
    <xf numFmtId="0" fontId="4" fillId="33" borderId="29" xfId="0" applyFont="1" applyFill="1" applyBorder="1" applyAlignment="1">
      <alignment horizontal="center" vertical="center" textRotation="255"/>
    </xf>
    <xf numFmtId="199" fontId="4" fillId="33" borderId="56" xfId="0" applyNumberFormat="1" applyFont="1" applyFill="1" applyBorder="1" applyAlignment="1">
      <alignment horizontal="center" vertical="center"/>
    </xf>
    <xf numFmtId="178" fontId="7" fillId="33" borderId="57" xfId="0" applyNumberFormat="1" applyFont="1" applyFill="1" applyBorder="1" applyAlignment="1">
      <alignment vertical="center"/>
    </xf>
    <xf numFmtId="178" fontId="8" fillId="33" borderId="17" xfId="0" applyNumberFormat="1" applyFont="1" applyFill="1" applyBorder="1" applyAlignment="1">
      <alignment vertical="center"/>
    </xf>
    <xf numFmtId="178" fontId="7" fillId="33" borderId="58" xfId="0" applyNumberFormat="1" applyFont="1" applyFill="1" applyBorder="1" applyAlignment="1">
      <alignment vertical="center"/>
    </xf>
    <xf numFmtId="178" fontId="8" fillId="33" borderId="44" xfId="0" applyNumberFormat="1" applyFont="1" applyFill="1" applyBorder="1" applyAlignment="1">
      <alignment vertical="center"/>
    </xf>
    <xf numFmtId="178" fontId="8" fillId="33" borderId="22" xfId="0" applyNumberFormat="1" applyFont="1" applyFill="1" applyBorder="1" applyAlignment="1">
      <alignment vertical="center"/>
    </xf>
    <xf numFmtId="192" fontId="4" fillId="33" borderId="0" xfId="0" applyNumberFormat="1" applyFont="1" applyFill="1" applyBorder="1" applyAlignment="1">
      <alignment horizontal="center" vertical="center"/>
    </xf>
    <xf numFmtId="178" fontId="7" fillId="33" borderId="59" xfId="0" applyNumberFormat="1" applyFont="1" applyFill="1" applyBorder="1" applyAlignment="1">
      <alignment vertical="center"/>
    </xf>
    <xf numFmtId="192" fontId="4" fillId="33" borderId="40" xfId="0" applyNumberFormat="1" applyFont="1" applyFill="1" applyBorder="1" applyAlignment="1">
      <alignment horizontal="center" vertical="center"/>
    </xf>
    <xf numFmtId="192" fontId="4" fillId="33" borderId="41" xfId="0" applyNumberFormat="1" applyFont="1" applyFill="1" applyBorder="1" applyAlignment="1">
      <alignment horizontal="center" vertical="center"/>
    </xf>
    <xf numFmtId="178" fontId="7" fillId="33" borderId="60" xfId="0" applyNumberFormat="1" applyFont="1" applyFill="1" applyBorder="1" applyAlignment="1">
      <alignment vertical="center"/>
    </xf>
    <xf numFmtId="178" fontId="8" fillId="33" borderId="54" xfId="0" applyNumberFormat="1" applyFont="1" applyFill="1" applyBorder="1" applyAlignment="1">
      <alignment vertical="center"/>
    </xf>
    <xf numFmtId="178" fontId="8" fillId="33" borderId="61" xfId="0" applyNumberFormat="1" applyFont="1" applyFill="1" applyBorder="1" applyAlignment="1">
      <alignment vertical="center"/>
    </xf>
    <xf numFmtId="192" fontId="4" fillId="33" borderId="62" xfId="0" applyNumberFormat="1" applyFont="1" applyFill="1" applyBorder="1" applyAlignment="1">
      <alignment horizontal="center" vertical="center"/>
    </xf>
    <xf numFmtId="178" fontId="7" fillId="33" borderId="63" xfId="0" applyNumberFormat="1" applyFont="1" applyFill="1" applyBorder="1" applyAlignment="1">
      <alignment vertical="center"/>
    </xf>
    <xf numFmtId="178" fontId="8" fillId="33" borderId="43" xfId="0" applyNumberFormat="1" applyFont="1" applyFill="1" applyBorder="1" applyAlignment="1">
      <alignment vertical="center"/>
    </xf>
    <xf numFmtId="210" fontId="16" fillId="33" borderId="57" xfId="0" applyNumberFormat="1" applyFont="1" applyFill="1" applyBorder="1" applyAlignment="1">
      <alignment vertical="center"/>
    </xf>
    <xf numFmtId="210" fontId="16" fillId="33" borderId="30" xfId="0" applyNumberFormat="1" applyFont="1" applyFill="1" applyBorder="1" applyAlignment="1">
      <alignment vertical="center"/>
    </xf>
    <xf numFmtId="210" fontId="16" fillId="33" borderId="31" xfId="0" applyNumberFormat="1" applyFont="1" applyFill="1" applyBorder="1" applyAlignment="1">
      <alignment vertical="center"/>
    </xf>
    <xf numFmtId="210" fontId="16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210" fontId="16" fillId="33" borderId="64" xfId="0" applyNumberFormat="1" applyFont="1" applyFill="1" applyBorder="1" applyAlignment="1">
      <alignment vertical="center"/>
    </xf>
    <xf numFmtId="210" fontId="16" fillId="33" borderId="65" xfId="0" applyNumberFormat="1" applyFont="1" applyFill="1" applyBorder="1" applyAlignment="1">
      <alignment vertical="center"/>
    </xf>
    <xf numFmtId="210" fontId="16" fillId="33" borderId="66" xfId="0" applyNumberFormat="1" applyFont="1" applyFill="1" applyBorder="1" applyAlignment="1">
      <alignment vertical="center"/>
    </xf>
    <xf numFmtId="210" fontId="16" fillId="33" borderId="67" xfId="0" applyNumberFormat="1" applyFont="1" applyFill="1" applyBorder="1" applyAlignment="1">
      <alignment horizontal="right" vertical="center"/>
    </xf>
    <xf numFmtId="210" fontId="16" fillId="33" borderId="67" xfId="0" applyNumberFormat="1" applyFont="1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180" fontId="7" fillId="33" borderId="33" xfId="0" applyNumberFormat="1" applyFont="1" applyFill="1" applyBorder="1" applyAlignment="1">
      <alignment horizontal="center" vertical="center"/>
    </xf>
    <xf numFmtId="180" fontId="7" fillId="33" borderId="15" xfId="0" applyNumberFormat="1" applyFont="1" applyFill="1" applyBorder="1" applyAlignment="1">
      <alignment horizontal="center" vertical="center"/>
    </xf>
    <xf numFmtId="180" fontId="7" fillId="33" borderId="68" xfId="0" applyNumberFormat="1" applyFont="1" applyFill="1" applyBorder="1" applyAlignment="1">
      <alignment horizontal="center" vertical="center"/>
    </xf>
    <xf numFmtId="180" fontId="7" fillId="33" borderId="25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0" fillId="33" borderId="4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93" fontId="7" fillId="33" borderId="33" xfId="0" applyNumberFormat="1" applyFont="1" applyFill="1" applyBorder="1" applyAlignment="1">
      <alignment horizontal="center" vertical="center"/>
    </xf>
    <xf numFmtId="193" fontId="7" fillId="33" borderId="15" xfId="0" applyNumberFormat="1" applyFont="1" applyFill="1" applyBorder="1" applyAlignment="1">
      <alignment horizontal="center" vertical="center"/>
    </xf>
    <xf numFmtId="193" fontId="7" fillId="33" borderId="68" xfId="0" applyNumberFormat="1" applyFont="1" applyFill="1" applyBorder="1" applyAlignment="1">
      <alignment horizontal="center" vertical="center"/>
    </xf>
    <xf numFmtId="193" fontId="7" fillId="33" borderId="2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 textRotation="255"/>
    </xf>
    <xf numFmtId="0" fontId="12" fillId="33" borderId="38" xfId="0" applyFont="1" applyFill="1" applyBorder="1" applyAlignment="1">
      <alignment horizontal="center" vertical="center" textRotation="255"/>
    </xf>
    <xf numFmtId="0" fontId="12" fillId="33" borderId="70" xfId="0" applyFont="1" applyFill="1" applyBorder="1" applyAlignment="1">
      <alignment horizontal="center" vertical="center" textRotation="255"/>
    </xf>
    <xf numFmtId="0" fontId="12" fillId="33" borderId="71" xfId="0" applyFont="1" applyFill="1" applyBorder="1" applyAlignment="1">
      <alignment horizontal="center" vertical="center" textRotation="255"/>
    </xf>
    <xf numFmtId="0" fontId="12" fillId="33" borderId="36" xfId="0" applyFont="1" applyFill="1" applyBorder="1" applyAlignment="1">
      <alignment horizontal="center" vertical="center" textRotation="255"/>
    </xf>
    <xf numFmtId="0" fontId="12" fillId="33" borderId="35" xfId="0" applyFont="1" applyFill="1" applyBorder="1" applyAlignment="1">
      <alignment horizontal="center" vertical="center" textRotation="255"/>
    </xf>
    <xf numFmtId="0" fontId="12" fillId="33" borderId="24" xfId="0" applyFont="1" applyFill="1" applyBorder="1" applyAlignment="1">
      <alignment horizontal="center" vertical="center" textRotation="255" wrapText="1"/>
    </xf>
    <xf numFmtId="0" fontId="12" fillId="33" borderId="24" xfId="0" applyFont="1" applyFill="1" applyBorder="1" applyAlignment="1">
      <alignment horizontal="center" vertical="center" textRotation="255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distributed" vertical="center"/>
    </xf>
    <xf numFmtId="0" fontId="4" fillId="33" borderId="70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distributed" vertical="center"/>
    </xf>
    <xf numFmtId="0" fontId="4" fillId="33" borderId="72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40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distributed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distributed" vertical="center"/>
    </xf>
    <xf numFmtId="0" fontId="4" fillId="33" borderId="57" xfId="0" applyFont="1" applyFill="1" applyBorder="1" applyAlignment="1">
      <alignment horizontal="center" vertical="center" textRotation="255" wrapText="1"/>
    </xf>
    <xf numFmtId="0" fontId="4" fillId="33" borderId="75" xfId="0" applyFont="1" applyFill="1" applyBorder="1" applyAlignment="1">
      <alignment horizontal="center" vertical="center" textRotation="255" wrapText="1"/>
    </xf>
    <xf numFmtId="0" fontId="4" fillId="33" borderId="33" xfId="0" applyFont="1" applyFill="1" applyBorder="1" applyAlignment="1">
      <alignment horizontal="distributed" vertical="center" wrapText="1" indent="1"/>
    </xf>
    <xf numFmtId="0" fontId="4" fillId="33" borderId="46" xfId="0" applyFont="1" applyFill="1" applyBorder="1" applyAlignment="1">
      <alignment horizontal="distributed" vertical="center" wrapText="1" indent="1"/>
    </xf>
    <xf numFmtId="0" fontId="4" fillId="33" borderId="15" xfId="0" applyFont="1" applyFill="1" applyBorder="1" applyAlignment="1">
      <alignment horizontal="distributed" vertical="center" wrapText="1" indent="1"/>
    </xf>
    <xf numFmtId="0" fontId="4" fillId="33" borderId="43" xfId="0" applyFont="1" applyFill="1" applyBorder="1" applyAlignment="1">
      <alignment horizontal="distributed" vertical="center" indent="9"/>
    </xf>
    <xf numFmtId="0" fontId="4" fillId="33" borderId="19" xfId="0" applyFont="1" applyFill="1" applyBorder="1" applyAlignment="1">
      <alignment horizontal="distributed" vertical="center" indent="9"/>
    </xf>
    <xf numFmtId="0" fontId="4" fillId="33" borderId="17" xfId="0" applyFont="1" applyFill="1" applyBorder="1" applyAlignment="1">
      <alignment horizontal="distributed" vertical="center" indent="9"/>
    </xf>
    <xf numFmtId="0" fontId="4" fillId="33" borderId="57" xfId="0" applyFont="1" applyFill="1" applyBorder="1" applyAlignment="1">
      <alignment horizontal="center" vertical="center" textRotation="255"/>
    </xf>
    <xf numFmtId="0" fontId="4" fillId="33" borderId="75" xfId="0" applyFont="1" applyFill="1" applyBorder="1" applyAlignment="1">
      <alignment horizontal="center" vertical="center" textRotation="255"/>
    </xf>
    <xf numFmtId="0" fontId="4" fillId="33" borderId="48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375" style="4" customWidth="1"/>
    <col min="2" max="2" width="24.125" style="4" customWidth="1"/>
    <col min="3" max="3" width="3.625" style="4" customWidth="1"/>
    <col min="4" max="4" width="6.00390625" style="4" customWidth="1"/>
    <col min="5" max="5" width="5.00390625" style="4" customWidth="1"/>
    <col min="6" max="6" width="6.00390625" style="4" customWidth="1"/>
    <col min="7" max="7" width="5.00390625" style="4" customWidth="1"/>
    <col min="8" max="11" width="6.00390625" style="4" customWidth="1"/>
    <col min="12" max="13" width="5.25390625" style="4" customWidth="1"/>
    <col min="14" max="16384" width="9.00390625" style="4" customWidth="1"/>
  </cols>
  <sheetData>
    <row r="1" spans="1:13" ht="13.5">
      <c r="A1" s="1" t="s">
        <v>23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5" t="s">
        <v>24</v>
      </c>
      <c r="B2" s="3"/>
      <c r="C2" s="2"/>
      <c r="D2" s="167"/>
      <c r="E2" s="3"/>
      <c r="F2" s="3"/>
      <c r="G2" s="3"/>
      <c r="H2" s="3"/>
      <c r="I2" s="3"/>
      <c r="J2" s="3"/>
      <c r="K2" s="3"/>
      <c r="L2" s="3"/>
      <c r="M2" s="6"/>
    </row>
    <row r="3" spans="1:13" ht="4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6"/>
    </row>
    <row r="4" spans="1:13" s="7" customFormat="1" ht="12">
      <c r="A4" s="5" t="s">
        <v>125</v>
      </c>
      <c r="B4" s="5"/>
      <c r="C4" s="5"/>
      <c r="M4" s="8"/>
    </row>
    <row r="5" spans="1:13" s="10" customFormat="1" ht="2.25" customHeight="1">
      <c r="A5" s="9"/>
      <c r="B5" s="9"/>
      <c r="C5" s="9"/>
      <c r="M5" s="11"/>
    </row>
    <row r="6" spans="1:3" s="10" customFormat="1" ht="12">
      <c r="A6" s="9" t="s">
        <v>100</v>
      </c>
      <c r="B6" s="9" t="s">
        <v>25</v>
      </c>
      <c r="C6" s="9"/>
    </row>
    <row r="7" spans="1:13" s="12" customFormat="1" ht="21.75" customHeight="1">
      <c r="A7" s="171" t="s">
        <v>26</v>
      </c>
      <c r="B7" s="169"/>
      <c r="C7" s="172"/>
      <c r="D7" s="171" t="s">
        <v>123</v>
      </c>
      <c r="E7" s="170"/>
      <c r="F7" s="171" t="s">
        <v>126</v>
      </c>
      <c r="G7" s="170"/>
      <c r="H7" s="171" t="s">
        <v>27</v>
      </c>
      <c r="I7" s="169"/>
      <c r="J7" s="170"/>
      <c r="K7" s="168" t="s">
        <v>28</v>
      </c>
      <c r="L7" s="169"/>
      <c r="M7" s="170"/>
    </row>
    <row r="8" spans="1:13" s="12" customFormat="1" ht="21.75" customHeight="1">
      <c r="A8" s="198"/>
      <c r="B8" s="199"/>
      <c r="C8" s="200"/>
      <c r="D8" s="13" t="s">
        <v>29</v>
      </c>
      <c r="E8" s="14" t="s">
        <v>30</v>
      </c>
      <c r="F8" s="13" t="s">
        <v>29</v>
      </c>
      <c r="G8" s="15" t="s">
        <v>30</v>
      </c>
      <c r="H8" s="13" t="s">
        <v>3</v>
      </c>
      <c r="I8" s="16" t="s">
        <v>1</v>
      </c>
      <c r="J8" s="15" t="s">
        <v>2</v>
      </c>
      <c r="K8" s="17" t="s">
        <v>3</v>
      </c>
      <c r="L8" s="16" t="s">
        <v>1</v>
      </c>
      <c r="M8" s="15" t="s">
        <v>2</v>
      </c>
    </row>
    <row r="9" spans="1:13" ht="18" customHeight="1">
      <c r="A9" s="196" t="s">
        <v>31</v>
      </c>
      <c r="B9" s="197"/>
      <c r="C9" s="18" t="s">
        <v>101</v>
      </c>
      <c r="D9" s="19">
        <v>48944</v>
      </c>
      <c r="E9" s="20">
        <v>100</v>
      </c>
      <c r="F9" s="19">
        <f>H9+K9</f>
        <v>49330</v>
      </c>
      <c r="G9" s="21">
        <v>100</v>
      </c>
      <c r="H9" s="22">
        <f aca="true" t="shared" si="0" ref="H9:M9">SUM(H10:H16)</f>
        <v>33614</v>
      </c>
      <c r="I9" s="23">
        <f t="shared" si="0"/>
        <v>16678</v>
      </c>
      <c r="J9" s="24">
        <f t="shared" si="0"/>
        <v>16936</v>
      </c>
      <c r="K9" s="22">
        <f t="shared" si="0"/>
        <v>15716</v>
      </c>
      <c r="L9" s="23">
        <f t="shared" si="0"/>
        <v>8280</v>
      </c>
      <c r="M9" s="24">
        <f t="shared" si="0"/>
        <v>7436</v>
      </c>
    </row>
    <row r="10" spans="1:13" ht="18" customHeight="1">
      <c r="A10" s="176" t="s">
        <v>110</v>
      </c>
      <c r="B10" s="177"/>
      <c r="C10" s="25" t="s">
        <v>102</v>
      </c>
      <c r="D10" s="26">
        <v>27451</v>
      </c>
      <c r="E10" s="27">
        <v>56.086547891467795</v>
      </c>
      <c r="F10" s="26">
        <f aca="true" t="shared" si="1" ref="F10:F17">H10+K10</f>
        <v>27466</v>
      </c>
      <c r="G10" s="28">
        <f aca="true" t="shared" si="2" ref="G10:G17">F10/$F$9*100</f>
        <v>55.678086357186295</v>
      </c>
      <c r="H10" s="29">
        <f aca="true" t="shared" si="3" ref="H10:H16">SUM(I10:J10)</f>
        <v>16566</v>
      </c>
      <c r="I10" s="30">
        <v>8004</v>
      </c>
      <c r="J10" s="31">
        <v>8562</v>
      </c>
      <c r="K10" s="29">
        <f aca="true" t="shared" si="4" ref="K10:K17">SUM(L10:M10)</f>
        <v>10900</v>
      </c>
      <c r="L10" s="30">
        <v>5645</v>
      </c>
      <c r="M10" s="31">
        <v>5255</v>
      </c>
    </row>
    <row r="11" spans="1:13" ht="18" customHeight="1">
      <c r="A11" s="176" t="s">
        <v>32</v>
      </c>
      <c r="B11" s="177"/>
      <c r="C11" s="25" t="s">
        <v>103</v>
      </c>
      <c r="D11" s="26">
        <v>8734</v>
      </c>
      <c r="E11" s="27">
        <v>17.84488394900294</v>
      </c>
      <c r="F11" s="26">
        <f t="shared" si="1"/>
        <v>8766</v>
      </c>
      <c r="G11" s="28">
        <f t="shared" si="2"/>
        <v>17.77011960267586</v>
      </c>
      <c r="H11" s="29">
        <f t="shared" si="3"/>
        <v>7046</v>
      </c>
      <c r="I11" s="30">
        <v>2733</v>
      </c>
      <c r="J11" s="31">
        <v>4313</v>
      </c>
      <c r="K11" s="29">
        <f t="shared" si="4"/>
        <v>1720</v>
      </c>
      <c r="L11" s="30">
        <v>650</v>
      </c>
      <c r="M11" s="31">
        <v>1070</v>
      </c>
    </row>
    <row r="12" spans="1:13" ht="18" customHeight="1">
      <c r="A12" s="176" t="s">
        <v>33</v>
      </c>
      <c r="B12" s="177"/>
      <c r="C12" s="25" t="s">
        <v>104</v>
      </c>
      <c r="D12" s="26">
        <v>3909</v>
      </c>
      <c r="E12" s="27">
        <v>7.986678653154626</v>
      </c>
      <c r="F12" s="26">
        <f t="shared" si="1"/>
        <v>3641</v>
      </c>
      <c r="G12" s="28">
        <f t="shared" si="2"/>
        <v>7.380904115142915</v>
      </c>
      <c r="H12" s="29">
        <f t="shared" si="3"/>
        <v>2319</v>
      </c>
      <c r="I12" s="30">
        <v>1619</v>
      </c>
      <c r="J12" s="31">
        <v>700</v>
      </c>
      <c r="K12" s="29">
        <f t="shared" si="4"/>
        <v>1322</v>
      </c>
      <c r="L12" s="30">
        <v>941</v>
      </c>
      <c r="M12" s="31">
        <v>381</v>
      </c>
    </row>
    <row r="13" spans="1:13" ht="18" customHeight="1">
      <c r="A13" s="176" t="s">
        <v>34</v>
      </c>
      <c r="B13" s="177"/>
      <c r="C13" s="25" t="s">
        <v>105</v>
      </c>
      <c r="D13" s="26">
        <v>104</v>
      </c>
      <c r="E13" s="27">
        <v>0.21248774109186006</v>
      </c>
      <c r="F13" s="26">
        <f t="shared" si="1"/>
        <v>121</v>
      </c>
      <c r="G13" s="28">
        <f t="shared" si="2"/>
        <v>0.2452868437056558</v>
      </c>
      <c r="H13" s="29">
        <f t="shared" si="3"/>
        <v>116</v>
      </c>
      <c r="I13" s="30">
        <v>102</v>
      </c>
      <c r="J13" s="31">
        <v>14</v>
      </c>
      <c r="K13" s="29">
        <f t="shared" si="4"/>
        <v>5</v>
      </c>
      <c r="L13" s="30">
        <v>5</v>
      </c>
      <c r="M13" s="31">
        <v>0</v>
      </c>
    </row>
    <row r="14" spans="1:13" ht="18" customHeight="1">
      <c r="A14" s="176" t="s">
        <v>35</v>
      </c>
      <c r="B14" s="177"/>
      <c r="C14" s="25" t="s">
        <v>106</v>
      </c>
      <c r="D14" s="26">
        <v>6719</v>
      </c>
      <c r="E14" s="27">
        <v>13.727933965348152</v>
      </c>
      <c r="F14" s="26">
        <f t="shared" si="1"/>
        <v>6808</v>
      </c>
      <c r="G14" s="28">
        <f t="shared" si="2"/>
        <v>13.80093249543888</v>
      </c>
      <c r="H14" s="29">
        <f t="shared" si="3"/>
        <v>5880</v>
      </c>
      <c r="I14" s="30">
        <v>3381</v>
      </c>
      <c r="J14" s="31">
        <v>2499</v>
      </c>
      <c r="K14" s="29">
        <f t="shared" si="4"/>
        <v>928</v>
      </c>
      <c r="L14" s="30">
        <v>523</v>
      </c>
      <c r="M14" s="31">
        <v>405</v>
      </c>
    </row>
    <row r="15" spans="1:13" ht="18" customHeight="1">
      <c r="A15" s="176" t="s">
        <v>36</v>
      </c>
      <c r="B15" s="177"/>
      <c r="C15" s="25" t="s">
        <v>107</v>
      </c>
      <c r="D15" s="26">
        <v>2022</v>
      </c>
      <c r="E15" s="27">
        <v>4.131252043151356</v>
      </c>
      <c r="F15" s="26">
        <f t="shared" si="1"/>
        <v>2526</v>
      </c>
      <c r="G15" s="28">
        <f t="shared" si="2"/>
        <v>5.120616257855261</v>
      </c>
      <c r="H15" s="29">
        <f t="shared" si="3"/>
        <v>1685</v>
      </c>
      <c r="I15" s="30">
        <v>838</v>
      </c>
      <c r="J15" s="31">
        <v>847</v>
      </c>
      <c r="K15" s="29">
        <f t="shared" si="4"/>
        <v>841</v>
      </c>
      <c r="L15" s="30">
        <v>516</v>
      </c>
      <c r="M15" s="31">
        <v>325</v>
      </c>
    </row>
    <row r="16" spans="1:13" ht="18" customHeight="1">
      <c r="A16" s="188" t="s">
        <v>91</v>
      </c>
      <c r="B16" s="189"/>
      <c r="C16" s="32" t="s">
        <v>108</v>
      </c>
      <c r="D16" s="33">
        <v>5</v>
      </c>
      <c r="E16" s="34">
        <v>0.010215756783262505</v>
      </c>
      <c r="F16" s="33">
        <f t="shared" si="1"/>
        <v>2</v>
      </c>
      <c r="G16" s="34">
        <f t="shared" si="2"/>
        <v>0.004054327995134806</v>
      </c>
      <c r="H16" s="29">
        <f t="shared" si="3"/>
        <v>2</v>
      </c>
      <c r="I16" s="35">
        <v>1</v>
      </c>
      <c r="J16" s="35">
        <v>1</v>
      </c>
      <c r="K16" s="36">
        <f t="shared" si="4"/>
        <v>0</v>
      </c>
      <c r="L16" s="35">
        <v>0</v>
      </c>
      <c r="M16" s="37">
        <v>0</v>
      </c>
    </row>
    <row r="17" spans="1:14" ht="18" customHeight="1">
      <c r="A17" s="38" t="s">
        <v>37</v>
      </c>
      <c r="B17" s="39" t="s">
        <v>119</v>
      </c>
      <c r="C17" s="18" t="s">
        <v>109</v>
      </c>
      <c r="D17" s="19">
        <v>11</v>
      </c>
      <c r="E17" s="40">
        <v>0.02247466492317751</v>
      </c>
      <c r="F17" s="19">
        <f t="shared" si="1"/>
        <v>2</v>
      </c>
      <c r="G17" s="40">
        <f t="shared" si="2"/>
        <v>0.004054327995134806</v>
      </c>
      <c r="H17" s="41">
        <f>SUM(I17:J17)</f>
        <v>1</v>
      </c>
      <c r="I17" s="42">
        <v>0</v>
      </c>
      <c r="J17" s="43">
        <v>1</v>
      </c>
      <c r="K17" s="41">
        <f t="shared" si="4"/>
        <v>1</v>
      </c>
      <c r="L17" s="23">
        <v>1</v>
      </c>
      <c r="M17" s="24">
        <v>0</v>
      </c>
      <c r="N17" s="3"/>
    </row>
    <row r="18" spans="1:14" ht="18.75" customHeight="1">
      <c r="A18" s="182" t="s">
        <v>118</v>
      </c>
      <c r="B18" s="190"/>
      <c r="C18" s="191"/>
      <c r="D18" s="192">
        <v>56.086547891467795</v>
      </c>
      <c r="E18" s="193"/>
      <c r="F18" s="192">
        <f>F10/F9*100</f>
        <v>55.678086357186295</v>
      </c>
      <c r="G18" s="193"/>
      <c r="H18" s="44">
        <f aca="true" t="shared" si="5" ref="H18:M18">H10/H9*100</f>
        <v>49.28303682989231</v>
      </c>
      <c r="I18" s="45">
        <f t="shared" si="5"/>
        <v>47.99136587120758</v>
      </c>
      <c r="J18" s="46">
        <f t="shared" si="5"/>
        <v>50.55503070382616</v>
      </c>
      <c r="K18" s="44">
        <f t="shared" si="5"/>
        <v>69.35607024688217</v>
      </c>
      <c r="L18" s="45">
        <f t="shared" si="5"/>
        <v>68.17632850241546</v>
      </c>
      <c r="M18" s="46">
        <f t="shared" si="5"/>
        <v>70.66971490048412</v>
      </c>
      <c r="N18" s="3"/>
    </row>
    <row r="19" spans="1:14" ht="18.75" customHeight="1">
      <c r="A19" s="185" t="s">
        <v>120</v>
      </c>
      <c r="B19" s="186"/>
      <c r="C19" s="187"/>
      <c r="D19" s="194">
        <v>13.75040863027133</v>
      </c>
      <c r="E19" s="195"/>
      <c r="F19" s="194">
        <f>(F14+F17)/F9*100</f>
        <v>13.804986823434016</v>
      </c>
      <c r="G19" s="195"/>
      <c r="H19" s="47">
        <f aca="true" t="shared" si="6" ref="H19:M19">(H14+H17)/H9*100</f>
        <v>17.4956863211757</v>
      </c>
      <c r="I19" s="48">
        <f t="shared" si="6"/>
        <v>20.272214893872167</v>
      </c>
      <c r="J19" s="49">
        <f t="shared" si="6"/>
        <v>14.761454888993859</v>
      </c>
      <c r="K19" s="47">
        <f t="shared" si="6"/>
        <v>5.911173326546195</v>
      </c>
      <c r="L19" s="48">
        <f t="shared" si="6"/>
        <v>6.328502415458938</v>
      </c>
      <c r="M19" s="50">
        <f t="shared" si="6"/>
        <v>5.446476600322754</v>
      </c>
      <c r="N19" s="3"/>
    </row>
    <row r="20" spans="1:14" ht="13.5">
      <c r="A20" s="51" t="s">
        <v>127</v>
      </c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.75" customHeight="1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2"/>
      <c r="B22" s="9" t="s">
        <v>38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3" s="12" customFormat="1" ht="21.75" customHeight="1">
      <c r="A23" s="171" t="s">
        <v>26</v>
      </c>
      <c r="B23" s="169"/>
      <c r="C23" s="172"/>
      <c r="D23" s="52" t="s">
        <v>123</v>
      </c>
      <c r="E23" s="18"/>
      <c r="F23" s="52" t="s">
        <v>126</v>
      </c>
      <c r="G23" s="18"/>
      <c r="H23" s="171" t="s">
        <v>39</v>
      </c>
      <c r="I23" s="169"/>
      <c r="J23" s="170"/>
      <c r="K23" s="168" t="s">
        <v>40</v>
      </c>
      <c r="L23" s="169"/>
      <c r="M23" s="170"/>
    </row>
    <row r="24" spans="1:13" s="12" customFormat="1" ht="21.75" customHeight="1">
      <c r="A24" s="173"/>
      <c r="B24" s="174"/>
      <c r="C24" s="175"/>
      <c r="D24" s="53" t="s">
        <v>29</v>
      </c>
      <c r="E24" s="54" t="s">
        <v>30</v>
      </c>
      <c r="F24" s="55" t="s">
        <v>29</v>
      </c>
      <c r="G24" s="56" t="s">
        <v>30</v>
      </c>
      <c r="H24" s="53" t="s">
        <v>3</v>
      </c>
      <c r="I24" s="57" t="s">
        <v>1</v>
      </c>
      <c r="J24" s="54" t="s">
        <v>2</v>
      </c>
      <c r="K24" s="55" t="s">
        <v>3</v>
      </c>
      <c r="L24" s="57" t="s">
        <v>1</v>
      </c>
      <c r="M24" s="54" t="s">
        <v>2</v>
      </c>
    </row>
    <row r="25" spans="1:14" ht="18" customHeight="1">
      <c r="A25" s="196" t="s">
        <v>31</v>
      </c>
      <c r="B25" s="197"/>
      <c r="C25" s="58" t="s">
        <v>101</v>
      </c>
      <c r="D25" s="19">
        <v>33112</v>
      </c>
      <c r="E25" s="59">
        <v>100</v>
      </c>
      <c r="F25" s="60">
        <f aca="true" t="shared" si="7" ref="F25:F44">H25+K25</f>
        <v>33614</v>
      </c>
      <c r="G25" s="61">
        <v>100</v>
      </c>
      <c r="H25" s="62">
        <f aca="true" t="shared" si="8" ref="H25:M25">H26+SUM(H31:H35)+H43</f>
        <v>32968</v>
      </c>
      <c r="I25" s="63">
        <f t="shared" si="8"/>
        <v>16294</v>
      </c>
      <c r="J25" s="64">
        <f t="shared" si="8"/>
        <v>16674</v>
      </c>
      <c r="K25" s="62">
        <f t="shared" si="8"/>
        <v>646</v>
      </c>
      <c r="L25" s="63">
        <f t="shared" si="8"/>
        <v>384</v>
      </c>
      <c r="M25" s="64">
        <f t="shared" si="8"/>
        <v>262</v>
      </c>
      <c r="N25" s="3"/>
    </row>
    <row r="26" spans="1:14" ht="18" customHeight="1">
      <c r="A26" s="201" t="s">
        <v>111</v>
      </c>
      <c r="B26" s="65" t="s">
        <v>3</v>
      </c>
      <c r="C26" s="66" t="s">
        <v>102</v>
      </c>
      <c r="D26" s="67">
        <v>16605</v>
      </c>
      <c r="E26" s="68">
        <v>50.14798260449383</v>
      </c>
      <c r="F26" s="60">
        <f t="shared" si="7"/>
        <v>16566</v>
      </c>
      <c r="G26" s="61">
        <f aca="true" t="shared" si="9" ref="G26:G44">F26/$F$25*100</f>
        <v>49.28303682989231</v>
      </c>
      <c r="H26" s="62">
        <f aca="true" t="shared" si="10" ref="H26:H44">SUM(I26:J26)</f>
        <v>16494</v>
      </c>
      <c r="I26" s="30">
        <f>SUM(I27:I30)</f>
        <v>7957</v>
      </c>
      <c r="J26" s="30">
        <f>SUM(J27:J30)</f>
        <v>8537</v>
      </c>
      <c r="K26" s="62">
        <f aca="true" t="shared" si="11" ref="K26:K44">SUM(L26:M26)</f>
        <v>72</v>
      </c>
      <c r="L26" s="30">
        <f>SUM(L27:L30)</f>
        <v>47</v>
      </c>
      <c r="M26" s="31">
        <f>SUM(M27:M30)</f>
        <v>25</v>
      </c>
      <c r="N26" s="3"/>
    </row>
    <row r="27" spans="1:14" ht="18" customHeight="1">
      <c r="A27" s="202"/>
      <c r="B27" s="69" t="s">
        <v>41</v>
      </c>
      <c r="C27" s="66"/>
      <c r="D27" s="67">
        <v>15154</v>
      </c>
      <c r="E27" s="68">
        <v>45.76588547958444</v>
      </c>
      <c r="F27" s="60">
        <f t="shared" si="7"/>
        <v>15254</v>
      </c>
      <c r="G27" s="61">
        <f t="shared" si="9"/>
        <v>45.379901231629674</v>
      </c>
      <c r="H27" s="62">
        <f t="shared" si="10"/>
        <v>15193</v>
      </c>
      <c r="I27" s="30">
        <v>7871</v>
      </c>
      <c r="J27" s="31">
        <v>7322</v>
      </c>
      <c r="K27" s="62">
        <f t="shared" si="11"/>
        <v>61</v>
      </c>
      <c r="L27" s="30">
        <v>44</v>
      </c>
      <c r="M27" s="31">
        <v>17</v>
      </c>
      <c r="N27" s="3"/>
    </row>
    <row r="28" spans="1:14" ht="18" customHeight="1">
      <c r="A28" s="202"/>
      <c r="B28" s="69" t="s">
        <v>42</v>
      </c>
      <c r="C28" s="66"/>
      <c r="D28" s="67">
        <v>1393</v>
      </c>
      <c r="E28" s="68">
        <v>4.20693404203914</v>
      </c>
      <c r="F28" s="60">
        <f t="shared" si="7"/>
        <v>1251</v>
      </c>
      <c r="G28" s="61">
        <f t="shared" si="9"/>
        <v>3.721663592550723</v>
      </c>
      <c r="H28" s="62">
        <f t="shared" si="10"/>
        <v>1242</v>
      </c>
      <c r="I28" s="30">
        <v>74</v>
      </c>
      <c r="J28" s="31">
        <v>1168</v>
      </c>
      <c r="K28" s="62">
        <f t="shared" si="11"/>
        <v>9</v>
      </c>
      <c r="L28" s="30">
        <v>3</v>
      </c>
      <c r="M28" s="31">
        <v>6</v>
      </c>
      <c r="N28" s="3"/>
    </row>
    <row r="29" spans="1:14" ht="18" customHeight="1">
      <c r="A29" s="202"/>
      <c r="B29" s="69" t="s">
        <v>43</v>
      </c>
      <c r="C29" s="66"/>
      <c r="D29" s="67">
        <v>16</v>
      </c>
      <c r="E29" s="68">
        <v>0.048320850446967864</v>
      </c>
      <c r="F29" s="60">
        <f t="shared" si="7"/>
        <v>15</v>
      </c>
      <c r="G29" s="61">
        <f t="shared" si="9"/>
        <v>0.044624263699648954</v>
      </c>
      <c r="H29" s="62">
        <f t="shared" si="10"/>
        <v>13</v>
      </c>
      <c r="I29" s="30">
        <v>6</v>
      </c>
      <c r="J29" s="31">
        <v>7</v>
      </c>
      <c r="K29" s="62">
        <f t="shared" si="11"/>
        <v>2</v>
      </c>
      <c r="L29" s="30">
        <v>0</v>
      </c>
      <c r="M29" s="31">
        <v>2</v>
      </c>
      <c r="N29" s="3"/>
    </row>
    <row r="30" spans="1:14" ht="18" customHeight="1">
      <c r="A30" s="202"/>
      <c r="B30" s="69" t="s">
        <v>114</v>
      </c>
      <c r="C30" s="66"/>
      <c r="D30" s="67">
        <v>42</v>
      </c>
      <c r="E30" s="68">
        <v>0.12684223242329065</v>
      </c>
      <c r="F30" s="60">
        <f t="shared" si="7"/>
        <v>46</v>
      </c>
      <c r="G30" s="61">
        <f t="shared" si="9"/>
        <v>0.1368477420122568</v>
      </c>
      <c r="H30" s="62">
        <f t="shared" si="10"/>
        <v>46</v>
      </c>
      <c r="I30" s="30">
        <v>6</v>
      </c>
      <c r="J30" s="31">
        <v>40</v>
      </c>
      <c r="K30" s="62">
        <f t="shared" si="11"/>
        <v>0</v>
      </c>
      <c r="L30" s="30">
        <v>0</v>
      </c>
      <c r="M30" s="31">
        <v>0</v>
      </c>
      <c r="N30" s="3"/>
    </row>
    <row r="31" spans="1:13" ht="18" customHeight="1">
      <c r="A31" s="176" t="s">
        <v>32</v>
      </c>
      <c r="B31" s="177"/>
      <c r="C31" s="66" t="s">
        <v>103</v>
      </c>
      <c r="D31" s="67">
        <v>6950</v>
      </c>
      <c r="E31" s="68">
        <v>20.989369412901667</v>
      </c>
      <c r="F31" s="60">
        <f t="shared" si="7"/>
        <v>7046</v>
      </c>
      <c r="G31" s="61">
        <f t="shared" si="9"/>
        <v>20.96150413518177</v>
      </c>
      <c r="H31" s="62">
        <f t="shared" si="10"/>
        <v>6946</v>
      </c>
      <c r="I31" s="30">
        <v>2677</v>
      </c>
      <c r="J31" s="31">
        <v>4269</v>
      </c>
      <c r="K31" s="62">
        <f t="shared" si="11"/>
        <v>100</v>
      </c>
      <c r="L31" s="30">
        <v>56</v>
      </c>
      <c r="M31" s="31">
        <v>44</v>
      </c>
    </row>
    <row r="32" spans="1:13" ht="18" customHeight="1">
      <c r="A32" s="176" t="s">
        <v>33</v>
      </c>
      <c r="B32" s="177"/>
      <c r="C32" s="66" t="s">
        <v>104</v>
      </c>
      <c r="D32" s="67">
        <v>135</v>
      </c>
      <c r="E32" s="68">
        <v>0.4077071756462914</v>
      </c>
      <c r="F32" s="60">
        <f t="shared" si="7"/>
        <v>165</v>
      </c>
      <c r="G32" s="61">
        <f t="shared" si="9"/>
        <v>0.49086690069613853</v>
      </c>
      <c r="H32" s="62">
        <f t="shared" si="10"/>
        <v>163</v>
      </c>
      <c r="I32" s="30">
        <v>80</v>
      </c>
      <c r="J32" s="31">
        <v>83</v>
      </c>
      <c r="K32" s="62">
        <f t="shared" si="11"/>
        <v>2</v>
      </c>
      <c r="L32" s="30">
        <v>0</v>
      </c>
      <c r="M32" s="31">
        <v>2</v>
      </c>
    </row>
    <row r="33" spans="1:13" ht="18" customHeight="1">
      <c r="A33" s="176" t="s">
        <v>34</v>
      </c>
      <c r="B33" s="177"/>
      <c r="C33" s="66" t="s">
        <v>105</v>
      </c>
      <c r="D33" s="67">
        <v>93</v>
      </c>
      <c r="E33" s="68">
        <v>0.2808649432230007</v>
      </c>
      <c r="F33" s="60">
        <f t="shared" si="7"/>
        <v>116</v>
      </c>
      <c r="G33" s="61">
        <f t="shared" si="9"/>
        <v>0.34509430594395196</v>
      </c>
      <c r="H33" s="62">
        <f t="shared" si="10"/>
        <v>106</v>
      </c>
      <c r="I33" s="30">
        <v>94</v>
      </c>
      <c r="J33" s="31">
        <v>12</v>
      </c>
      <c r="K33" s="62">
        <f t="shared" si="11"/>
        <v>10</v>
      </c>
      <c r="L33" s="30">
        <v>8</v>
      </c>
      <c r="M33" s="31">
        <v>2</v>
      </c>
    </row>
    <row r="34" spans="1:13" ht="18" customHeight="1">
      <c r="A34" s="176" t="s">
        <v>35</v>
      </c>
      <c r="B34" s="177"/>
      <c r="C34" s="66" t="s">
        <v>106</v>
      </c>
      <c r="D34" s="67">
        <v>5722</v>
      </c>
      <c r="E34" s="68">
        <v>17.280744141096882</v>
      </c>
      <c r="F34" s="60">
        <f t="shared" si="7"/>
        <v>5880</v>
      </c>
      <c r="G34" s="61">
        <f t="shared" si="9"/>
        <v>17.49271137026239</v>
      </c>
      <c r="H34" s="62">
        <f t="shared" si="10"/>
        <v>5624</v>
      </c>
      <c r="I34" s="30">
        <v>3215</v>
      </c>
      <c r="J34" s="31">
        <v>2409</v>
      </c>
      <c r="K34" s="62">
        <f t="shared" si="11"/>
        <v>256</v>
      </c>
      <c r="L34" s="30">
        <v>166</v>
      </c>
      <c r="M34" s="31">
        <v>90</v>
      </c>
    </row>
    <row r="35" spans="1:13" ht="18" customHeight="1">
      <c r="A35" s="201" t="s">
        <v>44</v>
      </c>
      <c r="B35" s="70" t="s">
        <v>3</v>
      </c>
      <c r="C35" s="66" t="s">
        <v>107</v>
      </c>
      <c r="D35" s="67">
        <v>3607</v>
      </c>
      <c r="E35" s="68">
        <v>10.893331722638317</v>
      </c>
      <c r="F35" s="60">
        <f t="shared" si="7"/>
        <v>3839</v>
      </c>
      <c r="G35" s="61">
        <f t="shared" si="9"/>
        <v>11.420836556196823</v>
      </c>
      <c r="H35" s="62">
        <f t="shared" si="10"/>
        <v>3633</v>
      </c>
      <c r="I35" s="30">
        <f>SUM(I36:I42)</f>
        <v>2270</v>
      </c>
      <c r="J35" s="30">
        <f>SUM(J36:J42)</f>
        <v>1363</v>
      </c>
      <c r="K35" s="62">
        <f>SUM(K36:K42)</f>
        <v>206</v>
      </c>
      <c r="L35" s="30">
        <f>SUM(L36:L42)</f>
        <v>107</v>
      </c>
      <c r="M35" s="31">
        <f>SUM(M36:M42)</f>
        <v>99</v>
      </c>
    </row>
    <row r="36" spans="1:13" ht="18" customHeight="1">
      <c r="A36" s="202"/>
      <c r="B36" s="69" t="s">
        <v>6</v>
      </c>
      <c r="C36" s="25"/>
      <c r="D36" s="67">
        <v>74</v>
      </c>
      <c r="E36" s="68">
        <v>0.22348393331722638</v>
      </c>
      <c r="F36" s="60">
        <f t="shared" si="7"/>
        <v>91</v>
      </c>
      <c r="G36" s="61">
        <f t="shared" si="9"/>
        <v>0.27072053311120364</v>
      </c>
      <c r="H36" s="62">
        <f t="shared" si="10"/>
        <v>79</v>
      </c>
      <c r="I36" s="30">
        <v>13</v>
      </c>
      <c r="J36" s="31">
        <v>66</v>
      </c>
      <c r="K36" s="62">
        <f t="shared" si="11"/>
        <v>12</v>
      </c>
      <c r="L36" s="30">
        <v>5</v>
      </c>
      <c r="M36" s="31">
        <v>7</v>
      </c>
    </row>
    <row r="37" spans="1:13" ht="18" customHeight="1">
      <c r="A37" s="202"/>
      <c r="B37" s="69" t="s">
        <v>45</v>
      </c>
      <c r="C37" s="25"/>
      <c r="D37" s="67">
        <v>2086</v>
      </c>
      <c r="E37" s="68">
        <v>6.299830877023435</v>
      </c>
      <c r="F37" s="60">
        <f t="shared" si="7"/>
        <v>2154</v>
      </c>
      <c r="G37" s="61">
        <f t="shared" si="9"/>
        <v>6.40804426726959</v>
      </c>
      <c r="H37" s="62">
        <f t="shared" si="10"/>
        <v>2154</v>
      </c>
      <c r="I37" s="30">
        <v>1539</v>
      </c>
      <c r="J37" s="31">
        <v>615</v>
      </c>
      <c r="K37" s="62">
        <f t="shared" si="11"/>
        <v>0</v>
      </c>
      <c r="L37" s="30">
        <v>0</v>
      </c>
      <c r="M37" s="31">
        <v>0</v>
      </c>
    </row>
    <row r="38" spans="1:13" ht="18" customHeight="1">
      <c r="A38" s="202"/>
      <c r="B38" s="69" t="s">
        <v>46</v>
      </c>
      <c r="C38" s="25"/>
      <c r="D38" s="67">
        <v>404</v>
      </c>
      <c r="E38" s="68">
        <v>1.2201014737859386</v>
      </c>
      <c r="F38" s="60">
        <f t="shared" si="7"/>
        <v>587</v>
      </c>
      <c r="G38" s="61">
        <f t="shared" si="9"/>
        <v>1.7462961861129291</v>
      </c>
      <c r="H38" s="62">
        <f t="shared" si="10"/>
        <v>559</v>
      </c>
      <c r="I38" s="30">
        <v>374</v>
      </c>
      <c r="J38" s="31">
        <v>185</v>
      </c>
      <c r="K38" s="62">
        <f t="shared" si="11"/>
        <v>28</v>
      </c>
      <c r="L38" s="30">
        <v>18</v>
      </c>
      <c r="M38" s="31">
        <v>10</v>
      </c>
    </row>
    <row r="39" spans="1:13" ht="18" customHeight="1">
      <c r="A39" s="202"/>
      <c r="B39" s="69" t="s">
        <v>7</v>
      </c>
      <c r="C39" s="25"/>
      <c r="D39" s="67">
        <v>583</v>
      </c>
      <c r="E39" s="68">
        <v>1.7606909881613917</v>
      </c>
      <c r="F39" s="60">
        <f t="shared" si="7"/>
        <v>551</v>
      </c>
      <c r="G39" s="61">
        <f t="shared" si="9"/>
        <v>1.6391979532337717</v>
      </c>
      <c r="H39" s="62">
        <f t="shared" si="10"/>
        <v>424</v>
      </c>
      <c r="I39" s="30">
        <v>146</v>
      </c>
      <c r="J39" s="31">
        <v>278</v>
      </c>
      <c r="K39" s="62">
        <f t="shared" si="11"/>
        <v>127</v>
      </c>
      <c r="L39" s="30">
        <v>62</v>
      </c>
      <c r="M39" s="31">
        <v>65</v>
      </c>
    </row>
    <row r="40" spans="1:13" ht="18" customHeight="1">
      <c r="A40" s="202"/>
      <c r="B40" s="69" t="s">
        <v>8</v>
      </c>
      <c r="C40" s="25"/>
      <c r="D40" s="67">
        <v>51</v>
      </c>
      <c r="E40" s="68">
        <v>0.15402271079971008</v>
      </c>
      <c r="F40" s="60">
        <f t="shared" si="7"/>
        <v>46</v>
      </c>
      <c r="G40" s="61">
        <f t="shared" si="9"/>
        <v>0.1368477420122568</v>
      </c>
      <c r="H40" s="62">
        <f t="shared" si="10"/>
        <v>46</v>
      </c>
      <c r="I40" s="30">
        <v>18</v>
      </c>
      <c r="J40" s="31">
        <v>28</v>
      </c>
      <c r="K40" s="62">
        <f t="shared" si="11"/>
        <v>0</v>
      </c>
      <c r="L40" s="30">
        <v>0</v>
      </c>
      <c r="M40" s="31">
        <v>0</v>
      </c>
    </row>
    <row r="41" spans="1:13" ht="18" customHeight="1">
      <c r="A41" s="202"/>
      <c r="B41" s="69" t="s">
        <v>47</v>
      </c>
      <c r="C41" s="25"/>
      <c r="D41" s="67">
        <v>2</v>
      </c>
      <c r="E41" s="71">
        <v>0.006040106305870983</v>
      </c>
      <c r="F41" s="60">
        <f t="shared" si="7"/>
        <v>1</v>
      </c>
      <c r="G41" s="71">
        <f t="shared" si="9"/>
        <v>0.0029749509133099304</v>
      </c>
      <c r="H41" s="62">
        <f t="shared" si="10"/>
        <v>0</v>
      </c>
      <c r="I41" s="30">
        <v>0</v>
      </c>
      <c r="J41" s="30">
        <v>0</v>
      </c>
      <c r="K41" s="62">
        <f t="shared" si="11"/>
        <v>1</v>
      </c>
      <c r="L41" s="30">
        <v>1</v>
      </c>
      <c r="M41" s="31">
        <v>0</v>
      </c>
    </row>
    <row r="42" spans="1:13" ht="18" customHeight="1">
      <c r="A42" s="202"/>
      <c r="B42" s="69" t="s">
        <v>48</v>
      </c>
      <c r="C42" s="25"/>
      <c r="D42" s="67">
        <v>407</v>
      </c>
      <c r="E42" s="68">
        <v>1.2291616332447453</v>
      </c>
      <c r="F42" s="60">
        <f t="shared" si="7"/>
        <v>409</v>
      </c>
      <c r="G42" s="68">
        <f t="shared" si="9"/>
        <v>1.2167549235437616</v>
      </c>
      <c r="H42" s="62">
        <f t="shared" si="10"/>
        <v>371</v>
      </c>
      <c r="I42" s="30">
        <v>180</v>
      </c>
      <c r="J42" s="31">
        <v>191</v>
      </c>
      <c r="K42" s="62">
        <f t="shared" si="11"/>
        <v>38</v>
      </c>
      <c r="L42" s="30">
        <v>21</v>
      </c>
      <c r="M42" s="31">
        <v>17</v>
      </c>
    </row>
    <row r="43" spans="1:13" ht="18" customHeight="1">
      <c r="A43" s="206" t="s">
        <v>91</v>
      </c>
      <c r="B43" s="207"/>
      <c r="C43" s="72" t="s">
        <v>108</v>
      </c>
      <c r="D43" s="33">
        <v>0</v>
      </c>
      <c r="E43" s="73">
        <v>0</v>
      </c>
      <c r="F43" s="33">
        <f t="shared" si="7"/>
        <v>2</v>
      </c>
      <c r="G43" s="73">
        <f t="shared" si="9"/>
        <v>0.005949901826619861</v>
      </c>
      <c r="H43" s="62">
        <f t="shared" si="10"/>
        <v>2</v>
      </c>
      <c r="I43" s="30">
        <v>1</v>
      </c>
      <c r="J43" s="37">
        <v>1</v>
      </c>
      <c r="K43" s="74">
        <f t="shared" si="11"/>
        <v>0</v>
      </c>
      <c r="L43" s="35">
        <v>0</v>
      </c>
      <c r="M43" s="37">
        <v>0</v>
      </c>
    </row>
    <row r="44" spans="1:13" ht="18" customHeight="1">
      <c r="A44" s="38" t="s">
        <v>37</v>
      </c>
      <c r="B44" s="39" t="s">
        <v>119</v>
      </c>
      <c r="C44" s="58" t="s">
        <v>109</v>
      </c>
      <c r="D44" s="67">
        <v>6</v>
      </c>
      <c r="E44" s="68">
        <v>0.01812031891761295</v>
      </c>
      <c r="F44" s="60">
        <f t="shared" si="7"/>
        <v>1</v>
      </c>
      <c r="G44" s="61">
        <f t="shared" si="9"/>
        <v>0.0029749509133099304</v>
      </c>
      <c r="H44" s="22">
        <f t="shared" si="10"/>
        <v>1</v>
      </c>
      <c r="I44" s="23">
        <v>0</v>
      </c>
      <c r="J44" s="24">
        <v>1</v>
      </c>
      <c r="K44" s="22">
        <f t="shared" si="11"/>
        <v>0</v>
      </c>
      <c r="L44" s="63">
        <v>0</v>
      </c>
      <c r="M44" s="24">
        <v>0</v>
      </c>
    </row>
    <row r="45" spans="1:13" ht="19.5" customHeight="1">
      <c r="A45" s="182" t="s">
        <v>118</v>
      </c>
      <c r="B45" s="183"/>
      <c r="C45" s="184"/>
      <c r="D45" s="178">
        <v>50.14798260449383</v>
      </c>
      <c r="E45" s="179"/>
      <c r="F45" s="178">
        <f>F26/F25*100</f>
        <v>49.28303682989231</v>
      </c>
      <c r="G45" s="179"/>
      <c r="H45" s="75">
        <f aca="true" t="shared" si="12" ref="H45:M45">H26/H25*100</f>
        <v>50.030332443581656</v>
      </c>
      <c r="I45" s="76">
        <f t="shared" si="12"/>
        <v>48.83392659874801</v>
      </c>
      <c r="J45" s="77">
        <f t="shared" si="12"/>
        <v>51.19947223221782</v>
      </c>
      <c r="K45" s="75">
        <f t="shared" si="12"/>
        <v>11.145510835913312</v>
      </c>
      <c r="L45" s="76">
        <f t="shared" si="12"/>
        <v>12.239583333333332</v>
      </c>
      <c r="M45" s="77">
        <f t="shared" si="12"/>
        <v>9.541984732824428</v>
      </c>
    </row>
    <row r="46" spans="1:13" ht="19.5" customHeight="1">
      <c r="A46" s="203" t="s">
        <v>121</v>
      </c>
      <c r="B46" s="204"/>
      <c r="C46" s="205"/>
      <c r="D46" s="180">
        <v>17.298864460014496</v>
      </c>
      <c r="E46" s="181"/>
      <c r="F46" s="180">
        <f>(F34+F44)/F25*100</f>
        <v>17.4956863211757</v>
      </c>
      <c r="G46" s="181"/>
      <c r="H46" s="78">
        <f aca="true" t="shared" si="13" ref="H46:M46">(H34+H44)/H25*100</f>
        <v>17.061999514680902</v>
      </c>
      <c r="I46" s="79">
        <f t="shared" si="13"/>
        <v>19.73118939486928</v>
      </c>
      <c r="J46" s="80">
        <f t="shared" si="13"/>
        <v>14.453640398224781</v>
      </c>
      <c r="K46" s="78">
        <f t="shared" si="13"/>
        <v>39.628482972136226</v>
      </c>
      <c r="L46" s="79">
        <f t="shared" si="13"/>
        <v>43.22916666666667</v>
      </c>
      <c r="M46" s="80">
        <f t="shared" si="13"/>
        <v>34.35114503816794</v>
      </c>
    </row>
  </sheetData>
  <sheetProtection/>
  <mergeCells count="36">
    <mergeCell ref="A35:A42"/>
    <mergeCell ref="A25:B25"/>
    <mergeCell ref="A26:A30"/>
    <mergeCell ref="A46:C46"/>
    <mergeCell ref="A43:B43"/>
    <mergeCell ref="D18:E18"/>
    <mergeCell ref="D19:E19"/>
    <mergeCell ref="A32:B32"/>
    <mergeCell ref="A33:B33"/>
    <mergeCell ref="F18:G18"/>
    <mergeCell ref="F19:G19"/>
    <mergeCell ref="F7:G7"/>
    <mergeCell ref="H7:J7"/>
    <mergeCell ref="K7:M7"/>
    <mergeCell ref="A9:B9"/>
    <mergeCell ref="A10:B10"/>
    <mergeCell ref="A11:B11"/>
    <mergeCell ref="A7:C8"/>
    <mergeCell ref="D7:E7"/>
    <mergeCell ref="A12:B12"/>
    <mergeCell ref="A13:B13"/>
    <mergeCell ref="A14:B14"/>
    <mergeCell ref="A15:B15"/>
    <mergeCell ref="A19:C19"/>
    <mergeCell ref="A16:B16"/>
    <mergeCell ref="A18:C18"/>
    <mergeCell ref="K23:M23"/>
    <mergeCell ref="A23:C24"/>
    <mergeCell ref="H23:J23"/>
    <mergeCell ref="A31:B31"/>
    <mergeCell ref="D45:E45"/>
    <mergeCell ref="D46:E46"/>
    <mergeCell ref="F45:G45"/>
    <mergeCell ref="F46:G46"/>
    <mergeCell ref="A45:C45"/>
    <mergeCell ref="A34:B34"/>
  </mergeCells>
  <conditionalFormatting sqref="A47:C65536 E47:E65536 C20:C44 E24:E44 A1:A46 B19:B46 E20:E22 B3:B17 B1 D18:D65536 F18:F65536 G20:G44 G47:G65536 C1:IV17 H18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blackAndWhite="1"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view="pageBreakPreview" zoomScaleNormal="110" zoomScaleSheetLayoutView="100" zoomScalePageLayoutView="0" workbookViewId="0" topLeftCell="A1">
      <pane xSplit="3" ySplit="6" topLeftCell="D7" activePane="bottomRight" state="frozen"/>
      <selection pane="topLeft" activeCell="B18" sqref="B18:D19"/>
      <selection pane="topRight" activeCell="B18" sqref="B18:D19"/>
      <selection pane="bottomLeft" activeCell="B18" sqref="B18:D19"/>
      <selection pane="bottomRight" activeCell="B18" sqref="B18:D19"/>
    </sheetView>
  </sheetViews>
  <sheetFormatPr defaultColWidth="9.00390625" defaultRowHeight="13.5"/>
  <cols>
    <col min="1" max="1" width="1.75390625" style="104" customWidth="1"/>
    <col min="2" max="3" width="1.875" style="104" customWidth="1"/>
    <col min="4" max="4" width="1.75390625" style="134" customWidth="1"/>
    <col min="5" max="5" width="5.25390625" style="104" customWidth="1"/>
    <col min="6" max="7" width="4.00390625" style="104" customWidth="1"/>
    <col min="8" max="8" width="3.00390625" style="104" customWidth="1"/>
    <col min="9" max="9" width="4.25390625" style="104" customWidth="1"/>
    <col min="10" max="11" width="4.00390625" style="104" customWidth="1"/>
    <col min="12" max="13" width="2.625" style="104" customWidth="1"/>
    <col min="14" max="14" width="4.25390625" style="104" customWidth="1"/>
    <col min="15" max="15" width="2.625" style="104" customWidth="1"/>
    <col min="16" max="17" width="1.625" style="104" customWidth="1"/>
    <col min="18" max="19" width="2.875" style="104" customWidth="1"/>
    <col min="20" max="21" width="2.125" style="104" customWidth="1"/>
    <col min="22" max="27" width="2.875" style="104" customWidth="1"/>
    <col min="28" max="28" width="4.00390625" style="104" customWidth="1"/>
    <col min="29" max="29" width="2.25390625" style="104" customWidth="1"/>
    <col min="30" max="30" width="2.625" style="104" customWidth="1"/>
    <col min="31" max="31" width="2.875" style="104" customWidth="1"/>
    <col min="32" max="32" width="4.50390625" style="104" customWidth="1"/>
    <col min="33" max="33" width="9.00390625" style="104" customWidth="1"/>
    <col min="34" max="36" width="6.625" style="104" customWidth="1"/>
    <col min="37" max="16384" width="9.00390625" style="104" customWidth="1"/>
  </cols>
  <sheetData>
    <row r="1" spans="4:32" s="4" customFormat="1" ht="10.5">
      <c r="D1" s="12"/>
      <c r="AF1" s="6" t="s">
        <v>49</v>
      </c>
    </row>
    <row r="2" s="10" customFormat="1" ht="7.5" customHeight="1">
      <c r="D2" s="81"/>
    </row>
    <row r="3" spans="2:4" s="10" customFormat="1" ht="12">
      <c r="B3" s="10" t="s">
        <v>112</v>
      </c>
      <c r="D3" s="81"/>
    </row>
    <row r="4" spans="1:32" s="82" customFormat="1" ht="24" customHeight="1">
      <c r="A4" s="222" t="s">
        <v>50</v>
      </c>
      <c r="B4" s="208"/>
      <c r="C4" s="208"/>
      <c r="D4" s="209"/>
      <c r="E4" s="220" t="s">
        <v>51</v>
      </c>
      <c r="F4" s="208"/>
      <c r="G4" s="208"/>
      <c r="H4" s="208" t="s">
        <v>52</v>
      </c>
      <c r="I4" s="208"/>
      <c r="J4" s="208" t="s">
        <v>53</v>
      </c>
      <c r="K4" s="208"/>
      <c r="L4" s="208" t="s">
        <v>54</v>
      </c>
      <c r="M4" s="208"/>
      <c r="N4" s="208" t="s">
        <v>55</v>
      </c>
      <c r="O4" s="208"/>
      <c r="P4" s="214" t="s">
        <v>56</v>
      </c>
      <c r="Q4" s="215"/>
      <c r="R4" s="208" t="s">
        <v>57</v>
      </c>
      <c r="S4" s="208"/>
      <c r="T4" s="208" t="s">
        <v>58</v>
      </c>
      <c r="U4" s="208"/>
      <c r="V4" s="208"/>
      <c r="W4" s="208"/>
      <c r="X4" s="208"/>
      <c r="Y4" s="208"/>
      <c r="Z4" s="212" t="s">
        <v>59</v>
      </c>
      <c r="AA4" s="208" t="s">
        <v>60</v>
      </c>
      <c r="AB4" s="208"/>
      <c r="AC4" s="208" t="s">
        <v>61</v>
      </c>
      <c r="AD4" s="208"/>
      <c r="AE4" s="208" t="s">
        <v>9</v>
      </c>
      <c r="AF4" s="209"/>
    </row>
    <row r="5" spans="1:32" s="82" customFormat="1" ht="24" customHeight="1">
      <c r="A5" s="223"/>
      <c r="B5" s="210"/>
      <c r="C5" s="210"/>
      <c r="D5" s="211"/>
      <c r="E5" s="221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6"/>
      <c r="Q5" s="217"/>
      <c r="R5" s="210"/>
      <c r="S5" s="210"/>
      <c r="T5" s="210" t="s">
        <v>62</v>
      </c>
      <c r="U5" s="210"/>
      <c r="V5" s="210" t="s">
        <v>63</v>
      </c>
      <c r="W5" s="210"/>
      <c r="X5" s="210" t="s">
        <v>64</v>
      </c>
      <c r="Y5" s="210"/>
      <c r="Z5" s="213"/>
      <c r="AA5" s="210"/>
      <c r="AB5" s="210"/>
      <c r="AC5" s="210"/>
      <c r="AD5" s="210"/>
      <c r="AE5" s="210"/>
      <c r="AF5" s="211"/>
    </row>
    <row r="6" spans="1:32" s="82" customFormat="1" ht="24" customHeight="1">
      <c r="A6" s="224"/>
      <c r="B6" s="225"/>
      <c r="C6" s="225"/>
      <c r="D6" s="226"/>
      <c r="E6" s="83" t="s">
        <v>3</v>
      </c>
      <c r="F6" s="84" t="s">
        <v>1</v>
      </c>
      <c r="G6" s="84" t="s">
        <v>2</v>
      </c>
      <c r="H6" s="84" t="s">
        <v>1</v>
      </c>
      <c r="I6" s="84" t="s">
        <v>2</v>
      </c>
      <c r="J6" s="84" t="s">
        <v>1</v>
      </c>
      <c r="K6" s="84" t="s">
        <v>2</v>
      </c>
      <c r="L6" s="84" t="s">
        <v>1</v>
      </c>
      <c r="M6" s="84" t="s">
        <v>2</v>
      </c>
      <c r="N6" s="84" t="s">
        <v>1</v>
      </c>
      <c r="O6" s="84" t="s">
        <v>2</v>
      </c>
      <c r="P6" s="84" t="s">
        <v>1</v>
      </c>
      <c r="Q6" s="84" t="s">
        <v>2</v>
      </c>
      <c r="R6" s="84" t="s">
        <v>1</v>
      </c>
      <c r="S6" s="84" t="s">
        <v>2</v>
      </c>
      <c r="T6" s="84" t="s">
        <v>1</v>
      </c>
      <c r="U6" s="84" t="s">
        <v>2</v>
      </c>
      <c r="V6" s="84" t="s">
        <v>1</v>
      </c>
      <c r="W6" s="84" t="s">
        <v>2</v>
      </c>
      <c r="X6" s="84" t="s">
        <v>1</v>
      </c>
      <c r="Y6" s="84" t="s">
        <v>2</v>
      </c>
      <c r="Z6" s="84" t="s">
        <v>2</v>
      </c>
      <c r="AA6" s="84" t="s">
        <v>1</v>
      </c>
      <c r="AB6" s="84" t="s">
        <v>2</v>
      </c>
      <c r="AC6" s="85" t="s">
        <v>1</v>
      </c>
      <c r="AD6" s="85" t="s">
        <v>2</v>
      </c>
      <c r="AE6" s="85" t="s">
        <v>1</v>
      </c>
      <c r="AF6" s="86" t="s">
        <v>2</v>
      </c>
    </row>
    <row r="7" spans="1:32" s="92" customFormat="1" ht="33.75" customHeight="1">
      <c r="A7" s="222" t="s">
        <v>65</v>
      </c>
      <c r="B7" s="208"/>
      <c r="C7" s="208"/>
      <c r="D7" s="87" t="s">
        <v>124</v>
      </c>
      <c r="E7" s="88">
        <v>16605</v>
      </c>
      <c r="F7" s="89">
        <v>8040</v>
      </c>
      <c r="G7" s="89">
        <v>8565</v>
      </c>
      <c r="H7" s="89">
        <v>762</v>
      </c>
      <c r="I7" s="89">
        <v>1846</v>
      </c>
      <c r="J7" s="89">
        <v>3499</v>
      </c>
      <c r="K7" s="89">
        <v>1945</v>
      </c>
      <c r="L7" s="89">
        <v>504</v>
      </c>
      <c r="M7" s="89">
        <v>190</v>
      </c>
      <c r="N7" s="89">
        <v>1452</v>
      </c>
      <c r="O7" s="89">
        <v>283</v>
      </c>
      <c r="P7" s="89">
        <v>6</v>
      </c>
      <c r="Q7" s="89">
        <v>3</v>
      </c>
      <c r="R7" s="89">
        <v>132</v>
      </c>
      <c r="S7" s="89">
        <v>109</v>
      </c>
      <c r="T7" s="89">
        <v>16</v>
      </c>
      <c r="U7" s="89">
        <v>25</v>
      </c>
      <c r="V7" s="89">
        <v>106</v>
      </c>
      <c r="W7" s="89">
        <v>148</v>
      </c>
      <c r="X7" s="89">
        <v>365</v>
      </c>
      <c r="Y7" s="89">
        <v>892</v>
      </c>
      <c r="Z7" s="89">
        <v>875</v>
      </c>
      <c r="AA7" s="89">
        <v>421</v>
      </c>
      <c r="AB7" s="89">
        <v>1199</v>
      </c>
      <c r="AC7" s="90">
        <v>76</v>
      </c>
      <c r="AD7" s="90">
        <v>253</v>
      </c>
      <c r="AE7" s="90">
        <v>701</v>
      </c>
      <c r="AF7" s="91">
        <v>797</v>
      </c>
    </row>
    <row r="8" spans="1:32" s="92" customFormat="1" ht="33.75" customHeight="1">
      <c r="A8" s="223"/>
      <c r="B8" s="210"/>
      <c r="C8" s="210"/>
      <c r="D8" s="87" t="s">
        <v>128</v>
      </c>
      <c r="E8" s="93">
        <f>SUM(E9:E10)</f>
        <v>16566</v>
      </c>
      <c r="F8" s="93">
        <f aca="true" t="shared" si="0" ref="F8:AF8">SUM(F9:F10)</f>
        <v>8004</v>
      </c>
      <c r="G8" s="94">
        <f t="shared" si="0"/>
        <v>8562</v>
      </c>
      <c r="H8" s="94">
        <f t="shared" si="0"/>
        <v>727</v>
      </c>
      <c r="I8" s="94">
        <f t="shared" si="0"/>
        <v>1631</v>
      </c>
      <c r="J8" s="94">
        <f t="shared" si="0"/>
        <v>3481</v>
      </c>
      <c r="K8" s="94">
        <f t="shared" si="0"/>
        <v>1994</v>
      </c>
      <c r="L8" s="94">
        <f t="shared" si="0"/>
        <v>368</v>
      </c>
      <c r="M8" s="94">
        <f t="shared" si="0"/>
        <v>162</v>
      </c>
      <c r="N8" s="94">
        <f t="shared" si="0"/>
        <v>1580</v>
      </c>
      <c r="O8" s="94">
        <f t="shared" si="0"/>
        <v>297</v>
      </c>
      <c r="P8" s="94">
        <f t="shared" si="0"/>
        <v>9</v>
      </c>
      <c r="Q8" s="94">
        <f t="shared" si="0"/>
        <v>1</v>
      </c>
      <c r="R8" s="94">
        <f t="shared" si="0"/>
        <v>144</v>
      </c>
      <c r="S8" s="94">
        <f t="shared" si="0"/>
        <v>110</v>
      </c>
      <c r="T8" s="94">
        <f t="shared" si="0"/>
        <v>15</v>
      </c>
      <c r="U8" s="94">
        <f t="shared" si="0"/>
        <v>15</v>
      </c>
      <c r="V8" s="94">
        <f t="shared" si="0"/>
        <v>97</v>
      </c>
      <c r="W8" s="94">
        <f t="shared" si="0"/>
        <v>165</v>
      </c>
      <c r="X8" s="94">
        <f t="shared" si="0"/>
        <v>373</v>
      </c>
      <c r="Y8" s="94">
        <f t="shared" si="0"/>
        <v>933</v>
      </c>
      <c r="Z8" s="95">
        <f t="shared" si="0"/>
        <v>921</v>
      </c>
      <c r="AA8" s="94">
        <f t="shared" si="0"/>
        <v>419</v>
      </c>
      <c r="AB8" s="96">
        <f t="shared" si="0"/>
        <v>1063</v>
      </c>
      <c r="AC8" s="94">
        <f t="shared" si="0"/>
        <v>87</v>
      </c>
      <c r="AD8" s="93">
        <f t="shared" si="0"/>
        <v>265</v>
      </c>
      <c r="AE8" s="94">
        <f t="shared" si="0"/>
        <v>704</v>
      </c>
      <c r="AF8" s="97">
        <f t="shared" si="0"/>
        <v>1005</v>
      </c>
    </row>
    <row r="9" spans="1:32" ht="24" customHeight="1">
      <c r="A9" s="223"/>
      <c r="B9" s="210"/>
      <c r="C9" s="210"/>
      <c r="D9" s="98" t="s">
        <v>10</v>
      </c>
      <c r="E9" s="99">
        <f>E12+E25</f>
        <v>5447</v>
      </c>
      <c r="F9" s="100">
        <f aca="true" t="shared" si="1" ref="F9:AF9">F12+F25</f>
        <v>2720</v>
      </c>
      <c r="G9" s="101">
        <f t="shared" si="1"/>
        <v>2727</v>
      </c>
      <c r="H9" s="99">
        <f t="shared" si="1"/>
        <v>167</v>
      </c>
      <c r="I9" s="101">
        <f t="shared" si="1"/>
        <v>313</v>
      </c>
      <c r="J9" s="100">
        <f t="shared" si="1"/>
        <v>1083</v>
      </c>
      <c r="K9" s="101">
        <f t="shared" si="1"/>
        <v>455</v>
      </c>
      <c r="L9" s="102">
        <f t="shared" si="1"/>
        <v>94</v>
      </c>
      <c r="M9" s="101">
        <f t="shared" si="1"/>
        <v>57</v>
      </c>
      <c r="N9" s="102">
        <f t="shared" si="1"/>
        <v>629</v>
      </c>
      <c r="O9" s="101">
        <f t="shared" si="1"/>
        <v>117</v>
      </c>
      <c r="P9" s="102">
        <f t="shared" si="1"/>
        <v>4</v>
      </c>
      <c r="Q9" s="101">
        <f t="shared" si="1"/>
        <v>0</v>
      </c>
      <c r="R9" s="99">
        <f t="shared" si="1"/>
        <v>15</v>
      </c>
      <c r="S9" s="101">
        <f t="shared" si="1"/>
        <v>7</v>
      </c>
      <c r="T9" s="101">
        <f t="shared" si="1"/>
        <v>1</v>
      </c>
      <c r="U9" s="101">
        <f t="shared" si="1"/>
        <v>1</v>
      </c>
      <c r="V9" s="101">
        <f t="shared" si="1"/>
        <v>44</v>
      </c>
      <c r="W9" s="99">
        <f t="shared" si="1"/>
        <v>74</v>
      </c>
      <c r="X9" s="102">
        <f t="shared" si="1"/>
        <v>180</v>
      </c>
      <c r="Y9" s="101">
        <f t="shared" si="1"/>
        <v>476</v>
      </c>
      <c r="Z9" s="102">
        <f t="shared" si="1"/>
        <v>288</v>
      </c>
      <c r="AA9" s="101">
        <f t="shared" si="1"/>
        <v>185</v>
      </c>
      <c r="AB9" s="102">
        <f t="shared" si="1"/>
        <v>602</v>
      </c>
      <c r="AC9" s="101">
        <f t="shared" si="1"/>
        <v>12</v>
      </c>
      <c r="AD9" s="102">
        <f t="shared" si="1"/>
        <v>3</v>
      </c>
      <c r="AE9" s="101">
        <f t="shared" si="1"/>
        <v>306</v>
      </c>
      <c r="AF9" s="103">
        <f t="shared" si="1"/>
        <v>334</v>
      </c>
    </row>
    <row r="10" spans="1:32" ht="24" customHeight="1">
      <c r="A10" s="224"/>
      <c r="B10" s="225"/>
      <c r="C10" s="225"/>
      <c r="D10" s="105" t="s">
        <v>11</v>
      </c>
      <c r="E10" s="106">
        <f aca="true" t="shared" si="2" ref="E10:AF10">E13+E26</f>
        <v>11119</v>
      </c>
      <c r="F10" s="107">
        <f t="shared" si="2"/>
        <v>5284</v>
      </c>
      <c r="G10" s="108">
        <f t="shared" si="2"/>
        <v>5835</v>
      </c>
      <c r="H10" s="109">
        <f t="shared" si="2"/>
        <v>560</v>
      </c>
      <c r="I10" s="108">
        <f t="shared" si="2"/>
        <v>1318</v>
      </c>
      <c r="J10" s="109">
        <f t="shared" si="2"/>
        <v>2398</v>
      </c>
      <c r="K10" s="108">
        <f t="shared" si="2"/>
        <v>1539</v>
      </c>
      <c r="L10" s="109">
        <f t="shared" si="2"/>
        <v>274</v>
      </c>
      <c r="M10" s="108">
        <f t="shared" si="2"/>
        <v>105</v>
      </c>
      <c r="N10" s="109">
        <f t="shared" si="2"/>
        <v>951</v>
      </c>
      <c r="O10" s="108">
        <f t="shared" si="2"/>
        <v>180</v>
      </c>
      <c r="P10" s="109">
        <f t="shared" si="2"/>
        <v>5</v>
      </c>
      <c r="Q10" s="108">
        <f t="shared" si="2"/>
        <v>1</v>
      </c>
      <c r="R10" s="109">
        <f t="shared" si="2"/>
        <v>129</v>
      </c>
      <c r="S10" s="108">
        <f t="shared" si="2"/>
        <v>103</v>
      </c>
      <c r="T10" s="109">
        <f t="shared" si="2"/>
        <v>14</v>
      </c>
      <c r="U10" s="108">
        <f t="shared" si="2"/>
        <v>14</v>
      </c>
      <c r="V10" s="108">
        <f t="shared" si="2"/>
        <v>53</v>
      </c>
      <c r="W10" s="106">
        <f t="shared" si="2"/>
        <v>91</v>
      </c>
      <c r="X10" s="109">
        <f t="shared" si="2"/>
        <v>193</v>
      </c>
      <c r="Y10" s="108">
        <f t="shared" si="2"/>
        <v>457</v>
      </c>
      <c r="Z10" s="109">
        <f t="shared" si="2"/>
        <v>633</v>
      </c>
      <c r="AA10" s="108">
        <f t="shared" si="2"/>
        <v>234</v>
      </c>
      <c r="AB10" s="109">
        <f t="shared" si="2"/>
        <v>461</v>
      </c>
      <c r="AC10" s="108">
        <f t="shared" si="2"/>
        <v>75</v>
      </c>
      <c r="AD10" s="109">
        <f t="shared" si="2"/>
        <v>262</v>
      </c>
      <c r="AE10" s="108">
        <f t="shared" si="2"/>
        <v>398</v>
      </c>
      <c r="AF10" s="110">
        <f t="shared" si="2"/>
        <v>671</v>
      </c>
    </row>
    <row r="11" spans="1:32" s="92" customFormat="1" ht="24" customHeight="1">
      <c r="A11" s="232" t="s">
        <v>66</v>
      </c>
      <c r="B11" s="208" t="s">
        <v>3</v>
      </c>
      <c r="C11" s="208"/>
      <c r="D11" s="111" t="s">
        <v>3</v>
      </c>
      <c r="E11" s="88">
        <f aca="true" t="shared" si="3" ref="E11:AF11">E12+E13</f>
        <v>16494</v>
      </c>
      <c r="F11" s="112">
        <f t="shared" si="3"/>
        <v>7957</v>
      </c>
      <c r="G11" s="89">
        <f t="shared" si="3"/>
        <v>8537</v>
      </c>
      <c r="H11" s="88">
        <f t="shared" si="3"/>
        <v>719</v>
      </c>
      <c r="I11" s="88">
        <f t="shared" si="3"/>
        <v>1624</v>
      </c>
      <c r="J11" s="88">
        <f t="shared" si="3"/>
        <v>3462</v>
      </c>
      <c r="K11" s="88">
        <f t="shared" si="3"/>
        <v>1986</v>
      </c>
      <c r="L11" s="88">
        <f t="shared" si="3"/>
        <v>367</v>
      </c>
      <c r="M11" s="88">
        <f t="shared" si="3"/>
        <v>162</v>
      </c>
      <c r="N11" s="88">
        <f t="shared" si="3"/>
        <v>1574</v>
      </c>
      <c r="O11" s="88">
        <f t="shared" si="3"/>
        <v>297</v>
      </c>
      <c r="P11" s="88">
        <f t="shared" si="3"/>
        <v>9</v>
      </c>
      <c r="Q11" s="88">
        <f t="shared" si="3"/>
        <v>1</v>
      </c>
      <c r="R11" s="88">
        <f t="shared" si="3"/>
        <v>144</v>
      </c>
      <c r="S11" s="88">
        <f t="shared" si="3"/>
        <v>109</v>
      </c>
      <c r="T11" s="88">
        <f t="shared" si="3"/>
        <v>15</v>
      </c>
      <c r="U11" s="88">
        <f t="shared" si="3"/>
        <v>15</v>
      </c>
      <c r="V11" s="88">
        <f t="shared" si="3"/>
        <v>97</v>
      </c>
      <c r="W11" s="88">
        <f t="shared" si="3"/>
        <v>165</v>
      </c>
      <c r="X11" s="88">
        <f t="shared" si="3"/>
        <v>373</v>
      </c>
      <c r="Y11" s="88">
        <f t="shared" si="3"/>
        <v>933</v>
      </c>
      <c r="Z11" s="88">
        <f t="shared" si="3"/>
        <v>918</v>
      </c>
      <c r="AA11" s="88">
        <f t="shared" si="3"/>
        <v>416</v>
      </c>
      <c r="AB11" s="88">
        <f t="shared" si="3"/>
        <v>1059</v>
      </c>
      <c r="AC11" s="88">
        <f t="shared" si="3"/>
        <v>87</v>
      </c>
      <c r="AD11" s="88">
        <f t="shared" si="3"/>
        <v>264</v>
      </c>
      <c r="AE11" s="88">
        <f t="shared" si="3"/>
        <v>694</v>
      </c>
      <c r="AF11" s="113">
        <f t="shared" si="3"/>
        <v>1004</v>
      </c>
    </row>
    <row r="12" spans="1:32" s="92" customFormat="1" ht="24" customHeight="1">
      <c r="A12" s="223"/>
      <c r="B12" s="210"/>
      <c r="C12" s="210"/>
      <c r="D12" s="98" t="s">
        <v>10</v>
      </c>
      <c r="E12" s="93">
        <f aca="true" t="shared" si="4" ref="E12:AD12">E14+E16+E18+E20+E22</f>
        <v>5395</v>
      </c>
      <c r="F12" s="96">
        <f t="shared" si="4"/>
        <v>2683</v>
      </c>
      <c r="G12" s="94">
        <f t="shared" si="4"/>
        <v>2712</v>
      </c>
      <c r="H12" s="94">
        <f t="shared" si="4"/>
        <v>160</v>
      </c>
      <c r="I12" s="94">
        <f t="shared" si="4"/>
        <v>309</v>
      </c>
      <c r="J12" s="94">
        <f t="shared" si="4"/>
        <v>1068</v>
      </c>
      <c r="K12" s="94">
        <f t="shared" si="4"/>
        <v>450</v>
      </c>
      <c r="L12" s="94">
        <f t="shared" si="4"/>
        <v>94</v>
      </c>
      <c r="M12" s="94">
        <f t="shared" si="4"/>
        <v>57</v>
      </c>
      <c r="N12" s="94">
        <f t="shared" si="4"/>
        <v>626</v>
      </c>
      <c r="O12" s="94">
        <f t="shared" si="4"/>
        <v>117</v>
      </c>
      <c r="P12" s="94">
        <f t="shared" si="4"/>
        <v>4</v>
      </c>
      <c r="Q12" s="94">
        <f t="shared" si="4"/>
        <v>0</v>
      </c>
      <c r="R12" s="94">
        <f t="shared" si="4"/>
        <v>15</v>
      </c>
      <c r="S12" s="94">
        <f t="shared" si="4"/>
        <v>7</v>
      </c>
      <c r="T12" s="94">
        <f t="shared" si="4"/>
        <v>1</v>
      </c>
      <c r="U12" s="94">
        <f t="shared" si="4"/>
        <v>1</v>
      </c>
      <c r="V12" s="94">
        <f t="shared" si="4"/>
        <v>44</v>
      </c>
      <c r="W12" s="94">
        <f t="shared" si="4"/>
        <v>74</v>
      </c>
      <c r="X12" s="94">
        <f t="shared" si="4"/>
        <v>180</v>
      </c>
      <c r="Y12" s="94">
        <f t="shared" si="4"/>
        <v>476</v>
      </c>
      <c r="Z12" s="94">
        <f t="shared" si="4"/>
        <v>287</v>
      </c>
      <c r="AA12" s="94">
        <f t="shared" si="4"/>
        <v>182</v>
      </c>
      <c r="AB12" s="94">
        <f t="shared" si="4"/>
        <v>598</v>
      </c>
      <c r="AC12" s="94">
        <f t="shared" si="4"/>
        <v>12</v>
      </c>
      <c r="AD12" s="94">
        <f t="shared" si="4"/>
        <v>3</v>
      </c>
      <c r="AE12" s="94">
        <f>AE14+AE16+AE18+AE20+AE22</f>
        <v>297</v>
      </c>
      <c r="AF12" s="97">
        <f>AF14+AF16+AF18+AF20+AF22</f>
        <v>333</v>
      </c>
    </row>
    <row r="13" spans="1:32" s="92" customFormat="1" ht="24" customHeight="1">
      <c r="A13" s="223"/>
      <c r="B13" s="210"/>
      <c r="C13" s="210"/>
      <c r="D13" s="98" t="s">
        <v>11</v>
      </c>
      <c r="E13" s="114">
        <f aca="true" t="shared" si="5" ref="E13:AF13">E15+E17+E19+E21+E23</f>
        <v>11099</v>
      </c>
      <c r="F13" s="115">
        <f t="shared" si="5"/>
        <v>5274</v>
      </c>
      <c r="G13" s="116">
        <f t="shared" si="5"/>
        <v>5825</v>
      </c>
      <c r="H13" s="115">
        <f>H15+H17+H19+H21+H23</f>
        <v>559</v>
      </c>
      <c r="I13" s="116">
        <f t="shared" si="5"/>
        <v>1315</v>
      </c>
      <c r="J13" s="115">
        <f t="shared" si="5"/>
        <v>2394</v>
      </c>
      <c r="K13" s="116">
        <f t="shared" si="5"/>
        <v>1536</v>
      </c>
      <c r="L13" s="115">
        <f t="shared" si="5"/>
        <v>273</v>
      </c>
      <c r="M13" s="116">
        <f t="shared" si="5"/>
        <v>105</v>
      </c>
      <c r="N13" s="115">
        <f t="shared" si="5"/>
        <v>948</v>
      </c>
      <c r="O13" s="116">
        <f t="shared" si="5"/>
        <v>180</v>
      </c>
      <c r="P13" s="115">
        <f t="shared" si="5"/>
        <v>5</v>
      </c>
      <c r="Q13" s="116">
        <f t="shared" si="5"/>
        <v>1</v>
      </c>
      <c r="R13" s="115">
        <f t="shared" si="5"/>
        <v>129</v>
      </c>
      <c r="S13" s="116">
        <f t="shared" si="5"/>
        <v>102</v>
      </c>
      <c r="T13" s="115">
        <f t="shared" si="5"/>
        <v>14</v>
      </c>
      <c r="U13" s="116">
        <f t="shared" si="5"/>
        <v>14</v>
      </c>
      <c r="V13" s="116">
        <f t="shared" si="5"/>
        <v>53</v>
      </c>
      <c r="W13" s="114">
        <f t="shared" si="5"/>
        <v>91</v>
      </c>
      <c r="X13" s="115">
        <f t="shared" si="5"/>
        <v>193</v>
      </c>
      <c r="Y13" s="116">
        <f t="shared" si="5"/>
        <v>457</v>
      </c>
      <c r="Z13" s="115">
        <f t="shared" si="5"/>
        <v>631</v>
      </c>
      <c r="AA13" s="116">
        <f t="shared" si="5"/>
        <v>234</v>
      </c>
      <c r="AB13" s="115">
        <f t="shared" si="5"/>
        <v>461</v>
      </c>
      <c r="AC13" s="116">
        <f t="shared" si="5"/>
        <v>75</v>
      </c>
      <c r="AD13" s="115">
        <f t="shared" si="5"/>
        <v>261</v>
      </c>
      <c r="AE13" s="116">
        <f t="shared" si="5"/>
        <v>397</v>
      </c>
      <c r="AF13" s="117">
        <f t="shared" si="5"/>
        <v>671</v>
      </c>
    </row>
    <row r="14" spans="1:32" ht="24" customHeight="1">
      <c r="A14" s="223"/>
      <c r="B14" s="218" t="s">
        <v>67</v>
      </c>
      <c r="C14" s="218" t="s">
        <v>68</v>
      </c>
      <c r="D14" s="98" t="s">
        <v>10</v>
      </c>
      <c r="E14" s="99">
        <f aca="true" t="shared" si="6" ref="E14:E36">F14+G14</f>
        <v>438</v>
      </c>
      <c r="F14" s="102">
        <f>H14+J14+L14+N14+P14+R14+T14+V14+X14+AA14+AC14+AE14</f>
        <v>211</v>
      </c>
      <c r="G14" s="101">
        <f>I14+K14+M14+O14+Q14+S14+U14+W14+Y14+Z14+AB14+AD14+AF14</f>
        <v>227</v>
      </c>
      <c r="H14" s="102">
        <v>12</v>
      </c>
      <c r="I14" s="101">
        <v>21</v>
      </c>
      <c r="J14" s="102">
        <v>36</v>
      </c>
      <c r="K14" s="101">
        <v>18</v>
      </c>
      <c r="L14" s="102">
        <v>27</v>
      </c>
      <c r="M14" s="101">
        <v>9</v>
      </c>
      <c r="N14" s="102">
        <v>65</v>
      </c>
      <c r="O14" s="101">
        <v>13</v>
      </c>
      <c r="P14" s="102">
        <v>0</v>
      </c>
      <c r="Q14" s="101">
        <v>0</v>
      </c>
      <c r="R14" s="102">
        <v>11</v>
      </c>
      <c r="S14" s="101">
        <v>7</v>
      </c>
      <c r="T14" s="102"/>
      <c r="U14" s="101">
        <v>1</v>
      </c>
      <c r="V14" s="101">
        <v>4</v>
      </c>
      <c r="W14" s="99">
        <v>5</v>
      </c>
      <c r="X14" s="102">
        <v>4</v>
      </c>
      <c r="Y14" s="101">
        <v>73</v>
      </c>
      <c r="Z14" s="102">
        <v>5</v>
      </c>
      <c r="AA14" s="101">
        <v>47</v>
      </c>
      <c r="AB14" s="102">
        <v>74</v>
      </c>
      <c r="AC14" s="101"/>
      <c r="AD14" s="102">
        <v>0</v>
      </c>
      <c r="AE14" s="101">
        <v>5</v>
      </c>
      <c r="AF14" s="103">
        <v>1</v>
      </c>
    </row>
    <row r="15" spans="1:32" ht="24" customHeight="1">
      <c r="A15" s="223"/>
      <c r="B15" s="219"/>
      <c r="C15" s="219"/>
      <c r="D15" s="98" t="s">
        <v>11</v>
      </c>
      <c r="E15" s="118">
        <f t="shared" si="6"/>
        <v>733</v>
      </c>
      <c r="F15" s="119">
        <f aca="true" t="shared" si="7" ref="F15:F36">H15+J15+L15+N15+P15+R15+T15+V15+X15+AA15+AC15+AE15</f>
        <v>453</v>
      </c>
      <c r="G15" s="120">
        <f aca="true" t="shared" si="8" ref="G15:G36">I15+K15+M15+O15+Q15+S15+U15+W15+Y15+Z15+AB15+AD15+AF15</f>
        <v>280</v>
      </c>
      <c r="H15" s="119">
        <v>29</v>
      </c>
      <c r="I15" s="120">
        <v>42</v>
      </c>
      <c r="J15" s="119">
        <v>89</v>
      </c>
      <c r="K15" s="120">
        <v>26</v>
      </c>
      <c r="L15" s="119">
        <v>47</v>
      </c>
      <c r="M15" s="120">
        <v>22</v>
      </c>
      <c r="N15" s="119">
        <v>166</v>
      </c>
      <c r="O15" s="120">
        <v>23</v>
      </c>
      <c r="P15" s="119">
        <v>3</v>
      </c>
      <c r="Q15" s="120">
        <v>1</v>
      </c>
      <c r="R15" s="119">
        <v>36</v>
      </c>
      <c r="S15" s="120">
        <v>21</v>
      </c>
      <c r="T15" s="119">
        <v>6</v>
      </c>
      <c r="U15" s="120">
        <v>7</v>
      </c>
      <c r="V15" s="120">
        <v>5</v>
      </c>
      <c r="W15" s="118">
        <v>1</v>
      </c>
      <c r="X15" s="119">
        <v>11</v>
      </c>
      <c r="Y15" s="120">
        <v>41</v>
      </c>
      <c r="Z15" s="119">
        <v>9</v>
      </c>
      <c r="AA15" s="120">
        <v>33</v>
      </c>
      <c r="AB15" s="119">
        <v>44</v>
      </c>
      <c r="AC15" s="120">
        <v>1</v>
      </c>
      <c r="AD15" s="119">
        <v>17</v>
      </c>
      <c r="AE15" s="120">
        <v>27</v>
      </c>
      <c r="AF15" s="121">
        <v>26</v>
      </c>
    </row>
    <row r="16" spans="1:32" ht="24" customHeight="1">
      <c r="A16" s="223"/>
      <c r="B16" s="219"/>
      <c r="C16" s="219" t="s">
        <v>0</v>
      </c>
      <c r="D16" s="98" t="s">
        <v>10</v>
      </c>
      <c r="E16" s="99">
        <f t="shared" si="6"/>
        <v>4292</v>
      </c>
      <c r="F16" s="102">
        <f t="shared" si="7"/>
        <v>2422</v>
      </c>
      <c r="G16" s="101">
        <f t="shared" si="8"/>
        <v>1870</v>
      </c>
      <c r="H16" s="102">
        <v>147</v>
      </c>
      <c r="I16" s="101">
        <v>280</v>
      </c>
      <c r="J16" s="102">
        <v>1026</v>
      </c>
      <c r="K16" s="101">
        <v>339</v>
      </c>
      <c r="L16" s="102">
        <v>64</v>
      </c>
      <c r="M16" s="101">
        <v>48</v>
      </c>
      <c r="N16" s="102">
        <v>544</v>
      </c>
      <c r="O16" s="101">
        <v>97</v>
      </c>
      <c r="P16" s="102">
        <v>4</v>
      </c>
      <c r="Q16" s="101">
        <v>0</v>
      </c>
      <c r="R16" s="102">
        <v>4</v>
      </c>
      <c r="S16" s="101">
        <v>0</v>
      </c>
      <c r="T16" s="102">
        <v>1</v>
      </c>
      <c r="U16" s="101">
        <v>0</v>
      </c>
      <c r="V16" s="101">
        <v>40</v>
      </c>
      <c r="W16" s="99">
        <v>69</v>
      </c>
      <c r="X16" s="102">
        <v>176</v>
      </c>
      <c r="Y16" s="101">
        <v>394</v>
      </c>
      <c r="Z16" s="102">
        <v>173</v>
      </c>
      <c r="AA16" s="101">
        <v>119</v>
      </c>
      <c r="AB16" s="102">
        <v>181</v>
      </c>
      <c r="AC16" s="101">
        <v>7</v>
      </c>
      <c r="AD16" s="102">
        <v>3</v>
      </c>
      <c r="AE16" s="101">
        <v>290</v>
      </c>
      <c r="AF16" s="103">
        <v>286</v>
      </c>
    </row>
    <row r="17" spans="1:32" ht="24" customHeight="1">
      <c r="A17" s="223"/>
      <c r="B17" s="219"/>
      <c r="C17" s="219"/>
      <c r="D17" s="98" t="s">
        <v>11</v>
      </c>
      <c r="E17" s="118">
        <f t="shared" si="6"/>
        <v>9730</v>
      </c>
      <c r="F17" s="119">
        <f t="shared" si="7"/>
        <v>4779</v>
      </c>
      <c r="G17" s="120">
        <f t="shared" si="8"/>
        <v>4951</v>
      </c>
      <c r="H17" s="119">
        <v>523</v>
      </c>
      <c r="I17" s="120">
        <v>1209</v>
      </c>
      <c r="J17" s="119">
        <v>2299</v>
      </c>
      <c r="K17" s="120">
        <v>1472</v>
      </c>
      <c r="L17" s="119">
        <v>225</v>
      </c>
      <c r="M17" s="120">
        <v>82</v>
      </c>
      <c r="N17" s="119">
        <v>778</v>
      </c>
      <c r="O17" s="120">
        <v>154</v>
      </c>
      <c r="P17" s="119">
        <v>1</v>
      </c>
      <c r="Q17" s="120"/>
      <c r="R17" s="119">
        <v>88</v>
      </c>
      <c r="S17" s="120">
        <v>81</v>
      </c>
      <c r="T17" s="119">
        <v>8</v>
      </c>
      <c r="U17" s="120">
        <v>3</v>
      </c>
      <c r="V17" s="120">
        <v>48</v>
      </c>
      <c r="W17" s="118">
        <v>90</v>
      </c>
      <c r="X17" s="119">
        <v>180</v>
      </c>
      <c r="Y17" s="120">
        <v>339</v>
      </c>
      <c r="Z17" s="119">
        <v>441</v>
      </c>
      <c r="AA17" s="120">
        <v>196</v>
      </c>
      <c r="AB17" s="119">
        <v>291</v>
      </c>
      <c r="AC17" s="120">
        <v>73</v>
      </c>
      <c r="AD17" s="119">
        <v>221</v>
      </c>
      <c r="AE17" s="120">
        <v>360</v>
      </c>
      <c r="AF17" s="121">
        <v>568</v>
      </c>
    </row>
    <row r="18" spans="1:32" ht="24" customHeight="1">
      <c r="A18" s="223"/>
      <c r="B18" s="218" t="s">
        <v>69</v>
      </c>
      <c r="C18" s="218" t="s">
        <v>68</v>
      </c>
      <c r="D18" s="98" t="s">
        <v>10</v>
      </c>
      <c r="E18" s="99">
        <f t="shared" si="6"/>
        <v>1</v>
      </c>
      <c r="F18" s="102">
        <f t="shared" si="7"/>
        <v>1</v>
      </c>
      <c r="G18" s="101">
        <f t="shared" si="8"/>
        <v>0</v>
      </c>
      <c r="H18" s="99">
        <v>0</v>
      </c>
      <c r="I18" s="101">
        <v>0</v>
      </c>
      <c r="J18" s="102">
        <v>0</v>
      </c>
      <c r="K18" s="101">
        <v>0</v>
      </c>
      <c r="L18" s="102">
        <v>0</v>
      </c>
      <c r="M18" s="101">
        <v>0</v>
      </c>
      <c r="N18" s="102">
        <v>1</v>
      </c>
      <c r="O18" s="101">
        <v>0</v>
      </c>
      <c r="P18" s="102">
        <v>0</v>
      </c>
      <c r="Q18" s="101">
        <v>0</v>
      </c>
      <c r="R18" s="102">
        <v>0</v>
      </c>
      <c r="S18" s="101">
        <v>0</v>
      </c>
      <c r="T18" s="102">
        <v>0</v>
      </c>
      <c r="U18" s="101">
        <v>0</v>
      </c>
      <c r="V18" s="101">
        <v>0</v>
      </c>
      <c r="W18" s="99">
        <v>0</v>
      </c>
      <c r="X18" s="102">
        <v>0</v>
      </c>
      <c r="Y18" s="101">
        <v>0</v>
      </c>
      <c r="Z18" s="102">
        <v>0</v>
      </c>
      <c r="AA18" s="101">
        <v>0</v>
      </c>
      <c r="AB18" s="102">
        <v>0</v>
      </c>
      <c r="AC18" s="101">
        <v>0</v>
      </c>
      <c r="AD18" s="102">
        <v>0</v>
      </c>
      <c r="AE18" s="101">
        <v>0</v>
      </c>
      <c r="AF18" s="103">
        <v>0</v>
      </c>
    </row>
    <row r="19" spans="1:32" ht="24" customHeight="1">
      <c r="A19" s="223"/>
      <c r="B19" s="219"/>
      <c r="C19" s="219"/>
      <c r="D19" s="98" t="s">
        <v>11</v>
      </c>
      <c r="E19" s="118">
        <f t="shared" si="6"/>
        <v>2</v>
      </c>
      <c r="F19" s="119">
        <f t="shared" si="7"/>
        <v>1</v>
      </c>
      <c r="G19" s="120">
        <f t="shared" si="8"/>
        <v>1</v>
      </c>
      <c r="H19" s="119">
        <v>0</v>
      </c>
      <c r="I19" s="120">
        <v>1</v>
      </c>
      <c r="J19" s="119">
        <v>0</v>
      </c>
      <c r="K19" s="120">
        <v>0</v>
      </c>
      <c r="L19" s="119">
        <v>0</v>
      </c>
      <c r="M19" s="120">
        <v>0</v>
      </c>
      <c r="N19" s="119"/>
      <c r="O19" s="120">
        <v>0</v>
      </c>
      <c r="P19" s="119">
        <v>1</v>
      </c>
      <c r="Q19" s="120">
        <v>0</v>
      </c>
      <c r="R19" s="119">
        <v>0</v>
      </c>
      <c r="S19" s="120">
        <v>0</v>
      </c>
      <c r="T19" s="119">
        <v>0</v>
      </c>
      <c r="U19" s="120">
        <v>0</v>
      </c>
      <c r="V19" s="120">
        <v>0</v>
      </c>
      <c r="W19" s="118">
        <v>0</v>
      </c>
      <c r="X19" s="119">
        <v>0</v>
      </c>
      <c r="Y19" s="120"/>
      <c r="Z19" s="119"/>
      <c r="AA19" s="120">
        <v>0</v>
      </c>
      <c r="AB19" s="119">
        <v>0</v>
      </c>
      <c r="AC19" s="120">
        <v>0</v>
      </c>
      <c r="AD19" s="119">
        <v>0</v>
      </c>
      <c r="AE19" s="120"/>
      <c r="AF19" s="121">
        <v>0</v>
      </c>
    </row>
    <row r="20" spans="1:32" ht="24" customHeight="1">
      <c r="A20" s="223"/>
      <c r="B20" s="219"/>
      <c r="C20" s="219" t="s">
        <v>0</v>
      </c>
      <c r="D20" s="98" t="s">
        <v>10</v>
      </c>
      <c r="E20" s="99">
        <f t="shared" si="6"/>
        <v>663</v>
      </c>
      <c r="F20" s="102">
        <f t="shared" si="7"/>
        <v>49</v>
      </c>
      <c r="G20" s="101">
        <f t="shared" si="8"/>
        <v>614</v>
      </c>
      <c r="H20" s="102">
        <v>1</v>
      </c>
      <c r="I20" s="101">
        <v>8</v>
      </c>
      <c r="J20" s="102">
        <v>6</v>
      </c>
      <c r="K20" s="101">
        <v>93</v>
      </c>
      <c r="L20" s="102">
        <v>3</v>
      </c>
      <c r="M20" s="101"/>
      <c r="N20" s="102">
        <v>16</v>
      </c>
      <c r="O20" s="101">
        <v>7</v>
      </c>
      <c r="P20" s="102">
        <v>0</v>
      </c>
      <c r="Q20" s="101">
        <v>0</v>
      </c>
      <c r="R20" s="102">
        <v>0</v>
      </c>
      <c r="S20" s="101">
        <v>0</v>
      </c>
      <c r="T20" s="102">
        <v>0</v>
      </c>
      <c r="U20" s="101">
        <v>0</v>
      </c>
      <c r="V20" s="101">
        <v>0</v>
      </c>
      <c r="W20" s="99">
        <v>0</v>
      </c>
      <c r="X20" s="102"/>
      <c r="Y20" s="101">
        <v>9</v>
      </c>
      <c r="Z20" s="102">
        <v>109</v>
      </c>
      <c r="AA20" s="101">
        <v>16</v>
      </c>
      <c r="AB20" s="102">
        <v>343</v>
      </c>
      <c r="AC20" s="101">
        <v>5</v>
      </c>
      <c r="AD20" s="102">
        <v>0</v>
      </c>
      <c r="AE20" s="101">
        <v>2</v>
      </c>
      <c r="AF20" s="103">
        <v>45</v>
      </c>
    </row>
    <row r="21" spans="1:32" ht="24" customHeight="1">
      <c r="A21" s="223"/>
      <c r="B21" s="219"/>
      <c r="C21" s="219"/>
      <c r="D21" s="98" t="s">
        <v>11</v>
      </c>
      <c r="E21" s="118">
        <f t="shared" si="6"/>
        <v>576</v>
      </c>
      <c r="F21" s="119">
        <f t="shared" si="7"/>
        <v>29</v>
      </c>
      <c r="G21" s="120">
        <f t="shared" si="8"/>
        <v>547</v>
      </c>
      <c r="H21" s="119">
        <v>4</v>
      </c>
      <c r="I21" s="120">
        <v>62</v>
      </c>
      <c r="J21" s="119">
        <v>4</v>
      </c>
      <c r="K21" s="120">
        <v>36</v>
      </c>
      <c r="L21" s="119">
        <v>1</v>
      </c>
      <c r="M21" s="120">
        <v>1</v>
      </c>
      <c r="N21" s="119">
        <v>4</v>
      </c>
      <c r="O21" s="120">
        <v>3</v>
      </c>
      <c r="P21" s="119">
        <v>0</v>
      </c>
      <c r="Q21" s="120">
        <v>0</v>
      </c>
      <c r="R21" s="119">
        <v>5</v>
      </c>
      <c r="S21" s="120"/>
      <c r="T21" s="119">
        <v>0</v>
      </c>
      <c r="U21" s="120">
        <v>4</v>
      </c>
      <c r="V21" s="120">
        <v>0</v>
      </c>
      <c r="W21" s="118">
        <v>0</v>
      </c>
      <c r="X21" s="119">
        <v>2</v>
      </c>
      <c r="Y21" s="120">
        <v>37</v>
      </c>
      <c r="Z21" s="119">
        <v>181</v>
      </c>
      <c r="AA21" s="120">
        <v>5</v>
      </c>
      <c r="AB21" s="119">
        <v>125</v>
      </c>
      <c r="AC21" s="120">
        <v>1</v>
      </c>
      <c r="AD21" s="119">
        <v>22</v>
      </c>
      <c r="AE21" s="120">
        <v>3</v>
      </c>
      <c r="AF21" s="121">
        <v>76</v>
      </c>
    </row>
    <row r="22" spans="1:32" ht="24" customHeight="1">
      <c r="A22" s="223"/>
      <c r="B22" s="228" t="s">
        <v>116</v>
      </c>
      <c r="C22" s="229"/>
      <c r="D22" s="98" t="s">
        <v>10</v>
      </c>
      <c r="E22" s="99">
        <f t="shared" si="6"/>
        <v>1</v>
      </c>
      <c r="F22" s="102">
        <f t="shared" si="7"/>
        <v>0</v>
      </c>
      <c r="G22" s="101">
        <f t="shared" si="8"/>
        <v>1</v>
      </c>
      <c r="H22" s="99">
        <v>0</v>
      </c>
      <c r="I22" s="101"/>
      <c r="J22" s="102">
        <v>0</v>
      </c>
      <c r="K22" s="101">
        <v>0</v>
      </c>
      <c r="L22" s="102">
        <v>0</v>
      </c>
      <c r="M22" s="101">
        <v>0</v>
      </c>
      <c r="N22" s="102">
        <v>0</v>
      </c>
      <c r="O22" s="101">
        <v>0</v>
      </c>
      <c r="P22" s="102">
        <v>0</v>
      </c>
      <c r="Q22" s="101">
        <v>0</v>
      </c>
      <c r="R22" s="102"/>
      <c r="S22" s="101">
        <v>0</v>
      </c>
      <c r="T22" s="102">
        <v>0</v>
      </c>
      <c r="U22" s="101">
        <v>0</v>
      </c>
      <c r="V22" s="101">
        <v>0</v>
      </c>
      <c r="W22" s="99">
        <v>0</v>
      </c>
      <c r="X22" s="102">
        <v>0</v>
      </c>
      <c r="Y22" s="101">
        <v>0</v>
      </c>
      <c r="Z22" s="102">
        <v>0</v>
      </c>
      <c r="AA22" s="101">
        <v>0</v>
      </c>
      <c r="AB22" s="102">
        <v>0</v>
      </c>
      <c r="AC22" s="101">
        <v>0</v>
      </c>
      <c r="AD22" s="102">
        <v>0</v>
      </c>
      <c r="AE22" s="101">
        <v>0</v>
      </c>
      <c r="AF22" s="103">
        <v>1</v>
      </c>
    </row>
    <row r="23" spans="1:32" ht="24" customHeight="1">
      <c r="A23" s="224"/>
      <c r="B23" s="230"/>
      <c r="C23" s="230"/>
      <c r="D23" s="105" t="s">
        <v>11</v>
      </c>
      <c r="E23" s="106">
        <f t="shared" si="6"/>
        <v>58</v>
      </c>
      <c r="F23" s="109">
        <f t="shared" si="7"/>
        <v>12</v>
      </c>
      <c r="G23" s="108">
        <f t="shared" si="8"/>
        <v>46</v>
      </c>
      <c r="H23" s="109">
        <v>3</v>
      </c>
      <c r="I23" s="108">
        <v>1</v>
      </c>
      <c r="J23" s="109">
        <v>2</v>
      </c>
      <c r="K23" s="108">
        <v>2</v>
      </c>
      <c r="L23" s="109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/>
      <c r="S23" s="108">
        <v>0</v>
      </c>
      <c r="T23" s="109">
        <v>0</v>
      </c>
      <c r="U23" s="108">
        <v>0</v>
      </c>
      <c r="V23" s="108">
        <v>0</v>
      </c>
      <c r="W23" s="106">
        <v>0</v>
      </c>
      <c r="X23" s="109"/>
      <c r="Y23" s="108">
        <v>40</v>
      </c>
      <c r="Z23" s="109">
        <v>0</v>
      </c>
      <c r="AA23" s="108"/>
      <c r="AB23" s="109">
        <v>1</v>
      </c>
      <c r="AC23" s="108">
        <v>0</v>
      </c>
      <c r="AD23" s="109">
        <v>1</v>
      </c>
      <c r="AE23" s="108">
        <v>7</v>
      </c>
      <c r="AF23" s="110">
        <v>1</v>
      </c>
    </row>
    <row r="24" spans="1:32" s="92" customFormat="1" ht="24" customHeight="1">
      <c r="A24" s="227" t="s">
        <v>71</v>
      </c>
      <c r="B24" s="231" t="s">
        <v>3</v>
      </c>
      <c r="C24" s="231"/>
      <c r="D24" s="122" t="s">
        <v>3</v>
      </c>
      <c r="E24" s="123">
        <f>F24+G24</f>
        <v>72</v>
      </c>
      <c r="F24" s="124">
        <f t="shared" si="7"/>
        <v>47</v>
      </c>
      <c r="G24" s="90">
        <f t="shared" si="8"/>
        <v>25</v>
      </c>
      <c r="H24" s="123">
        <f aca="true" t="shared" si="9" ref="H24:AF24">H25+H26</f>
        <v>8</v>
      </c>
      <c r="I24" s="90">
        <f t="shared" si="9"/>
        <v>7</v>
      </c>
      <c r="J24" s="124">
        <f t="shared" si="9"/>
        <v>19</v>
      </c>
      <c r="K24" s="90">
        <f t="shared" si="9"/>
        <v>8</v>
      </c>
      <c r="L24" s="124">
        <f t="shared" si="9"/>
        <v>1</v>
      </c>
      <c r="M24" s="90">
        <f t="shared" si="9"/>
        <v>0</v>
      </c>
      <c r="N24" s="124">
        <f t="shared" si="9"/>
        <v>6</v>
      </c>
      <c r="O24" s="90">
        <f t="shared" si="9"/>
        <v>0</v>
      </c>
      <c r="P24" s="124">
        <f t="shared" si="9"/>
        <v>0</v>
      </c>
      <c r="Q24" s="90">
        <f t="shared" si="9"/>
        <v>0</v>
      </c>
      <c r="R24" s="124">
        <f t="shared" si="9"/>
        <v>0</v>
      </c>
      <c r="S24" s="90">
        <f t="shared" si="9"/>
        <v>1</v>
      </c>
      <c r="T24" s="124">
        <f t="shared" si="9"/>
        <v>0</v>
      </c>
      <c r="U24" s="90">
        <f t="shared" si="9"/>
        <v>0</v>
      </c>
      <c r="V24" s="90">
        <f t="shared" si="9"/>
        <v>0</v>
      </c>
      <c r="W24" s="123">
        <f t="shared" si="9"/>
        <v>0</v>
      </c>
      <c r="X24" s="124">
        <f t="shared" si="9"/>
        <v>0</v>
      </c>
      <c r="Y24" s="90">
        <f t="shared" si="9"/>
        <v>0</v>
      </c>
      <c r="Z24" s="124">
        <f t="shared" si="9"/>
        <v>3</v>
      </c>
      <c r="AA24" s="90">
        <f t="shared" si="9"/>
        <v>3</v>
      </c>
      <c r="AB24" s="124">
        <f t="shared" si="9"/>
        <v>4</v>
      </c>
      <c r="AC24" s="90">
        <f t="shared" si="9"/>
        <v>0</v>
      </c>
      <c r="AD24" s="124">
        <f t="shared" si="9"/>
        <v>1</v>
      </c>
      <c r="AE24" s="90">
        <f t="shared" si="9"/>
        <v>10</v>
      </c>
      <c r="AF24" s="125">
        <f t="shared" si="9"/>
        <v>1</v>
      </c>
    </row>
    <row r="25" spans="1:32" s="92" customFormat="1" ht="24" customHeight="1">
      <c r="A25" s="223"/>
      <c r="B25" s="210"/>
      <c r="C25" s="210"/>
      <c r="D25" s="98" t="s">
        <v>10</v>
      </c>
      <c r="E25" s="114">
        <f t="shared" si="6"/>
        <v>52</v>
      </c>
      <c r="F25" s="115">
        <f t="shared" si="7"/>
        <v>37</v>
      </c>
      <c r="G25" s="116">
        <f t="shared" si="8"/>
        <v>15</v>
      </c>
      <c r="H25" s="115">
        <f aca="true" t="shared" si="10" ref="H25:AF25">H27+H29+H31+H33+H35</f>
        <v>7</v>
      </c>
      <c r="I25" s="116">
        <f t="shared" si="10"/>
        <v>4</v>
      </c>
      <c r="J25" s="115">
        <f t="shared" si="10"/>
        <v>15</v>
      </c>
      <c r="K25" s="116">
        <f t="shared" si="10"/>
        <v>5</v>
      </c>
      <c r="L25" s="115">
        <f t="shared" si="10"/>
        <v>0</v>
      </c>
      <c r="M25" s="116">
        <f t="shared" si="10"/>
        <v>0</v>
      </c>
      <c r="N25" s="115">
        <f t="shared" si="10"/>
        <v>3</v>
      </c>
      <c r="O25" s="116">
        <f t="shared" si="10"/>
        <v>0</v>
      </c>
      <c r="P25" s="115">
        <f t="shared" si="10"/>
        <v>0</v>
      </c>
      <c r="Q25" s="116">
        <f t="shared" si="10"/>
        <v>0</v>
      </c>
      <c r="R25" s="115">
        <f t="shared" si="10"/>
        <v>0</v>
      </c>
      <c r="S25" s="116">
        <f t="shared" si="10"/>
        <v>0</v>
      </c>
      <c r="T25" s="115">
        <f t="shared" si="10"/>
        <v>0</v>
      </c>
      <c r="U25" s="116">
        <f t="shared" si="10"/>
        <v>0</v>
      </c>
      <c r="V25" s="116">
        <f t="shared" si="10"/>
        <v>0</v>
      </c>
      <c r="W25" s="114">
        <f t="shared" si="10"/>
        <v>0</v>
      </c>
      <c r="X25" s="115">
        <f t="shared" si="10"/>
        <v>0</v>
      </c>
      <c r="Y25" s="116">
        <f t="shared" si="10"/>
        <v>0</v>
      </c>
      <c r="Z25" s="115">
        <f t="shared" si="10"/>
        <v>1</v>
      </c>
      <c r="AA25" s="116">
        <f t="shared" si="10"/>
        <v>3</v>
      </c>
      <c r="AB25" s="115">
        <f t="shared" si="10"/>
        <v>4</v>
      </c>
      <c r="AC25" s="116">
        <f t="shared" si="10"/>
        <v>0</v>
      </c>
      <c r="AD25" s="115">
        <f t="shared" si="10"/>
        <v>0</v>
      </c>
      <c r="AE25" s="116">
        <f t="shared" si="10"/>
        <v>9</v>
      </c>
      <c r="AF25" s="117">
        <f t="shared" si="10"/>
        <v>1</v>
      </c>
    </row>
    <row r="26" spans="1:32" s="92" customFormat="1" ht="24" customHeight="1">
      <c r="A26" s="223"/>
      <c r="B26" s="210"/>
      <c r="C26" s="210"/>
      <c r="D26" s="98" t="s">
        <v>11</v>
      </c>
      <c r="E26" s="93">
        <f t="shared" si="6"/>
        <v>20</v>
      </c>
      <c r="F26" s="96">
        <f t="shared" si="7"/>
        <v>10</v>
      </c>
      <c r="G26" s="94">
        <f t="shared" si="8"/>
        <v>10</v>
      </c>
      <c r="H26" s="93">
        <f aca="true" t="shared" si="11" ref="H26:AF26">H28+H30+H32+H34+H36</f>
        <v>1</v>
      </c>
      <c r="I26" s="94">
        <f t="shared" si="11"/>
        <v>3</v>
      </c>
      <c r="J26" s="96">
        <f t="shared" si="11"/>
        <v>4</v>
      </c>
      <c r="K26" s="94">
        <f t="shared" si="11"/>
        <v>3</v>
      </c>
      <c r="L26" s="96">
        <f t="shared" si="11"/>
        <v>1</v>
      </c>
      <c r="M26" s="94">
        <f t="shared" si="11"/>
        <v>0</v>
      </c>
      <c r="N26" s="96">
        <f t="shared" si="11"/>
        <v>3</v>
      </c>
      <c r="O26" s="94">
        <f t="shared" si="11"/>
        <v>0</v>
      </c>
      <c r="P26" s="96">
        <f t="shared" si="11"/>
        <v>0</v>
      </c>
      <c r="Q26" s="94">
        <f t="shared" si="11"/>
        <v>0</v>
      </c>
      <c r="R26" s="96">
        <f t="shared" si="11"/>
        <v>0</v>
      </c>
      <c r="S26" s="94">
        <f t="shared" si="11"/>
        <v>1</v>
      </c>
      <c r="T26" s="96">
        <f t="shared" si="11"/>
        <v>0</v>
      </c>
      <c r="U26" s="94">
        <f t="shared" si="11"/>
        <v>0</v>
      </c>
      <c r="V26" s="94">
        <f t="shared" si="11"/>
        <v>0</v>
      </c>
      <c r="W26" s="93">
        <f t="shared" si="11"/>
        <v>0</v>
      </c>
      <c r="X26" s="96">
        <f t="shared" si="11"/>
        <v>0</v>
      </c>
      <c r="Y26" s="94">
        <f t="shared" si="11"/>
        <v>0</v>
      </c>
      <c r="Z26" s="96">
        <f t="shared" si="11"/>
        <v>2</v>
      </c>
      <c r="AA26" s="94">
        <f t="shared" si="11"/>
        <v>0</v>
      </c>
      <c r="AB26" s="96">
        <f t="shared" si="11"/>
        <v>0</v>
      </c>
      <c r="AC26" s="94">
        <f t="shared" si="11"/>
        <v>0</v>
      </c>
      <c r="AD26" s="96">
        <f t="shared" si="11"/>
        <v>1</v>
      </c>
      <c r="AE26" s="94">
        <f t="shared" si="11"/>
        <v>1</v>
      </c>
      <c r="AF26" s="126">
        <f t="shared" si="11"/>
        <v>0</v>
      </c>
    </row>
    <row r="27" spans="1:32" ht="24" customHeight="1">
      <c r="A27" s="223"/>
      <c r="B27" s="218" t="s">
        <v>67</v>
      </c>
      <c r="C27" s="218" t="s">
        <v>68</v>
      </c>
      <c r="D27" s="98" t="s">
        <v>10</v>
      </c>
      <c r="E27" s="118">
        <f t="shared" si="6"/>
        <v>0</v>
      </c>
      <c r="F27" s="119">
        <f t="shared" si="7"/>
        <v>0</v>
      </c>
      <c r="G27" s="120">
        <f t="shared" si="8"/>
        <v>0</v>
      </c>
      <c r="H27" s="119">
        <v>0</v>
      </c>
      <c r="I27" s="120">
        <v>0</v>
      </c>
      <c r="J27" s="119">
        <v>0</v>
      </c>
      <c r="K27" s="120">
        <v>0</v>
      </c>
      <c r="L27" s="119">
        <v>0</v>
      </c>
      <c r="M27" s="120">
        <v>0</v>
      </c>
      <c r="N27" s="119">
        <v>0</v>
      </c>
      <c r="O27" s="120">
        <v>0</v>
      </c>
      <c r="P27" s="119">
        <v>0</v>
      </c>
      <c r="Q27" s="120">
        <v>0</v>
      </c>
      <c r="R27" s="119">
        <v>0</v>
      </c>
      <c r="S27" s="120">
        <v>0</v>
      </c>
      <c r="T27" s="119">
        <v>0</v>
      </c>
      <c r="U27" s="120">
        <v>0</v>
      </c>
      <c r="V27" s="120">
        <v>0</v>
      </c>
      <c r="W27" s="118">
        <v>0</v>
      </c>
      <c r="X27" s="119">
        <v>0</v>
      </c>
      <c r="Y27" s="120">
        <v>0</v>
      </c>
      <c r="Z27" s="119">
        <v>0</v>
      </c>
      <c r="AA27" s="120">
        <v>0</v>
      </c>
      <c r="AB27" s="119">
        <v>0</v>
      </c>
      <c r="AC27" s="120">
        <v>0</v>
      </c>
      <c r="AD27" s="119">
        <v>0</v>
      </c>
      <c r="AE27" s="120">
        <v>0</v>
      </c>
      <c r="AF27" s="121">
        <v>0</v>
      </c>
    </row>
    <row r="28" spans="1:32" ht="24" customHeight="1">
      <c r="A28" s="223"/>
      <c r="B28" s="219"/>
      <c r="C28" s="219"/>
      <c r="D28" s="98" t="s">
        <v>11</v>
      </c>
      <c r="E28" s="99">
        <f t="shared" si="6"/>
        <v>0</v>
      </c>
      <c r="F28" s="102">
        <f t="shared" si="7"/>
        <v>0</v>
      </c>
      <c r="G28" s="101">
        <f t="shared" si="8"/>
        <v>0</v>
      </c>
      <c r="H28" s="99">
        <v>0</v>
      </c>
      <c r="I28" s="101">
        <v>0</v>
      </c>
      <c r="J28" s="102">
        <v>0</v>
      </c>
      <c r="K28" s="101">
        <v>0</v>
      </c>
      <c r="L28" s="102">
        <v>0</v>
      </c>
      <c r="M28" s="101">
        <v>0</v>
      </c>
      <c r="N28" s="102">
        <v>0</v>
      </c>
      <c r="O28" s="101">
        <v>0</v>
      </c>
      <c r="P28" s="102">
        <v>0</v>
      </c>
      <c r="Q28" s="101">
        <v>0</v>
      </c>
      <c r="R28" s="102">
        <v>0</v>
      </c>
      <c r="S28" s="101">
        <v>0</v>
      </c>
      <c r="T28" s="102">
        <v>0</v>
      </c>
      <c r="U28" s="101">
        <v>0</v>
      </c>
      <c r="V28" s="101">
        <v>0</v>
      </c>
      <c r="W28" s="99">
        <v>0</v>
      </c>
      <c r="X28" s="102">
        <v>0</v>
      </c>
      <c r="Y28" s="101">
        <v>0</v>
      </c>
      <c r="Z28" s="102">
        <v>0</v>
      </c>
      <c r="AA28" s="101">
        <v>0</v>
      </c>
      <c r="AB28" s="102">
        <v>0</v>
      </c>
      <c r="AC28" s="101">
        <v>0</v>
      </c>
      <c r="AD28" s="102">
        <v>0</v>
      </c>
      <c r="AE28" s="101">
        <v>0</v>
      </c>
      <c r="AF28" s="103">
        <v>0</v>
      </c>
    </row>
    <row r="29" spans="1:32" ht="24" customHeight="1">
      <c r="A29" s="223"/>
      <c r="B29" s="219"/>
      <c r="C29" s="219" t="s">
        <v>0</v>
      </c>
      <c r="D29" s="98" t="s">
        <v>10</v>
      </c>
      <c r="E29" s="118">
        <f t="shared" si="6"/>
        <v>44</v>
      </c>
      <c r="F29" s="119">
        <f t="shared" si="7"/>
        <v>35</v>
      </c>
      <c r="G29" s="120">
        <f t="shared" si="8"/>
        <v>9</v>
      </c>
      <c r="H29" s="119">
        <v>7</v>
      </c>
      <c r="I29" s="120">
        <v>2</v>
      </c>
      <c r="J29" s="119">
        <v>15</v>
      </c>
      <c r="K29" s="120">
        <v>3</v>
      </c>
      <c r="L29" s="119">
        <v>0</v>
      </c>
      <c r="M29" s="120">
        <v>0</v>
      </c>
      <c r="N29" s="119">
        <v>3</v>
      </c>
      <c r="O29" s="120">
        <v>0</v>
      </c>
      <c r="P29" s="100">
        <v>0</v>
      </c>
      <c r="Q29" s="101">
        <v>0</v>
      </c>
      <c r="R29" s="102">
        <v>0</v>
      </c>
      <c r="S29" s="101">
        <v>0</v>
      </c>
      <c r="T29" s="102">
        <v>0</v>
      </c>
      <c r="U29" s="101">
        <v>0</v>
      </c>
      <c r="V29" s="101">
        <v>0</v>
      </c>
      <c r="W29" s="99">
        <v>0</v>
      </c>
      <c r="X29" s="102">
        <v>0</v>
      </c>
      <c r="Y29" s="101"/>
      <c r="Z29" s="102">
        <v>1</v>
      </c>
      <c r="AA29" s="101">
        <v>1</v>
      </c>
      <c r="AB29" s="102">
        <v>3</v>
      </c>
      <c r="AC29" s="101">
        <v>0</v>
      </c>
      <c r="AD29" s="102">
        <v>0</v>
      </c>
      <c r="AE29" s="101">
        <v>9</v>
      </c>
      <c r="AF29" s="103"/>
    </row>
    <row r="30" spans="1:32" ht="24" customHeight="1">
      <c r="A30" s="223"/>
      <c r="B30" s="219"/>
      <c r="C30" s="219"/>
      <c r="D30" s="98" t="s">
        <v>11</v>
      </c>
      <c r="E30" s="99">
        <f t="shared" si="6"/>
        <v>17</v>
      </c>
      <c r="F30" s="102">
        <f t="shared" si="7"/>
        <v>9</v>
      </c>
      <c r="G30" s="101">
        <f t="shared" si="8"/>
        <v>8</v>
      </c>
      <c r="H30" s="102">
        <v>1</v>
      </c>
      <c r="I30" s="101">
        <v>2</v>
      </c>
      <c r="J30" s="102">
        <v>3</v>
      </c>
      <c r="K30" s="101">
        <v>2</v>
      </c>
      <c r="L30" s="102">
        <v>1</v>
      </c>
      <c r="M30" s="101">
        <v>0</v>
      </c>
      <c r="N30" s="102">
        <v>3</v>
      </c>
      <c r="O30" s="101">
        <v>0</v>
      </c>
      <c r="P30" s="119">
        <v>0</v>
      </c>
      <c r="Q30" s="120">
        <v>0</v>
      </c>
      <c r="R30" s="119"/>
      <c r="S30" s="120">
        <v>1</v>
      </c>
      <c r="T30" s="119">
        <v>0</v>
      </c>
      <c r="U30" s="120">
        <v>0</v>
      </c>
      <c r="V30" s="120">
        <v>0</v>
      </c>
      <c r="W30" s="118"/>
      <c r="X30" s="119"/>
      <c r="Y30" s="120"/>
      <c r="Z30" s="119">
        <v>2</v>
      </c>
      <c r="AA30" s="120"/>
      <c r="AB30" s="119"/>
      <c r="AC30" s="120">
        <v>0</v>
      </c>
      <c r="AD30" s="119">
        <v>1</v>
      </c>
      <c r="AE30" s="120">
        <v>1</v>
      </c>
      <c r="AF30" s="121">
        <v>0</v>
      </c>
    </row>
    <row r="31" spans="1:32" ht="24" customHeight="1">
      <c r="A31" s="223"/>
      <c r="B31" s="218" t="s">
        <v>69</v>
      </c>
      <c r="C31" s="218" t="s">
        <v>68</v>
      </c>
      <c r="D31" s="98" t="s">
        <v>10</v>
      </c>
      <c r="E31" s="118">
        <f t="shared" si="6"/>
        <v>0</v>
      </c>
      <c r="F31" s="119">
        <f t="shared" si="7"/>
        <v>0</v>
      </c>
      <c r="G31" s="120">
        <f t="shared" si="8"/>
        <v>0</v>
      </c>
      <c r="H31" s="127">
        <v>0</v>
      </c>
      <c r="I31" s="128">
        <v>0</v>
      </c>
      <c r="J31" s="127">
        <v>0</v>
      </c>
      <c r="K31" s="128">
        <v>0</v>
      </c>
      <c r="L31" s="127">
        <v>0</v>
      </c>
      <c r="M31" s="128">
        <v>0</v>
      </c>
      <c r="N31" s="127">
        <v>0</v>
      </c>
      <c r="O31" s="128">
        <v>0</v>
      </c>
      <c r="P31" s="102">
        <v>0</v>
      </c>
      <c r="Q31" s="101">
        <v>0</v>
      </c>
      <c r="R31" s="102">
        <v>0</v>
      </c>
      <c r="S31" s="101">
        <v>0</v>
      </c>
      <c r="T31" s="102">
        <v>0</v>
      </c>
      <c r="U31" s="101">
        <v>0</v>
      </c>
      <c r="V31" s="101">
        <v>0</v>
      </c>
      <c r="W31" s="99">
        <v>0</v>
      </c>
      <c r="X31" s="102">
        <v>0</v>
      </c>
      <c r="Y31" s="101">
        <v>0</v>
      </c>
      <c r="Z31" s="102">
        <v>0</v>
      </c>
      <c r="AA31" s="101">
        <v>0</v>
      </c>
      <c r="AB31" s="102">
        <v>0</v>
      </c>
      <c r="AC31" s="101">
        <v>0</v>
      </c>
      <c r="AD31" s="102">
        <v>0</v>
      </c>
      <c r="AE31" s="101">
        <v>0</v>
      </c>
      <c r="AF31" s="103">
        <v>0</v>
      </c>
    </row>
    <row r="32" spans="1:32" ht="24" customHeight="1">
      <c r="A32" s="223"/>
      <c r="B32" s="219"/>
      <c r="C32" s="219"/>
      <c r="D32" s="98" t="s">
        <v>11</v>
      </c>
      <c r="E32" s="99">
        <f t="shared" si="6"/>
        <v>0</v>
      </c>
      <c r="F32" s="102">
        <f t="shared" si="7"/>
        <v>0</v>
      </c>
      <c r="G32" s="101">
        <f t="shared" si="8"/>
        <v>0</v>
      </c>
      <c r="H32" s="119">
        <v>0</v>
      </c>
      <c r="I32" s="120">
        <v>0</v>
      </c>
      <c r="J32" s="119">
        <v>0</v>
      </c>
      <c r="K32" s="120">
        <v>0</v>
      </c>
      <c r="L32" s="119">
        <v>0</v>
      </c>
      <c r="M32" s="120">
        <v>0</v>
      </c>
      <c r="N32" s="119">
        <v>0</v>
      </c>
      <c r="O32" s="120">
        <v>0</v>
      </c>
      <c r="P32" s="119">
        <v>0</v>
      </c>
      <c r="Q32" s="120">
        <v>0</v>
      </c>
      <c r="R32" s="119">
        <v>0</v>
      </c>
      <c r="S32" s="120">
        <v>0</v>
      </c>
      <c r="T32" s="119">
        <v>0</v>
      </c>
      <c r="U32" s="120">
        <v>0</v>
      </c>
      <c r="V32" s="120">
        <v>0</v>
      </c>
      <c r="W32" s="118">
        <v>0</v>
      </c>
      <c r="X32" s="119">
        <v>0</v>
      </c>
      <c r="Y32" s="120">
        <v>0</v>
      </c>
      <c r="Z32" s="119">
        <v>0</v>
      </c>
      <c r="AA32" s="120">
        <v>0</v>
      </c>
      <c r="AB32" s="119">
        <v>0</v>
      </c>
      <c r="AC32" s="120">
        <v>0</v>
      </c>
      <c r="AD32" s="119">
        <v>0</v>
      </c>
      <c r="AE32" s="120">
        <v>0</v>
      </c>
      <c r="AF32" s="121">
        <v>0</v>
      </c>
    </row>
    <row r="33" spans="1:32" ht="24" customHeight="1">
      <c r="A33" s="223"/>
      <c r="B33" s="219"/>
      <c r="C33" s="219" t="s">
        <v>0</v>
      </c>
      <c r="D33" s="98" t="s">
        <v>10</v>
      </c>
      <c r="E33" s="99">
        <f t="shared" si="6"/>
        <v>6</v>
      </c>
      <c r="F33" s="102">
        <f t="shared" si="7"/>
        <v>2</v>
      </c>
      <c r="G33" s="101">
        <f t="shared" si="8"/>
        <v>4</v>
      </c>
      <c r="H33" s="102">
        <v>0</v>
      </c>
      <c r="I33" s="101"/>
      <c r="J33" s="102">
        <v>0</v>
      </c>
      <c r="K33" s="101">
        <v>2</v>
      </c>
      <c r="L33" s="102">
        <v>0</v>
      </c>
      <c r="M33" s="101">
        <v>0</v>
      </c>
      <c r="N33" s="102">
        <v>0</v>
      </c>
      <c r="O33" s="101">
        <v>0</v>
      </c>
      <c r="P33" s="102">
        <v>0</v>
      </c>
      <c r="Q33" s="101">
        <v>0</v>
      </c>
      <c r="R33" s="102">
        <v>0</v>
      </c>
      <c r="S33" s="101">
        <v>0</v>
      </c>
      <c r="T33" s="102">
        <v>0</v>
      </c>
      <c r="U33" s="101">
        <v>0</v>
      </c>
      <c r="V33" s="101">
        <v>0</v>
      </c>
      <c r="W33" s="99">
        <v>0</v>
      </c>
      <c r="X33" s="102">
        <v>0</v>
      </c>
      <c r="Y33" s="101">
        <v>0</v>
      </c>
      <c r="Z33" s="102">
        <v>0</v>
      </c>
      <c r="AA33" s="101">
        <v>2</v>
      </c>
      <c r="AB33" s="102">
        <v>1</v>
      </c>
      <c r="AC33" s="101">
        <v>0</v>
      </c>
      <c r="AD33" s="102">
        <v>0</v>
      </c>
      <c r="AE33" s="101">
        <v>0</v>
      </c>
      <c r="AF33" s="103">
        <v>1</v>
      </c>
    </row>
    <row r="34" spans="1:32" ht="24" customHeight="1">
      <c r="A34" s="223"/>
      <c r="B34" s="219"/>
      <c r="C34" s="219"/>
      <c r="D34" s="98" t="s">
        <v>11</v>
      </c>
      <c r="E34" s="129">
        <f t="shared" si="6"/>
        <v>3</v>
      </c>
      <c r="F34" s="129">
        <f t="shared" si="7"/>
        <v>1</v>
      </c>
      <c r="G34" s="128">
        <f t="shared" si="8"/>
        <v>2</v>
      </c>
      <c r="H34" s="129">
        <v>0</v>
      </c>
      <c r="I34" s="120">
        <v>1</v>
      </c>
      <c r="J34" s="119">
        <v>1</v>
      </c>
      <c r="K34" s="120">
        <v>1</v>
      </c>
      <c r="L34" s="119">
        <v>0</v>
      </c>
      <c r="M34" s="120"/>
      <c r="N34" s="119">
        <v>0</v>
      </c>
      <c r="O34" s="120">
        <v>0</v>
      </c>
      <c r="P34" s="119">
        <v>0</v>
      </c>
      <c r="Q34" s="120">
        <v>0</v>
      </c>
      <c r="R34" s="119">
        <v>0</v>
      </c>
      <c r="S34" s="120">
        <v>0</v>
      </c>
      <c r="T34" s="119">
        <v>0</v>
      </c>
      <c r="U34" s="120">
        <v>0</v>
      </c>
      <c r="V34" s="120">
        <v>0</v>
      </c>
      <c r="W34" s="118">
        <v>0</v>
      </c>
      <c r="X34" s="119">
        <v>0</v>
      </c>
      <c r="Y34" s="120">
        <v>0</v>
      </c>
      <c r="Z34" s="119"/>
      <c r="AA34" s="120">
        <v>0</v>
      </c>
      <c r="AB34" s="119"/>
      <c r="AC34" s="120">
        <v>0</v>
      </c>
      <c r="AD34" s="119">
        <v>0</v>
      </c>
      <c r="AE34" s="120">
        <v>0</v>
      </c>
      <c r="AF34" s="121"/>
    </row>
    <row r="35" spans="1:32" ht="24" customHeight="1">
      <c r="A35" s="223"/>
      <c r="B35" s="228" t="s">
        <v>70</v>
      </c>
      <c r="C35" s="229"/>
      <c r="D35" s="98" t="s">
        <v>10</v>
      </c>
      <c r="E35" s="129">
        <f t="shared" si="6"/>
        <v>2</v>
      </c>
      <c r="F35" s="127">
        <f t="shared" si="7"/>
        <v>0</v>
      </c>
      <c r="G35" s="128">
        <f t="shared" si="8"/>
        <v>2</v>
      </c>
      <c r="H35" s="127"/>
      <c r="I35" s="101">
        <v>2</v>
      </c>
      <c r="J35" s="102">
        <v>0</v>
      </c>
      <c r="K35" s="101">
        <v>0</v>
      </c>
      <c r="L35" s="102">
        <v>0</v>
      </c>
      <c r="M35" s="101">
        <v>0</v>
      </c>
      <c r="N35" s="102">
        <v>0</v>
      </c>
      <c r="O35" s="101">
        <v>0</v>
      </c>
      <c r="P35" s="102">
        <v>0</v>
      </c>
      <c r="Q35" s="101">
        <v>0</v>
      </c>
      <c r="R35" s="102">
        <v>0</v>
      </c>
      <c r="S35" s="101">
        <v>0</v>
      </c>
      <c r="T35" s="102">
        <v>0</v>
      </c>
      <c r="U35" s="101">
        <v>0</v>
      </c>
      <c r="V35" s="101">
        <v>0</v>
      </c>
      <c r="W35" s="99">
        <v>0</v>
      </c>
      <c r="X35" s="102">
        <v>0</v>
      </c>
      <c r="Y35" s="101">
        <v>0</v>
      </c>
      <c r="Z35" s="102">
        <v>0</v>
      </c>
      <c r="AA35" s="101">
        <v>0</v>
      </c>
      <c r="AB35" s="102">
        <v>0</v>
      </c>
      <c r="AC35" s="101">
        <v>0</v>
      </c>
      <c r="AD35" s="102">
        <v>0</v>
      </c>
      <c r="AE35" s="101">
        <v>0</v>
      </c>
      <c r="AF35" s="103">
        <v>0</v>
      </c>
    </row>
    <row r="36" spans="1:32" ht="24" customHeight="1">
      <c r="A36" s="224"/>
      <c r="B36" s="230"/>
      <c r="C36" s="230"/>
      <c r="D36" s="105" t="s">
        <v>11</v>
      </c>
      <c r="E36" s="130">
        <f t="shared" si="6"/>
        <v>0</v>
      </c>
      <c r="F36" s="108">
        <f t="shared" si="7"/>
        <v>0</v>
      </c>
      <c r="G36" s="131">
        <f t="shared" si="8"/>
        <v>0</v>
      </c>
      <c r="H36" s="108">
        <v>0</v>
      </c>
      <c r="I36" s="132">
        <v>0</v>
      </c>
      <c r="J36" s="131"/>
      <c r="K36" s="132"/>
      <c r="L36" s="131">
        <v>0</v>
      </c>
      <c r="M36" s="132">
        <v>0</v>
      </c>
      <c r="N36" s="131">
        <v>0</v>
      </c>
      <c r="O36" s="132">
        <v>0</v>
      </c>
      <c r="P36" s="131">
        <v>0</v>
      </c>
      <c r="Q36" s="132">
        <v>0</v>
      </c>
      <c r="R36" s="131">
        <v>0</v>
      </c>
      <c r="S36" s="132">
        <v>0</v>
      </c>
      <c r="T36" s="131">
        <v>0</v>
      </c>
      <c r="U36" s="132">
        <v>0</v>
      </c>
      <c r="V36" s="132">
        <v>0</v>
      </c>
      <c r="W36" s="130">
        <v>0</v>
      </c>
      <c r="X36" s="131">
        <v>0</v>
      </c>
      <c r="Y36" s="132">
        <v>0</v>
      </c>
      <c r="Z36" s="131">
        <v>0</v>
      </c>
      <c r="AA36" s="132">
        <v>0</v>
      </c>
      <c r="AB36" s="131">
        <v>0</v>
      </c>
      <c r="AC36" s="132">
        <v>0</v>
      </c>
      <c r="AD36" s="131">
        <v>0</v>
      </c>
      <c r="AE36" s="132"/>
      <c r="AF36" s="133">
        <v>0</v>
      </c>
    </row>
  </sheetData>
  <sheetProtection/>
  <mergeCells count="35"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  <mergeCell ref="C29:C30"/>
    <mergeCell ref="A24:A36"/>
    <mergeCell ref="B35:C36"/>
    <mergeCell ref="B18:B21"/>
    <mergeCell ref="B22:C23"/>
    <mergeCell ref="B24:C26"/>
    <mergeCell ref="B27:B30"/>
    <mergeCell ref="T4:Y4"/>
    <mergeCell ref="J4:K5"/>
    <mergeCell ref="B11:C13"/>
    <mergeCell ref="C14:C15"/>
    <mergeCell ref="E4:G5"/>
    <mergeCell ref="H4:I5"/>
    <mergeCell ref="L4:M5"/>
    <mergeCell ref="A4:D6"/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</mergeCells>
  <printOptions horizontalCentered="1" verticalCentered="1"/>
  <pageMargins left="0.5905511811023623" right="0.5511811023622047" top="0.3937007874015748" bottom="0.3937007874015748" header="0.5118110236220472" footer="0.5118110236220472"/>
  <pageSetup blackAndWhite="1"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showZeros="0" zoomScale="110" zoomScaleNormal="110" zoomScaleSheetLayoutView="100" zoomScalePageLayoutView="0" workbookViewId="0" topLeftCell="A1">
      <pane ySplit="5" topLeftCell="A6" activePane="bottomLeft" state="frozen"/>
      <selection pane="topLeft" activeCell="B18" sqref="B18:D19"/>
      <selection pane="bottomLeft" activeCell="B18" sqref="B18:D19"/>
    </sheetView>
  </sheetViews>
  <sheetFormatPr defaultColWidth="9.00390625" defaultRowHeight="13.5"/>
  <cols>
    <col min="1" max="1" width="2.00390625" style="161" customWidth="1"/>
    <col min="2" max="2" width="5.875" style="161" customWidth="1"/>
    <col min="3" max="3" width="2.625" style="161" customWidth="1"/>
    <col min="4" max="4" width="2.25390625" style="161" customWidth="1"/>
    <col min="5" max="7" width="5.25390625" style="161" customWidth="1"/>
    <col min="8" max="8" width="3.125" style="161" customWidth="1"/>
    <col min="9" max="10" width="4.375" style="161" customWidth="1"/>
    <col min="11" max="12" width="3.125" style="161" customWidth="1"/>
    <col min="13" max="13" width="3.75390625" style="161" customWidth="1"/>
    <col min="14" max="25" width="3.125" style="161" customWidth="1"/>
    <col min="26" max="26" width="5.25390625" style="161" customWidth="1"/>
    <col min="27" max="16384" width="9.00390625" style="161" customWidth="1"/>
  </cols>
  <sheetData>
    <row r="1" s="4" customFormat="1" ht="10.5">
      <c r="A1" s="4" t="s">
        <v>23</v>
      </c>
    </row>
    <row r="2" s="135" customFormat="1" ht="4.5" customHeight="1"/>
    <row r="3" s="10" customFormat="1" ht="12">
      <c r="B3" s="10" t="s">
        <v>72</v>
      </c>
    </row>
    <row r="4" spans="1:26" s="82" customFormat="1" ht="21" customHeight="1">
      <c r="A4" s="171" t="s">
        <v>26</v>
      </c>
      <c r="B4" s="169"/>
      <c r="C4" s="169"/>
      <c r="D4" s="172"/>
      <c r="E4" s="267" t="s">
        <v>73</v>
      </c>
      <c r="F4" s="264" t="s">
        <v>4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6"/>
      <c r="T4" s="266"/>
      <c r="U4" s="266"/>
      <c r="V4" s="261" t="s">
        <v>5</v>
      </c>
      <c r="W4" s="262"/>
      <c r="X4" s="262"/>
      <c r="Y4" s="263"/>
      <c r="Z4" s="259" t="s">
        <v>74</v>
      </c>
    </row>
    <row r="5" spans="1:26" s="82" customFormat="1" ht="27" customHeight="1">
      <c r="A5" s="173"/>
      <c r="B5" s="174"/>
      <c r="C5" s="174"/>
      <c r="D5" s="175"/>
      <c r="E5" s="268"/>
      <c r="F5" s="136" t="s">
        <v>3</v>
      </c>
      <c r="G5" s="137" t="s">
        <v>12</v>
      </c>
      <c r="H5" s="137" t="s">
        <v>13</v>
      </c>
      <c r="I5" s="137" t="s">
        <v>14</v>
      </c>
      <c r="J5" s="137" t="s">
        <v>15</v>
      </c>
      <c r="K5" s="137" t="s">
        <v>16</v>
      </c>
      <c r="L5" s="137" t="s">
        <v>17</v>
      </c>
      <c r="M5" s="137" t="s">
        <v>18</v>
      </c>
      <c r="N5" s="137" t="s">
        <v>19</v>
      </c>
      <c r="O5" s="137" t="s">
        <v>20</v>
      </c>
      <c r="P5" s="137" t="s">
        <v>21</v>
      </c>
      <c r="Q5" s="137" t="s">
        <v>75</v>
      </c>
      <c r="R5" s="137" t="s">
        <v>22</v>
      </c>
      <c r="S5" s="138" t="s">
        <v>76</v>
      </c>
      <c r="T5" s="138" t="s">
        <v>77</v>
      </c>
      <c r="U5" s="138" t="s">
        <v>61</v>
      </c>
      <c r="V5" s="139" t="s">
        <v>3</v>
      </c>
      <c r="W5" s="137" t="s">
        <v>12</v>
      </c>
      <c r="X5" s="137" t="s">
        <v>14</v>
      </c>
      <c r="Y5" s="140" t="s">
        <v>15</v>
      </c>
      <c r="Z5" s="260"/>
    </row>
    <row r="6" spans="1:26" s="135" customFormat="1" ht="24.75" customHeight="1">
      <c r="A6" s="196" t="s">
        <v>31</v>
      </c>
      <c r="B6" s="233"/>
      <c r="C6" s="234"/>
      <c r="D6" s="141" t="s">
        <v>92</v>
      </c>
      <c r="E6" s="142">
        <v>33614</v>
      </c>
      <c r="F6" s="22">
        <v>32968</v>
      </c>
      <c r="G6" s="23">
        <v>27394</v>
      </c>
      <c r="H6" s="23">
        <v>966</v>
      </c>
      <c r="I6" s="23">
        <v>1165</v>
      </c>
      <c r="J6" s="23">
        <v>1475</v>
      </c>
      <c r="K6" s="23">
        <v>121</v>
      </c>
      <c r="L6" s="23">
        <v>222</v>
      </c>
      <c r="M6" s="23">
        <v>40</v>
      </c>
      <c r="N6" s="23">
        <v>355</v>
      </c>
      <c r="O6" s="23">
        <v>160</v>
      </c>
      <c r="P6" s="23">
        <v>38</v>
      </c>
      <c r="Q6" s="23">
        <v>404</v>
      </c>
      <c r="R6" s="23">
        <v>35</v>
      </c>
      <c r="S6" s="143">
        <v>479</v>
      </c>
      <c r="T6" s="143">
        <v>78</v>
      </c>
      <c r="U6" s="143">
        <v>36</v>
      </c>
      <c r="V6" s="22">
        <v>646</v>
      </c>
      <c r="W6" s="23">
        <v>533</v>
      </c>
      <c r="X6" s="23">
        <v>63</v>
      </c>
      <c r="Y6" s="24">
        <v>50</v>
      </c>
      <c r="Z6" s="142">
        <v>33112</v>
      </c>
    </row>
    <row r="7" spans="1:26" s="135" customFormat="1" ht="24.75" customHeight="1">
      <c r="A7" s="201" t="s">
        <v>113</v>
      </c>
      <c r="B7" s="238" t="s">
        <v>78</v>
      </c>
      <c r="C7" s="238"/>
      <c r="D7" s="177"/>
      <c r="E7" s="144">
        <v>19945</v>
      </c>
      <c r="F7" s="29">
        <v>19787</v>
      </c>
      <c r="G7" s="30">
        <v>18031</v>
      </c>
      <c r="H7" s="30">
        <v>65</v>
      </c>
      <c r="I7" s="30">
        <v>107</v>
      </c>
      <c r="J7" s="145">
        <v>502</v>
      </c>
      <c r="K7" s="30">
        <v>13</v>
      </c>
      <c r="L7" s="30">
        <v>66</v>
      </c>
      <c r="M7" s="30">
        <v>40</v>
      </c>
      <c r="N7" s="30">
        <v>346</v>
      </c>
      <c r="O7" s="30">
        <v>119</v>
      </c>
      <c r="P7" s="30">
        <v>34</v>
      </c>
      <c r="Q7" s="30">
        <v>331</v>
      </c>
      <c r="R7" s="30">
        <v>4</v>
      </c>
      <c r="S7" s="146">
        <v>47</v>
      </c>
      <c r="T7" s="146">
        <v>47</v>
      </c>
      <c r="U7" s="146">
        <v>35</v>
      </c>
      <c r="V7" s="29">
        <v>158</v>
      </c>
      <c r="W7" s="30">
        <v>157</v>
      </c>
      <c r="X7" s="30">
        <v>0</v>
      </c>
      <c r="Y7" s="31">
        <v>1</v>
      </c>
      <c r="Z7" s="144">
        <v>19412</v>
      </c>
    </row>
    <row r="8" spans="1:26" s="135" customFormat="1" ht="24.75" customHeight="1">
      <c r="A8" s="202"/>
      <c r="B8" s="235" t="s">
        <v>79</v>
      </c>
      <c r="C8" s="236"/>
      <c r="D8" s="147" t="s">
        <v>93</v>
      </c>
      <c r="E8" s="148">
        <v>16566</v>
      </c>
      <c r="F8" s="29">
        <v>16494</v>
      </c>
      <c r="G8" s="30">
        <v>14944</v>
      </c>
      <c r="H8" s="30">
        <v>62</v>
      </c>
      <c r="I8" s="30">
        <v>100</v>
      </c>
      <c r="J8" s="30">
        <v>485</v>
      </c>
      <c r="K8" s="30">
        <v>13</v>
      </c>
      <c r="L8" s="30">
        <v>61</v>
      </c>
      <c r="M8" s="30">
        <v>40</v>
      </c>
      <c r="N8" s="30">
        <v>248</v>
      </c>
      <c r="O8" s="30">
        <v>118</v>
      </c>
      <c r="P8" s="30">
        <v>32</v>
      </c>
      <c r="Q8" s="30">
        <v>292</v>
      </c>
      <c r="R8" s="30">
        <v>4</v>
      </c>
      <c r="S8" s="30">
        <v>47</v>
      </c>
      <c r="T8" s="30">
        <v>35</v>
      </c>
      <c r="U8" s="30">
        <v>13</v>
      </c>
      <c r="V8" s="29">
        <v>72</v>
      </c>
      <c r="W8" s="30">
        <v>71</v>
      </c>
      <c r="X8" s="30">
        <v>0</v>
      </c>
      <c r="Y8" s="31">
        <v>1</v>
      </c>
      <c r="Z8" s="148">
        <v>16605</v>
      </c>
    </row>
    <row r="9" spans="1:26" s="135" customFormat="1" ht="24.75" customHeight="1">
      <c r="A9" s="202"/>
      <c r="B9" s="237" t="s">
        <v>80</v>
      </c>
      <c r="C9" s="239" t="s">
        <v>68</v>
      </c>
      <c r="D9" s="240"/>
      <c r="E9" s="144">
        <v>1171</v>
      </c>
      <c r="F9" s="29">
        <v>1171</v>
      </c>
      <c r="G9" s="145">
        <v>1070</v>
      </c>
      <c r="H9" s="30">
        <v>0</v>
      </c>
      <c r="I9" s="30">
        <v>1</v>
      </c>
      <c r="J9" s="30">
        <v>0</v>
      </c>
      <c r="K9" s="30">
        <v>0</v>
      </c>
      <c r="L9" s="30">
        <v>1</v>
      </c>
      <c r="M9" s="30">
        <v>0</v>
      </c>
      <c r="N9" s="30">
        <v>87</v>
      </c>
      <c r="O9" s="30">
        <v>1</v>
      </c>
      <c r="P9" s="30">
        <v>3</v>
      </c>
      <c r="Q9" s="30">
        <v>8</v>
      </c>
      <c r="R9" s="30">
        <v>0</v>
      </c>
      <c r="S9" s="30">
        <v>0</v>
      </c>
      <c r="T9" s="30">
        <v>0</v>
      </c>
      <c r="U9" s="31">
        <v>0</v>
      </c>
      <c r="V9" s="145">
        <v>0</v>
      </c>
      <c r="W9" s="30">
        <v>0</v>
      </c>
      <c r="X9" s="30">
        <v>0</v>
      </c>
      <c r="Y9" s="31">
        <v>0</v>
      </c>
      <c r="Z9" s="144">
        <v>1214</v>
      </c>
    </row>
    <row r="10" spans="1:26" s="135" customFormat="1" ht="24.75" customHeight="1">
      <c r="A10" s="202"/>
      <c r="B10" s="238"/>
      <c r="C10" s="269" t="s">
        <v>81</v>
      </c>
      <c r="D10" s="270"/>
      <c r="E10" s="148">
        <v>14083</v>
      </c>
      <c r="F10" s="29">
        <v>14022</v>
      </c>
      <c r="G10" s="30">
        <v>12735</v>
      </c>
      <c r="H10" s="30">
        <v>54</v>
      </c>
      <c r="I10" s="30">
        <v>97</v>
      </c>
      <c r="J10" s="30">
        <v>435</v>
      </c>
      <c r="K10" s="30">
        <v>7</v>
      </c>
      <c r="L10" s="30">
        <v>39</v>
      </c>
      <c r="M10" s="30">
        <v>0</v>
      </c>
      <c r="N10" s="30">
        <v>160</v>
      </c>
      <c r="O10" s="30">
        <v>111</v>
      </c>
      <c r="P10" s="30">
        <v>28</v>
      </c>
      <c r="Q10" s="30">
        <v>272</v>
      </c>
      <c r="R10" s="30">
        <v>3</v>
      </c>
      <c r="S10" s="146">
        <v>35</v>
      </c>
      <c r="T10" s="146">
        <v>34</v>
      </c>
      <c r="U10" s="31">
        <v>12</v>
      </c>
      <c r="V10" s="145">
        <v>61</v>
      </c>
      <c r="W10" s="30">
        <v>60</v>
      </c>
      <c r="X10" s="30">
        <v>0</v>
      </c>
      <c r="Y10" s="31">
        <v>1</v>
      </c>
      <c r="Z10" s="148">
        <v>13940</v>
      </c>
    </row>
    <row r="11" spans="1:26" s="135" customFormat="1" ht="24.75" customHeight="1">
      <c r="A11" s="202"/>
      <c r="B11" s="237" t="s">
        <v>82</v>
      </c>
      <c r="C11" s="239" t="s">
        <v>68</v>
      </c>
      <c r="D11" s="240"/>
      <c r="E11" s="144">
        <v>3</v>
      </c>
      <c r="F11" s="29">
        <v>3</v>
      </c>
      <c r="G11" s="145">
        <v>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1">
        <v>0</v>
      </c>
      <c r="V11" s="145">
        <v>0</v>
      </c>
      <c r="W11" s="30">
        <v>0</v>
      </c>
      <c r="X11" s="30">
        <v>0</v>
      </c>
      <c r="Y11" s="31">
        <v>0</v>
      </c>
      <c r="Z11" s="144">
        <v>7</v>
      </c>
    </row>
    <row r="12" spans="1:26" s="135" customFormat="1" ht="24.75" customHeight="1">
      <c r="A12" s="202"/>
      <c r="B12" s="238"/>
      <c r="C12" s="244" t="s">
        <v>81</v>
      </c>
      <c r="D12" s="245"/>
      <c r="E12" s="148">
        <v>1248</v>
      </c>
      <c r="F12" s="29">
        <v>1239</v>
      </c>
      <c r="G12" s="30">
        <v>1127</v>
      </c>
      <c r="H12" s="30">
        <v>8</v>
      </c>
      <c r="I12" s="30">
        <v>2</v>
      </c>
      <c r="J12" s="30">
        <v>49</v>
      </c>
      <c r="K12" s="30">
        <v>0</v>
      </c>
      <c r="L12" s="30">
        <v>21</v>
      </c>
      <c r="M12" s="30">
        <v>0</v>
      </c>
      <c r="N12" s="30">
        <v>1</v>
      </c>
      <c r="O12" s="30">
        <v>5</v>
      </c>
      <c r="P12" s="30">
        <v>1</v>
      </c>
      <c r="Q12" s="30">
        <v>11</v>
      </c>
      <c r="R12" s="30">
        <v>1</v>
      </c>
      <c r="S12" s="146">
        <v>12</v>
      </c>
      <c r="T12" s="146">
        <v>0</v>
      </c>
      <c r="U12" s="31">
        <v>1</v>
      </c>
      <c r="V12" s="145">
        <v>9</v>
      </c>
      <c r="W12" s="30">
        <v>9</v>
      </c>
      <c r="X12" s="30">
        <v>0</v>
      </c>
      <c r="Y12" s="31">
        <v>0</v>
      </c>
      <c r="Z12" s="148">
        <v>1386</v>
      </c>
    </row>
    <row r="13" spans="1:26" s="135" customFormat="1" ht="24.75" customHeight="1">
      <c r="A13" s="202"/>
      <c r="B13" s="238" t="s">
        <v>83</v>
      </c>
      <c r="C13" s="238"/>
      <c r="D13" s="177"/>
      <c r="E13" s="144">
        <v>15</v>
      </c>
      <c r="F13" s="29">
        <v>13</v>
      </c>
      <c r="G13" s="30">
        <v>9</v>
      </c>
      <c r="H13" s="30">
        <v>0</v>
      </c>
      <c r="I13" s="30">
        <v>0</v>
      </c>
      <c r="J13" s="30">
        <v>1</v>
      </c>
      <c r="K13" s="30">
        <v>0</v>
      </c>
      <c r="L13" s="30">
        <v>0</v>
      </c>
      <c r="M13" s="30">
        <v>0</v>
      </c>
      <c r="N13" s="30">
        <v>0</v>
      </c>
      <c r="O13" s="30">
        <v>1</v>
      </c>
      <c r="P13" s="30">
        <v>0</v>
      </c>
      <c r="Q13" s="30">
        <v>1</v>
      </c>
      <c r="R13" s="30">
        <v>0</v>
      </c>
      <c r="S13" s="30">
        <v>0</v>
      </c>
      <c r="T13" s="30">
        <v>1</v>
      </c>
      <c r="U13" s="31">
        <v>0</v>
      </c>
      <c r="V13" s="145">
        <v>2</v>
      </c>
      <c r="W13" s="30">
        <v>2</v>
      </c>
      <c r="X13" s="30">
        <v>0</v>
      </c>
      <c r="Y13" s="31">
        <v>0</v>
      </c>
      <c r="Z13" s="144">
        <v>16</v>
      </c>
    </row>
    <row r="14" spans="1:26" s="135" customFormat="1" ht="24.75" customHeight="1">
      <c r="A14" s="202"/>
      <c r="B14" s="241" t="s">
        <v>115</v>
      </c>
      <c r="C14" s="242"/>
      <c r="D14" s="243"/>
      <c r="E14" s="148">
        <v>46</v>
      </c>
      <c r="F14" s="29">
        <v>46</v>
      </c>
      <c r="G14" s="30">
        <v>0</v>
      </c>
      <c r="H14" s="30">
        <v>0</v>
      </c>
      <c r="I14" s="30">
        <v>0</v>
      </c>
      <c r="J14" s="30">
        <v>0</v>
      </c>
      <c r="K14" s="30">
        <v>6</v>
      </c>
      <c r="L14" s="30">
        <v>0</v>
      </c>
      <c r="M14" s="30">
        <v>40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146">
        <v>0</v>
      </c>
      <c r="T14" s="146">
        <v>0</v>
      </c>
      <c r="U14" s="31">
        <v>0</v>
      </c>
      <c r="V14" s="145">
        <v>0</v>
      </c>
      <c r="W14" s="30">
        <v>0</v>
      </c>
      <c r="X14" s="30">
        <v>0</v>
      </c>
      <c r="Y14" s="31">
        <v>0</v>
      </c>
      <c r="Z14" s="148">
        <v>42</v>
      </c>
    </row>
    <row r="15" spans="1:26" s="135" customFormat="1" ht="24.75" customHeight="1">
      <c r="A15" s="176" t="s">
        <v>32</v>
      </c>
      <c r="B15" s="238"/>
      <c r="C15" s="177"/>
      <c r="D15" s="149" t="s">
        <v>94</v>
      </c>
      <c r="E15" s="144">
        <v>7046</v>
      </c>
      <c r="F15" s="29">
        <v>6946</v>
      </c>
      <c r="G15" s="30">
        <v>5747</v>
      </c>
      <c r="H15" s="30">
        <v>251</v>
      </c>
      <c r="I15" s="30">
        <v>199</v>
      </c>
      <c r="J15" s="30">
        <v>410</v>
      </c>
      <c r="K15" s="30">
        <v>11</v>
      </c>
      <c r="L15" s="30">
        <v>90</v>
      </c>
      <c r="M15" s="30">
        <v>0</v>
      </c>
      <c r="N15" s="30">
        <v>12</v>
      </c>
      <c r="O15" s="30">
        <v>21</v>
      </c>
      <c r="P15" s="30">
        <v>5</v>
      </c>
      <c r="Q15" s="30">
        <v>45</v>
      </c>
      <c r="R15" s="30">
        <v>9</v>
      </c>
      <c r="S15" s="146">
        <v>108</v>
      </c>
      <c r="T15" s="146">
        <v>25</v>
      </c>
      <c r="U15" s="146">
        <v>13</v>
      </c>
      <c r="V15" s="29">
        <v>100</v>
      </c>
      <c r="W15" s="30">
        <v>90</v>
      </c>
      <c r="X15" s="30">
        <v>4</v>
      </c>
      <c r="Y15" s="31">
        <v>6</v>
      </c>
      <c r="Z15" s="144">
        <v>6950</v>
      </c>
    </row>
    <row r="16" spans="1:26" s="135" customFormat="1" ht="24.75" customHeight="1">
      <c r="A16" s="176" t="s">
        <v>33</v>
      </c>
      <c r="B16" s="238"/>
      <c r="C16" s="177"/>
      <c r="D16" s="149" t="s">
        <v>95</v>
      </c>
      <c r="E16" s="148">
        <v>165</v>
      </c>
      <c r="F16" s="29">
        <v>163</v>
      </c>
      <c r="G16" s="30">
        <v>114</v>
      </c>
      <c r="H16" s="30">
        <v>12</v>
      </c>
      <c r="I16" s="30">
        <v>18</v>
      </c>
      <c r="J16" s="30">
        <v>12</v>
      </c>
      <c r="K16" s="30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2</v>
      </c>
      <c r="R16" s="30">
        <v>0</v>
      </c>
      <c r="S16" s="30">
        <v>4</v>
      </c>
      <c r="T16" s="30">
        <v>0</v>
      </c>
      <c r="U16" s="146">
        <v>0</v>
      </c>
      <c r="V16" s="29">
        <v>2</v>
      </c>
      <c r="W16" s="30">
        <v>2</v>
      </c>
      <c r="X16" s="30">
        <v>0</v>
      </c>
      <c r="Y16" s="31">
        <v>0</v>
      </c>
      <c r="Z16" s="148">
        <v>135</v>
      </c>
    </row>
    <row r="17" spans="1:26" s="135" customFormat="1" ht="24.75" customHeight="1">
      <c r="A17" s="246" t="s">
        <v>34</v>
      </c>
      <c r="B17" s="247"/>
      <c r="C17" s="241"/>
      <c r="D17" s="149" t="s">
        <v>96</v>
      </c>
      <c r="E17" s="144">
        <v>116</v>
      </c>
      <c r="F17" s="29">
        <v>106</v>
      </c>
      <c r="G17" s="30">
        <v>74</v>
      </c>
      <c r="H17" s="30">
        <v>8</v>
      </c>
      <c r="I17" s="30">
        <v>18</v>
      </c>
      <c r="J17" s="30">
        <v>2</v>
      </c>
      <c r="K17" s="30">
        <v>1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46">
        <v>3</v>
      </c>
      <c r="T17" s="146">
        <v>0</v>
      </c>
      <c r="U17" s="146">
        <v>0</v>
      </c>
      <c r="V17" s="29">
        <v>10</v>
      </c>
      <c r="W17" s="63">
        <v>10</v>
      </c>
      <c r="X17" s="30">
        <v>0</v>
      </c>
      <c r="Y17" s="31">
        <v>0</v>
      </c>
      <c r="Z17" s="144">
        <v>93</v>
      </c>
    </row>
    <row r="18" spans="1:26" s="135" customFormat="1" ht="24.75" customHeight="1">
      <c r="A18" s="176" t="s">
        <v>35</v>
      </c>
      <c r="B18" s="238"/>
      <c r="C18" s="177"/>
      <c r="D18" s="149" t="s">
        <v>84</v>
      </c>
      <c r="E18" s="148">
        <v>5880</v>
      </c>
      <c r="F18" s="29">
        <v>5624</v>
      </c>
      <c r="G18" s="30">
        <v>3258</v>
      </c>
      <c r="H18" s="30">
        <v>568</v>
      </c>
      <c r="I18" s="30">
        <v>800</v>
      </c>
      <c r="J18" s="30">
        <v>537</v>
      </c>
      <c r="K18" s="30">
        <v>82</v>
      </c>
      <c r="L18" s="30">
        <v>50</v>
      </c>
      <c r="M18" s="30">
        <v>0</v>
      </c>
      <c r="N18" s="30">
        <v>1</v>
      </c>
      <c r="O18" s="30">
        <v>18</v>
      </c>
      <c r="P18" s="30">
        <v>1</v>
      </c>
      <c r="Q18" s="30">
        <v>9</v>
      </c>
      <c r="R18" s="30">
        <v>19</v>
      </c>
      <c r="S18" s="146">
        <v>271</v>
      </c>
      <c r="T18" s="146">
        <v>9</v>
      </c>
      <c r="U18" s="146">
        <v>1</v>
      </c>
      <c r="V18" s="29">
        <v>256</v>
      </c>
      <c r="W18" s="30">
        <v>214</v>
      </c>
      <c r="X18" s="30">
        <v>31</v>
      </c>
      <c r="Y18" s="31">
        <v>11</v>
      </c>
      <c r="Z18" s="148">
        <v>5722</v>
      </c>
    </row>
    <row r="19" spans="1:26" s="135" customFormat="1" ht="24.75" customHeight="1">
      <c r="A19" s="201" t="s">
        <v>85</v>
      </c>
      <c r="B19" s="248" t="s">
        <v>3</v>
      </c>
      <c r="C19" s="177"/>
      <c r="D19" s="149" t="s">
        <v>97</v>
      </c>
      <c r="E19" s="144">
        <v>3839</v>
      </c>
      <c r="F19" s="29">
        <v>3633</v>
      </c>
      <c r="G19" s="30">
        <v>3255</v>
      </c>
      <c r="H19" s="30">
        <v>65</v>
      </c>
      <c r="I19" s="30">
        <v>30</v>
      </c>
      <c r="J19" s="30">
        <v>29</v>
      </c>
      <c r="K19" s="30">
        <v>14</v>
      </c>
      <c r="L19" s="30">
        <v>20</v>
      </c>
      <c r="M19" s="30">
        <v>0</v>
      </c>
      <c r="N19" s="30">
        <v>94</v>
      </c>
      <c r="O19" s="30">
        <v>3</v>
      </c>
      <c r="P19" s="30">
        <v>0</v>
      </c>
      <c r="Q19" s="30">
        <v>56</v>
      </c>
      <c r="R19" s="30">
        <v>3</v>
      </c>
      <c r="S19" s="30">
        <v>46</v>
      </c>
      <c r="T19" s="30">
        <v>9</v>
      </c>
      <c r="U19" s="146">
        <v>9</v>
      </c>
      <c r="V19" s="29">
        <v>206</v>
      </c>
      <c r="W19" s="30">
        <v>146</v>
      </c>
      <c r="X19" s="30">
        <v>28</v>
      </c>
      <c r="Y19" s="31">
        <v>32</v>
      </c>
      <c r="Z19" s="144">
        <v>3607</v>
      </c>
    </row>
    <row r="20" spans="1:26" s="135" customFormat="1" ht="24.75" customHeight="1">
      <c r="A20" s="202"/>
      <c r="B20" s="238" t="s">
        <v>6</v>
      </c>
      <c r="C20" s="238"/>
      <c r="D20" s="177"/>
      <c r="E20" s="148">
        <v>91</v>
      </c>
      <c r="F20" s="29">
        <v>79</v>
      </c>
      <c r="G20" s="30">
        <v>72</v>
      </c>
      <c r="H20" s="30">
        <v>1</v>
      </c>
      <c r="I20" s="30">
        <v>1</v>
      </c>
      <c r="J20" s="30">
        <v>0</v>
      </c>
      <c r="K20" s="30">
        <v>0</v>
      </c>
      <c r="L20" s="30">
        <v>2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146">
        <v>0</v>
      </c>
      <c r="T20" s="146">
        <v>0</v>
      </c>
      <c r="U20" s="146">
        <v>2</v>
      </c>
      <c r="V20" s="29">
        <v>12</v>
      </c>
      <c r="W20" s="63">
        <v>11</v>
      </c>
      <c r="X20" s="30">
        <v>1</v>
      </c>
      <c r="Y20" s="31">
        <v>0</v>
      </c>
      <c r="Z20" s="148">
        <v>74</v>
      </c>
    </row>
    <row r="21" spans="1:26" s="135" customFormat="1" ht="24.75" customHeight="1">
      <c r="A21" s="202"/>
      <c r="B21" s="255" t="s">
        <v>86</v>
      </c>
      <c r="C21" s="238"/>
      <c r="D21" s="177"/>
      <c r="E21" s="144">
        <v>2154</v>
      </c>
      <c r="F21" s="29">
        <v>2154</v>
      </c>
      <c r="G21" s="30">
        <v>2034</v>
      </c>
      <c r="H21" s="30">
        <v>1</v>
      </c>
      <c r="I21" s="30">
        <v>4</v>
      </c>
      <c r="J21" s="30">
        <v>3</v>
      </c>
      <c r="K21" s="30">
        <v>0</v>
      </c>
      <c r="L21" s="30">
        <v>0</v>
      </c>
      <c r="M21" s="30">
        <v>0</v>
      </c>
      <c r="N21" s="30">
        <v>77</v>
      </c>
      <c r="O21" s="30">
        <v>1</v>
      </c>
      <c r="P21" s="30">
        <v>0</v>
      </c>
      <c r="Q21" s="30">
        <v>29</v>
      </c>
      <c r="R21" s="30">
        <v>0</v>
      </c>
      <c r="S21" s="146">
        <v>0</v>
      </c>
      <c r="T21" s="146">
        <v>0</v>
      </c>
      <c r="U21" s="31">
        <v>5</v>
      </c>
      <c r="V21" s="145">
        <v>0</v>
      </c>
      <c r="W21" s="30">
        <v>0</v>
      </c>
      <c r="X21" s="30">
        <v>0</v>
      </c>
      <c r="Y21" s="31">
        <v>0</v>
      </c>
      <c r="Z21" s="144">
        <v>2086</v>
      </c>
    </row>
    <row r="22" spans="1:26" s="135" customFormat="1" ht="24.75" customHeight="1">
      <c r="A22" s="202"/>
      <c r="B22" s="255" t="s">
        <v>87</v>
      </c>
      <c r="C22" s="238"/>
      <c r="D22" s="177"/>
      <c r="E22" s="148">
        <v>587</v>
      </c>
      <c r="F22" s="29">
        <v>559</v>
      </c>
      <c r="G22" s="30">
        <v>517</v>
      </c>
      <c r="H22" s="30">
        <v>2</v>
      </c>
      <c r="I22" s="30">
        <v>2</v>
      </c>
      <c r="J22" s="30">
        <v>1</v>
      </c>
      <c r="K22" s="30">
        <v>0</v>
      </c>
      <c r="L22" s="30">
        <v>2</v>
      </c>
      <c r="M22" s="30">
        <v>0</v>
      </c>
      <c r="N22" s="30">
        <v>12</v>
      </c>
      <c r="O22" s="30">
        <v>1</v>
      </c>
      <c r="P22" s="30">
        <v>0</v>
      </c>
      <c r="Q22" s="30">
        <v>12</v>
      </c>
      <c r="R22" s="30">
        <v>0</v>
      </c>
      <c r="S22" s="30">
        <v>0</v>
      </c>
      <c r="T22" s="30">
        <v>9</v>
      </c>
      <c r="U22" s="31">
        <v>1</v>
      </c>
      <c r="V22" s="145">
        <v>28</v>
      </c>
      <c r="W22" s="30">
        <v>27</v>
      </c>
      <c r="X22" s="30">
        <v>1</v>
      </c>
      <c r="Y22" s="31">
        <v>0</v>
      </c>
      <c r="Z22" s="148">
        <v>404</v>
      </c>
    </row>
    <row r="23" spans="1:26" s="135" customFormat="1" ht="24.75" customHeight="1">
      <c r="A23" s="202"/>
      <c r="B23" s="238" t="s">
        <v>7</v>
      </c>
      <c r="C23" s="238"/>
      <c r="D23" s="177"/>
      <c r="E23" s="144">
        <v>551</v>
      </c>
      <c r="F23" s="29">
        <v>424</v>
      </c>
      <c r="G23" s="30">
        <v>319</v>
      </c>
      <c r="H23" s="30">
        <v>28</v>
      </c>
      <c r="I23" s="30">
        <v>14</v>
      </c>
      <c r="J23" s="30">
        <v>10</v>
      </c>
      <c r="K23" s="30">
        <v>14</v>
      </c>
      <c r="L23" s="30">
        <v>10</v>
      </c>
      <c r="M23" s="30">
        <v>0</v>
      </c>
      <c r="N23" s="30">
        <v>0</v>
      </c>
      <c r="O23" s="30">
        <v>0</v>
      </c>
      <c r="P23" s="30">
        <v>0</v>
      </c>
      <c r="Q23" s="30">
        <v>1</v>
      </c>
      <c r="R23" s="30">
        <v>0</v>
      </c>
      <c r="S23" s="146">
        <v>28</v>
      </c>
      <c r="T23" s="146">
        <v>0</v>
      </c>
      <c r="U23" s="31">
        <v>0</v>
      </c>
      <c r="V23" s="145">
        <v>127</v>
      </c>
      <c r="W23" s="63">
        <v>80</v>
      </c>
      <c r="X23" s="30">
        <v>22</v>
      </c>
      <c r="Y23" s="31">
        <v>25</v>
      </c>
      <c r="Z23" s="144">
        <v>583</v>
      </c>
    </row>
    <row r="24" spans="1:26" s="135" customFormat="1" ht="24.75" customHeight="1">
      <c r="A24" s="202"/>
      <c r="B24" s="255" t="s">
        <v>88</v>
      </c>
      <c r="C24" s="238"/>
      <c r="D24" s="177"/>
      <c r="E24" s="148">
        <v>46</v>
      </c>
      <c r="F24" s="29">
        <v>46</v>
      </c>
      <c r="G24" s="30">
        <v>26</v>
      </c>
      <c r="H24" s="30">
        <v>1</v>
      </c>
      <c r="I24" s="30">
        <v>2</v>
      </c>
      <c r="J24" s="30">
        <v>4</v>
      </c>
      <c r="K24" s="30">
        <v>0</v>
      </c>
      <c r="L24" s="30">
        <v>2</v>
      </c>
      <c r="M24" s="30">
        <v>0</v>
      </c>
      <c r="N24" s="30">
        <v>1</v>
      </c>
      <c r="O24" s="30">
        <v>0</v>
      </c>
      <c r="P24" s="30">
        <v>0</v>
      </c>
      <c r="Q24" s="30">
        <v>10</v>
      </c>
      <c r="R24" s="30">
        <v>0</v>
      </c>
      <c r="S24" s="30">
        <v>0</v>
      </c>
      <c r="T24" s="30">
        <v>0</v>
      </c>
      <c r="U24" s="31">
        <v>0</v>
      </c>
      <c r="V24" s="145">
        <v>0</v>
      </c>
      <c r="W24" s="30">
        <v>0</v>
      </c>
      <c r="X24" s="30">
        <v>0</v>
      </c>
      <c r="Y24" s="31">
        <v>0</v>
      </c>
      <c r="Z24" s="148">
        <v>51</v>
      </c>
    </row>
    <row r="25" spans="1:26" s="135" customFormat="1" ht="24.75" customHeight="1">
      <c r="A25" s="202"/>
      <c r="B25" s="238" t="s">
        <v>47</v>
      </c>
      <c r="C25" s="238"/>
      <c r="D25" s="177"/>
      <c r="E25" s="144">
        <v>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146">
        <v>0</v>
      </c>
      <c r="V25" s="29">
        <v>1</v>
      </c>
      <c r="W25" s="30">
        <v>1</v>
      </c>
      <c r="X25" s="30">
        <v>0</v>
      </c>
      <c r="Y25" s="31">
        <v>0</v>
      </c>
      <c r="Z25" s="144">
        <v>2</v>
      </c>
    </row>
    <row r="26" spans="1:26" s="135" customFormat="1" ht="24.75" customHeight="1">
      <c r="A26" s="202"/>
      <c r="B26" s="255" t="s">
        <v>89</v>
      </c>
      <c r="C26" s="238"/>
      <c r="D26" s="177"/>
      <c r="E26" s="148">
        <v>409</v>
      </c>
      <c r="F26" s="29">
        <v>371</v>
      </c>
      <c r="G26" s="30">
        <v>287</v>
      </c>
      <c r="H26" s="30">
        <v>32</v>
      </c>
      <c r="I26" s="30">
        <v>7</v>
      </c>
      <c r="J26" s="30">
        <v>11</v>
      </c>
      <c r="K26" s="30">
        <v>0</v>
      </c>
      <c r="L26" s="30">
        <v>4</v>
      </c>
      <c r="M26" s="30">
        <v>0</v>
      </c>
      <c r="N26" s="30">
        <v>3</v>
      </c>
      <c r="O26" s="30">
        <v>1</v>
      </c>
      <c r="P26" s="30">
        <v>0</v>
      </c>
      <c r="Q26" s="30">
        <v>4</v>
      </c>
      <c r="R26" s="30">
        <v>3</v>
      </c>
      <c r="S26" s="146">
        <v>18</v>
      </c>
      <c r="T26" s="146">
        <v>0</v>
      </c>
      <c r="U26" s="146">
        <v>1</v>
      </c>
      <c r="V26" s="29">
        <v>38</v>
      </c>
      <c r="W26" s="30">
        <v>27</v>
      </c>
      <c r="X26" s="30">
        <v>4</v>
      </c>
      <c r="Y26" s="31">
        <v>7</v>
      </c>
      <c r="Z26" s="148">
        <v>407</v>
      </c>
    </row>
    <row r="27" spans="1:26" s="135" customFormat="1" ht="24.75" customHeight="1">
      <c r="A27" s="206" t="s">
        <v>91</v>
      </c>
      <c r="B27" s="258"/>
      <c r="C27" s="207"/>
      <c r="D27" s="150" t="s">
        <v>98</v>
      </c>
      <c r="E27" s="151">
        <v>2</v>
      </c>
      <c r="F27" s="145">
        <v>2</v>
      </c>
      <c r="G27" s="30">
        <v>2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3">
        <v>0</v>
      </c>
      <c r="T27" s="153">
        <v>0</v>
      </c>
      <c r="U27" s="153">
        <v>0</v>
      </c>
      <c r="V27" s="62">
        <v>0</v>
      </c>
      <c r="W27" s="152">
        <v>0</v>
      </c>
      <c r="X27" s="35">
        <v>0</v>
      </c>
      <c r="Y27" s="37">
        <v>0</v>
      </c>
      <c r="Z27" s="151">
        <v>0</v>
      </c>
    </row>
    <row r="28" spans="1:26" s="135" customFormat="1" ht="24.75" customHeight="1">
      <c r="A28" s="256" t="s">
        <v>122</v>
      </c>
      <c r="B28" s="257"/>
      <c r="C28" s="257"/>
      <c r="D28" s="154" t="s">
        <v>99</v>
      </c>
      <c r="E28" s="155">
        <v>1</v>
      </c>
      <c r="F28" s="156">
        <v>1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3">
        <v>0</v>
      </c>
      <c r="U28" s="143">
        <v>0</v>
      </c>
      <c r="V28" s="22">
        <v>0</v>
      </c>
      <c r="W28" s="23">
        <v>0</v>
      </c>
      <c r="X28" s="23">
        <v>0</v>
      </c>
      <c r="Y28" s="24">
        <v>0</v>
      </c>
      <c r="Z28" s="155">
        <v>6</v>
      </c>
    </row>
    <row r="29" spans="1:26" ht="21.75" customHeight="1">
      <c r="A29" s="252" t="s">
        <v>117</v>
      </c>
      <c r="B29" s="253"/>
      <c r="C29" s="253"/>
      <c r="D29" s="254"/>
      <c r="E29" s="157">
        <v>49.2830368298923</v>
      </c>
      <c r="F29" s="158">
        <v>50.0303324435817</v>
      </c>
      <c r="G29" s="159">
        <v>54.5520916989122</v>
      </c>
      <c r="H29" s="159">
        <v>6.41821946169772</v>
      </c>
      <c r="I29" s="159">
        <v>8.583690987124463</v>
      </c>
      <c r="J29" s="159">
        <v>32.88135593220339</v>
      </c>
      <c r="K29" s="159">
        <v>10.743801652892563</v>
      </c>
      <c r="L29" s="159">
        <v>27.47747747747748</v>
      </c>
      <c r="M29" s="159">
        <v>100</v>
      </c>
      <c r="N29" s="159">
        <v>69.85915492957746</v>
      </c>
      <c r="O29" s="159">
        <v>73.75</v>
      </c>
      <c r="P29" s="159">
        <v>84.21052631578947</v>
      </c>
      <c r="Q29" s="159">
        <v>72.27722772277228</v>
      </c>
      <c r="R29" s="159">
        <v>11.428571428571429</v>
      </c>
      <c r="S29" s="159">
        <v>9.812108559498958</v>
      </c>
      <c r="T29" s="159">
        <v>44.871794871794876</v>
      </c>
      <c r="U29" s="160">
        <v>36.11111111111111</v>
      </c>
      <c r="V29" s="158">
        <v>11.145510835913312</v>
      </c>
      <c r="W29" s="159">
        <v>13.320825515947469</v>
      </c>
      <c r="X29" s="159">
        <v>0</v>
      </c>
      <c r="Y29" s="160">
        <v>2</v>
      </c>
      <c r="Z29" s="157">
        <v>50.1479826044938</v>
      </c>
    </row>
    <row r="30" spans="1:26" ht="21.75" customHeight="1">
      <c r="A30" s="249" t="s">
        <v>90</v>
      </c>
      <c r="B30" s="250"/>
      <c r="C30" s="250"/>
      <c r="D30" s="251"/>
      <c r="E30" s="162">
        <v>17.4956863211757</v>
      </c>
      <c r="F30" s="163">
        <v>17.061999514680902</v>
      </c>
      <c r="G30" s="164">
        <v>11.8967657151201</v>
      </c>
      <c r="H30" s="164">
        <v>58.7991718426501</v>
      </c>
      <c r="I30" s="164">
        <v>68.6695278969957</v>
      </c>
      <c r="J30" s="164">
        <v>36.40677966101695</v>
      </c>
      <c r="K30" s="164">
        <v>67.76859504132231</v>
      </c>
      <c r="L30" s="164">
        <v>22.52252252252252</v>
      </c>
      <c r="M30" s="164">
        <v>0</v>
      </c>
      <c r="N30" s="164">
        <v>0.28169014084507044</v>
      </c>
      <c r="O30" s="164">
        <v>11.25</v>
      </c>
      <c r="P30" s="164">
        <v>2.631578947368421</v>
      </c>
      <c r="Q30" s="164">
        <v>2.2277227722772275</v>
      </c>
      <c r="R30" s="164">
        <v>54.285714285714285</v>
      </c>
      <c r="S30" s="164">
        <v>56.57620041753654</v>
      </c>
      <c r="T30" s="164">
        <v>11.538461538461538</v>
      </c>
      <c r="U30" s="165">
        <v>2.7777777777777777</v>
      </c>
      <c r="V30" s="163">
        <v>39.628482972136226</v>
      </c>
      <c r="W30" s="164">
        <v>40.150093808630395</v>
      </c>
      <c r="X30" s="164">
        <v>49.2063492063492</v>
      </c>
      <c r="Y30" s="166">
        <v>22</v>
      </c>
      <c r="Z30" s="162">
        <v>17.2988644600145</v>
      </c>
    </row>
  </sheetData>
  <sheetProtection/>
  <mergeCells count="34">
    <mergeCell ref="Z4:Z5"/>
    <mergeCell ref="V4:Y4"/>
    <mergeCell ref="F4:U4"/>
    <mergeCell ref="A4:D5"/>
    <mergeCell ref="E4:E5"/>
    <mergeCell ref="B25:D25"/>
    <mergeCell ref="B24:D24"/>
    <mergeCell ref="A19:A26"/>
    <mergeCell ref="C11:D11"/>
    <mergeCell ref="C10:D10"/>
    <mergeCell ref="A30:D30"/>
    <mergeCell ref="A29:D29"/>
    <mergeCell ref="B26:D26"/>
    <mergeCell ref="B23:D23"/>
    <mergeCell ref="B22:D22"/>
    <mergeCell ref="B21:D21"/>
    <mergeCell ref="A28:C28"/>
    <mergeCell ref="A27:C27"/>
    <mergeCell ref="B20:D20"/>
    <mergeCell ref="A16:C16"/>
    <mergeCell ref="A17:C17"/>
    <mergeCell ref="A18:C18"/>
    <mergeCell ref="B19:C19"/>
    <mergeCell ref="A15:C15"/>
    <mergeCell ref="A6:C6"/>
    <mergeCell ref="B8:C8"/>
    <mergeCell ref="B9:B10"/>
    <mergeCell ref="C9:D9"/>
    <mergeCell ref="B7:D7"/>
    <mergeCell ref="B11:B12"/>
    <mergeCell ref="A7:A14"/>
    <mergeCell ref="B14:D14"/>
    <mergeCell ref="B13:D13"/>
    <mergeCell ref="C12:D12"/>
  </mergeCells>
  <printOptions/>
  <pageMargins left="0.5905511811023623" right="0.5905511811023623" top="0.3937007874015748" bottom="0.3937007874015748" header="0.5118110236220472" footer="0.5118110236220472"/>
  <pageSetup blackAndWhite="1"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2018-01-12T05:26:27Z</cp:lastPrinted>
  <dcterms:created xsi:type="dcterms:W3CDTF">2010-01-04T01:45:37Z</dcterms:created>
  <dcterms:modified xsi:type="dcterms:W3CDTF">2018-01-17T04:51:29Z</dcterms:modified>
  <cp:category/>
  <cp:version/>
  <cp:contentType/>
  <cp:contentStatus/>
</cp:coreProperties>
</file>