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definedNames>
    <definedName name="_xlnm.Print_Area" localSheetId="2">'40'!$A$1:$G$32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'48-49'!$A$1:$T$49</definedName>
  </definedNames>
  <calcPr fullCalcOnLoad="1"/>
</workbook>
</file>

<file path=xl/sharedStrings.xml><?xml version="1.0" encoding="utf-8"?>
<sst xmlns="http://schemas.openxmlformats.org/spreadsheetml/2006/main" count="446" uniqueCount="133">
  <si>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</si>
  <si>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</si>
  <si>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</si>
  <si>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</si>
  <si>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</si>
  <si>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</si>
  <si>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</si>
  <si>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</si>
  <si>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</si>
  <si>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</si>
  <si>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</si>
  <si>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</si>
  <si>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</si>
  <si>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</si>
  <si>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</si>
  <si>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</si>
  <si>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</si>
  <si>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</si>
  <si>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</si>
  <si>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</si>
  <si>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</si>
  <si>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</si>
  <si>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</si>
  <si>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</si>
  <si>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</si>
  <si>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</si>
  <si>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</si>
  <si>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</si>
  <si>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</si>
  <si>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</si>
  <si>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</si>
  <si>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</si>
  <si>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</si>
  <si>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</si>
  <si>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</si>
  <si>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</si>
  <si>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</si>
  <si>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</si>
  <si>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</si>
  <si>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</si>
  <si>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</si>
  <si>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</si>
  <si>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</si>
  <si>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</si>
  <si>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</si>
  <si>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</si>
  <si>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</si>
  <si>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</si>
  <si>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</si>
  <si>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</si>
  <si>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</si>
  <si>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</si>
  <si>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</si>
  <si>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</si>
  <si>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</si>
  <si>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</si>
  <si>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</si>
  <si>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</si>
  <si>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</si>
  <si>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</si>
  <si>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</si>
  <si>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</si>
  <si>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</si>
  <si>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</si>
  <si>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</si>
  <si>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</si>
  <si>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</si>
  <si>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</si>
  <si>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</si>
  <si>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</si>
  <si>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</si>
  <si>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</si>
  <si>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</si>
  <si>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</si>
  <si>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</si>
  <si>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</si>
  <si>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</si>
  <si>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</si>
  <si>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</si>
  <si>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</si>
  <si>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</si>
  <si>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</si>
  <si>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</si>
  <si>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</si>
  <si>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</si>
  <si>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</si>
  <si>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</si>
  <si>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</si>
  <si>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＊</t>
  </si>
  <si>
    <t>＊</t>
  </si>
  <si>
    <t>大網白里市</t>
  </si>
  <si>
    <r>
      <t>葛</t>
    </r>
    <r>
      <rPr>
        <sz val="7.5"/>
        <rFont val="ＭＳ ゴシック"/>
        <family val="3"/>
      </rPr>
      <t>南管内</t>
    </r>
  </si>
  <si>
    <r>
      <t>東</t>
    </r>
    <r>
      <rPr>
        <sz val="7.5"/>
        <rFont val="ＭＳ Ｐゴシック"/>
        <family val="3"/>
      </rPr>
      <t>葛</t>
    </r>
    <r>
      <rPr>
        <sz val="7.5"/>
        <rFont val="ＭＳ ゴシック"/>
        <family val="3"/>
      </rPr>
      <t>飾管内</t>
    </r>
  </si>
  <si>
    <t>　(2) 幼保連携型認定こども園</t>
  </si>
  <si>
    <t>＊</t>
  </si>
  <si>
    <t>いすみ市</t>
  </si>
  <si>
    <t>平成28年度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</si>
  <si>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</si>
  <si>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</si>
  <si>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</si>
  <si>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</si>
  <si>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</si>
  <si>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＊</t>
  </si>
  <si>
    <t>＊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</si>
  <si>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</si>
  <si>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</si>
  <si>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</si>
  <si>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</si>
  <si>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</si>
  <si>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</si>
  <si>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平成29年度</t>
  </si>
  <si>
    <t>平成28年度</t>
  </si>
  <si>
    <t>平成29年度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</si>
  <si>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</si>
  <si>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</si>
  <si>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</si>
  <si>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</si>
  <si>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</si>
  <si>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</si>
  <si>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</si>
  <si>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</si>
  <si>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</si>
  <si>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</si>
  <si>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</si>
  <si>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</si>
  <si>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</si>
  <si>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r>
      <t>市川市</t>
    </r>
    <r>
      <rPr>
        <sz val="6.5"/>
        <rFont val="ＭＳ ゴシック"/>
        <family val="3"/>
      </rPr>
      <t>(葛南)</t>
    </r>
  </si>
  <si>
    <r>
      <t>成田市</t>
    </r>
    <r>
      <rPr>
        <sz val="6.5"/>
        <rFont val="ＭＳ ゴシック"/>
        <family val="3"/>
      </rPr>
      <t>(北総)</t>
    </r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</si>
  <si>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>職員数</t>
    </r>
  </si>
  <si>
    <t>負担法
による
事務
職員数</t>
  </si>
  <si>
    <t>＊</t>
  </si>
  <si>
    <t>＊</t>
  </si>
  <si>
    <t>(平成29年度 学校基本調査速報による)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</si>
</sst>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  <font>
      <sz val="6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5" fillId="35" borderId="19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180" fontId="5" fillId="35" borderId="19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horizontal="right" vertical="center"/>
    </xf>
    <xf numFmtId="176" fontId="5" fillId="35" borderId="19" xfId="0" applyNumberFormat="1" applyFont="1" applyFill="1" applyBorder="1" applyAlignment="1">
      <alignment horizontal="right" vertical="center"/>
    </xf>
    <xf numFmtId="176" fontId="4" fillId="35" borderId="17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78" fontId="4" fillId="35" borderId="19" xfId="0" applyNumberFormat="1" applyFont="1" applyFill="1" applyBorder="1" applyAlignment="1">
      <alignment/>
    </xf>
    <xf numFmtId="178" fontId="4" fillId="35" borderId="20" xfId="0" applyNumberFormat="1" applyFont="1" applyFill="1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20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178" fontId="5" fillId="35" borderId="19" xfId="0" applyNumberFormat="1" applyFont="1" applyFill="1" applyBorder="1" applyAlignment="1">
      <alignment/>
    </xf>
    <xf numFmtId="203" fontId="4" fillId="35" borderId="20" xfId="0" applyNumberFormat="1" applyFont="1" applyFill="1" applyBorder="1" applyAlignment="1">
      <alignment horizontal="right"/>
    </xf>
    <xf numFmtId="203" fontId="4" fillId="35" borderId="19" xfId="0" applyNumberFormat="1" applyFont="1" applyFill="1" applyBorder="1" applyAlignment="1">
      <alignment horizontal="right"/>
    </xf>
    <xf numFmtId="180" fontId="4" fillId="35" borderId="19" xfId="0" applyNumberFormat="1" applyFont="1" applyFill="1" applyBorder="1" applyAlignment="1">
      <alignment horizontal="right"/>
    </xf>
    <xf numFmtId="180" fontId="4" fillId="35" borderId="20" xfId="0" applyNumberFormat="1" applyFont="1" applyFill="1" applyBorder="1" applyAlignment="1">
      <alignment horizontal="right"/>
    </xf>
    <xf numFmtId="180" fontId="4" fillId="35" borderId="19" xfId="0" applyNumberFormat="1" applyFont="1" applyFill="1" applyBorder="1" applyAlignment="1">
      <alignment/>
    </xf>
    <xf numFmtId="178" fontId="4" fillId="35" borderId="19" xfId="0" applyNumberFormat="1" applyFont="1" applyFill="1" applyBorder="1" applyAlignment="1">
      <alignment horizontal="right"/>
    </xf>
    <xf numFmtId="178" fontId="4" fillId="35" borderId="20" xfId="0" applyNumberFormat="1" applyFont="1" applyFill="1" applyBorder="1" applyAlignment="1">
      <alignment horizontal="right"/>
    </xf>
    <xf numFmtId="203" fontId="4" fillId="35" borderId="19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distributed"/>
    </xf>
    <xf numFmtId="203" fontId="4" fillId="35" borderId="17" xfId="0" applyNumberFormat="1" applyFont="1" applyFill="1" applyBorder="1" applyAlignment="1">
      <alignment/>
    </xf>
    <xf numFmtId="178" fontId="4" fillId="35" borderId="17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 horizontal="right"/>
    </xf>
    <xf numFmtId="180" fontId="4" fillId="35" borderId="18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20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177" fontId="4" fillId="35" borderId="19" xfId="0" applyNumberFormat="1" applyFont="1" applyFill="1" applyBorder="1" applyAlignment="1">
      <alignment vertical="center"/>
    </xf>
    <xf numFmtId="179" fontId="4" fillId="35" borderId="19" xfId="0" applyNumberFormat="1" applyFont="1" applyFill="1" applyBorder="1" applyAlignment="1">
      <alignment vertical="center"/>
    </xf>
    <xf numFmtId="179" fontId="4" fillId="35" borderId="20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176" fontId="5" fillId="35" borderId="20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177" fontId="5" fillId="35" borderId="19" xfId="0" applyNumberFormat="1" applyFont="1" applyFill="1" applyBorder="1" applyAlignment="1">
      <alignment vertical="center"/>
    </xf>
    <xf numFmtId="179" fontId="5" fillId="35" borderId="19" xfId="0" applyNumberFormat="1" applyFont="1" applyFill="1" applyBorder="1" applyAlignment="1">
      <alignment vertical="center"/>
    </xf>
    <xf numFmtId="179" fontId="5" fillId="35" borderId="20" xfId="0" applyNumberFormat="1" applyFont="1" applyFill="1" applyBorder="1" applyAlignment="1">
      <alignment vertical="center"/>
    </xf>
    <xf numFmtId="0" fontId="22" fillId="35" borderId="15" xfId="0" applyFont="1" applyFill="1" applyBorder="1" applyAlignment="1">
      <alignment horizontal="distributed" vertical="center"/>
    </xf>
    <xf numFmtId="0" fontId="4" fillId="35" borderId="0" xfId="0" applyFont="1" applyFill="1" applyAlignment="1">
      <alignment vertical="center"/>
    </xf>
    <xf numFmtId="180" fontId="4" fillId="35" borderId="19" xfId="0" applyNumberFormat="1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 shrinkToFit="1"/>
    </xf>
    <xf numFmtId="176" fontId="4" fillId="35" borderId="0" xfId="0" applyNumberFormat="1" applyFont="1" applyFill="1" applyAlignment="1">
      <alignment vertical="center"/>
    </xf>
    <xf numFmtId="176" fontId="4" fillId="35" borderId="0" xfId="0" applyNumberFormat="1" applyFont="1" applyFill="1" applyBorder="1" applyAlignment="1">
      <alignment horizontal="right" vertical="center"/>
    </xf>
    <xf numFmtId="0" fontId="5" fillId="35" borderId="19" xfId="0" applyNumberFormat="1" applyFont="1" applyFill="1" applyBorder="1" applyAlignment="1">
      <alignment horizontal="right" vertical="center"/>
    </xf>
    <xf numFmtId="0" fontId="4" fillId="35" borderId="19" xfId="0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distributed" vertical="center"/>
    </xf>
    <xf numFmtId="176" fontId="4" fillId="35" borderId="17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76" fontId="4" fillId="35" borderId="17" xfId="0" applyNumberFormat="1" applyFont="1" applyFill="1" applyBorder="1" applyAlignment="1">
      <alignment vertical="center" shrinkToFit="1"/>
    </xf>
    <xf numFmtId="177" fontId="4" fillId="35" borderId="17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80" fontId="5" fillId="35" borderId="19" xfId="0" applyNumberFormat="1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3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vertical="center"/>
    </xf>
    <xf numFmtId="178" fontId="4" fillId="35" borderId="19" xfId="0" applyNumberFormat="1" applyFont="1" applyFill="1" applyBorder="1" applyAlignment="1">
      <alignment vertical="center"/>
    </xf>
    <xf numFmtId="178" fontId="4" fillId="35" borderId="0" xfId="0" applyNumberFormat="1" applyFont="1" applyFill="1" applyBorder="1" applyAlignment="1">
      <alignment vertical="center"/>
    </xf>
    <xf numFmtId="178" fontId="4" fillId="35" borderId="20" xfId="0" applyNumberFormat="1" applyFont="1" applyFill="1" applyBorder="1" applyAlignment="1">
      <alignment vertical="center"/>
    </xf>
    <xf numFmtId="178" fontId="4" fillId="35" borderId="15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176" fontId="4" fillId="35" borderId="18" xfId="0" applyNumberFormat="1" applyFont="1" applyFill="1" applyBorder="1" applyAlignment="1">
      <alignment vertical="center"/>
    </xf>
    <xf numFmtId="176" fontId="4" fillId="35" borderId="23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top"/>
    </xf>
    <xf numFmtId="0" fontId="19" fillId="35" borderId="0" xfId="0" applyFont="1" applyFill="1" applyAlignment="1">
      <alignment horizontal="right" vertical="top"/>
    </xf>
    <xf numFmtId="177" fontId="4" fillId="35" borderId="20" xfId="0" applyNumberFormat="1" applyFont="1" applyFill="1" applyBorder="1" applyAlignment="1">
      <alignment vertical="center"/>
    </xf>
    <xf numFmtId="180" fontId="4" fillId="35" borderId="23" xfId="0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180" fontId="5" fillId="35" borderId="0" xfId="0" applyNumberFormat="1" applyFont="1" applyFill="1" applyAlignment="1">
      <alignment vertical="center"/>
    </xf>
    <xf numFmtId="177" fontId="5" fillId="35" borderId="15" xfId="0" applyNumberFormat="1" applyFont="1" applyFill="1" applyBorder="1" applyAlignment="1">
      <alignment vertical="center"/>
    </xf>
    <xf numFmtId="180" fontId="4" fillId="35" borderId="0" xfId="0" applyNumberFormat="1" applyFont="1" applyFill="1" applyAlignment="1">
      <alignment vertical="center"/>
    </xf>
    <xf numFmtId="0" fontId="4" fillId="35" borderId="0" xfId="0" applyNumberFormat="1" applyFont="1" applyFill="1" applyAlignment="1">
      <alignment vertical="center"/>
    </xf>
    <xf numFmtId="177" fontId="4" fillId="35" borderId="15" xfId="0" applyNumberFormat="1" applyFont="1" applyFill="1" applyBorder="1" applyAlignment="1">
      <alignment vertical="center"/>
    </xf>
    <xf numFmtId="3" fontId="4" fillId="35" borderId="0" xfId="0" applyNumberFormat="1" applyFont="1" applyFill="1" applyAlignment="1">
      <alignment vertical="center"/>
    </xf>
    <xf numFmtId="179" fontId="4" fillId="35" borderId="0" xfId="0" applyNumberFormat="1" applyFont="1" applyFill="1" applyBorder="1" applyAlignment="1">
      <alignment vertical="center"/>
    </xf>
    <xf numFmtId="177" fontId="4" fillId="35" borderId="0" xfId="0" applyNumberFormat="1" applyFont="1" applyFill="1" applyBorder="1" applyAlignment="1">
      <alignment vertical="center"/>
    </xf>
    <xf numFmtId="179" fontId="5" fillId="35" borderId="0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94" fontId="4" fillId="35" borderId="14" xfId="0" applyNumberFormat="1" applyFont="1" applyFill="1" applyBorder="1" applyAlignment="1">
      <alignment vertical="center"/>
    </xf>
    <xf numFmtId="179" fontId="4" fillId="35" borderId="23" xfId="0" applyNumberFormat="1" applyFont="1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180" fontId="4" fillId="35" borderId="0" xfId="0" applyNumberFormat="1" applyFont="1" applyFill="1" applyBorder="1" applyAlignment="1">
      <alignment vertical="center"/>
    </xf>
    <xf numFmtId="194" fontId="4" fillId="35" borderId="0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180" fontId="5" fillId="35" borderId="0" xfId="0" applyNumberFormat="1" applyFont="1" applyFill="1" applyBorder="1" applyAlignment="1">
      <alignment vertical="center"/>
    </xf>
    <xf numFmtId="0" fontId="24" fillId="35" borderId="15" xfId="0" applyFont="1" applyFill="1" applyBorder="1" applyAlignment="1">
      <alignment horizontal="distributed" vertical="center"/>
    </xf>
    <xf numFmtId="0" fontId="24" fillId="35" borderId="14" xfId="0" applyFont="1" applyFill="1" applyBorder="1" applyAlignment="1">
      <alignment horizontal="distributed" vertical="center"/>
    </xf>
    <xf numFmtId="0" fontId="4" fillId="35" borderId="17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distributed" vertical="center" indent="1"/>
    </xf>
    <xf numFmtId="0" fontId="0" fillId="35" borderId="29" xfId="0" applyFont="1" applyFill="1" applyBorder="1" applyAlignment="1">
      <alignment horizontal="distributed" vertical="center" indent="1"/>
    </xf>
    <xf numFmtId="0" fontId="4" fillId="35" borderId="29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distributed" vertical="center" indent="1"/>
    </xf>
    <xf numFmtId="0" fontId="19" fillId="35" borderId="32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E2" s="41"/>
      <c r="G2" s="42" t="s">
        <v>132</v>
      </c>
      <c r="L2" s="1"/>
    </row>
    <row r="3" spans="1:7" ht="11.25" customHeight="1">
      <c r="A3" s="169" t="s">
        <v>82</v>
      </c>
      <c r="B3" s="171" t="s">
        <v>83</v>
      </c>
      <c r="C3" s="171"/>
      <c r="D3" s="171"/>
      <c r="E3" s="171" t="s">
        <v>84</v>
      </c>
      <c r="F3" s="171"/>
      <c r="G3" s="172"/>
    </row>
    <row r="4" spans="1:7" ht="21">
      <c r="A4" s="170"/>
      <c r="B4" s="2" t="s">
        <v>85</v>
      </c>
      <c r="C4" s="2" t="s">
        <v>86</v>
      </c>
      <c r="D4" s="11" t="s">
        <v>87</v>
      </c>
      <c r="E4" s="2" t="s">
        <v>85</v>
      </c>
      <c r="F4" s="2" t="s">
        <v>86</v>
      </c>
      <c r="G4" s="12" t="s">
        <v>87</v>
      </c>
    </row>
    <row r="5" spans="1:7" ht="19.5" customHeight="1">
      <c r="A5" s="8" t="s">
        <v>111</v>
      </c>
      <c r="B5" s="39">
        <v>118</v>
      </c>
      <c r="C5" s="39">
        <v>7798</v>
      </c>
      <c r="D5" s="39">
        <v>665</v>
      </c>
      <c r="E5" s="39">
        <v>415</v>
      </c>
      <c r="F5" s="39">
        <v>76047</v>
      </c>
      <c r="G5" s="40">
        <v>4617</v>
      </c>
    </row>
    <row r="6" spans="1:12" s="16" customFormat="1" ht="19.5" customHeight="1">
      <c r="A6" s="15" t="s">
        <v>110</v>
      </c>
      <c r="B6" s="30">
        <v>110</v>
      </c>
      <c r="C6" s="30">
        <v>6851</v>
      </c>
      <c r="D6" s="30">
        <v>630</v>
      </c>
      <c r="E6" s="30">
        <v>409</v>
      </c>
      <c r="F6" s="30">
        <v>73094</v>
      </c>
      <c r="G6" s="35">
        <v>4538</v>
      </c>
      <c r="L6" s="14"/>
    </row>
    <row r="7" spans="1:7" ht="19.5" customHeight="1">
      <c r="A7" s="8" t="s">
        <v>2</v>
      </c>
      <c r="B7" s="29">
        <v>9</v>
      </c>
      <c r="C7" s="29">
        <v>459</v>
      </c>
      <c r="D7" s="29">
        <v>42</v>
      </c>
      <c r="E7" s="29">
        <v>5</v>
      </c>
      <c r="F7" s="29">
        <v>1627</v>
      </c>
      <c r="G7" s="34">
        <v>81</v>
      </c>
    </row>
    <row r="8" spans="1:7" ht="14.25" customHeight="1">
      <c r="A8" s="8" t="s">
        <v>3</v>
      </c>
      <c r="B8" s="31">
        <v>0</v>
      </c>
      <c r="C8" s="31">
        <v>0</v>
      </c>
      <c r="D8" s="31">
        <v>0</v>
      </c>
      <c r="E8" s="29">
        <v>17</v>
      </c>
      <c r="F8" s="29">
        <v>3131</v>
      </c>
      <c r="G8" s="34">
        <v>188</v>
      </c>
    </row>
    <row r="9" spans="1:7" ht="14.25" customHeight="1">
      <c r="A9" s="8" t="s">
        <v>4</v>
      </c>
      <c r="B9" s="31">
        <v>0</v>
      </c>
      <c r="C9" s="31">
        <v>0</v>
      </c>
      <c r="D9" s="31">
        <v>0</v>
      </c>
      <c r="E9" s="29">
        <v>43</v>
      </c>
      <c r="F9" s="29">
        <v>9078</v>
      </c>
      <c r="G9" s="34">
        <v>556</v>
      </c>
    </row>
    <row r="10" spans="1:7" ht="14.25" customHeight="1">
      <c r="A10" s="8" t="s">
        <v>5</v>
      </c>
      <c r="B10" s="29">
        <v>7</v>
      </c>
      <c r="C10" s="29">
        <v>745</v>
      </c>
      <c r="D10" s="29">
        <v>57</v>
      </c>
      <c r="E10" s="29">
        <v>32</v>
      </c>
      <c r="F10" s="29">
        <v>4860</v>
      </c>
      <c r="G10" s="34">
        <v>309</v>
      </c>
    </row>
    <row r="11" spans="1:7" ht="14.25" customHeight="1">
      <c r="A11" s="8" t="s">
        <v>6</v>
      </c>
      <c r="B11" s="29">
        <v>14</v>
      </c>
      <c r="C11" s="29">
        <v>1381</v>
      </c>
      <c r="D11" s="29">
        <v>122</v>
      </c>
      <c r="E11" s="29">
        <v>5</v>
      </c>
      <c r="F11" s="29">
        <v>849</v>
      </c>
      <c r="G11" s="34">
        <v>50</v>
      </c>
    </row>
    <row r="12" spans="1:7" ht="14.25" customHeight="1">
      <c r="A12" s="8" t="s">
        <v>7</v>
      </c>
      <c r="B12" s="29">
        <v>3</v>
      </c>
      <c r="C12" s="31">
        <v>0</v>
      </c>
      <c r="D12" s="31">
        <v>0</v>
      </c>
      <c r="E12" s="29">
        <v>40</v>
      </c>
      <c r="F12" s="29">
        <v>6790</v>
      </c>
      <c r="G12" s="34">
        <v>424</v>
      </c>
    </row>
    <row r="13" spans="1:7" ht="14.25" customHeight="1">
      <c r="A13" s="8" t="s">
        <v>8</v>
      </c>
      <c r="B13" s="31">
        <v>0</v>
      </c>
      <c r="C13" s="31">
        <v>0</v>
      </c>
      <c r="D13" s="31">
        <v>0</v>
      </c>
      <c r="E13" s="29">
        <v>28</v>
      </c>
      <c r="F13" s="29">
        <v>6381</v>
      </c>
      <c r="G13" s="34">
        <v>373</v>
      </c>
    </row>
    <row r="14" spans="1:7" ht="14.25" customHeight="1">
      <c r="A14" s="8" t="s">
        <v>9</v>
      </c>
      <c r="B14" s="29">
        <v>3</v>
      </c>
      <c r="C14" s="29">
        <v>186</v>
      </c>
      <c r="D14" s="29">
        <v>16</v>
      </c>
      <c r="E14" s="29">
        <v>8</v>
      </c>
      <c r="F14" s="29">
        <v>1531</v>
      </c>
      <c r="G14" s="34">
        <v>101</v>
      </c>
    </row>
    <row r="15" spans="1:7" ht="14.25" customHeight="1">
      <c r="A15" s="8" t="s">
        <v>10</v>
      </c>
      <c r="B15" s="29">
        <v>1</v>
      </c>
      <c r="C15" s="29">
        <v>44</v>
      </c>
      <c r="D15" s="29">
        <v>4</v>
      </c>
      <c r="E15" s="29">
        <v>10</v>
      </c>
      <c r="F15" s="29">
        <v>2684</v>
      </c>
      <c r="G15" s="34">
        <v>124</v>
      </c>
    </row>
    <row r="16" spans="1:7" ht="14.25" customHeight="1">
      <c r="A16" s="8" t="s">
        <v>11</v>
      </c>
      <c r="B16" s="31">
        <v>0</v>
      </c>
      <c r="C16" s="31">
        <v>0</v>
      </c>
      <c r="D16" s="31">
        <v>0</v>
      </c>
      <c r="E16" s="29">
        <v>10</v>
      </c>
      <c r="F16" s="29">
        <v>1643</v>
      </c>
      <c r="G16" s="34">
        <v>113</v>
      </c>
    </row>
    <row r="17" spans="1:7" ht="14.25" customHeight="1">
      <c r="A17" s="8" t="s">
        <v>80</v>
      </c>
      <c r="B17" s="31">
        <v>0</v>
      </c>
      <c r="C17" s="31">
        <v>0</v>
      </c>
      <c r="D17" s="31">
        <v>0</v>
      </c>
      <c r="E17" s="29">
        <v>9</v>
      </c>
      <c r="F17" s="29">
        <v>2224</v>
      </c>
      <c r="G17" s="34">
        <v>129</v>
      </c>
    </row>
    <row r="18" spans="1:7" ht="14.25" customHeight="1">
      <c r="A18" s="8" t="s">
        <v>12</v>
      </c>
      <c r="B18" s="29">
        <v>3</v>
      </c>
      <c r="C18" s="29">
        <v>83</v>
      </c>
      <c r="D18" s="29">
        <v>15</v>
      </c>
      <c r="E18" s="29">
        <v>9</v>
      </c>
      <c r="F18" s="29">
        <v>2243</v>
      </c>
      <c r="G18" s="34">
        <v>128</v>
      </c>
    </row>
    <row r="19" spans="1:7" ht="14.25" customHeight="1">
      <c r="A19" s="8" t="s">
        <v>13</v>
      </c>
      <c r="B19" s="29">
        <v>1</v>
      </c>
      <c r="C19" s="29">
        <v>166</v>
      </c>
      <c r="D19" s="29">
        <v>15</v>
      </c>
      <c r="E19" s="29">
        <v>9</v>
      </c>
      <c r="F19" s="29">
        <v>1893</v>
      </c>
      <c r="G19" s="34">
        <v>99</v>
      </c>
    </row>
    <row r="20" spans="1:7" ht="14.25" customHeight="1">
      <c r="A20" s="8" t="s">
        <v>14</v>
      </c>
      <c r="B20" s="31">
        <v>0</v>
      </c>
      <c r="C20" s="31">
        <v>0</v>
      </c>
      <c r="D20" s="31">
        <v>0</v>
      </c>
      <c r="E20" s="29">
        <v>8</v>
      </c>
      <c r="F20" s="29">
        <v>1352</v>
      </c>
      <c r="G20" s="34">
        <v>82</v>
      </c>
    </row>
    <row r="21" spans="1:7" ht="14.25" customHeight="1">
      <c r="A21" s="8" t="s">
        <v>15</v>
      </c>
      <c r="B21" s="29">
        <v>3</v>
      </c>
      <c r="C21" s="29">
        <v>211</v>
      </c>
      <c r="D21" s="29">
        <v>19</v>
      </c>
      <c r="E21" s="29">
        <v>3</v>
      </c>
      <c r="F21" s="29">
        <v>238</v>
      </c>
      <c r="G21" s="34">
        <v>22</v>
      </c>
    </row>
    <row r="22" spans="1:7" ht="14.25" customHeight="1">
      <c r="A22" s="8" t="s">
        <v>16</v>
      </c>
      <c r="B22" s="29">
        <v>2</v>
      </c>
      <c r="C22" s="29">
        <v>334</v>
      </c>
      <c r="D22" s="29">
        <v>17</v>
      </c>
      <c r="E22" s="29">
        <v>6</v>
      </c>
      <c r="F22" s="29">
        <v>1301</v>
      </c>
      <c r="G22" s="34">
        <v>70</v>
      </c>
    </row>
    <row r="23" spans="1:7" ht="14.25" customHeight="1">
      <c r="A23" s="8" t="s">
        <v>17</v>
      </c>
      <c r="B23" s="31">
        <v>0</v>
      </c>
      <c r="C23" s="31">
        <v>0</v>
      </c>
      <c r="D23" s="31">
        <v>0</v>
      </c>
      <c r="E23" s="29">
        <v>6</v>
      </c>
      <c r="F23" s="29">
        <v>1174</v>
      </c>
      <c r="G23" s="34">
        <v>64</v>
      </c>
    </row>
    <row r="24" spans="1:7" ht="14.25" customHeight="1">
      <c r="A24" s="8" t="s">
        <v>18</v>
      </c>
      <c r="B24" s="29">
        <v>2</v>
      </c>
      <c r="C24" s="29">
        <v>152</v>
      </c>
      <c r="D24" s="29">
        <v>7</v>
      </c>
      <c r="E24" s="29">
        <v>3</v>
      </c>
      <c r="F24" s="29">
        <v>272</v>
      </c>
      <c r="G24" s="34">
        <v>22</v>
      </c>
    </row>
    <row r="25" spans="1:7" ht="14.25" customHeight="1">
      <c r="A25" s="8" t="s">
        <v>19</v>
      </c>
      <c r="B25" s="31">
        <v>0</v>
      </c>
      <c r="C25" s="31">
        <v>0</v>
      </c>
      <c r="D25" s="31">
        <v>0</v>
      </c>
      <c r="E25" s="29">
        <v>2</v>
      </c>
      <c r="F25" s="33" t="s">
        <v>102</v>
      </c>
      <c r="G25" s="36" t="s">
        <v>89</v>
      </c>
    </row>
    <row r="26" spans="1:7" ht="14.25" customHeight="1">
      <c r="A26" s="8" t="s">
        <v>20</v>
      </c>
      <c r="B26" s="31">
        <v>0</v>
      </c>
      <c r="C26" s="31">
        <v>0</v>
      </c>
      <c r="D26" s="31">
        <v>0</v>
      </c>
      <c r="E26" s="29">
        <v>2</v>
      </c>
      <c r="F26" s="33" t="s">
        <v>102</v>
      </c>
      <c r="G26" s="36" t="s">
        <v>89</v>
      </c>
    </row>
    <row r="27" spans="1:7" ht="14.25" customHeight="1">
      <c r="A27" s="8" t="s">
        <v>21</v>
      </c>
      <c r="B27" s="29">
        <v>2</v>
      </c>
      <c r="C27" s="29">
        <v>54</v>
      </c>
      <c r="D27" s="29">
        <v>9</v>
      </c>
      <c r="E27" s="29">
        <v>2</v>
      </c>
      <c r="F27" s="33" t="s">
        <v>102</v>
      </c>
      <c r="G27" s="36" t="s">
        <v>89</v>
      </c>
    </row>
    <row r="28" spans="1:7" ht="14.25" customHeight="1">
      <c r="A28" s="8" t="s">
        <v>52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7">
        <v>0</v>
      </c>
    </row>
    <row r="29" spans="1:7" ht="14.25" customHeight="1">
      <c r="A29" s="8" t="s">
        <v>22</v>
      </c>
      <c r="B29" s="29">
        <v>2</v>
      </c>
      <c r="C29" s="29">
        <v>36</v>
      </c>
      <c r="D29" s="29">
        <v>5</v>
      </c>
      <c r="E29" s="31">
        <v>0</v>
      </c>
      <c r="F29" s="31">
        <v>0</v>
      </c>
      <c r="G29" s="37">
        <v>0</v>
      </c>
    </row>
    <row r="30" spans="1:7" ht="14.25" customHeight="1">
      <c r="A30" s="9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8">
        <v>0</v>
      </c>
    </row>
    <row r="31" spans="1:2" ht="11.25" customHeight="1">
      <c r="A31" s="3" t="s">
        <v>53</v>
      </c>
      <c r="B31" s="3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zoomScalePageLayoutView="0" workbookViewId="0" topLeftCell="A1">
      <selection activeCell="A1" sqref="A1:A2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69" t="s">
        <v>82</v>
      </c>
      <c r="B1" s="171" t="s">
        <v>83</v>
      </c>
      <c r="C1" s="171"/>
      <c r="D1" s="171"/>
      <c r="E1" s="171" t="s">
        <v>84</v>
      </c>
      <c r="F1" s="171"/>
      <c r="G1" s="172"/>
    </row>
    <row r="2" spans="1:7" ht="21">
      <c r="A2" s="170"/>
      <c r="B2" s="2" t="s">
        <v>85</v>
      </c>
      <c r="C2" s="2" t="s">
        <v>86</v>
      </c>
      <c r="D2" s="11" t="s">
        <v>87</v>
      </c>
      <c r="E2" s="2" t="s">
        <v>85</v>
      </c>
      <c r="F2" s="13" t="s">
        <v>86</v>
      </c>
      <c r="G2" s="17" t="s">
        <v>87</v>
      </c>
    </row>
    <row r="3" spans="1:7" ht="13.5" customHeight="1">
      <c r="A3" s="8" t="s">
        <v>24</v>
      </c>
      <c r="B3" s="29">
        <v>4</v>
      </c>
      <c r="C3" s="29">
        <v>67</v>
      </c>
      <c r="D3" s="29">
        <v>13</v>
      </c>
      <c r="E3" s="29">
        <v>2</v>
      </c>
      <c r="F3" s="33" t="s">
        <v>102</v>
      </c>
      <c r="G3" s="36" t="s">
        <v>102</v>
      </c>
    </row>
    <row r="4" spans="1:7" ht="13.5" customHeight="1">
      <c r="A4" s="8" t="s">
        <v>25</v>
      </c>
      <c r="B4" s="31">
        <v>0</v>
      </c>
      <c r="C4" s="31">
        <v>0</v>
      </c>
      <c r="D4" s="31">
        <v>0</v>
      </c>
      <c r="E4" s="29">
        <v>4</v>
      </c>
      <c r="F4" s="29">
        <v>434</v>
      </c>
      <c r="G4" s="34">
        <v>52</v>
      </c>
    </row>
    <row r="5" spans="1:7" ht="13.5" customHeight="1">
      <c r="A5" s="8" t="s">
        <v>26</v>
      </c>
      <c r="B5" s="29">
        <v>2</v>
      </c>
      <c r="C5" s="29">
        <v>82</v>
      </c>
      <c r="D5" s="29">
        <v>14</v>
      </c>
      <c r="E5" s="29">
        <v>1</v>
      </c>
      <c r="F5" s="33" t="s">
        <v>102</v>
      </c>
      <c r="G5" s="36" t="s">
        <v>102</v>
      </c>
    </row>
    <row r="6" spans="1:7" ht="13.5" customHeight="1">
      <c r="A6" s="8" t="s">
        <v>27</v>
      </c>
      <c r="B6" s="29">
        <v>8</v>
      </c>
      <c r="C6" s="29">
        <v>586</v>
      </c>
      <c r="D6" s="29">
        <v>56</v>
      </c>
      <c r="E6" s="29">
        <v>1</v>
      </c>
      <c r="F6" s="33" t="s">
        <v>102</v>
      </c>
      <c r="G6" s="36" t="s">
        <v>102</v>
      </c>
    </row>
    <row r="7" spans="1:7" ht="13.5" customHeight="1">
      <c r="A7" s="8" t="s">
        <v>28</v>
      </c>
      <c r="B7" s="29">
        <v>3</v>
      </c>
      <c r="C7" s="29">
        <v>103</v>
      </c>
      <c r="D7" s="29">
        <v>11</v>
      </c>
      <c r="E7" s="31">
        <v>0</v>
      </c>
      <c r="F7" s="31">
        <v>0</v>
      </c>
      <c r="G7" s="37">
        <v>0</v>
      </c>
    </row>
    <row r="8" spans="1:7" ht="13.5" customHeight="1">
      <c r="A8" s="8" t="s">
        <v>90</v>
      </c>
      <c r="B8" s="29">
        <v>4</v>
      </c>
      <c r="C8" s="29">
        <v>249</v>
      </c>
      <c r="D8" s="29">
        <v>37</v>
      </c>
      <c r="E8" s="29">
        <v>2</v>
      </c>
      <c r="F8" s="33" t="s">
        <v>102</v>
      </c>
      <c r="G8" s="36" t="s">
        <v>102</v>
      </c>
    </row>
    <row r="9" spans="1:7" ht="13.5" customHeight="1">
      <c r="A9" s="8" t="s">
        <v>29</v>
      </c>
      <c r="B9" s="31">
        <v>0</v>
      </c>
      <c r="C9" s="31">
        <v>0</v>
      </c>
      <c r="D9" s="31">
        <v>0</v>
      </c>
      <c r="E9" s="29">
        <v>1</v>
      </c>
      <c r="F9" s="33" t="s">
        <v>102</v>
      </c>
      <c r="G9" s="36" t="s">
        <v>102</v>
      </c>
    </row>
    <row r="10" spans="1:7" ht="13.5" customHeight="1">
      <c r="A10" s="8" t="s">
        <v>30</v>
      </c>
      <c r="B10" s="31">
        <v>0</v>
      </c>
      <c r="C10" s="31">
        <v>0</v>
      </c>
      <c r="D10" s="31">
        <v>0</v>
      </c>
      <c r="E10" s="29">
        <v>2</v>
      </c>
      <c r="F10" s="33" t="s">
        <v>102</v>
      </c>
      <c r="G10" s="36" t="s">
        <v>102</v>
      </c>
    </row>
    <row r="11" spans="1:7" ht="13.5" customHeight="1">
      <c r="A11" s="8" t="s">
        <v>31</v>
      </c>
      <c r="B11" s="31">
        <v>0</v>
      </c>
      <c r="C11" s="31">
        <v>0</v>
      </c>
      <c r="D11" s="31">
        <v>0</v>
      </c>
      <c r="E11" s="29">
        <v>1</v>
      </c>
      <c r="F11" s="33" t="s">
        <v>103</v>
      </c>
      <c r="G11" s="36" t="s">
        <v>103</v>
      </c>
    </row>
    <row r="12" spans="1:7" ht="13.5" customHeight="1">
      <c r="A12" s="8" t="s">
        <v>32</v>
      </c>
      <c r="B12" s="29">
        <v>4</v>
      </c>
      <c r="C12" s="29">
        <v>212</v>
      </c>
      <c r="D12" s="29">
        <v>17</v>
      </c>
      <c r="E12" s="29">
        <v>5</v>
      </c>
      <c r="F12" s="29">
        <v>660</v>
      </c>
      <c r="G12" s="34">
        <v>45</v>
      </c>
    </row>
    <row r="13" spans="1:7" ht="13.5" customHeight="1">
      <c r="A13" s="8" t="s">
        <v>33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7">
        <v>0</v>
      </c>
    </row>
    <row r="14" spans="1:7" ht="13.5" customHeight="1">
      <c r="A14" s="8" t="s">
        <v>34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7">
        <v>0</v>
      </c>
    </row>
    <row r="15" spans="1:7" ht="13.5" customHeight="1">
      <c r="A15" s="8" t="s">
        <v>35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</row>
    <row r="16" spans="1:7" ht="13.5" customHeight="1">
      <c r="A16" s="8" t="s">
        <v>36</v>
      </c>
      <c r="B16" s="31">
        <v>0</v>
      </c>
      <c r="C16" s="31">
        <v>0</v>
      </c>
      <c r="D16" s="31">
        <v>0</v>
      </c>
      <c r="E16" s="29">
        <v>1</v>
      </c>
      <c r="F16" s="33" t="s">
        <v>103</v>
      </c>
      <c r="G16" s="36" t="s">
        <v>103</v>
      </c>
    </row>
    <row r="17" spans="1:7" ht="13.5" customHeight="1">
      <c r="A17" s="8" t="s">
        <v>37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7">
        <v>0</v>
      </c>
    </row>
    <row r="18" spans="1:7" ht="13.5" customHeight="1">
      <c r="A18" s="8" t="s">
        <v>38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7">
        <v>0</v>
      </c>
    </row>
    <row r="19" spans="1:7" ht="13.5" customHeight="1">
      <c r="A19" s="8" t="s">
        <v>39</v>
      </c>
      <c r="B19" s="29">
        <v>1</v>
      </c>
      <c r="C19" s="29">
        <v>33</v>
      </c>
      <c r="D19" s="29">
        <v>4</v>
      </c>
      <c r="E19" s="31">
        <v>0</v>
      </c>
      <c r="F19" s="31">
        <v>0</v>
      </c>
      <c r="G19" s="37">
        <v>0</v>
      </c>
    </row>
    <row r="20" spans="1:7" ht="13.5" customHeight="1">
      <c r="A20" s="8" t="s">
        <v>104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7">
        <v>0</v>
      </c>
    </row>
    <row r="21" spans="1:7" ht="13.5" customHeight="1">
      <c r="A21" s="8" t="s">
        <v>40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7">
        <v>0</v>
      </c>
    </row>
    <row r="22" spans="1:7" ht="13.5" customHeight="1">
      <c r="A22" s="8" t="s">
        <v>41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7">
        <v>0</v>
      </c>
    </row>
    <row r="23" spans="1:7" ht="13.5" customHeight="1">
      <c r="A23" s="8" t="s">
        <v>42</v>
      </c>
      <c r="B23" s="29">
        <v>6</v>
      </c>
      <c r="C23" s="29">
        <v>339</v>
      </c>
      <c r="D23" s="29">
        <v>31</v>
      </c>
      <c r="E23" s="29">
        <v>23</v>
      </c>
      <c r="F23" s="29">
        <v>3849</v>
      </c>
      <c r="G23" s="34">
        <v>252</v>
      </c>
    </row>
    <row r="24" spans="1:7" ht="13.5" customHeight="1">
      <c r="A24" s="8" t="s">
        <v>43</v>
      </c>
      <c r="B24" s="29">
        <v>6</v>
      </c>
      <c r="C24" s="29">
        <v>291</v>
      </c>
      <c r="D24" s="29">
        <v>25</v>
      </c>
      <c r="E24" s="29">
        <v>1</v>
      </c>
      <c r="F24" s="33" t="s">
        <v>102</v>
      </c>
      <c r="G24" s="36" t="s">
        <v>102</v>
      </c>
    </row>
    <row r="25" spans="1:7" ht="13.5" customHeight="1">
      <c r="A25" s="8" t="s">
        <v>44</v>
      </c>
      <c r="B25" s="29">
        <v>8</v>
      </c>
      <c r="C25" s="29">
        <v>319</v>
      </c>
      <c r="D25" s="29">
        <v>34</v>
      </c>
      <c r="E25" s="31">
        <v>0</v>
      </c>
      <c r="F25" s="31">
        <v>0</v>
      </c>
      <c r="G25" s="37">
        <v>0</v>
      </c>
    </row>
    <row r="26" spans="1:7" ht="13.5" customHeight="1">
      <c r="A26" s="8" t="s">
        <v>45</v>
      </c>
      <c r="B26" s="29">
        <v>8</v>
      </c>
      <c r="C26" s="29">
        <v>398</v>
      </c>
      <c r="D26" s="29">
        <v>35</v>
      </c>
      <c r="E26" s="31">
        <v>0</v>
      </c>
      <c r="F26" s="31">
        <v>0</v>
      </c>
      <c r="G26" s="37">
        <v>0</v>
      </c>
    </row>
    <row r="27" spans="1:7" ht="13.5" customHeight="1">
      <c r="A27" s="8" t="s">
        <v>46</v>
      </c>
      <c r="B27" s="29">
        <v>1</v>
      </c>
      <c r="C27" s="29">
        <v>72</v>
      </c>
      <c r="D27" s="29">
        <v>6</v>
      </c>
      <c r="E27" s="31">
        <v>0</v>
      </c>
      <c r="F27" s="31">
        <v>0</v>
      </c>
      <c r="G27" s="37">
        <v>0</v>
      </c>
    </row>
    <row r="28" spans="1:7" ht="13.5" customHeight="1">
      <c r="A28" s="8" t="s">
        <v>47</v>
      </c>
      <c r="B28" s="31">
        <v>0</v>
      </c>
      <c r="C28" s="31">
        <v>0</v>
      </c>
      <c r="D28" s="31">
        <v>0</v>
      </c>
      <c r="E28" s="29">
        <v>12</v>
      </c>
      <c r="F28" s="29">
        <v>2230</v>
      </c>
      <c r="G28" s="34">
        <v>117</v>
      </c>
    </row>
    <row r="29" spans="1:7" ht="13.5" customHeight="1">
      <c r="A29" s="8" t="s">
        <v>48</v>
      </c>
      <c r="B29" s="29">
        <v>1</v>
      </c>
      <c r="C29" s="29">
        <v>19</v>
      </c>
      <c r="D29" s="29">
        <v>3</v>
      </c>
      <c r="E29" s="29">
        <v>4</v>
      </c>
      <c r="F29" s="29">
        <v>729</v>
      </c>
      <c r="G29" s="34">
        <v>43</v>
      </c>
    </row>
    <row r="30" spans="1:7" ht="13.5" customHeight="1">
      <c r="A30" s="8" t="s">
        <v>49</v>
      </c>
      <c r="B30" s="31">
        <v>0</v>
      </c>
      <c r="C30" s="31">
        <v>0</v>
      </c>
      <c r="D30" s="31">
        <v>0</v>
      </c>
      <c r="E30" s="29">
        <v>3</v>
      </c>
      <c r="F30" s="29">
        <v>563</v>
      </c>
      <c r="G30" s="34">
        <v>29</v>
      </c>
    </row>
    <row r="31" spans="1:7" ht="13.5" customHeight="1">
      <c r="A31" s="8" t="s">
        <v>81</v>
      </c>
      <c r="B31" s="29">
        <v>2</v>
      </c>
      <c r="C31" s="29">
        <v>230</v>
      </c>
      <c r="D31" s="29">
        <v>16</v>
      </c>
      <c r="E31" s="29">
        <v>2</v>
      </c>
      <c r="F31" s="33" t="s">
        <v>102</v>
      </c>
      <c r="G31" s="36" t="s">
        <v>102</v>
      </c>
    </row>
    <row r="32" spans="1:7" ht="22.5" customHeight="1">
      <c r="A32" s="8" t="s">
        <v>50</v>
      </c>
      <c r="B32" s="31">
        <v>0</v>
      </c>
      <c r="C32" s="31">
        <v>0</v>
      </c>
      <c r="D32" s="31">
        <v>0</v>
      </c>
      <c r="E32" s="29">
        <v>87</v>
      </c>
      <c r="F32" s="29">
        <v>13014</v>
      </c>
      <c r="G32" s="34">
        <v>895</v>
      </c>
    </row>
    <row r="33" spans="1:7" ht="4.5" customHeight="1">
      <c r="A33" s="5"/>
      <c r="B33" s="18"/>
      <c r="C33" s="18"/>
      <c r="D33" s="18"/>
      <c r="E33" s="18"/>
      <c r="F33" s="18"/>
      <c r="G33" s="19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39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0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9.875" style="46" customWidth="1"/>
    <col min="2" max="7" width="6.00390625" style="46" customWidth="1"/>
    <col min="8" max="16384" width="9.00390625" style="46" customWidth="1"/>
  </cols>
  <sheetData>
    <row r="1" spans="1:12" s="44" customFormat="1" ht="11.25" customHeight="1">
      <c r="A1" s="43" t="s">
        <v>93</v>
      </c>
      <c r="B1" s="43"/>
      <c r="C1" s="43"/>
      <c r="D1" s="43"/>
      <c r="E1" s="43"/>
      <c r="F1" s="43"/>
      <c r="G1" s="43"/>
      <c r="L1" s="45"/>
    </row>
    <row r="2" spans="1:7" ht="11.25" customHeight="1">
      <c r="A2" s="173" t="s">
        <v>82</v>
      </c>
      <c r="B2" s="175" t="s">
        <v>83</v>
      </c>
      <c r="C2" s="175"/>
      <c r="D2" s="175"/>
      <c r="E2" s="175" t="s">
        <v>84</v>
      </c>
      <c r="F2" s="175"/>
      <c r="G2" s="176"/>
    </row>
    <row r="3" spans="1:7" ht="21">
      <c r="A3" s="174"/>
      <c r="B3" s="47" t="s">
        <v>85</v>
      </c>
      <c r="C3" s="47" t="s">
        <v>86</v>
      </c>
      <c r="D3" s="48" t="s">
        <v>87</v>
      </c>
      <c r="E3" s="47" t="s">
        <v>85</v>
      </c>
      <c r="F3" s="47" t="s">
        <v>86</v>
      </c>
      <c r="G3" s="49" t="s">
        <v>87</v>
      </c>
    </row>
    <row r="4" spans="1:7" s="51" customFormat="1" ht="19.5" customHeight="1">
      <c r="A4" s="50" t="s">
        <v>111</v>
      </c>
      <c r="B4" s="39">
        <v>13</v>
      </c>
      <c r="C4" s="39">
        <v>2111</v>
      </c>
      <c r="D4" s="39">
        <v>273</v>
      </c>
      <c r="E4" s="39">
        <v>23</v>
      </c>
      <c r="F4" s="39">
        <v>3560</v>
      </c>
      <c r="G4" s="40">
        <v>534</v>
      </c>
    </row>
    <row r="5" spans="1:7" s="51" customFormat="1" ht="19.5" customHeight="1">
      <c r="A5" s="52" t="s">
        <v>110</v>
      </c>
      <c r="B5" s="53">
        <f>SUM(B6:B29,'41'!B3:B32)</f>
        <v>17</v>
      </c>
      <c r="C5" s="53">
        <f>SUM(C6:C29,'41'!C3:C32)</f>
        <v>2730</v>
      </c>
      <c r="D5" s="53">
        <f>SUM(D6:D29,'41'!D3:D32)</f>
        <v>374</v>
      </c>
      <c r="E5" s="53">
        <v>38</v>
      </c>
      <c r="F5" s="53">
        <v>5830</v>
      </c>
      <c r="G5" s="54">
        <v>795</v>
      </c>
    </row>
    <row r="6" spans="1:7" ht="19.5" customHeight="1">
      <c r="A6" s="50" t="s">
        <v>2</v>
      </c>
      <c r="B6" s="39">
        <v>3</v>
      </c>
      <c r="C6" s="39">
        <v>587</v>
      </c>
      <c r="D6" s="39">
        <v>113</v>
      </c>
      <c r="E6" s="55">
        <v>2</v>
      </c>
      <c r="F6" s="56" t="s">
        <v>88</v>
      </c>
      <c r="G6" s="57" t="s">
        <v>130</v>
      </c>
    </row>
    <row r="7" spans="1:7" ht="14.25" customHeight="1">
      <c r="A7" s="50" t="s">
        <v>3</v>
      </c>
      <c r="B7" s="58">
        <v>0</v>
      </c>
      <c r="C7" s="58">
        <v>0</v>
      </c>
      <c r="D7" s="58">
        <v>0</v>
      </c>
      <c r="E7" s="59">
        <v>2</v>
      </c>
      <c r="F7" s="59" t="s">
        <v>88</v>
      </c>
      <c r="G7" s="60" t="s">
        <v>89</v>
      </c>
    </row>
    <row r="8" spans="1:7" ht="14.25" customHeight="1">
      <c r="A8" s="50" t="s">
        <v>4</v>
      </c>
      <c r="B8" s="58">
        <v>0</v>
      </c>
      <c r="C8" s="58">
        <v>0</v>
      </c>
      <c r="D8" s="58">
        <v>0</v>
      </c>
      <c r="E8" s="59">
        <v>4</v>
      </c>
      <c r="F8" s="59">
        <v>613</v>
      </c>
      <c r="G8" s="60">
        <v>61</v>
      </c>
    </row>
    <row r="9" spans="1:7" ht="14.25" customHeight="1">
      <c r="A9" s="50" t="s">
        <v>5</v>
      </c>
      <c r="B9" s="58">
        <v>0</v>
      </c>
      <c r="C9" s="58">
        <v>0</v>
      </c>
      <c r="D9" s="58">
        <v>0</v>
      </c>
      <c r="E9" s="56">
        <v>0</v>
      </c>
      <c r="F9" s="56">
        <v>0</v>
      </c>
      <c r="G9" s="57">
        <v>0</v>
      </c>
    </row>
    <row r="10" spans="1:7" ht="14.25" customHeight="1">
      <c r="A10" s="50" t="s">
        <v>6</v>
      </c>
      <c r="B10" s="58">
        <v>0</v>
      </c>
      <c r="C10" s="58">
        <v>0</v>
      </c>
      <c r="D10" s="58">
        <v>0</v>
      </c>
      <c r="E10" s="59">
        <v>1</v>
      </c>
      <c r="F10" s="59" t="s">
        <v>102</v>
      </c>
      <c r="G10" s="60" t="s">
        <v>89</v>
      </c>
    </row>
    <row r="11" spans="1:7" ht="14.25" customHeight="1">
      <c r="A11" s="50" t="s">
        <v>7</v>
      </c>
      <c r="B11" s="58">
        <v>0</v>
      </c>
      <c r="C11" s="58">
        <v>0</v>
      </c>
      <c r="D11" s="58">
        <v>0</v>
      </c>
      <c r="E11" s="59">
        <v>3</v>
      </c>
      <c r="F11" s="59">
        <v>374</v>
      </c>
      <c r="G11" s="60">
        <v>60</v>
      </c>
    </row>
    <row r="12" spans="1:7" ht="14.25" customHeight="1">
      <c r="A12" s="50" t="s">
        <v>8</v>
      </c>
      <c r="B12" s="58">
        <v>0</v>
      </c>
      <c r="C12" s="58">
        <v>0</v>
      </c>
      <c r="D12" s="58">
        <v>0</v>
      </c>
      <c r="E12" s="59">
        <v>5</v>
      </c>
      <c r="F12" s="59">
        <v>1168</v>
      </c>
      <c r="G12" s="60">
        <v>122</v>
      </c>
    </row>
    <row r="13" spans="1:7" ht="14.25" customHeight="1">
      <c r="A13" s="50" t="s">
        <v>9</v>
      </c>
      <c r="B13" s="58">
        <v>0</v>
      </c>
      <c r="C13" s="58">
        <v>0</v>
      </c>
      <c r="D13" s="58">
        <v>0</v>
      </c>
      <c r="E13" s="55">
        <v>1</v>
      </c>
      <c r="F13" s="56" t="s">
        <v>88</v>
      </c>
      <c r="G13" s="57" t="s">
        <v>88</v>
      </c>
    </row>
    <row r="14" spans="1:7" ht="14.25" customHeight="1">
      <c r="A14" s="50" t="s">
        <v>10</v>
      </c>
      <c r="B14" s="58">
        <v>0</v>
      </c>
      <c r="C14" s="58">
        <v>0</v>
      </c>
      <c r="D14" s="58">
        <v>0</v>
      </c>
      <c r="E14" s="56">
        <v>0</v>
      </c>
      <c r="F14" s="56">
        <v>0</v>
      </c>
      <c r="G14" s="57">
        <v>0</v>
      </c>
    </row>
    <row r="15" spans="1:7" ht="14.25" customHeight="1">
      <c r="A15" s="50" t="s">
        <v>11</v>
      </c>
      <c r="B15" s="58">
        <v>0</v>
      </c>
      <c r="C15" s="58">
        <v>0</v>
      </c>
      <c r="D15" s="58">
        <v>0</v>
      </c>
      <c r="E15" s="59">
        <v>1</v>
      </c>
      <c r="F15" s="59" t="s">
        <v>102</v>
      </c>
      <c r="G15" s="60" t="s">
        <v>89</v>
      </c>
    </row>
    <row r="16" spans="1:7" ht="14.25" customHeight="1">
      <c r="A16" s="50" t="s">
        <v>80</v>
      </c>
      <c r="B16" s="58">
        <v>0</v>
      </c>
      <c r="C16" s="58">
        <v>0</v>
      </c>
      <c r="D16" s="58">
        <v>0</v>
      </c>
      <c r="E16" s="56">
        <v>0</v>
      </c>
      <c r="F16" s="56">
        <v>0</v>
      </c>
      <c r="G16" s="57">
        <v>0</v>
      </c>
    </row>
    <row r="17" spans="1:7" ht="14.25" customHeight="1">
      <c r="A17" s="50" t="s">
        <v>12</v>
      </c>
      <c r="B17" s="58">
        <v>0</v>
      </c>
      <c r="C17" s="58">
        <v>0</v>
      </c>
      <c r="D17" s="58">
        <v>0</v>
      </c>
      <c r="E17" s="55">
        <v>1</v>
      </c>
      <c r="F17" s="56" t="s">
        <v>88</v>
      </c>
      <c r="G17" s="57" t="s">
        <v>88</v>
      </c>
    </row>
    <row r="18" spans="1:7" ht="14.25" customHeight="1">
      <c r="A18" s="50" t="s">
        <v>13</v>
      </c>
      <c r="B18" s="58">
        <v>0</v>
      </c>
      <c r="C18" s="58">
        <v>0</v>
      </c>
      <c r="D18" s="58">
        <v>0</v>
      </c>
      <c r="E18" s="56">
        <v>0</v>
      </c>
      <c r="F18" s="56">
        <v>0</v>
      </c>
      <c r="G18" s="57">
        <v>0</v>
      </c>
    </row>
    <row r="19" spans="1:7" ht="14.25" customHeight="1">
      <c r="A19" s="50" t="s">
        <v>14</v>
      </c>
      <c r="B19" s="58">
        <v>0</v>
      </c>
      <c r="C19" s="58">
        <v>0</v>
      </c>
      <c r="D19" s="58">
        <v>0</v>
      </c>
      <c r="E19" s="59">
        <v>1</v>
      </c>
      <c r="F19" s="59" t="s">
        <v>102</v>
      </c>
      <c r="G19" s="60" t="s">
        <v>89</v>
      </c>
    </row>
    <row r="20" spans="1:7" ht="14.25" customHeight="1">
      <c r="A20" s="50" t="s">
        <v>15</v>
      </c>
      <c r="B20" s="58">
        <v>0</v>
      </c>
      <c r="C20" s="58">
        <v>0</v>
      </c>
      <c r="D20" s="58">
        <v>0</v>
      </c>
      <c r="E20" s="59">
        <v>1</v>
      </c>
      <c r="F20" s="59" t="s">
        <v>102</v>
      </c>
      <c r="G20" s="60" t="s">
        <v>89</v>
      </c>
    </row>
    <row r="21" spans="1:7" ht="14.25" customHeight="1">
      <c r="A21" s="50" t="s">
        <v>16</v>
      </c>
      <c r="B21" s="58">
        <v>0</v>
      </c>
      <c r="C21" s="58">
        <v>0</v>
      </c>
      <c r="D21" s="58">
        <v>0</v>
      </c>
      <c r="E21" s="55">
        <v>2</v>
      </c>
      <c r="F21" s="56" t="s">
        <v>88</v>
      </c>
      <c r="G21" s="57" t="s">
        <v>88</v>
      </c>
    </row>
    <row r="22" spans="1:7" ht="14.25" customHeight="1">
      <c r="A22" s="50" t="s">
        <v>17</v>
      </c>
      <c r="B22" s="58">
        <v>0</v>
      </c>
      <c r="C22" s="58">
        <v>0</v>
      </c>
      <c r="D22" s="58">
        <v>0</v>
      </c>
      <c r="E22" s="59">
        <v>1</v>
      </c>
      <c r="F22" s="59" t="s">
        <v>102</v>
      </c>
      <c r="G22" s="60" t="s">
        <v>89</v>
      </c>
    </row>
    <row r="23" spans="1:7" ht="14.25" customHeight="1">
      <c r="A23" s="50" t="s">
        <v>18</v>
      </c>
      <c r="B23" s="61">
        <v>2</v>
      </c>
      <c r="C23" s="61">
        <v>257</v>
      </c>
      <c r="D23" s="61">
        <v>38</v>
      </c>
      <c r="E23" s="56">
        <v>0</v>
      </c>
      <c r="F23" s="56">
        <v>0</v>
      </c>
      <c r="G23" s="57">
        <v>0</v>
      </c>
    </row>
    <row r="24" spans="1:7" ht="14.25" customHeight="1">
      <c r="A24" s="50" t="s">
        <v>19</v>
      </c>
      <c r="B24" s="58">
        <v>0</v>
      </c>
      <c r="C24" s="58">
        <v>0</v>
      </c>
      <c r="D24" s="58">
        <v>0</v>
      </c>
      <c r="E24" s="56">
        <v>0</v>
      </c>
      <c r="F24" s="56">
        <v>0</v>
      </c>
      <c r="G24" s="57">
        <v>0</v>
      </c>
    </row>
    <row r="25" spans="1:7" ht="14.25" customHeight="1">
      <c r="A25" s="50" t="s">
        <v>20</v>
      </c>
      <c r="B25" s="58">
        <v>0</v>
      </c>
      <c r="C25" s="58">
        <v>0</v>
      </c>
      <c r="D25" s="58">
        <v>0</v>
      </c>
      <c r="E25" s="56">
        <v>0</v>
      </c>
      <c r="F25" s="56">
        <v>0</v>
      </c>
      <c r="G25" s="57">
        <v>0</v>
      </c>
    </row>
    <row r="26" spans="1:7" ht="14.25" customHeight="1">
      <c r="A26" s="50" t="s">
        <v>21</v>
      </c>
      <c r="B26" s="61">
        <v>1</v>
      </c>
      <c r="C26" s="61">
        <v>221</v>
      </c>
      <c r="D26" s="61">
        <v>31</v>
      </c>
      <c r="E26" s="55">
        <v>1</v>
      </c>
      <c r="F26" s="56" t="s">
        <v>88</v>
      </c>
      <c r="G26" s="57" t="s">
        <v>88</v>
      </c>
    </row>
    <row r="27" spans="1:7" ht="14.25" customHeight="1">
      <c r="A27" s="50" t="s">
        <v>52</v>
      </c>
      <c r="B27" s="58">
        <v>0</v>
      </c>
      <c r="C27" s="58">
        <v>0</v>
      </c>
      <c r="D27" s="58">
        <v>0</v>
      </c>
      <c r="E27" s="56">
        <v>0</v>
      </c>
      <c r="F27" s="56">
        <v>0</v>
      </c>
      <c r="G27" s="57">
        <v>0</v>
      </c>
    </row>
    <row r="28" spans="1:7" ht="14.25" customHeight="1">
      <c r="A28" s="50" t="s">
        <v>22</v>
      </c>
      <c r="B28" s="58">
        <v>0</v>
      </c>
      <c r="C28" s="58">
        <v>0</v>
      </c>
      <c r="D28" s="58">
        <v>0</v>
      </c>
      <c r="E28" s="56">
        <v>0</v>
      </c>
      <c r="F28" s="56">
        <v>0</v>
      </c>
      <c r="G28" s="57">
        <v>0</v>
      </c>
    </row>
    <row r="29" spans="1:7" ht="14.25" customHeight="1">
      <c r="A29" s="62" t="s">
        <v>23</v>
      </c>
      <c r="B29" s="63">
        <v>1</v>
      </c>
      <c r="C29" s="64">
        <v>352</v>
      </c>
      <c r="D29" s="64">
        <v>31</v>
      </c>
      <c r="E29" s="65">
        <v>0</v>
      </c>
      <c r="F29" s="65">
        <v>0</v>
      </c>
      <c r="G29" s="66">
        <v>0</v>
      </c>
    </row>
    <row r="30" ht="11.25" customHeight="1">
      <c r="A30" s="46" t="s">
        <v>53</v>
      </c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zoomScale="150" zoomScaleNormal="150" zoomScalePageLayoutView="0" workbookViewId="0" topLeftCell="A1">
      <selection activeCell="A1" sqref="A1:A2"/>
    </sheetView>
  </sheetViews>
  <sheetFormatPr defaultColWidth="9.00390625" defaultRowHeight="13.5"/>
  <cols>
    <col min="1" max="1" width="9.875" style="46" customWidth="1"/>
    <col min="2" max="7" width="6.00390625" style="46" customWidth="1"/>
    <col min="8" max="16384" width="9.00390625" style="46" customWidth="1"/>
  </cols>
  <sheetData>
    <row r="1" spans="1:7" ht="12.75" customHeight="1">
      <c r="A1" s="173" t="s">
        <v>82</v>
      </c>
      <c r="B1" s="175" t="s">
        <v>83</v>
      </c>
      <c r="C1" s="175"/>
      <c r="D1" s="175"/>
      <c r="E1" s="175" t="s">
        <v>84</v>
      </c>
      <c r="F1" s="175"/>
      <c r="G1" s="176"/>
    </row>
    <row r="2" spans="1:7" ht="21">
      <c r="A2" s="174"/>
      <c r="B2" s="47" t="s">
        <v>85</v>
      </c>
      <c r="C2" s="47" t="s">
        <v>86</v>
      </c>
      <c r="D2" s="48" t="s">
        <v>87</v>
      </c>
      <c r="E2" s="47" t="s">
        <v>85</v>
      </c>
      <c r="F2" s="47" t="s">
        <v>86</v>
      </c>
      <c r="G2" s="49" t="s">
        <v>87</v>
      </c>
    </row>
    <row r="3" spans="1:7" ht="13.5" customHeight="1">
      <c r="A3" s="50" t="s">
        <v>24</v>
      </c>
      <c r="B3" s="58">
        <v>0</v>
      </c>
      <c r="C3" s="58">
        <v>0</v>
      </c>
      <c r="D3" s="58">
        <v>0</v>
      </c>
      <c r="E3" s="56">
        <v>0</v>
      </c>
      <c r="F3" s="56">
        <v>0</v>
      </c>
      <c r="G3" s="57">
        <v>0</v>
      </c>
    </row>
    <row r="4" spans="1:7" ht="13.5" customHeight="1">
      <c r="A4" s="50" t="s">
        <v>25</v>
      </c>
      <c r="B4" s="58">
        <v>0</v>
      </c>
      <c r="C4" s="58">
        <v>0</v>
      </c>
      <c r="D4" s="58">
        <v>0</v>
      </c>
      <c r="E4" s="56">
        <v>0</v>
      </c>
      <c r="F4" s="56">
        <v>0</v>
      </c>
      <c r="G4" s="57">
        <v>0</v>
      </c>
    </row>
    <row r="5" spans="1:7" ht="13.5" customHeight="1">
      <c r="A5" s="50" t="s">
        <v>26</v>
      </c>
      <c r="B5" s="58">
        <v>0</v>
      </c>
      <c r="C5" s="58">
        <v>0</v>
      </c>
      <c r="D5" s="58">
        <v>0</v>
      </c>
      <c r="E5" s="56">
        <v>0</v>
      </c>
      <c r="F5" s="56">
        <v>0</v>
      </c>
      <c r="G5" s="57">
        <v>0</v>
      </c>
    </row>
    <row r="6" spans="1:7" ht="13.5" customHeight="1">
      <c r="A6" s="50" t="s">
        <v>27</v>
      </c>
      <c r="B6" s="58">
        <v>0</v>
      </c>
      <c r="C6" s="58">
        <v>0</v>
      </c>
      <c r="D6" s="58">
        <v>0</v>
      </c>
      <c r="E6" s="59">
        <v>1</v>
      </c>
      <c r="F6" s="59" t="s">
        <v>94</v>
      </c>
      <c r="G6" s="60" t="s">
        <v>94</v>
      </c>
    </row>
    <row r="7" spans="1:7" ht="13.5" customHeight="1">
      <c r="A7" s="50" t="s">
        <v>28</v>
      </c>
      <c r="B7" s="39">
        <v>3</v>
      </c>
      <c r="C7" s="39">
        <v>505</v>
      </c>
      <c r="D7" s="39">
        <v>42</v>
      </c>
      <c r="E7" s="56">
        <v>0</v>
      </c>
      <c r="F7" s="56">
        <v>0</v>
      </c>
      <c r="G7" s="57">
        <v>0</v>
      </c>
    </row>
    <row r="8" spans="1:7" ht="13.5" customHeight="1">
      <c r="A8" s="50" t="s">
        <v>90</v>
      </c>
      <c r="B8" s="58">
        <v>0</v>
      </c>
      <c r="C8" s="58">
        <v>0</v>
      </c>
      <c r="D8" s="58">
        <v>0</v>
      </c>
      <c r="E8" s="56">
        <v>0</v>
      </c>
      <c r="F8" s="56">
        <v>0</v>
      </c>
      <c r="G8" s="57">
        <v>0</v>
      </c>
    </row>
    <row r="9" spans="1:7" ht="13.5" customHeight="1">
      <c r="A9" s="50" t="s">
        <v>29</v>
      </c>
      <c r="B9" s="39">
        <v>2</v>
      </c>
      <c r="C9" s="39">
        <v>238</v>
      </c>
      <c r="D9" s="39">
        <v>26</v>
      </c>
      <c r="E9" s="56">
        <v>0</v>
      </c>
      <c r="F9" s="56">
        <v>0</v>
      </c>
      <c r="G9" s="57">
        <v>0</v>
      </c>
    </row>
    <row r="10" spans="1:7" ht="13.5" customHeight="1">
      <c r="A10" s="50" t="s">
        <v>30</v>
      </c>
      <c r="B10" s="58">
        <v>0</v>
      </c>
      <c r="C10" s="58">
        <v>0</v>
      </c>
      <c r="D10" s="58">
        <v>0</v>
      </c>
      <c r="E10" s="56">
        <v>0</v>
      </c>
      <c r="F10" s="56">
        <v>0</v>
      </c>
      <c r="G10" s="57">
        <v>0</v>
      </c>
    </row>
    <row r="11" spans="1:7" ht="13.5" customHeight="1">
      <c r="A11" s="50" t="s">
        <v>31</v>
      </c>
      <c r="B11" s="58">
        <v>0</v>
      </c>
      <c r="C11" s="58">
        <v>0</v>
      </c>
      <c r="D11" s="58">
        <v>0</v>
      </c>
      <c r="E11" s="56">
        <v>0</v>
      </c>
      <c r="F11" s="56">
        <v>0</v>
      </c>
      <c r="G11" s="57">
        <v>0</v>
      </c>
    </row>
    <row r="12" spans="1:7" ht="13.5" customHeight="1">
      <c r="A12" s="50" t="s">
        <v>32</v>
      </c>
      <c r="B12" s="58">
        <v>0</v>
      </c>
      <c r="C12" s="58">
        <v>0</v>
      </c>
      <c r="D12" s="58">
        <v>0</v>
      </c>
      <c r="E12" s="56">
        <v>0</v>
      </c>
      <c r="F12" s="56">
        <v>0</v>
      </c>
      <c r="G12" s="57">
        <v>0</v>
      </c>
    </row>
    <row r="13" spans="1:7" ht="13.5" customHeight="1">
      <c r="A13" s="50" t="s">
        <v>33</v>
      </c>
      <c r="B13" s="58">
        <v>0</v>
      </c>
      <c r="C13" s="58">
        <v>0</v>
      </c>
      <c r="D13" s="58">
        <v>0</v>
      </c>
      <c r="E13" s="56">
        <v>0</v>
      </c>
      <c r="F13" s="56">
        <v>0</v>
      </c>
      <c r="G13" s="57">
        <v>0</v>
      </c>
    </row>
    <row r="14" spans="1:7" ht="13.5" customHeight="1">
      <c r="A14" s="50" t="s">
        <v>34</v>
      </c>
      <c r="B14" s="58">
        <v>0</v>
      </c>
      <c r="C14" s="58">
        <v>0</v>
      </c>
      <c r="D14" s="58">
        <v>0</v>
      </c>
      <c r="E14" s="56">
        <v>0</v>
      </c>
      <c r="F14" s="56">
        <v>0</v>
      </c>
      <c r="G14" s="57">
        <v>0</v>
      </c>
    </row>
    <row r="15" spans="1:7" ht="13.5" customHeight="1">
      <c r="A15" s="50" t="s">
        <v>35</v>
      </c>
      <c r="B15" s="39">
        <v>1</v>
      </c>
      <c r="C15" s="39">
        <v>126</v>
      </c>
      <c r="D15" s="39">
        <v>25</v>
      </c>
      <c r="E15" s="56">
        <v>0</v>
      </c>
      <c r="F15" s="56">
        <v>0</v>
      </c>
      <c r="G15" s="57">
        <v>0</v>
      </c>
    </row>
    <row r="16" spans="1:7" ht="13.5" customHeight="1">
      <c r="A16" s="50" t="s">
        <v>36</v>
      </c>
      <c r="B16" s="58">
        <v>0</v>
      </c>
      <c r="C16" s="58">
        <v>0</v>
      </c>
      <c r="D16" s="58">
        <v>0</v>
      </c>
      <c r="E16" s="56">
        <v>0</v>
      </c>
      <c r="F16" s="56">
        <v>0</v>
      </c>
      <c r="G16" s="57">
        <v>0</v>
      </c>
    </row>
    <row r="17" spans="1:7" ht="13.5" customHeight="1">
      <c r="A17" s="50" t="s">
        <v>37</v>
      </c>
      <c r="B17" s="39">
        <v>1</v>
      </c>
      <c r="C17" s="39">
        <v>195</v>
      </c>
      <c r="D17" s="39">
        <v>26</v>
      </c>
      <c r="E17" s="56">
        <v>0</v>
      </c>
      <c r="F17" s="56">
        <v>0</v>
      </c>
      <c r="G17" s="57">
        <v>0</v>
      </c>
    </row>
    <row r="18" spans="1:7" ht="13.5" customHeight="1">
      <c r="A18" s="50" t="s">
        <v>38</v>
      </c>
      <c r="B18" s="58">
        <v>0</v>
      </c>
      <c r="C18" s="58">
        <v>0</v>
      </c>
      <c r="D18" s="58">
        <v>0</v>
      </c>
      <c r="E18" s="56">
        <v>0</v>
      </c>
      <c r="F18" s="56">
        <v>0</v>
      </c>
      <c r="G18" s="57">
        <v>0</v>
      </c>
    </row>
    <row r="19" spans="1:7" ht="13.5" customHeight="1">
      <c r="A19" s="50" t="s">
        <v>39</v>
      </c>
      <c r="B19" s="58">
        <v>0</v>
      </c>
      <c r="C19" s="58">
        <v>0</v>
      </c>
      <c r="D19" s="58">
        <v>0</v>
      </c>
      <c r="E19" s="56">
        <v>0</v>
      </c>
      <c r="F19" s="56">
        <v>0</v>
      </c>
      <c r="G19" s="57">
        <v>0</v>
      </c>
    </row>
    <row r="20" spans="1:7" ht="13.5" customHeight="1">
      <c r="A20" s="50" t="s">
        <v>95</v>
      </c>
      <c r="B20" s="58">
        <v>0</v>
      </c>
      <c r="C20" s="58">
        <v>0</v>
      </c>
      <c r="D20" s="58">
        <v>0</v>
      </c>
      <c r="E20" s="56">
        <v>0</v>
      </c>
      <c r="F20" s="56">
        <v>0</v>
      </c>
      <c r="G20" s="57">
        <v>0</v>
      </c>
    </row>
    <row r="21" spans="1:7" ht="13.5" customHeight="1">
      <c r="A21" s="50" t="s">
        <v>40</v>
      </c>
      <c r="B21" s="58">
        <v>0</v>
      </c>
      <c r="C21" s="58">
        <v>0</v>
      </c>
      <c r="D21" s="58">
        <v>0</v>
      </c>
      <c r="E21" s="56">
        <v>0</v>
      </c>
      <c r="F21" s="56">
        <v>0</v>
      </c>
      <c r="G21" s="57">
        <v>0</v>
      </c>
    </row>
    <row r="22" spans="1:7" ht="13.5" customHeight="1">
      <c r="A22" s="50" t="s">
        <v>41</v>
      </c>
      <c r="B22" s="58">
        <v>0</v>
      </c>
      <c r="C22" s="58">
        <v>0</v>
      </c>
      <c r="D22" s="58">
        <v>0</v>
      </c>
      <c r="E22" s="56">
        <v>0</v>
      </c>
      <c r="F22" s="56">
        <v>0</v>
      </c>
      <c r="G22" s="57">
        <v>0</v>
      </c>
    </row>
    <row r="23" spans="1:7" ht="13.5" customHeight="1">
      <c r="A23" s="50" t="s">
        <v>42</v>
      </c>
      <c r="B23" s="58">
        <v>0</v>
      </c>
      <c r="C23" s="58">
        <v>0</v>
      </c>
      <c r="D23" s="58">
        <v>0</v>
      </c>
      <c r="E23" s="56">
        <v>0</v>
      </c>
      <c r="F23" s="56">
        <v>0</v>
      </c>
      <c r="G23" s="57">
        <v>0</v>
      </c>
    </row>
    <row r="24" spans="1:7" ht="13.5" customHeight="1">
      <c r="A24" s="50" t="s">
        <v>43</v>
      </c>
      <c r="B24" s="39">
        <v>3</v>
      </c>
      <c r="C24" s="39">
        <v>249</v>
      </c>
      <c r="D24" s="39">
        <v>42</v>
      </c>
      <c r="E24" s="56">
        <v>0</v>
      </c>
      <c r="F24" s="56">
        <v>0</v>
      </c>
      <c r="G24" s="57">
        <v>0</v>
      </c>
    </row>
    <row r="25" spans="1:7" ht="13.5" customHeight="1">
      <c r="A25" s="50" t="s">
        <v>44</v>
      </c>
      <c r="B25" s="58">
        <v>0</v>
      </c>
      <c r="C25" s="58">
        <v>0</v>
      </c>
      <c r="D25" s="58">
        <v>0</v>
      </c>
      <c r="E25" s="59">
        <v>1</v>
      </c>
      <c r="F25" s="59" t="s">
        <v>88</v>
      </c>
      <c r="G25" s="60" t="s">
        <v>88</v>
      </c>
    </row>
    <row r="26" spans="1:7" ht="13.5" customHeight="1">
      <c r="A26" s="50" t="s">
        <v>45</v>
      </c>
      <c r="B26" s="58">
        <v>0</v>
      </c>
      <c r="C26" s="58">
        <v>0</v>
      </c>
      <c r="D26" s="58">
        <v>0</v>
      </c>
      <c r="E26" s="55">
        <v>1</v>
      </c>
      <c r="F26" s="56" t="s">
        <v>131</v>
      </c>
      <c r="G26" s="57" t="s">
        <v>88</v>
      </c>
    </row>
    <row r="27" spans="1:7" ht="13.5" customHeight="1">
      <c r="A27" s="50" t="s">
        <v>46</v>
      </c>
      <c r="B27" s="58">
        <v>0</v>
      </c>
      <c r="C27" s="58">
        <v>0</v>
      </c>
      <c r="D27" s="58">
        <v>0</v>
      </c>
      <c r="E27" s="56">
        <v>0</v>
      </c>
      <c r="F27" s="56">
        <v>0</v>
      </c>
      <c r="G27" s="57">
        <v>0</v>
      </c>
    </row>
    <row r="28" spans="1:7" ht="13.5" customHeight="1">
      <c r="A28" s="50" t="s">
        <v>47</v>
      </c>
      <c r="B28" s="58">
        <v>0</v>
      </c>
      <c r="C28" s="58">
        <v>0</v>
      </c>
      <c r="D28" s="58">
        <v>0</v>
      </c>
      <c r="E28" s="55">
        <v>1</v>
      </c>
      <c r="F28" s="56" t="s">
        <v>88</v>
      </c>
      <c r="G28" s="57" t="s">
        <v>88</v>
      </c>
    </row>
    <row r="29" spans="1:7" ht="13.5" customHeight="1">
      <c r="A29" s="50" t="s">
        <v>48</v>
      </c>
      <c r="B29" s="58">
        <v>0</v>
      </c>
      <c r="C29" s="58">
        <v>0</v>
      </c>
      <c r="D29" s="58">
        <v>0</v>
      </c>
      <c r="E29" s="56">
        <v>0</v>
      </c>
      <c r="F29" s="56">
        <v>0</v>
      </c>
      <c r="G29" s="57">
        <v>0</v>
      </c>
    </row>
    <row r="30" spans="1:7" ht="13.5" customHeight="1">
      <c r="A30" s="50" t="s">
        <v>49</v>
      </c>
      <c r="B30" s="58">
        <v>0</v>
      </c>
      <c r="C30" s="58">
        <v>0</v>
      </c>
      <c r="D30" s="58">
        <v>0</v>
      </c>
      <c r="E30" s="56">
        <v>0</v>
      </c>
      <c r="F30" s="56">
        <v>0</v>
      </c>
      <c r="G30" s="57">
        <v>0</v>
      </c>
    </row>
    <row r="31" spans="1:7" ht="13.5" customHeight="1">
      <c r="A31" s="50" t="s">
        <v>81</v>
      </c>
      <c r="B31" s="58">
        <v>0</v>
      </c>
      <c r="C31" s="58">
        <v>0</v>
      </c>
      <c r="D31" s="58">
        <v>0</v>
      </c>
      <c r="E31" s="56">
        <v>0</v>
      </c>
      <c r="F31" s="56">
        <v>0</v>
      </c>
      <c r="G31" s="57">
        <v>0</v>
      </c>
    </row>
    <row r="32" spans="1:7" ht="22.5" customHeight="1">
      <c r="A32" s="50" t="s">
        <v>50</v>
      </c>
      <c r="B32" s="58">
        <v>0</v>
      </c>
      <c r="C32" s="58">
        <v>0</v>
      </c>
      <c r="D32" s="58">
        <v>0</v>
      </c>
      <c r="E32" s="59">
        <v>8</v>
      </c>
      <c r="F32" s="59">
        <v>1356</v>
      </c>
      <c r="G32" s="60">
        <v>172</v>
      </c>
    </row>
    <row r="33" spans="1:7" ht="4.5" customHeight="1">
      <c r="A33" s="67"/>
      <c r="B33" s="68"/>
      <c r="C33" s="68"/>
      <c r="D33" s="68"/>
      <c r="E33" s="68"/>
      <c r="F33" s="68"/>
      <c r="G33" s="69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41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45" zoomScaleNormal="145" workbookViewId="0" topLeftCell="A1">
      <selection activeCell="A1" sqref="A1"/>
    </sheetView>
  </sheetViews>
  <sheetFormatPr defaultColWidth="9.00390625" defaultRowHeight="13.5"/>
  <cols>
    <col min="1" max="1" width="9.625" style="46" customWidth="1"/>
    <col min="2" max="3" width="3.00390625" style="46" customWidth="1"/>
    <col min="4" max="4" width="1.625" style="46" customWidth="1"/>
    <col min="5" max="6" width="4.75390625" style="46" customWidth="1"/>
    <col min="7" max="7" width="1.875" style="46" customWidth="1"/>
    <col min="8" max="8" width="4.00390625" style="46" customWidth="1"/>
    <col min="9" max="9" width="4.75390625" style="46" customWidth="1"/>
    <col min="10" max="10" width="4.00390625" style="46" customWidth="1"/>
    <col min="11" max="11" width="4.75390625" style="46" customWidth="1"/>
    <col min="12" max="13" width="4.875" style="46" customWidth="1"/>
    <col min="14" max="16" width="5.75390625" style="46" customWidth="1"/>
    <col min="17" max="18" width="4.50390625" style="46" customWidth="1"/>
    <col min="19" max="20" width="4.875" style="46" customWidth="1"/>
    <col min="21" max="21" width="4.50390625" style="46" customWidth="1"/>
    <col min="22" max="16384" width="9.00390625" style="46" customWidth="1"/>
  </cols>
  <sheetData>
    <row r="1" spans="1:12" s="44" customFormat="1" ht="11.25" customHeight="1">
      <c r="A1" s="43" t="s">
        <v>99</v>
      </c>
      <c r="B1" s="43"/>
      <c r="C1" s="43"/>
      <c r="D1" s="43"/>
      <c r="E1" s="43"/>
      <c r="F1" s="43"/>
      <c r="G1" s="43"/>
      <c r="L1" s="45"/>
    </row>
    <row r="2" spans="1:20" ht="21" customHeight="1">
      <c r="A2" s="173" t="s">
        <v>54</v>
      </c>
      <c r="B2" s="176" t="s">
        <v>113</v>
      </c>
      <c r="C2" s="184"/>
      <c r="D2" s="185"/>
      <c r="E2" s="177" t="s">
        <v>55</v>
      </c>
      <c r="F2" s="177"/>
      <c r="G2" s="177"/>
      <c r="H2" s="177"/>
      <c r="I2" s="177" t="s">
        <v>56</v>
      </c>
      <c r="J2" s="177"/>
      <c r="K2" s="186"/>
      <c r="L2" s="187" t="s">
        <v>129</v>
      </c>
      <c r="M2" s="189" t="s">
        <v>128</v>
      </c>
      <c r="N2" s="177" t="s">
        <v>57</v>
      </c>
      <c r="O2" s="178"/>
      <c r="P2" s="178"/>
      <c r="Q2" s="179" t="s">
        <v>114</v>
      </c>
      <c r="R2" s="175"/>
      <c r="S2" s="179" t="s">
        <v>115</v>
      </c>
      <c r="T2" s="181" t="s">
        <v>116</v>
      </c>
    </row>
    <row r="3" spans="1:20" ht="21" customHeight="1">
      <c r="A3" s="183"/>
      <c r="B3" s="47" t="s">
        <v>58</v>
      </c>
      <c r="C3" s="47" t="s">
        <v>59</v>
      </c>
      <c r="D3" s="70" t="s">
        <v>60</v>
      </c>
      <c r="E3" s="47" t="s">
        <v>58</v>
      </c>
      <c r="F3" s="47" t="s">
        <v>61</v>
      </c>
      <c r="G3" s="70" t="s">
        <v>62</v>
      </c>
      <c r="H3" s="47" t="s">
        <v>63</v>
      </c>
      <c r="I3" s="47" t="s">
        <v>58</v>
      </c>
      <c r="J3" s="47" t="s">
        <v>64</v>
      </c>
      <c r="K3" s="71" t="s">
        <v>65</v>
      </c>
      <c r="L3" s="188"/>
      <c r="M3" s="190"/>
      <c r="N3" s="47" t="s">
        <v>58</v>
      </c>
      <c r="O3" s="47" t="s">
        <v>64</v>
      </c>
      <c r="P3" s="47" t="s">
        <v>65</v>
      </c>
      <c r="Q3" s="48" t="s">
        <v>117</v>
      </c>
      <c r="R3" s="48" t="s">
        <v>106</v>
      </c>
      <c r="S3" s="180"/>
      <c r="T3" s="182"/>
    </row>
    <row r="4" spans="1:20" ht="5.25" customHeight="1">
      <c r="A4" s="72"/>
      <c r="B4" s="73"/>
      <c r="C4" s="72"/>
      <c r="D4" s="73"/>
      <c r="E4" s="74"/>
      <c r="F4" s="73"/>
      <c r="H4" s="73"/>
      <c r="J4" s="73"/>
      <c r="L4" s="75"/>
      <c r="M4" s="73"/>
      <c r="N4" s="73"/>
      <c r="O4" s="73"/>
      <c r="P4" s="73"/>
      <c r="Q4" s="73"/>
      <c r="R4" s="76"/>
      <c r="S4" s="76"/>
      <c r="T4" s="74"/>
    </row>
    <row r="5" spans="1:20" s="51" customFormat="1" ht="10.5" customHeight="1">
      <c r="A5" s="77" t="s">
        <v>96</v>
      </c>
      <c r="B5" s="22">
        <v>805</v>
      </c>
      <c r="C5" s="23">
        <v>802</v>
      </c>
      <c r="D5" s="22">
        <v>3</v>
      </c>
      <c r="E5" s="78">
        <v>12320</v>
      </c>
      <c r="F5" s="22">
        <v>10795</v>
      </c>
      <c r="G5" s="79">
        <v>34</v>
      </c>
      <c r="H5" s="22">
        <v>1491</v>
      </c>
      <c r="I5" s="79">
        <v>18083</v>
      </c>
      <c r="J5" s="22">
        <v>6714</v>
      </c>
      <c r="K5" s="79">
        <v>11369</v>
      </c>
      <c r="L5" s="23">
        <v>883</v>
      </c>
      <c r="M5" s="22">
        <v>171</v>
      </c>
      <c r="N5" s="22">
        <v>314557</v>
      </c>
      <c r="O5" s="22">
        <v>161331</v>
      </c>
      <c r="P5" s="22">
        <v>153226</v>
      </c>
      <c r="Q5" s="80">
        <v>15.304347826086957</v>
      </c>
      <c r="R5" s="80">
        <v>390.7540372670807</v>
      </c>
      <c r="S5" s="81">
        <v>25.532224025974028</v>
      </c>
      <c r="T5" s="82">
        <v>17.39517779129569</v>
      </c>
    </row>
    <row r="6" spans="1:20" ht="9.75" customHeight="1">
      <c r="A6" s="77"/>
      <c r="B6" s="22"/>
      <c r="C6" s="23"/>
      <c r="D6" s="22"/>
      <c r="E6" s="78"/>
      <c r="F6" s="22"/>
      <c r="G6" s="79"/>
      <c r="H6" s="22"/>
      <c r="I6" s="79"/>
      <c r="J6" s="22"/>
      <c r="K6" s="79"/>
      <c r="L6" s="23"/>
      <c r="M6" s="22"/>
      <c r="N6" s="22"/>
      <c r="O6" s="22"/>
      <c r="P6" s="22"/>
      <c r="Q6" s="80"/>
      <c r="R6" s="80"/>
      <c r="S6" s="81"/>
      <c r="T6" s="82"/>
    </row>
    <row r="7" spans="1:20" s="51" customFormat="1" ht="10.5" customHeight="1">
      <c r="A7" s="83" t="s">
        <v>112</v>
      </c>
      <c r="B7" s="20">
        <f>B9+B16+B24+'44-45'!B4+'44-45'!B24+'44-45'!B35</f>
        <v>794</v>
      </c>
      <c r="C7" s="20">
        <f>C9+C16+C24+'44-45'!C4+'44-45'!C24+'44-45'!C35</f>
        <v>791</v>
      </c>
      <c r="D7" s="20">
        <f>D9+D16+D24+'44-45'!D4+'44-45'!D24+'44-45'!D35</f>
        <v>3</v>
      </c>
      <c r="E7" s="20">
        <f>E9+E16+E24+'44-45'!E4+'44-45'!E24+'44-45'!E35</f>
        <v>12375</v>
      </c>
      <c r="F7" s="20">
        <f>F9+F16+F24+'44-45'!F4+'44-45'!F24+'44-45'!F35</f>
        <v>10803</v>
      </c>
      <c r="G7" s="20">
        <f>G9+G16+G24+'44-45'!G4+'44-45'!G24+'44-45'!G35</f>
        <v>27</v>
      </c>
      <c r="H7" s="20">
        <f>H9+H16+H24+'44-45'!H4+'44-45'!H24+'44-45'!H35</f>
        <v>1545</v>
      </c>
      <c r="I7" s="20">
        <f>I9+I16+I24+'44-45'!I4+'44-45'!I24+'44-45'!I35</f>
        <v>18157</v>
      </c>
      <c r="J7" s="20">
        <f>J9+J16+J24+'44-45'!J4+'44-45'!J24+'44-45'!J35</f>
        <v>6844</v>
      </c>
      <c r="K7" s="84">
        <f>K9+K16+K24+'44-45'!K4+'44-45'!K24+'44-45'!K35</f>
        <v>11313</v>
      </c>
      <c r="L7" s="21">
        <f>L9+L16+L24+'44-45'!L4+'44-45'!L24+'44-45'!L35</f>
        <v>881</v>
      </c>
      <c r="M7" s="20">
        <f>M9+M16+M24+'44-45'!M4+'44-45'!M24+'44-45'!M35</f>
        <v>142</v>
      </c>
      <c r="N7" s="20">
        <f>N9+N16+N24+'44-45'!N4+'44-45'!N24+'44-45'!N35</f>
        <v>312491</v>
      </c>
      <c r="O7" s="20">
        <f>O9+O16+O24+'44-45'!O4+'44-45'!O24+'44-45'!O35</f>
        <v>160185</v>
      </c>
      <c r="P7" s="20">
        <f>P9+P16+P24+'44-45'!P4+'44-45'!P24+'44-45'!P35</f>
        <v>152306</v>
      </c>
      <c r="Q7" s="166">
        <f>E7/B7</f>
        <v>15.585642317380353</v>
      </c>
      <c r="R7" s="166">
        <f>N7/B7</f>
        <v>393.5654911838791</v>
      </c>
      <c r="S7" s="167">
        <f>N7/E7</f>
        <v>25.25179797979798</v>
      </c>
      <c r="T7" s="168">
        <f>N7/I7</f>
        <v>17.210497328853887</v>
      </c>
    </row>
    <row r="8" spans="1:20" ht="9.75" customHeight="1">
      <c r="A8" s="77"/>
      <c r="B8" s="22"/>
      <c r="C8" s="23"/>
      <c r="D8" s="22"/>
      <c r="E8" s="78"/>
      <c r="F8" s="22"/>
      <c r="G8" s="79"/>
      <c r="H8" s="22"/>
      <c r="I8" s="79"/>
      <c r="J8" s="22"/>
      <c r="K8" s="79"/>
      <c r="L8" s="23"/>
      <c r="M8" s="22"/>
      <c r="N8" s="22"/>
      <c r="O8" s="22"/>
      <c r="P8" s="22"/>
      <c r="Q8" s="80"/>
      <c r="R8" s="80"/>
      <c r="S8" s="81"/>
      <c r="T8" s="82"/>
    </row>
    <row r="9" spans="1:20" s="51" customFormat="1" ht="10.5" customHeight="1">
      <c r="A9" s="89" t="s">
        <v>91</v>
      </c>
      <c r="B9" s="21">
        <f>SUM(B10:B14)</f>
        <v>147</v>
      </c>
      <c r="C9" s="21">
        <f>SUM(C10:C14)</f>
        <v>147</v>
      </c>
      <c r="D9" s="24">
        <f aca="true" t="shared" si="0" ref="D9:P9">SUM(D10:D14)</f>
        <v>0</v>
      </c>
      <c r="E9" s="84">
        <f t="shared" si="0"/>
        <v>2910</v>
      </c>
      <c r="F9" s="20">
        <f t="shared" si="0"/>
        <v>2717</v>
      </c>
      <c r="G9" s="24">
        <f t="shared" si="0"/>
        <v>0</v>
      </c>
      <c r="H9" s="20">
        <f t="shared" si="0"/>
        <v>193</v>
      </c>
      <c r="I9" s="85">
        <f>SUM(I10:I14)</f>
        <v>4086</v>
      </c>
      <c r="J9" s="20">
        <f t="shared" si="0"/>
        <v>1545</v>
      </c>
      <c r="K9" s="85">
        <f t="shared" si="0"/>
        <v>2541</v>
      </c>
      <c r="L9" s="21">
        <f t="shared" si="0"/>
        <v>174</v>
      </c>
      <c r="M9" s="20">
        <f t="shared" si="0"/>
        <v>32</v>
      </c>
      <c r="N9" s="20">
        <f t="shared" si="0"/>
        <v>84879</v>
      </c>
      <c r="O9" s="20">
        <f t="shared" si="0"/>
        <v>43397</v>
      </c>
      <c r="P9" s="20">
        <f t="shared" si="0"/>
        <v>41482</v>
      </c>
      <c r="Q9" s="86">
        <f aca="true" t="shared" si="1" ref="Q9:Q14">E9/B9</f>
        <v>19.79591836734694</v>
      </c>
      <c r="R9" s="86">
        <f aca="true" t="shared" si="2" ref="R9:R14">N9/B9</f>
        <v>577.4081632653061</v>
      </c>
      <c r="S9" s="87">
        <f aca="true" t="shared" si="3" ref="S9:S14">N9/E9</f>
        <v>29.168041237113403</v>
      </c>
      <c r="T9" s="88">
        <f aca="true" t="shared" si="4" ref="T9:T14">N9/I9</f>
        <v>20.773127753303964</v>
      </c>
    </row>
    <row r="10" spans="1:20" ht="10.5" customHeight="1">
      <c r="A10" s="77" t="s">
        <v>2</v>
      </c>
      <c r="B10" s="25">
        <f>C10+D10</f>
        <v>16</v>
      </c>
      <c r="C10" s="90">
        <v>16</v>
      </c>
      <c r="D10" s="91">
        <v>0</v>
      </c>
      <c r="E10" s="78">
        <f>F10+G10+H10</f>
        <v>322</v>
      </c>
      <c r="F10" s="92">
        <v>284</v>
      </c>
      <c r="G10" s="91">
        <v>0</v>
      </c>
      <c r="H10" s="92">
        <v>38</v>
      </c>
      <c r="I10" s="90">
        <f aca="true" t="shared" si="5" ref="I10:I40">J10+K10</f>
        <v>447</v>
      </c>
      <c r="J10" s="92">
        <v>202</v>
      </c>
      <c r="K10" s="90">
        <v>245</v>
      </c>
      <c r="L10" s="93">
        <v>19</v>
      </c>
      <c r="M10" s="92">
        <v>4</v>
      </c>
      <c r="N10" s="94">
        <f aca="true" t="shared" si="6" ref="N10:N40">O10+P10</f>
        <v>8845</v>
      </c>
      <c r="O10" s="94">
        <v>4456</v>
      </c>
      <c r="P10" s="94">
        <v>4389</v>
      </c>
      <c r="Q10" s="80">
        <f t="shared" si="1"/>
        <v>20.125</v>
      </c>
      <c r="R10" s="80">
        <f t="shared" si="2"/>
        <v>552.8125</v>
      </c>
      <c r="S10" s="81">
        <f t="shared" si="3"/>
        <v>27.46894409937888</v>
      </c>
      <c r="T10" s="82">
        <f t="shared" si="4"/>
        <v>19.787472035794185</v>
      </c>
    </row>
    <row r="11" spans="1:20" ht="10.5" customHeight="1">
      <c r="A11" s="77" t="s">
        <v>3</v>
      </c>
      <c r="B11" s="25">
        <f>C11+D11</f>
        <v>22</v>
      </c>
      <c r="C11" s="90">
        <v>22</v>
      </c>
      <c r="D11" s="91">
        <v>0</v>
      </c>
      <c r="E11" s="78">
        <f aca="true" t="shared" si="7" ref="E11:E40">F11+G11+H11</f>
        <v>382</v>
      </c>
      <c r="F11" s="92">
        <v>358</v>
      </c>
      <c r="G11" s="91">
        <v>0</v>
      </c>
      <c r="H11" s="92">
        <v>24</v>
      </c>
      <c r="I11" s="90">
        <f t="shared" si="5"/>
        <v>527</v>
      </c>
      <c r="J11" s="92">
        <v>209</v>
      </c>
      <c r="K11" s="90">
        <v>318</v>
      </c>
      <c r="L11" s="93">
        <v>26</v>
      </c>
      <c r="M11" s="92">
        <v>5</v>
      </c>
      <c r="N11" s="94">
        <f t="shared" si="6"/>
        <v>11020</v>
      </c>
      <c r="O11" s="94">
        <v>5677</v>
      </c>
      <c r="P11" s="94">
        <v>5343</v>
      </c>
      <c r="Q11" s="80">
        <f t="shared" si="1"/>
        <v>17.363636363636363</v>
      </c>
      <c r="R11" s="80">
        <f t="shared" si="2"/>
        <v>500.90909090909093</v>
      </c>
      <c r="S11" s="81">
        <f t="shared" si="3"/>
        <v>28.848167539267017</v>
      </c>
      <c r="T11" s="82">
        <f t="shared" si="4"/>
        <v>20.910815939278937</v>
      </c>
    </row>
    <row r="12" spans="1:20" ht="10.5" customHeight="1">
      <c r="A12" s="77" t="s">
        <v>4</v>
      </c>
      <c r="B12" s="25">
        <f>C12+D12</f>
        <v>54</v>
      </c>
      <c r="C12" s="90">
        <v>54</v>
      </c>
      <c r="D12" s="91">
        <v>0</v>
      </c>
      <c r="E12" s="78">
        <f t="shared" si="7"/>
        <v>1119</v>
      </c>
      <c r="F12" s="25">
        <v>1063</v>
      </c>
      <c r="G12" s="91">
        <v>0</v>
      </c>
      <c r="H12" s="92">
        <v>56</v>
      </c>
      <c r="I12" s="95">
        <f>J12+K12</f>
        <v>1580</v>
      </c>
      <c r="J12" s="92">
        <v>587</v>
      </c>
      <c r="K12" s="90">
        <v>993</v>
      </c>
      <c r="L12" s="93">
        <v>66</v>
      </c>
      <c r="M12" s="92">
        <v>13</v>
      </c>
      <c r="N12" s="94">
        <f t="shared" si="6"/>
        <v>33644</v>
      </c>
      <c r="O12" s="94">
        <v>17275</v>
      </c>
      <c r="P12" s="94">
        <v>16369</v>
      </c>
      <c r="Q12" s="80">
        <f t="shared" si="1"/>
        <v>20.72222222222222</v>
      </c>
      <c r="R12" s="80">
        <f t="shared" si="2"/>
        <v>623.0370370370371</v>
      </c>
      <c r="S12" s="81">
        <f t="shared" si="3"/>
        <v>30.066130473637177</v>
      </c>
      <c r="T12" s="82">
        <f t="shared" si="4"/>
        <v>21.29367088607595</v>
      </c>
    </row>
    <row r="13" spans="1:20" ht="10.5" customHeight="1">
      <c r="A13" s="77" t="s">
        <v>5</v>
      </c>
      <c r="B13" s="25">
        <f>C13+D13</f>
        <v>38</v>
      </c>
      <c r="C13" s="90">
        <v>38</v>
      </c>
      <c r="D13" s="91">
        <v>0</v>
      </c>
      <c r="E13" s="78">
        <f t="shared" si="7"/>
        <v>759</v>
      </c>
      <c r="F13" s="92">
        <v>704</v>
      </c>
      <c r="G13" s="91">
        <v>0</v>
      </c>
      <c r="H13" s="92">
        <v>55</v>
      </c>
      <c r="I13" s="95">
        <f t="shared" si="5"/>
        <v>1072</v>
      </c>
      <c r="J13" s="92">
        <v>390</v>
      </c>
      <c r="K13" s="90">
        <v>682</v>
      </c>
      <c r="L13" s="93">
        <v>44</v>
      </c>
      <c r="M13" s="92">
        <v>8</v>
      </c>
      <c r="N13" s="94">
        <f t="shared" si="6"/>
        <v>21885</v>
      </c>
      <c r="O13" s="94">
        <v>11139</v>
      </c>
      <c r="P13" s="94">
        <v>10746</v>
      </c>
      <c r="Q13" s="80">
        <f t="shared" si="1"/>
        <v>19.973684210526315</v>
      </c>
      <c r="R13" s="80">
        <f t="shared" si="2"/>
        <v>575.921052631579</v>
      </c>
      <c r="S13" s="81">
        <f t="shared" si="3"/>
        <v>28.83399209486166</v>
      </c>
      <c r="T13" s="82">
        <f t="shared" si="4"/>
        <v>20.41511194029851</v>
      </c>
    </row>
    <row r="14" spans="1:20" ht="10.5" customHeight="1">
      <c r="A14" s="77" t="s">
        <v>6</v>
      </c>
      <c r="B14" s="25">
        <f>C14+D14</f>
        <v>17</v>
      </c>
      <c r="C14" s="90">
        <v>17</v>
      </c>
      <c r="D14" s="91">
        <v>0</v>
      </c>
      <c r="E14" s="78">
        <f t="shared" si="7"/>
        <v>328</v>
      </c>
      <c r="F14" s="92">
        <v>308</v>
      </c>
      <c r="G14" s="91">
        <v>0</v>
      </c>
      <c r="H14" s="92">
        <v>20</v>
      </c>
      <c r="I14" s="90">
        <f t="shared" si="5"/>
        <v>460</v>
      </c>
      <c r="J14" s="92">
        <v>157</v>
      </c>
      <c r="K14" s="90">
        <v>303</v>
      </c>
      <c r="L14" s="93">
        <v>19</v>
      </c>
      <c r="M14" s="92">
        <v>2</v>
      </c>
      <c r="N14" s="94">
        <f t="shared" si="6"/>
        <v>9485</v>
      </c>
      <c r="O14" s="94">
        <v>4850</v>
      </c>
      <c r="P14" s="94">
        <v>4635</v>
      </c>
      <c r="Q14" s="80">
        <f t="shared" si="1"/>
        <v>19.294117647058822</v>
      </c>
      <c r="R14" s="80">
        <f t="shared" si="2"/>
        <v>557.9411764705883</v>
      </c>
      <c r="S14" s="81">
        <f t="shared" si="3"/>
        <v>28.91768292682927</v>
      </c>
      <c r="T14" s="82">
        <f t="shared" si="4"/>
        <v>20.619565217391305</v>
      </c>
    </row>
    <row r="15" spans="1:20" ht="9.75" customHeight="1">
      <c r="A15" s="77"/>
      <c r="B15" s="22"/>
      <c r="C15" s="23"/>
      <c r="D15" s="26"/>
      <c r="E15" s="78"/>
      <c r="F15" s="22"/>
      <c r="G15" s="96"/>
      <c r="H15" s="22"/>
      <c r="I15" s="79"/>
      <c r="J15" s="22"/>
      <c r="K15" s="79"/>
      <c r="L15" s="23"/>
      <c r="M15" s="22"/>
      <c r="N15" s="92"/>
      <c r="O15" s="92"/>
      <c r="P15" s="92"/>
      <c r="Q15" s="80"/>
      <c r="R15" s="80"/>
      <c r="S15" s="81"/>
      <c r="T15" s="82"/>
    </row>
    <row r="16" spans="1:20" s="51" customFormat="1" ht="11.25" customHeight="1">
      <c r="A16" s="83" t="s">
        <v>92</v>
      </c>
      <c r="B16" s="20">
        <f>SUM(B17:B22)</f>
        <v>145</v>
      </c>
      <c r="C16" s="21">
        <f aca="true" t="shared" si="8" ref="C16:P16">SUM(C17:C22)</f>
        <v>145</v>
      </c>
      <c r="D16" s="24">
        <f t="shared" si="8"/>
        <v>0</v>
      </c>
      <c r="E16" s="84">
        <f t="shared" si="8"/>
        <v>2787</v>
      </c>
      <c r="F16" s="20">
        <f t="shared" si="8"/>
        <v>2468</v>
      </c>
      <c r="G16" s="97">
        <f t="shared" si="8"/>
        <v>2</v>
      </c>
      <c r="H16" s="20">
        <f t="shared" si="8"/>
        <v>317</v>
      </c>
      <c r="I16" s="85">
        <f t="shared" si="8"/>
        <v>3883</v>
      </c>
      <c r="J16" s="20">
        <f t="shared" si="8"/>
        <v>1374</v>
      </c>
      <c r="K16" s="85">
        <f t="shared" si="8"/>
        <v>2509</v>
      </c>
      <c r="L16" s="21">
        <f t="shared" si="8"/>
        <v>164</v>
      </c>
      <c r="M16" s="20">
        <f>SUM(M17:M22)</f>
        <v>35</v>
      </c>
      <c r="N16" s="20">
        <f t="shared" si="8"/>
        <v>75746</v>
      </c>
      <c r="O16" s="20">
        <f t="shared" si="8"/>
        <v>38832</v>
      </c>
      <c r="P16" s="20">
        <f t="shared" si="8"/>
        <v>36914</v>
      </c>
      <c r="Q16" s="86">
        <f aca="true" t="shared" si="9" ref="Q16:Q22">E16/B16</f>
        <v>19.220689655172414</v>
      </c>
      <c r="R16" s="86">
        <f aca="true" t="shared" si="10" ref="R16:R22">N16/B16</f>
        <v>522.3862068965517</v>
      </c>
      <c r="S16" s="87">
        <f aca="true" t="shared" si="11" ref="S16:S22">N16/E16</f>
        <v>27.17832795120201</v>
      </c>
      <c r="T16" s="88">
        <f aca="true" t="shared" si="12" ref="T16:T22">N16/I16</f>
        <v>19.507082152974505</v>
      </c>
    </row>
    <row r="17" spans="1:20" ht="11.25" customHeight="1">
      <c r="A17" s="77" t="s">
        <v>7</v>
      </c>
      <c r="B17" s="25">
        <f aca="true" t="shared" si="13" ref="B17:B22">C17+D17</f>
        <v>45</v>
      </c>
      <c r="C17" s="23">
        <v>45</v>
      </c>
      <c r="D17" s="91">
        <v>0</v>
      </c>
      <c r="E17" s="78">
        <f t="shared" si="7"/>
        <v>831</v>
      </c>
      <c r="F17" s="92">
        <v>754</v>
      </c>
      <c r="G17" s="91">
        <v>0</v>
      </c>
      <c r="H17" s="92">
        <v>77</v>
      </c>
      <c r="I17" s="95">
        <f t="shared" si="5"/>
        <v>1158</v>
      </c>
      <c r="J17" s="92">
        <v>383</v>
      </c>
      <c r="K17" s="90">
        <v>775</v>
      </c>
      <c r="L17" s="93">
        <v>47</v>
      </c>
      <c r="M17" s="92">
        <v>13</v>
      </c>
      <c r="N17" s="94">
        <f t="shared" si="6"/>
        <v>23031</v>
      </c>
      <c r="O17" s="94">
        <v>11814</v>
      </c>
      <c r="P17" s="94">
        <v>11217</v>
      </c>
      <c r="Q17" s="80">
        <f t="shared" si="9"/>
        <v>18.466666666666665</v>
      </c>
      <c r="R17" s="80">
        <f t="shared" si="10"/>
        <v>511.8</v>
      </c>
      <c r="S17" s="81">
        <f t="shared" si="11"/>
        <v>27.71480144404332</v>
      </c>
      <c r="T17" s="82">
        <f t="shared" si="12"/>
        <v>19.88860103626943</v>
      </c>
    </row>
    <row r="18" spans="1:20" ht="11.25" customHeight="1">
      <c r="A18" s="77" t="s">
        <v>8</v>
      </c>
      <c r="B18" s="25">
        <f t="shared" si="13"/>
        <v>42</v>
      </c>
      <c r="C18" s="23">
        <v>42</v>
      </c>
      <c r="D18" s="91">
        <v>0</v>
      </c>
      <c r="E18" s="78">
        <f t="shared" si="7"/>
        <v>814</v>
      </c>
      <c r="F18" s="92">
        <v>718</v>
      </c>
      <c r="G18" s="98">
        <v>1</v>
      </c>
      <c r="H18" s="92">
        <v>95</v>
      </c>
      <c r="I18" s="95">
        <f t="shared" si="5"/>
        <v>1124</v>
      </c>
      <c r="J18" s="92">
        <v>394</v>
      </c>
      <c r="K18" s="90">
        <v>730</v>
      </c>
      <c r="L18" s="93">
        <v>47</v>
      </c>
      <c r="M18" s="92">
        <v>11</v>
      </c>
      <c r="N18" s="94">
        <f t="shared" si="6"/>
        <v>21935</v>
      </c>
      <c r="O18" s="94">
        <v>11222</v>
      </c>
      <c r="P18" s="94">
        <v>10713</v>
      </c>
      <c r="Q18" s="80">
        <f t="shared" si="9"/>
        <v>19.38095238095238</v>
      </c>
      <c r="R18" s="80">
        <f t="shared" si="10"/>
        <v>522.2619047619048</v>
      </c>
      <c r="S18" s="81">
        <f t="shared" si="11"/>
        <v>26.947174447174447</v>
      </c>
      <c r="T18" s="82">
        <f t="shared" si="12"/>
        <v>19.515124555160142</v>
      </c>
    </row>
    <row r="19" spans="1:20" ht="11.25" customHeight="1">
      <c r="A19" s="77" t="s">
        <v>9</v>
      </c>
      <c r="B19" s="25">
        <f t="shared" si="13"/>
        <v>20</v>
      </c>
      <c r="C19" s="23">
        <v>20</v>
      </c>
      <c r="D19" s="91">
        <v>0</v>
      </c>
      <c r="E19" s="78">
        <f t="shared" si="7"/>
        <v>307</v>
      </c>
      <c r="F19" s="92">
        <v>276</v>
      </c>
      <c r="G19" s="99">
        <v>1</v>
      </c>
      <c r="H19" s="92">
        <v>30</v>
      </c>
      <c r="I19" s="90">
        <f t="shared" si="5"/>
        <v>460</v>
      </c>
      <c r="J19" s="92">
        <v>196</v>
      </c>
      <c r="K19" s="90">
        <v>264</v>
      </c>
      <c r="L19" s="93">
        <v>22</v>
      </c>
      <c r="M19" s="92">
        <v>1</v>
      </c>
      <c r="N19" s="94">
        <f t="shared" si="6"/>
        <v>8207</v>
      </c>
      <c r="O19" s="94">
        <v>4261</v>
      </c>
      <c r="P19" s="94">
        <v>3946</v>
      </c>
      <c r="Q19" s="80">
        <f t="shared" si="9"/>
        <v>15.35</v>
      </c>
      <c r="R19" s="80">
        <f t="shared" si="10"/>
        <v>410.35</v>
      </c>
      <c r="S19" s="81">
        <f t="shared" si="11"/>
        <v>26.732899022801302</v>
      </c>
      <c r="T19" s="82">
        <f t="shared" si="12"/>
        <v>17.841304347826085</v>
      </c>
    </row>
    <row r="20" spans="1:20" ht="11.25" customHeight="1">
      <c r="A20" s="77" t="s">
        <v>10</v>
      </c>
      <c r="B20" s="25">
        <f t="shared" si="13"/>
        <v>16</v>
      </c>
      <c r="C20" s="23">
        <v>16</v>
      </c>
      <c r="D20" s="91">
        <v>0</v>
      </c>
      <c r="E20" s="78">
        <f t="shared" si="7"/>
        <v>362</v>
      </c>
      <c r="F20" s="92">
        <v>324</v>
      </c>
      <c r="G20" s="91">
        <v>0</v>
      </c>
      <c r="H20" s="92">
        <v>38</v>
      </c>
      <c r="I20" s="90">
        <f t="shared" si="5"/>
        <v>486</v>
      </c>
      <c r="J20" s="92">
        <v>173</v>
      </c>
      <c r="K20" s="90">
        <v>313</v>
      </c>
      <c r="L20" s="93">
        <v>22</v>
      </c>
      <c r="M20" s="92">
        <v>6</v>
      </c>
      <c r="N20" s="94">
        <f t="shared" si="6"/>
        <v>10314</v>
      </c>
      <c r="O20" s="94">
        <v>5298</v>
      </c>
      <c r="P20" s="94">
        <v>5016</v>
      </c>
      <c r="Q20" s="80">
        <f t="shared" si="9"/>
        <v>22.625</v>
      </c>
      <c r="R20" s="80">
        <f t="shared" si="10"/>
        <v>644.625</v>
      </c>
      <c r="S20" s="81">
        <f t="shared" si="11"/>
        <v>28.49171270718232</v>
      </c>
      <c r="T20" s="82">
        <f t="shared" si="12"/>
        <v>21.22222222222222</v>
      </c>
    </row>
    <row r="21" spans="1:20" ht="11.25" customHeight="1">
      <c r="A21" s="77" t="s">
        <v>11</v>
      </c>
      <c r="B21" s="25">
        <f t="shared" si="13"/>
        <v>13</v>
      </c>
      <c r="C21" s="23">
        <v>13</v>
      </c>
      <c r="D21" s="91">
        <v>0</v>
      </c>
      <c r="E21" s="78">
        <f t="shared" si="7"/>
        <v>266</v>
      </c>
      <c r="F21" s="92">
        <v>213</v>
      </c>
      <c r="G21" s="91">
        <v>0</v>
      </c>
      <c r="H21" s="92">
        <v>53</v>
      </c>
      <c r="I21" s="90">
        <f t="shared" si="5"/>
        <v>361</v>
      </c>
      <c r="J21" s="92">
        <v>122</v>
      </c>
      <c r="K21" s="90">
        <v>239</v>
      </c>
      <c r="L21" s="93">
        <v>16</v>
      </c>
      <c r="M21" s="92">
        <v>3</v>
      </c>
      <c r="N21" s="94">
        <f t="shared" si="6"/>
        <v>6553</v>
      </c>
      <c r="O21" s="94">
        <v>3387</v>
      </c>
      <c r="P21" s="94">
        <v>3166</v>
      </c>
      <c r="Q21" s="80">
        <f t="shared" si="9"/>
        <v>20.46153846153846</v>
      </c>
      <c r="R21" s="80">
        <f t="shared" si="10"/>
        <v>504.0769230769231</v>
      </c>
      <c r="S21" s="81">
        <f t="shared" si="11"/>
        <v>24.63533834586466</v>
      </c>
      <c r="T21" s="82">
        <f t="shared" si="12"/>
        <v>18.15235457063712</v>
      </c>
    </row>
    <row r="22" spans="1:20" ht="11.25" customHeight="1">
      <c r="A22" s="77" t="s">
        <v>1</v>
      </c>
      <c r="B22" s="25">
        <f t="shared" si="13"/>
        <v>9</v>
      </c>
      <c r="C22" s="23">
        <v>9</v>
      </c>
      <c r="D22" s="91">
        <v>0</v>
      </c>
      <c r="E22" s="78">
        <f t="shared" si="7"/>
        <v>207</v>
      </c>
      <c r="F22" s="92">
        <v>183</v>
      </c>
      <c r="G22" s="91">
        <v>0</v>
      </c>
      <c r="H22" s="92">
        <v>24</v>
      </c>
      <c r="I22" s="90">
        <f t="shared" si="5"/>
        <v>294</v>
      </c>
      <c r="J22" s="92">
        <v>106</v>
      </c>
      <c r="K22" s="90">
        <v>188</v>
      </c>
      <c r="L22" s="93">
        <v>10</v>
      </c>
      <c r="M22" s="92">
        <v>1</v>
      </c>
      <c r="N22" s="94">
        <f t="shared" si="6"/>
        <v>5706</v>
      </c>
      <c r="O22" s="94">
        <v>2850</v>
      </c>
      <c r="P22" s="94">
        <v>2856</v>
      </c>
      <c r="Q22" s="80">
        <f t="shared" si="9"/>
        <v>23</v>
      </c>
      <c r="R22" s="80">
        <f t="shared" si="10"/>
        <v>634</v>
      </c>
      <c r="S22" s="81">
        <f t="shared" si="11"/>
        <v>27.565217391304348</v>
      </c>
      <c r="T22" s="82">
        <f t="shared" si="12"/>
        <v>19.408163265306122</v>
      </c>
    </row>
    <row r="23" spans="1:20" ht="9.75" customHeight="1">
      <c r="A23" s="77"/>
      <c r="B23" s="25"/>
      <c r="C23" s="23"/>
      <c r="D23" s="26"/>
      <c r="E23" s="78"/>
      <c r="F23" s="22"/>
      <c r="G23" s="96"/>
      <c r="H23" s="22"/>
      <c r="I23" s="79"/>
      <c r="J23" s="22"/>
      <c r="K23" s="79"/>
      <c r="L23" s="23"/>
      <c r="M23" s="22"/>
      <c r="N23" s="22"/>
      <c r="O23" s="22"/>
      <c r="P23" s="22"/>
      <c r="Q23" s="80"/>
      <c r="R23" s="80"/>
      <c r="S23" s="81"/>
      <c r="T23" s="82"/>
    </row>
    <row r="24" spans="1:20" s="51" customFormat="1" ht="11.25" customHeight="1">
      <c r="A24" s="83" t="s">
        <v>66</v>
      </c>
      <c r="B24" s="20">
        <f>SUM(B25:B40)</f>
        <v>180</v>
      </c>
      <c r="C24" s="21">
        <f aca="true" t="shared" si="14" ref="C24:P24">SUM(C25:C40)</f>
        <v>179</v>
      </c>
      <c r="D24" s="27">
        <f t="shared" si="14"/>
        <v>1</v>
      </c>
      <c r="E24" s="84">
        <f t="shared" si="14"/>
        <v>2317</v>
      </c>
      <c r="F24" s="20">
        <f t="shared" si="14"/>
        <v>1894</v>
      </c>
      <c r="G24" s="100">
        <f t="shared" si="14"/>
        <v>5</v>
      </c>
      <c r="H24" s="20">
        <f t="shared" si="14"/>
        <v>418</v>
      </c>
      <c r="I24" s="85">
        <f t="shared" si="14"/>
        <v>3503</v>
      </c>
      <c r="J24" s="20">
        <f t="shared" si="14"/>
        <v>1337</v>
      </c>
      <c r="K24" s="85">
        <f t="shared" si="14"/>
        <v>2166</v>
      </c>
      <c r="L24" s="21">
        <f t="shared" si="14"/>
        <v>193</v>
      </c>
      <c r="M24" s="20">
        <f t="shared" si="14"/>
        <v>16</v>
      </c>
      <c r="N24" s="20">
        <f t="shared" si="14"/>
        <v>50153</v>
      </c>
      <c r="O24" s="20">
        <f t="shared" si="14"/>
        <v>25707</v>
      </c>
      <c r="P24" s="20">
        <f t="shared" si="14"/>
        <v>24446</v>
      </c>
      <c r="Q24" s="86">
        <f aca="true" t="shared" si="15" ref="Q24:Q40">E24/B24</f>
        <v>12.872222222222222</v>
      </c>
      <c r="R24" s="86">
        <f aca="true" t="shared" si="16" ref="R24:R40">N24/B24</f>
        <v>278.6277777777778</v>
      </c>
      <c r="S24" s="87">
        <f aca="true" t="shared" si="17" ref="S24:S40">N24/E24</f>
        <v>21.645662494605094</v>
      </c>
      <c r="T24" s="88">
        <f aca="true" t="shared" si="18" ref="T24:T40">N24/I24</f>
        <v>14.31715672280902</v>
      </c>
    </row>
    <row r="25" spans="1:20" ht="11.25" customHeight="1">
      <c r="A25" s="77" t="s">
        <v>12</v>
      </c>
      <c r="B25" s="25">
        <f aca="true" t="shared" si="19" ref="B25:B40">C25+D25</f>
        <v>23</v>
      </c>
      <c r="C25" s="23">
        <v>23</v>
      </c>
      <c r="D25" s="91">
        <v>0</v>
      </c>
      <c r="E25" s="78">
        <f t="shared" si="7"/>
        <v>348</v>
      </c>
      <c r="F25" s="92">
        <v>301</v>
      </c>
      <c r="G25" s="91">
        <v>0</v>
      </c>
      <c r="H25" s="92">
        <v>47</v>
      </c>
      <c r="I25" s="90">
        <f t="shared" si="5"/>
        <v>511</v>
      </c>
      <c r="J25" s="92">
        <v>193</v>
      </c>
      <c r="K25" s="90">
        <v>318</v>
      </c>
      <c r="L25" s="93">
        <v>26</v>
      </c>
      <c r="M25" s="101">
        <v>6</v>
      </c>
      <c r="N25" s="94">
        <f t="shared" si="6"/>
        <v>8480</v>
      </c>
      <c r="O25" s="94">
        <v>4412</v>
      </c>
      <c r="P25" s="94">
        <v>4068</v>
      </c>
      <c r="Q25" s="80">
        <f t="shared" si="15"/>
        <v>15.130434782608695</v>
      </c>
      <c r="R25" s="80">
        <f t="shared" si="16"/>
        <v>368.69565217391306</v>
      </c>
      <c r="S25" s="81">
        <f t="shared" si="17"/>
        <v>24.367816091954023</v>
      </c>
      <c r="T25" s="82">
        <f t="shared" si="18"/>
        <v>16.59491193737769</v>
      </c>
    </row>
    <row r="26" spans="1:20" ht="11.25" customHeight="1">
      <c r="A26" s="77" t="s">
        <v>13</v>
      </c>
      <c r="B26" s="25">
        <f t="shared" si="19"/>
        <v>24</v>
      </c>
      <c r="C26" s="23">
        <v>24</v>
      </c>
      <c r="D26" s="91">
        <v>0</v>
      </c>
      <c r="E26" s="78">
        <f t="shared" si="7"/>
        <v>326</v>
      </c>
      <c r="F26" s="92">
        <v>271</v>
      </c>
      <c r="G26" s="91">
        <v>0</v>
      </c>
      <c r="H26" s="92">
        <v>55</v>
      </c>
      <c r="I26" s="90">
        <f t="shared" si="5"/>
        <v>484</v>
      </c>
      <c r="J26" s="92">
        <v>176</v>
      </c>
      <c r="K26" s="90">
        <v>308</v>
      </c>
      <c r="L26" s="93">
        <v>25</v>
      </c>
      <c r="M26" s="101">
        <v>2</v>
      </c>
      <c r="N26" s="94">
        <f t="shared" si="6"/>
        <v>7159</v>
      </c>
      <c r="O26" s="94">
        <v>3702</v>
      </c>
      <c r="P26" s="94">
        <v>3457</v>
      </c>
      <c r="Q26" s="80">
        <f t="shared" si="15"/>
        <v>13.583333333333334</v>
      </c>
      <c r="R26" s="80">
        <f t="shared" si="16"/>
        <v>298.2916666666667</v>
      </c>
      <c r="S26" s="81">
        <f t="shared" si="17"/>
        <v>21.960122699386503</v>
      </c>
      <c r="T26" s="82">
        <f t="shared" si="18"/>
        <v>14.791322314049587</v>
      </c>
    </row>
    <row r="27" spans="1:20" ht="11.25" customHeight="1">
      <c r="A27" s="77" t="s">
        <v>14</v>
      </c>
      <c r="B27" s="25">
        <f t="shared" si="19"/>
        <v>12</v>
      </c>
      <c r="C27" s="23">
        <v>12</v>
      </c>
      <c r="D27" s="91">
        <v>0</v>
      </c>
      <c r="E27" s="78">
        <f t="shared" si="7"/>
        <v>201</v>
      </c>
      <c r="F27" s="92">
        <v>170</v>
      </c>
      <c r="G27" s="91">
        <v>0</v>
      </c>
      <c r="H27" s="92">
        <v>31</v>
      </c>
      <c r="I27" s="90">
        <f t="shared" si="5"/>
        <v>283</v>
      </c>
      <c r="J27" s="92">
        <v>111</v>
      </c>
      <c r="K27" s="90">
        <v>172</v>
      </c>
      <c r="L27" s="93">
        <v>13</v>
      </c>
      <c r="M27" s="101">
        <v>2</v>
      </c>
      <c r="N27" s="94">
        <f t="shared" si="6"/>
        <v>5001</v>
      </c>
      <c r="O27" s="94">
        <v>2615</v>
      </c>
      <c r="P27" s="94">
        <v>2386</v>
      </c>
      <c r="Q27" s="80">
        <f t="shared" si="15"/>
        <v>16.75</v>
      </c>
      <c r="R27" s="80">
        <f t="shared" si="16"/>
        <v>416.75</v>
      </c>
      <c r="S27" s="81">
        <f t="shared" si="17"/>
        <v>24.880597014925375</v>
      </c>
      <c r="T27" s="82">
        <f t="shared" si="18"/>
        <v>17.671378091872793</v>
      </c>
    </row>
    <row r="28" spans="1:20" ht="11.25" customHeight="1">
      <c r="A28" s="77" t="s">
        <v>15</v>
      </c>
      <c r="B28" s="25">
        <f t="shared" si="19"/>
        <v>9</v>
      </c>
      <c r="C28" s="23">
        <v>8</v>
      </c>
      <c r="D28" s="26">
        <v>1</v>
      </c>
      <c r="E28" s="78">
        <f t="shared" si="7"/>
        <v>144</v>
      </c>
      <c r="F28" s="92">
        <v>114</v>
      </c>
      <c r="G28" s="91">
        <v>0</v>
      </c>
      <c r="H28" s="92">
        <v>30</v>
      </c>
      <c r="I28" s="90">
        <f t="shared" si="5"/>
        <v>218</v>
      </c>
      <c r="J28" s="92">
        <v>102</v>
      </c>
      <c r="K28" s="90">
        <v>116</v>
      </c>
      <c r="L28" s="93">
        <v>9</v>
      </c>
      <c r="M28" s="101">
        <v>2</v>
      </c>
      <c r="N28" s="94">
        <f t="shared" si="6"/>
        <v>3145</v>
      </c>
      <c r="O28" s="94">
        <v>1570</v>
      </c>
      <c r="P28" s="94">
        <v>1575</v>
      </c>
      <c r="Q28" s="80">
        <f t="shared" si="15"/>
        <v>16</v>
      </c>
      <c r="R28" s="80">
        <f t="shared" si="16"/>
        <v>349.44444444444446</v>
      </c>
      <c r="S28" s="81">
        <f t="shared" si="17"/>
        <v>21.84027777777778</v>
      </c>
      <c r="T28" s="82">
        <f t="shared" si="18"/>
        <v>14.426605504587156</v>
      </c>
    </row>
    <row r="29" spans="1:20" ht="11.25" customHeight="1">
      <c r="A29" s="77" t="s">
        <v>16</v>
      </c>
      <c r="B29" s="25">
        <f t="shared" si="19"/>
        <v>20</v>
      </c>
      <c r="C29" s="23">
        <v>20</v>
      </c>
      <c r="D29" s="91">
        <v>0</v>
      </c>
      <c r="E29" s="78">
        <f t="shared" si="7"/>
        <v>261</v>
      </c>
      <c r="F29" s="92">
        <v>218</v>
      </c>
      <c r="G29" s="98">
        <v>3</v>
      </c>
      <c r="H29" s="92">
        <v>40</v>
      </c>
      <c r="I29" s="90">
        <f t="shared" si="5"/>
        <v>381</v>
      </c>
      <c r="J29" s="92">
        <v>145</v>
      </c>
      <c r="K29" s="90">
        <v>236</v>
      </c>
      <c r="L29" s="93">
        <v>22</v>
      </c>
      <c r="M29" s="101">
        <v>2</v>
      </c>
      <c r="N29" s="94">
        <f t="shared" si="6"/>
        <v>6123</v>
      </c>
      <c r="O29" s="94">
        <v>3131</v>
      </c>
      <c r="P29" s="94">
        <v>2992</v>
      </c>
      <c r="Q29" s="80">
        <f t="shared" si="15"/>
        <v>13.05</v>
      </c>
      <c r="R29" s="80">
        <f t="shared" si="16"/>
        <v>306.15</v>
      </c>
      <c r="S29" s="81">
        <f t="shared" si="17"/>
        <v>23.45977011494253</v>
      </c>
      <c r="T29" s="82">
        <f t="shared" si="18"/>
        <v>16.070866141732285</v>
      </c>
    </row>
    <row r="30" spans="1:20" ht="11.25" customHeight="1">
      <c r="A30" s="77" t="s">
        <v>17</v>
      </c>
      <c r="B30" s="25">
        <f t="shared" si="19"/>
        <v>9</v>
      </c>
      <c r="C30" s="23">
        <v>9</v>
      </c>
      <c r="D30" s="91">
        <v>0</v>
      </c>
      <c r="E30" s="78">
        <f t="shared" si="7"/>
        <v>162</v>
      </c>
      <c r="F30" s="92">
        <v>137</v>
      </c>
      <c r="G30" s="91">
        <v>0</v>
      </c>
      <c r="H30" s="92">
        <v>25</v>
      </c>
      <c r="I30" s="90">
        <f t="shared" si="5"/>
        <v>235</v>
      </c>
      <c r="J30" s="92">
        <v>91</v>
      </c>
      <c r="K30" s="90">
        <v>144</v>
      </c>
      <c r="L30" s="93">
        <v>10</v>
      </c>
      <c r="M30" s="91">
        <v>0</v>
      </c>
      <c r="N30" s="94">
        <f t="shared" si="6"/>
        <v>4259</v>
      </c>
      <c r="O30" s="94">
        <v>2186</v>
      </c>
      <c r="P30" s="94">
        <v>2073</v>
      </c>
      <c r="Q30" s="80">
        <f t="shared" si="15"/>
        <v>18</v>
      </c>
      <c r="R30" s="80">
        <f t="shared" si="16"/>
        <v>473.22222222222223</v>
      </c>
      <c r="S30" s="81">
        <f t="shared" si="17"/>
        <v>26.290123456790123</v>
      </c>
      <c r="T30" s="82">
        <f t="shared" si="18"/>
        <v>18.123404255319148</v>
      </c>
    </row>
    <row r="31" spans="1:20" ht="11.25" customHeight="1">
      <c r="A31" s="77" t="s">
        <v>18</v>
      </c>
      <c r="B31" s="25">
        <f t="shared" si="19"/>
        <v>7</v>
      </c>
      <c r="C31" s="23">
        <v>7</v>
      </c>
      <c r="D31" s="91">
        <v>0</v>
      </c>
      <c r="E31" s="78">
        <f t="shared" si="7"/>
        <v>99</v>
      </c>
      <c r="F31" s="92">
        <v>81</v>
      </c>
      <c r="G31" s="91">
        <v>0</v>
      </c>
      <c r="H31" s="92">
        <v>18</v>
      </c>
      <c r="I31" s="90">
        <f t="shared" si="5"/>
        <v>143</v>
      </c>
      <c r="J31" s="92">
        <v>54</v>
      </c>
      <c r="K31" s="90">
        <v>89</v>
      </c>
      <c r="L31" s="93">
        <v>7</v>
      </c>
      <c r="M31" s="91">
        <v>0</v>
      </c>
      <c r="N31" s="94">
        <f t="shared" si="6"/>
        <v>2275</v>
      </c>
      <c r="O31" s="94">
        <v>1162</v>
      </c>
      <c r="P31" s="94">
        <v>1113</v>
      </c>
      <c r="Q31" s="80">
        <f t="shared" si="15"/>
        <v>14.142857142857142</v>
      </c>
      <c r="R31" s="80">
        <f t="shared" si="16"/>
        <v>325</v>
      </c>
      <c r="S31" s="81">
        <f t="shared" si="17"/>
        <v>22.97979797979798</v>
      </c>
      <c r="T31" s="82">
        <f t="shared" si="18"/>
        <v>15.909090909090908</v>
      </c>
    </row>
    <row r="32" spans="1:20" ht="11.25" customHeight="1">
      <c r="A32" s="77" t="s">
        <v>19</v>
      </c>
      <c r="B32" s="25">
        <f t="shared" si="19"/>
        <v>2</v>
      </c>
      <c r="C32" s="23">
        <v>2</v>
      </c>
      <c r="D32" s="91">
        <v>0</v>
      </c>
      <c r="E32" s="78">
        <f t="shared" si="7"/>
        <v>42</v>
      </c>
      <c r="F32" s="92">
        <v>33</v>
      </c>
      <c r="G32" s="91">
        <v>0</v>
      </c>
      <c r="H32" s="92">
        <v>9</v>
      </c>
      <c r="I32" s="90">
        <f t="shared" si="5"/>
        <v>63</v>
      </c>
      <c r="J32" s="92">
        <v>25</v>
      </c>
      <c r="K32" s="90">
        <v>38</v>
      </c>
      <c r="L32" s="93">
        <v>2</v>
      </c>
      <c r="M32" s="91">
        <v>0</v>
      </c>
      <c r="N32" s="94">
        <f t="shared" si="6"/>
        <v>1029</v>
      </c>
      <c r="O32" s="94">
        <v>513</v>
      </c>
      <c r="P32" s="94">
        <v>516</v>
      </c>
      <c r="Q32" s="80">
        <f t="shared" si="15"/>
        <v>21</v>
      </c>
      <c r="R32" s="80">
        <f t="shared" si="16"/>
        <v>514.5</v>
      </c>
      <c r="S32" s="81">
        <f t="shared" si="17"/>
        <v>24.5</v>
      </c>
      <c r="T32" s="82">
        <f t="shared" si="18"/>
        <v>16.333333333333332</v>
      </c>
    </row>
    <row r="33" spans="1:20" ht="11.25" customHeight="1">
      <c r="A33" s="77" t="s">
        <v>20</v>
      </c>
      <c r="B33" s="25">
        <f t="shared" si="19"/>
        <v>4</v>
      </c>
      <c r="C33" s="23">
        <v>4</v>
      </c>
      <c r="D33" s="91">
        <v>0</v>
      </c>
      <c r="E33" s="78">
        <f t="shared" si="7"/>
        <v>45</v>
      </c>
      <c r="F33" s="92">
        <v>35</v>
      </c>
      <c r="G33" s="91">
        <v>0</v>
      </c>
      <c r="H33" s="92">
        <v>10</v>
      </c>
      <c r="I33" s="90">
        <f t="shared" si="5"/>
        <v>69</v>
      </c>
      <c r="J33" s="92">
        <v>29</v>
      </c>
      <c r="K33" s="90">
        <v>40</v>
      </c>
      <c r="L33" s="93">
        <v>4</v>
      </c>
      <c r="M33" s="91">
        <v>0</v>
      </c>
      <c r="N33" s="94">
        <f t="shared" si="6"/>
        <v>750</v>
      </c>
      <c r="O33" s="94">
        <v>362</v>
      </c>
      <c r="P33" s="94">
        <v>388</v>
      </c>
      <c r="Q33" s="80">
        <f t="shared" si="15"/>
        <v>11.25</v>
      </c>
      <c r="R33" s="80">
        <f t="shared" si="16"/>
        <v>187.5</v>
      </c>
      <c r="S33" s="81">
        <f t="shared" si="17"/>
        <v>16.666666666666668</v>
      </c>
      <c r="T33" s="82">
        <f t="shared" si="18"/>
        <v>10.869565217391305</v>
      </c>
    </row>
    <row r="34" spans="1:20" ht="11.25" customHeight="1">
      <c r="A34" s="77" t="s">
        <v>21</v>
      </c>
      <c r="B34" s="25">
        <f t="shared" si="19"/>
        <v>22</v>
      </c>
      <c r="C34" s="23">
        <v>22</v>
      </c>
      <c r="D34" s="91">
        <v>0</v>
      </c>
      <c r="E34" s="78">
        <f t="shared" si="7"/>
        <v>202</v>
      </c>
      <c r="F34" s="92">
        <v>164</v>
      </c>
      <c r="G34" s="91">
        <v>0</v>
      </c>
      <c r="H34" s="92">
        <v>38</v>
      </c>
      <c r="I34" s="90">
        <f t="shared" si="5"/>
        <v>333</v>
      </c>
      <c r="J34" s="92">
        <v>129</v>
      </c>
      <c r="K34" s="90">
        <v>204</v>
      </c>
      <c r="L34" s="93">
        <v>23</v>
      </c>
      <c r="M34" s="91">
        <v>0</v>
      </c>
      <c r="N34" s="94">
        <f t="shared" si="6"/>
        <v>3223</v>
      </c>
      <c r="O34" s="94">
        <v>1626</v>
      </c>
      <c r="P34" s="94">
        <v>1597</v>
      </c>
      <c r="Q34" s="80">
        <f t="shared" si="15"/>
        <v>9.181818181818182</v>
      </c>
      <c r="R34" s="80">
        <f t="shared" si="16"/>
        <v>146.5</v>
      </c>
      <c r="S34" s="81">
        <f t="shared" si="17"/>
        <v>15.955445544554456</v>
      </c>
      <c r="T34" s="82">
        <f t="shared" si="18"/>
        <v>9.67867867867868</v>
      </c>
    </row>
    <row r="35" spans="1:20" ht="11.25" customHeight="1">
      <c r="A35" s="77" t="s">
        <v>67</v>
      </c>
      <c r="B35" s="25">
        <f t="shared" si="19"/>
        <v>2</v>
      </c>
      <c r="C35" s="23">
        <v>2</v>
      </c>
      <c r="D35" s="91">
        <v>0</v>
      </c>
      <c r="E35" s="78">
        <f t="shared" si="7"/>
        <v>14</v>
      </c>
      <c r="F35" s="92">
        <v>10</v>
      </c>
      <c r="G35" s="98">
        <v>1</v>
      </c>
      <c r="H35" s="92">
        <v>3</v>
      </c>
      <c r="I35" s="90">
        <f t="shared" si="5"/>
        <v>26</v>
      </c>
      <c r="J35" s="92">
        <v>10</v>
      </c>
      <c r="K35" s="90">
        <v>16</v>
      </c>
      <c r="L35" s="93">
        <v>2</v>
      </c>
      <c r="M35" s="91">
        <v>0</v>
      </c>
      <c r="N35" s="94">
        <f t="shared" si="6"/>
        <v>230</v>
      </c>
      <c r="O35" s="94">
        <v>130</v>
      </c>
      <c r="P35" s="94">
        <v>100</v>
      </c>
      <c r="Q35" s="80">
        <f t="shared" si="15"/>
        <v>7</v>
      </c>
      <c r="R35" s="80">
        <f t="shared" si="16"/>
        <v>115</v>
      </c>
      <c r="S35" s="81">
        <f t="shared" si="17"/>
        <v>16.428571428571427</v>
      </c>
      <c r="T35" s="82">
        <f t="shared" si="18"/>
        <v>8.846153846153847</v>
      </c>
    </row>
    <row r="36" spans="1:20" ht="11.25" customHeight="1">
      <c r="A36" s="77" t="s">
        <v>22</v>
      </c>
      <c r="B36" s="25">
        <f t="shared" si="19"/>
        <v>5</v>
      </c>
      <c r="C36" s="23">
        <v>5</v>
      </c>
      <c r="D36" s="91">
        <v>0</v>
      </c>
      <c r="E36" s="78">
        <f t="shared" si="7"/>
        <v>43</v>
      </c>
      <c r="F36" s="92">
        <v>35</v>
      </c>
      <c r="G36" s="91">
        <v>0</v>
      </c>
      <c r="H36" s="92">
        <v>8</v>
      </c>
      <c r="I36" s="90">
        <f t="shared" si="5"/>
        <v>72</v>
      </c>
      <c r="J36" s="92">
        <v>31</v>
      </c>
      <c r="K36" s="90">
        <v>41</v>
      </c>
      <c r="L36" s="93">
        <v>6</v>
      </c>
      <c r="M36" s="91">
        <v>0</v>
      </c>
      <c r="N36" s="94">
        <f t="shared" si="6"/>
        <v>610</v>
      </c>
      <c r="O36" s="94">
        <v>321</v>
      </c>
      <c r="P36" s="94">
        <v>289</v>
      </c>
      <c r="Q36" s="80">
        <f t="shared" si="15"/>
        <v>8.6</v>
      </c>
      <c r="R36" s="80">
        <f t="shared" si="16"/>
        <v>122</v>
      </c>
      <c r="S36" s="81">
        <f t="shared" si="17"/>
        <v>14.186046511627907</v>
      </c>
      <c r="T36" s="82">
        <f t="shared" si="18"/>
        <v>8.472222222222221</v>
      </c>
    </row>
    <row r="37" spans="1:20" ht="11.25" customHeight="1">
      <c r="A37" s="77" t="s">
        <v>23</v>
      </c>
      <c r="B37" s="25">
        <f t="shared" si="19"/>
        <v>4</v>
      </c>
      <c r="C37" s="23">
        <v>4</v>
      </c>
      <c r="D37" s="91">
        <v>0</v>
      </c>
      <c r="E37" s="78">
        <f t="shared" si="7"/>
        <v>38</v>
      </c>
      <c r="F37" s="92">
        <v>29</v>
      </c>
      <c r="G37" s="91">
        <v>0</v>
      </c>
      <c r="H37" s="92">
        <v>9</v>
      </c>
      <c r="I37" s="90">
        <f t="shared" si="5"/>
        <v>54</v>
      </c>
      <c r="J37" s="92">
        <v>22</v>
      </c>
      <c r="K37" s="90">
        <v>32</v>
      </c>
      <c r="L37" s="93">
        <v>4</v>
      </c>
      <c r="M37" s="101">
        <v>1</v>
      </c>
      <c r="N37" s="94">
        <f t="shared" si="6"/>
        <v>584</v>
      </c>
      <c r="O37" s="94">
        <v>283</v>
      </c>
      <c r="P37" s="94">
        <v>301</v>
      </c>
      <c r="Q37" s="80">
        <f t="shared" si="15"/>
        <v>9.5</v>
      </c>
      <c r="R37" s="80">
        <f t="shared" si="16"/>
        <v>146</v>
      </c>
      <c r="S37" s="81">
        <f t="shared" si="17"/>
        <v>15.368421052631579</v>
      </c>
      <c r="T37" s="82">
        <f t="shared" si="18"/>
        <v>10.814814814814815</v>
      </c>
    </row>
    <row r="38" spans="1:20" ht="11.25" customHeight="1">
      <c r="A38" s="77" t="s">
        <v>24</v>
      </c>
      <c r="B38" s="25">
        <f t="shared" si="19"/>
        <v>12</v>
      </c>
      <c r="C38" s="23">
        <v>12</v>
      </c>
      <c r="D38" s="91">
        <v>0</v>
      </c>
      <c r="E38" s="78">
        <f t="shared" si="7"/>
        <v>124</v>
      </c>
      <c r="F38" s="92">
        <v>96</v>
      </c>
      <c r="G38" s="98">
        <v>1</v>
      </c>
      <c r="H38" s="92">
        <v>27</v>
      </c>
      <c r="I38" s="90">
        <f t="shared" si="5"/>
        <v>200</v>
      </c>
      <c r="J38" s="92">
        <v>71</v>
      </c>
      <c r="K38" s="90">
        <v>129</v>
      </c>
      <c r="L38" s="93">
        <v>13</v>
      </c>
      <c r="M38" s="101">
        <v>1</v>
      </c>
      <c r="N38" s="94">
        <f t="shared" si="6"/>
        <v>2336</v>
      </c>
      <c r="O38" s="94">
        <v>1196</v>
      </c>
      <c r="P38" s="94">
        <v>1140</v>
      </c>
      <c r="Q38" s="80">
        <f>E38/B38</f>
        <v>10.333333333333334</v>
      </c>
      <c r="R38" s="80">
        <f>N38/B38</f>
        <v>194.66666666666666</v>
      </c>
      <c r="S38" s="81">
        <f t="shared" si="17"/>
        <v>18.838709677419356</v>
      </c>
      <c r="T38" s="82">
        <f t="shared" si="18"/>
        <v>11.68</v>
      </c>
    </row>
    <row r="39" spans="1:20" ht="11.25" customHeight="1">
      <c r="A39" s="77" t="s">
        <v>25</v>
      </c>
      <c r="B39" s="25">
        <f t="shared" si="19"/>
        <v>15</v>
      </c>
      <c r="C39" s="23">
        <v>15</v>
      </c>
      <c r="D39" s="91">
        <v>0</v>
      </c>
      <c r="E39" s="78">
        <f t="shared" si="7"/>
        <v>166</v>
      </c>
      <c r="F39" s="92">
        <v>127</v>
      </c>
      <c r="G39" s="91">
        <v>0</v>
      </c>
      <c r="H39" s="92">
        <v>39</v>
      </c>
      <c r="I39" s="90">
        <f t="shared" si="5"/>
        <v>267</v>
      </c>
      <c r="J39" s="92">
        <v>93</v>
      </c>
      <c r="K39" s="90">
        <v>174</v>
      </c>
      <c r="L39" s="93">
        <v>17</v>
      </c>
      <c r="M39" s="91">
        <v>0</v>
      </c>
      <c r="N39" s="94">
        <f t="shared" si="6"/>
        <v>3271</v>
      </c>
      <c r="O39" s="94">
        <v>1678</v>
      </c>
      <c r="P39" s="94">
        <v>1593</v>
      </c>
      <c r="Q39" s="80">
        <f t="shared" si="15"/>
        <v>11.066666666666666</v>
      </c>
      <c r="R39" s="80">
        <f>N39/B39</f>
        <v>218.06666666666666</v>
      </c>
      <c r="S39" s="81">
        <f t="shared" si="17"/>
        <v>19.704819277108435</v>
      </c>
      <c r="T39" s="82">
        <f t="shared" si="18"/>
        <v>12.250936329588015</v>
      </c>
    </row>
    <row r="40" spans="1:20" ht="11.25" customHeight="1">
      <c r="A40" s="102" t="s">
        <v>26</v>
      </c>
      <c r="B40" s="28">
        <f t="shared" si="19"/>
        <v>10</v>
      </c>
      <c r="C40" s="103">
        <v>10</v>
      </c>
      <c r="D40" s="104">
        <v>0</v>
      </c>
      <c r="E40" s="103">
        <f t="shared" si="7"/>
        <v>102</v>
      </c>
      <c r="F40" s="105">
        <v>73</v>
      </c>
      <c r="G40" s="104">
        <v>0</v>
      </c>
      <c r="H40" s="105">
        <v>29</v>
      </c>
      <c r="I40" s="106">
        <f t="shared" si="5"/>
        <v>164</v>
      </c>
      <c r="J40" s="105">
        <v>55</v>
      </c>
      <c r="K40" s="106">
        <v>109</v>
      </c>
      <c r="L40" s="107">
        <v>10</v>
      </c>
      <c r="M40" s="108">
        <v>0</v>
      </c>
      <c r="N40" s="109">
        <f t="shared" si="6"/>
        <v>1678</v>
      </c>
      <c r="O40" s="109">
        <v>820</v>
      </c>
      <c r="P40" s="109">
        <v>858</v>
      </c>
      <c r="Q40" s="110">
        <f t="shared" si="15"/>
        <v>10.2</v>
      </c>
      <c r="R40" s="110">
        <f t="shared" si="16"/>
        <v>167.8</v>
      </c>
      <c r="S40" s="111">
        <f t="shared" si="17"/>
        <v>16.45098039215686</v>
      </c>
      <c r="T40" s="112">
        <f t="shared" si="18"/>
        <v>10.231707317073171</v>
      </c>
    </row>
  </sheetData>
  <sheetProtection/>
  <mergeCells count="10">
    <mergeCell ref="N2:P2"/>
    <mergeCell ref="Q2:R2"/>
    <mergeCell ref="S2:S3"/>
    <mergeCell ref="T2:T3"/>
    <mergeCell ref="A2:A3"/>
    <mergeCell ref="B2:D2"/>
    <mergeCell ref="E2:H2"/>
    <mergeCell ref="I2:K2"/>
    <mergeCell ref="L2:L3"/>
    <mergeCell ref="M2:M3"/>
  </mergeCells>
  <printOptions horizontalCentered="1"/>
  <pageMargins left="0.2755905511811024" right="0.2755905511811024" top="0.3937007874015748" bottom="0.5118110236220472" header="0.31496062992125984" footer="0.2362204724409449"/>
  <pageSetup firstPageNumber="42" useFirstPageNumber="1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selection activeCell="A1" sqref="A1:A2"/>
    </sheetView>
  </sheetViews>
  <sheetFormatPr defaultColWidth="9.00390625" defaultRowHeight="13.5"/>
  <cols>
    <col min="1" max="1" width="9.625" style="46" customWidth="1"/>
    <col min="2" max="3" width="3.25390625" style="46" customWidth="1"/>
    <col min="4" max="4" width="2.125" style="46" customWidth="1"/>
    <col min="5" max="6" width="4.625" style="46" customWidth="1"/>
    <col min="7" max="7" width="2.50390625" style="46" customWidth="1"/>
    <col min="8" max="8" width="4.00390625" style="46" customWidth="1"/>
    <col min="9" max="9" width="4.625" style="46" customWidth="1"/>
    <col min="10" max="10" width="4.00390625" style="46" customWidth="1"/>
    <col min="11" max="11" width="4.625" style="46" customWidth="1"/>
    <col min="12" max="13" width="4.875" style="46" customWidth="1"/>
    <col min="14" max="16" width="5.75390625" style="46" customWidth="1"/>
    <col min="17" max="18" width="4.50390625" style="46" customWidth="1"/>
    <col min="19" max="20" width="4.875" style="46" customWidth="1"/>
    <col min="21" max="21" width="4.50390625" style="46" customWidth="1"/>
    <col min="22" max="16384" width="9.00390625" style="46" customWidth="1"/>
  </cols>
  <sheetData>
    <row r="1" spans="1:20" ht="24.75" customHeight="1">
      <c r="A1" s="173" t="s">
        <v>54</v>
      </c>
      <c r="B1" s="176" t="s">
        <v>123</v>
      </c>
      <c r="C1" s="184"/>
      <c r="D1" s="185"/>
      <c r="E1" s="177" t="s">
        <v>55</v>
      </c>
      <c r="F1" s="177"/>
      <c r="G1" s="177"/>
      <c r="H1" s="177"/>
      <c r="I1" s="177" t="s">
        <v>56</v>
      </c>
      <c r="J1" s="177"/>
      <c r="K1" s="186"/>
      <c r="L1" s="187" t="s">
        <v>129</v>
      </c>
      <c r="M1" s="189" t="s">
        <v>128</v>
      </c>
      <c r="N1" s="177" t="s">
        <v>57</v>
      </c>
      <c r="O1" s="178"/>
      <c r="P1" s="178"/>
      <c r="Q1" s="179" t="s">
        <v>122</v>
      </c>
      <c r="R1" s="175"/>
      <c r="S1" s="179" t="s">
        <v>121</v>
      </c>
      <c r="T1" s="181" t="s">
        <v>120</v>
      </c>
    </row>
    <row r="2" spans="1:20" ht="24.75" customHeight="1">
      <c r="A2" s="183"/>
      <c r="B2" s="47" t="s">
        <v>58</v>
      </c>
      <c r="C2" s="47" t="s">
        <v>59</v>
      </c>
      <c r="D2" s="70" t="s">
        <v>60</v>
      </c>
      <c r="E2" s="47" t="s">
        <v>58</v>
      </c>
      <c r="F2" s="47" t="s">
        <v>61</v>
      </c>
      <c r="G2" s="70" t="s">
        <v>62</v>
      </c>
      <c r="H2" s="47" t="s">
        <v>63</v>
      </c>
      <c r="I2" s="47" t="s">
        <v>58</v>
      </c>
      <c r="J2" s="47" t="s">
        <v>64</v>
      </c>
      <c r="K2" s="71" t="s">
        <v>65</v>
      </c>
      <c r="L2" s="188"/>
      <c r="M2" s="190"/>
      <c r="N2" s="47" t="s">
        <v>58</v>
      </c>
      <c r="O2" s="47" t="s">
        <v>64</v>
      </c>
      <c r="P2" s="47" t="s">
        <v>65</v>
      </c>
      <c r="Q2" s="48" t="s">
        <v>119</v>
      </c>
      <c r="R2" s="48" t="s">
        <v>118</v>
      </c>
      <c r="S2" s="180"/>
      <c r="T2" s="182"/>
    </row>
    <row r="3" spans="1:20" ht="5.25" customHeight="1">
      <c r="A3" s="72"/>
      <c r="B3" s="113"/>
      <c r="C3" s="114"/>
      <c r="D3" s="113"/>
      <c r="E3" s="115"/>
      <c r="F3" s="113"/>
      <c r="G3" s="116"/>
      <c r="H3" s="113"/>
      <c r="I3" s="116"/>
      <c r="J3" s="113"/>
      <c r="K3" s="116"/>
      <c r="L3" s="117"/>
      <c r="M3" s="118"/>
      <c r="N3" s="113"/>
      <c r="O3" s="116"/>
      <c r="P3" s="113"/>
      <c r="Q3" s="119"/>
      <c r="R3" s="119"/>
      <c r="S3" s="120"/>
      <c r="T3" s="121"/>
    </row>
    <row r="4" spans="1:20" s="51" customFormat="1" ht="12" customHeight="1">
      <c r="A4" s="83" t="s">
        <v>68</v>
      </c>
      <c r="B4" s="20">
        <f aca="true" t="shared" si="0" ref="B4:P4">SUM(B5:B22)</f>
        <v>87</v>
      </c>
      <c r="C4" s="21">
        <f t="shared" si="0"/>
        <v>87</v>
      </c>
      <c r="D4" s="122">
        <f t="shared" si="0"/>
        <v>0</v>
      </c>
      <c r="E4" s="84">
        <f t="shared" si="0"/>
        <v>943</v>
      </c>
      <c r="F4" s="20">
        <f t="shared" si="0"/>
        <v>766</v>
      </c>
      <c r="G4" s="85">
        <f t="shared" si="0"/>
        <v>7</v>
      </c>
      <c r="H4" s="20">
        <f t="shared" si="0"/>
        <v>170</v>
      </c>
      <c r="I4" s="85">
        <f t="shared" si="0"/>
        <v>1516</v>
      </c>
      <c r="J4" s="20">
        <f t="shared" si="0"/>
        <v>605</v>
      </c>
      <c r="K4" s="85">
        <f t="shared" si="0"/>
        <v>911</v>
      </c>
      <c r="L4" s="21">
        <f t="shared" si="0"/>
        <v>96</v>
      </c>
      <c r="M4" s="20">
        <f t="shared" si="0"/>
        <v>9</v>
      </c>
      <c r="N4" s="20">
        <f t="shared" si="0"/>
        <v>18371</v>
      </c>
      <c r="O4" s="20">
        <f t="shared" si="0"/>
        <v>9476</v>
      </c>
      <c r="P4" s="20">
        <f t="shared" si="0"/>
        <v>8895</v>
      </c>
      <c r="Q4" s="86">
        <f aca="true" t="shared" si="1" ref="Q4:Q22">E4/B4</f>
        <v>10.839080459770114</v>
      </c>
      <c r="R4" s="86">
        <f aca="true" t="shared" si="2" ref="R4:R22">N4/B4</f>
        <v>211.16091954022988</v>
      </c>
      <c r="S4" s="87">
        <f aca="true" t="shared" si="3" ref="S4:S22">N4/E4</f>
        <v>19.481442205726406</v>
      </c>
      <c r="T4" s="88">
        <f aca="true" t="shared" si="4" ref="T4:T22">N4/I4</f>
        <v>12.118073878627968</v>
      </c>
    </row>
    <row r="5" spans="1:20" ht="12" customHeight="1">
      <c r="A5" s="77" t="s">
        <v>27</v>
      </c>
      <c r="B5" s="25">
        <f aca="true" t="shared" si="5" ref="B5:B22">C5+D5</f>
        <v>9</v>
      </c>
      <c r="C5" s="95">
        <v>9</v>
      </c>
      <c r="D5" s="123">
        <v>0</v>
      </c>
      <c r="E5" s="78">
        <f aca="true" t="shared" si="6" ref="E5:E22">F5+G5+H5</f>
        <v>122</v>
      </c>
      <c r="F5" s="25">
        <v>101</v>
      </c>
      <c r="G5" s="124">
        <v>1</v>
      </c>
      <c r="H5" s="25">
        <v>20</v>
      </c>
      <c r="I5" s="95">
        <f aca="true" t="shared" si="7" ref="I5:I22">J5+K5</f>
        <v>194</v>
      </c>
      <c r="J5" s="25">
        <v>80</v>
      </c>
      <c r="K5" s="95">
        <v>114</v>
      </c>
      <c r="L5" s="125">
        <v>10</v>
      </c>
      <c r="M5" s="25">
        <v>1</v>
      </c>
      <c r="N5" s="94">
        <f aca="true" t="shared" si="8" ref="N5:N22">O5+P5</f>
        <v>2711</v>
      </c>
      <c r="O5" s="94">
        <v>1370</v>
      </c>
      <c r="P5" s="94">
        <v>1341</v>
      </c>
      <c r="Q5" s="80">
        <f t="shared" si="1"/>
        <v>13.555555555555555</v>
      </c>
      <c r="R5" s="80">
        <f t="shared" si="2"/>
        <v>301.22222222222223</v>
      </c>
      <c r="S5" s="81">
        <f t="shared" si="3"/>
        <v>22.221311475409838</v>
      </c>
      <c r="T5" s="82">
        <f t="shared" si="4"/>
        <v>13.974226804123711</v>
      </c>
    </row>
    <row r="6" spans="1:20" ht="12" customHeight="1">
      <c r="A6" s="77" t="s">
        <v>28</v>
      </c>
      <c r="B6" s="25">
        <f t="shared" si="5"/>
        <v>13</v>
      </c>
      <c r="C6" s="95">
        <v>13</v>
      </c>
      <c r="D6" s="123">
        <v>0</v>
      </c>
      <c r="E6" s="78">
        <f t="shared" si="6"/>
        <v>117</v>
      </c>
      <c r="F6" s="25">
        <v>90</v>
      </c>
      <c r="G6" s="95">
        <v>1</v>
      </c>
      <c r="H6" s="25">
        <v>26</v>
      </c>
      <c r="I6" s="95">
        <f t="shared" si="7"/>
        <v>190</v>
      </c>
      <c r="J6" s="25">
        <v>71</v>
      </c>
      <c r="K6" s="95">
        <v>119</v>
      </c>
      <c r="L6" s="125">
        <v>15</v>
      </c>
      <c r="M6" s="123">
        <v>0</v>
      </c>
      <c r="N6" s="94">
        <f t="shared" si="8"/>
        <v>2131</v>
      </c>
      <c r="O6" s="94">
        <v>1114</v>
      </c>
      <c r="P6" s="94">
        <v>1017</v>
      </c>
      <c r="Q6" s="80">
        <f t="shared" si="1"/>
        <v>9</v>
      </c>
      <c r="R6" s="80">
        <f t="shared" si="2"/>
        <v>163.92307692307693</v>
      </c>
      <c r="S6" s="81">
        <f t="shared" si="3"/>
        <v>18.213675213675213</v>
      </c>
      <c r="T6" s="82">
        <f t="shared" si="4"/>
        <v>11.215789473684211</v>
      </c>
    </row>
    <row r="7" spans="1:20" ht="12" customHeight="1">
      <c r="A7" s="77" t="s">
        <v>90</v>
      </c>
      <c r="B7" s="25">
        <f t="shared" si="5"/>
        <v>7</v>
      </c>
      <c r="C7" s="95">
        <v>7</v>
      </c>
      <c r="D7" s="123">
        <v>0</v>
      </c>
      <c r="E7" s="78">
        <f t="shared" si="6"/>
        <v>100</v>
      </c>
      <c r="F7" s="25">
        <v>86</v>
      </c>
      <c r="G7" s="123">
        <v>0</v>
      </c>
      <c r="H7" s="25">
        <v>14</v>
      </c>
      <c r="I7" s="95">
        <f t="shared" si="7"/>
        <v>154</v>
      </c>
      <c r="J7" s="25">
        <v>56</v>
      </c>
      <c r="K7" s="95">
        <v>98</v>
      </c>
      <c r="L7" s="125">
        <v>7</v>
      </c>
      <c r="M7" s="123">
        <v>0</v>
      </c>
      <c r="N7" s="94">
        <f t="shared" si="8"/>
        <v>2361</v>
      </c>
      <c r="O7" s="94">
        <v>1185</v>
      </c>
      <c r="P7" s="94">
        <v>1176</v>
      </c>
      <c r="Q7" s="80">
        <f t="shared" si="1"/>
        <v>14.285714285714286</v>
      </c>
      <c r="R7" s="80">
        <f t="shared" si="2"/>
        <v>337.2857142857143</v>
      </c>
      <c r="S7" s="81">
        <f t="shared" si="3"/>
        <v>23.61</v>
      </c>
      <c r="T7" s="82">
        <f t="shared" si="4"/>
        <v>15.331168831168831</v>
      </c>
    </row>
    <row r="8" spans="1:20" ht="12" customHeight="1">
      <c r="A8" s="77" t="s">
        <v>29</v>
      </c>
      <c r="B8" s="25">
        <f t="shared" si="5"/>
        <v>3</v>
      </c>
      <c r="C8" s="95">
        <v>3</v>
      </c>
      <c r="D8" s="123">
        <v>0</v>
      </c>
      <c r="E8" s="78">
        <f t="shared" si="6"/>
        <v>32</v>
      </c>
      <c r="F8" s="25">
        <v>26</v>
      </c>
      <c r="G8" s="123">
        <v>0</v>
      </c>
      <c r="H8" s="25">
        <v>6</v>
      </c>
      <c r="I8" s="95">
        <f t="shared" si="7"/>
        <v>54</v>
      </c>
      <c r="J8" s="25">
        <v>20</v>
      </c>
      <c r="K8" s="95">
        <v>34</v>
      </c>
      <c r="L8" s="125">
        <v>3</v>
      </c>
      <c r="M8" s="123">
        <v>0</v>
      </c>
      <c r="N8" s="94">
        <f t="shared" si="8"/>
        <v>599</v>
      </c>
      <c r="O8" s="94">
        <v>313</v>
      </c>
      <c r="P8" s="94">
        <v>286</v>
      </c>
      <c r="Q8" s="80">
        <f t="shared" si="1"/>
        <v>10.666666666666666</v>
      </c>
      <c r="R8" s="80">
        <f t="shared" si="2"/>
        <v>199.66666666666666</v>
      </c>
      <c r="S8" s="81">
        <f t="shared" si="3"/>
        <v>18.71875</v>
      </c>
      <c r="T8" s="82">
        <f t="shared" si="4"/>
        <v>11.092592592592593</v>
      </c>
    </row>
    <row r="9" spans="1:20" ht="12" customHeight="1">
      <c r="A9" s="77" t="s">
        <v>30</v>
      </c>
      <c r="B9" s="25">
        <f t="shared" si="5"/>
        <v>7</v>
      </c>
      <c r="C9" s="95">
        <v>7</v>
      </c>
      <c r="D9" s="123">
        <v>0</v>
      </c>
      <c r="E9" s="78">
        <f t="shared" si="6"/>
        <v>67</v>
      </c>
      <c r="F9" s="25">
        <v>52</v>
      </c>
      <c r="G9" s="124">
        <v>2</v>
      </c>
      <c r="H9" s="25">
        <v>13</v>
      </c>
      <c r="I9" s="95">
        <f t="shared" si="7"/>
        <v>109</v>
      </c>
      <c r="J9" s="25">
        <v>48</v>
      </c>
      <c r="K9" s="95">
        <v>61</v>
      </c>
      <c r="L9" s="125">
        <v>8</v>
      </c>
      <c r="M9" s="25">
        <v>1</v>
      </c>
      <c r="N9" s="94">
        <f t="shared" si="8"/>
        <v>1054</v>
      </c>
      <c r="O9" s="94">
        <v>574</v>
      </c>
      <c r="P9" s="94">
        <v>480</v>
      </c>
      <c r="Q9" s="80">
        <f t="shared" si="1"/>
        <v>9.571428571428571</v>
      </c>
      <c r="R9" s="80">
        <f t="shared" si="2"/>
        <v>150.57142857142858</v>
      </c>
      <c r="S9" s="81">
        <f t="shared" si="3"/>
        <v>15.73134328358209</v>
      </c>
      <c r="T9" s="82">
        <f t="shared" si="4"/>
        <v>9.669724770642201</v>
      </c>
    </row>
    <row r="10" spans="1:20" ht="12" customHeight="1">
      <c r="A10" s="77" t="s">
        <v>31</v>
      </c>
      <c r="B10" s="25">
        <f t="shared" si="5"/>
        <v>1</v>
      </c>
      <c r="C10" s="95">
        <v>1</v>
      </c>
      <c r="D10" s="123">
        <v>0</v>
      </c>
      <c r="E10" s="78">
        <f t="shared" si="6"/>
        <v>18</v>
      </c>
      <c r="F10" s="25">
        <v>12</v>
      </c>
      <c r="G10" s="123">
        <v>0</v>
      </c>
      <c r="H10" s="25">
        <v>6</v>
      </c>
      <c r="I10" s="95">
        <f t="shared" si="7"/>
        <v>25</v>
      </c>
      <c r="J10" s="25">
        <v>9</v>
      </c>
      <c r="K10" s="95">
        <v>16</v>
      </c>
      <c r="L10" s="125">
        <v>1</v>
      </c>
      <c r="M10" s="123">
        <v>0</v>
      </c>
      <c r="N10" s="94">
        <f t="shared" si="8"/>
        <v>323</v>
      </c>
      <c r="O10" s="94">
        <v>160</v>
      </c>
      <c r="P10" s="94">
        <v>163</v>
      </c>
      <c r="Q10" s="80">
        <f t="shared" si="1"/>
        <v>18</v>
      </c>
      <c r="R10" s="80">
        <f t="shared" si="2"/>
        <v>323</v>
      </c>
      <c r="S10" s="81">
        <f t="shared" si="3"/>
        <v>17.944444444444443</v>
      </c>
      <c r="T10" s="82">
        <f t="shared" si="4"/>
        <v>12.92</v>
      </c>
    </row>
    <row r="11" spans="1:20" ht="12" customHeight="1">
      <c r="A11" s="77" t="s">
        <v>32</v>
      </c>
      <c r="B11" s="25">
        <f t="shared" si="5"/>
        <v>14</v>
      </c>
      <c r="C11" s="95">
        <v>14</v>
      </c>
      <c r="D11" s="123">
        <v>0</v>
      </c>
      <c r="E11" s="78">
        <f t="shared" si="6"/>
        <v>179</v>
      </c>
      <c r="F11" s="25">
        <v>153</v>
      </c>
      <c r="G11" s="123">
        <v>0</v>
      </c>
      <c r="H11" s="25">
        <v>26</v>
      </c>
      <c r="I11" s="95">
        <f t="shared" si="7"/>
        <v>279</v>
      </c>
      <c r="J11" s="25">
        <v>111</v>
      </c>
      <c r="K11" s="95">
        <v>168</v>
      </c>
      <c r="L11" s="125">
        <v>16</v>
      </c>
      <c r="M11" s="25">
        <v>2</v>
      </c>
      <c r="N11" s="94">
        <f t="shared" si="8"/>
        <v>3990</v>
      </c>
      <c r="O11" s="94">
        <v>2045</v>
      </c>
      <c r="P11" s="94">
        <v>1945</v>
      </c>
      <c r="Q11" s="80">
        <f t="shared" si="1"/>
        <v>12.785714285714286</v>
      </c>
      <c r="R11" s="80">
        <f t="shared" si="2"/>
        <v>285</v>
      </c>
      <c r="S11" s="81">
        <f t="shared" si="3"/>
        <v>22.29050279329609</v>
      </c>
      <c r="T11" s="82">
        <f t="shared" si="4"/>
        <v>14.301075268817204</v>
      </c>
    </row>
    <row r="12" spans="1:20" ht="12" customHeight="1">
      <c r="A12" s="77" t="s">
        <v>33</v>
      </c>
      <c r="B12" s="25">
        <f t="shared" si="5"/>
        <v>2</v>
      </c>
      <c r="C12" s="95">
        <v>2</v>
      </c>
      <c r="D12" s="123">
        <v>0</v>
      </c>
      <c r="E12" s="78">
        <f t="shared" si="6"/>
        <v>28</v>
      </c>
      <c r="F12" s="25">
        <v>24</v>
      </c>
      <c r="G12" s="123">
        <v>0</v>
      </c>
      <c r="H12" s="25">
        <v>4</v>
      </c>
      <c r="I12" s="95">
        <f t="shared" si="7"/>
        <v>44</v>
      </c>
      <c r="J12" s="25">
        <v>19</v>
      </c>
      <c r="K12" s="95">
        <v>25</v>
      </c>
      <c r="L12" s="125">
        <v>2</v>
      </c>
      <c r="M12" s="25">
        <v>1</v>
      </c>
      <c r="N12" s="94">
        <f t="shared" si="8"/>
        <v>672</v>
      </c>
      <c r="O12" s="94">
        <v>360</v>
      </c>
      <c r="P12" s="94">
        <v>312</v>
      </c>
      <c r="Q12" s="80">
        <f t="shared" si="1"/>
        <v>14</v>
      </c>
      <c r="R12" s="80">
        <f t="shared" si="2"/>
        <v>336</v>
      </c>
      <c r="S12" s="81">
        <f t="shared" si="3"/>
        <v>24</v>
      </c>
      <c r="T12" s="82">
        <f t="shared" si="4"/>
        <v>15.272727272727273</v>
      </c>
    </row>
    <row r="13" spans="1:20" ht="12" customHeight="1">
      <c r="A13" s="77" t="s">
        <v>34</v>
      </c>
      <c r="B13" s="25">
        <f t="shared" si="5"/>
        <v>3</v>
      </c>
      <c r="C13" s="95">
        <v>3</v>
      </c>
      <c r="D13" s="123">
        <v>0</v>
      </c>
      <c r="E13" s="78">
        <f t="shared" si="6"/>
        <v>24</v>
      </c>
      <c r="F13" s="25">
        <v>18</v>
      </c>
      <c r="G13" s="123">
        <v>0</v>
      </c>
      <c r="H13" s="25">
        <v>6</v>
      </c>
      <c r="I13" s="95">
        <f t="shared" si="7"/>
        <v>42</v>
      </c>
      <c r="J13" s="25">
        <v>17</v>
      </c>
      <c r="K13" s="95">
        <v>25</v>
      </c>
      <c r="L13" s="125">
        <v>3</v>
      </c>
      <c r="M13" s="25">
        <v>1</v>
      </c>
      <c r="N13" s="94">
        <f t="shared" si="8"/>
        <v>435</v>
      </c>
      <c r="O13" s="94">
        <v>231</v>
      </c>
      <c r="P13" s="94">
        <v>204</v>
      </c>
      <c r="Q13" s="80">
        <f t="shared" si="1"/>
        <v>8</v>
      </c>
      <c r="R13" s="80">
        <f t="shared" si="2"/>
        <v>145</v>
      </c>
      <c r="S13" s="81">
        <f t="shared" si="3"/>
        <v>18.125</v>
      </c>
      <c r="T13" s="82">
        <f t="shared" si="4"/>
        <v>10.357142857142858</v>
      </c>
    </row>
    <row r="14" spans="1:20" ht="12" customHeight="1">
      <c r="A14" s="77" t="s">
        <v>35</v>
      </c>
      <c r="B14" s="25">
        <f t="shared" si="5"/>
        <v>2</v>
      </c>
      <c r="C14" s="95">
        <v>2</v>
      </c>
      <c r="D14" s="123">
        <v>0</v>
      </c>
      <c r="E14" s="78">
        <f t="shared" si="6"/>
        <v>15</v>
      </c>
      <c r="F14" s="25">
        <v>12</v>
      </c>
      <c r="G14" s="123">
        <v>0</v>
      </c>
      <c r="H14" s="25">
        <v>3</v>
      </c>
      <c r="I14" s="95">
        <f t="shared" si="7"/>
        <v>27</v>
      </c>
      <c r="J14" s="25">
        <v>13</v>
      </c>
      <c r="K14" s="95">
        <v>14</v>
      </c>
      <c r="L14" s="125">
        <v>2</v>
      </c>
      <c r="M14" s="123">
        <v>0</v>
      </c>
      <c r="N14" s="94">
        <f t="shared" si="8"/>
        <v>254</v>
      </c>
      <c r="O14" s="94">
        <v>136</v>
      </c>
      <c r="P14" s="94">
        <v>118</v>
      </c>
      <c r="Q14" s="80">
        <f t="shared" si="1"/>
        <v>7.5</v>
      </c>
      <c r="R14" s="80">
        <f t="shared" si="2"/>
        <v>127</v>
      </c>
      <c r="S14" s="81">
        <f t="shared" si="3"/>
        <v>16.933333333333334</v>
      </c>
      <c r="T14" s="82">
        <f t="shared" si="4"/>
        <v>9.407407407407407</v>
      </c>
    </row>
    <row r="15" spans="1:20" ht="12" customHeight="1">
      <c r="A15" s="77" t="s">
        <v>36</v>
      </c>
      <c r="B15" s="25">
        <f t="shared" si="5"/>
        <v>1</v>
      </c>
      <c r="C15" s="95">
        <v>1</v>
      </c>
      <c r="D15" s="123">
        <v>0</v>
      </c>
      <c r="E15" s="78">
        <f t="shared" si="6"/>
        <v>14</v>
      </c>
      <c r="F15" s="25">
        <v>12</v>
      </c>
      <c r="G15" s="123">
        <v>0</v>
      </c>
      <c r="H15" s="25">
        <v>2</v>
      </c>
      <c r="I15" s="95">
        <f t="shared" si="7"/>
        <v>23</v>
      </c>
      <c r="J15" s="25">
        <v>8</v>
      </c>
      <c r="K15" s="95">
        <v>15</v>
      </c>
      <c r="L15" s="125">
        <v>1</v>
      </c>
      <c r="M15" s="123">
        <v>0</v>
      </c>
      <c r="N15" s="94">
        <f t="shared" si="8"/>
        <v>265</v>
      </c>
      <c r="O15" s="94">
        <v>147</v>
      </c>
      <c r="P15" s="94">
        <v>118</v>
      </c>
      <c r="Q15" s="80">
        <f t="shared" si="1"/>
        <v>14</v>
      </c>
      <c r="R15" s="80">
        <f t="shared" si="2"/>
        <v>265</v>
      </c>
      <c r="S15" s="81">
        <f t="shared" si="3"/>
        <v>18.928571428571427</v>
      </c>
      <c r="T15" s="82">
        <f t="shared" si="4"/>
        <v>11.521739130434783</v>
      </c>
    </row>
    <row r="16" spans="1:20" ht="12" customHeight="1">
      <c r="A16" s="77" t="s">
        <v>37</v>
      </c>
      <c r="B16" s="25">
        <f t="shared" si="5"/>
        <v>2</v>
      </c>
      <c r="C16" s="95">
        <v>2</v>
      </c>
      <c r="D16" s="123">
        <v>0</v>
      </c>
      <c r="E16" s="78">
        <f t="shared" si="6"/>
        <v>18</v>
      </c>
      <c r="F16" s="25">
        <v>16</v>
      </c>
      <c r="G16" s="123">
        <v>0</v>
      </c>
      <c r="H16" s="25">
        <v>2</v>
      </c>
      <c r="I16" s="95">
        <f t="shared" si="7"/>
        <v>28</v>
      </c>
      <c r="J16" s="25">
        <v>11</v>
      </c>
      <c r="K16" s="95">
        <v>17</v>
      </c>
      <c r="L16" s="125">
        <v>2</v>
      </c>
      <c r="M16" s="25">
        <v>1</v>
      </c>
      <c r="N16" s="94">
        <f t="shared" si="8"/>
        <v>286</v>
      </c>
      <c r="O16" s="94">
        <v>153</v>
      </c>
      <c r="P16" s="94">
        <v>133</v>
      </c>
      <c r="Q16" s="80">
        <f t="shared" si="1"/>
        <v>9</v>
      </c>
      <c r="R16" s="80">
        <f t="shared" si="2"/>
        <v>143</v>
      </c>
      <c r="S16" s="81">
        <f t="shared" si="3"/>
        <v>15.88888888888889</v>
      </c>
      <c r="T16" s="82">
        <f t="shared" si="4"/>
        <v>10.214285714285714</v>
      </c>
    </row>
    <row r="17" spans="1:20" ht="12" customHeight="1">
      <c r="A17" s="77" t="s">
        <v>38</v>
      </c>
      <c r="B17" s="25">
        <f t="shared" si="5"/>
        <v>3</v>
      </c>
      <c r="C17" s="95">
        <v>3</v>
      </c>
      <c r="D17" s="123">
        <v>0</v>
      </c>
      <c r="E17" s="78">
        <f t="shared" si="6"/>
        <v>31</v>
      </c>
      <c r="F17" s="25">
        <v>26</v>
      </c>
      <c r="G17" s="123">
        <v>0</v>
      </c>
      <c r="H17" s="25">
        <v>5</v>
      </c>
      <c r="I17" s="95">
        <f t="shared" si="7"/>
        <v>49</v>
      </c>
      <c r="J17" s="25">
        <v>17</v>
      </c>
      <c r="K17" s="95">
        <v>32</v>
      </c>
      <c r="L17" s="125">
        <v>3</v>
      </c>
      <c r="M17" s="126">
        <v>1</v>
      </c>
      <c r="N17" s="94">
        <f t="shared" si="8"/>
        <v>662</v>
      </c>
      <c r="O17" s="94">
        <v>351</v>
      </c>
      <c r="P17" s="94">
        <v>311</v>
      </c>
      <c r="Q17" s="80">
        <f t="shared" si="1"/>
        <v>10.333333333333334</v>
      </c>
      <c r="R17" s="80">
        <f t="shared" si="2"/>
        <v>220.66666666666666</v>
      </c>
      <c r="S17" s="81">
        <f t="shared" si="3"/>
        <v>21.35483870967742</v>
      </c>
      <c r="T17" s="82">
        <f>N17/I17</f>
        <v>13.510204081632653</v>
      </c>
    </row>
    <row r="18" spans="1:20" ht="12" customHeight="1">
      <c r="A18" s="77" t="s">
        <v>39</v>
      </c>
      <c r="B18" s="25">
        <f t="shared" si="5"/>
        <v>6</v>
      </c>
      <c r="C18" s="95">
        <v>6</v>
      </c>
      <c r="D18" s="123">
        <v>0</v>
      </c>
      <c r="E18" s="78">
        <f t="shared" si="6"/>
        <v>50</v>
      </c>
      <c r="F18" s="25">
        <v>37</v>
      </c>
      <c r="G18" s="95">
        <v>2</v>
      </c>
      <c r="H18" s="25">
        <v>11</v>
      </c>
      <c r="I18" s="95">
        <f t="shared" si="7"/>
        <v>81</v>
      </c>
      <c r="J18" s="25">
        <v>36</v>
      </c>
      <c r="K18" s="95">
        <v>45</v>
      </c>
      <c r="L18" s="125">
        <v>8</v>
      </c>
      <c r="M18" s="123">
        <v>0</v>
      </c>
      <c r="N18" s="94">
        <f t="shared" si="8"/>
        <v>591</v>
      </c>
      <c r="O18" s="94">
        <v>296</v>
      </c>
      <c r="P18" s="94">
        <v>295</v>
      </c>
      <c r="Q18" s="80">
        <f t="shared" si="1"/>
        <v>8.333333333333334</v>
      </c>
      <c r="R18" s="80">
        <f t="shared" si="2"/>
        <v>98.5</v>
      </c>
      <c r="S18" s="81">
        <f t="shared" si="3"/>
        <v>11.82</v>
      </c>
      <c r="T18" s="82">
        <f t="shared" si="4"/>
        <v>7.296296296296297</v>
      </c>
    </row>
    <row r="19" spans="1:20" ht="12" customHeight="1">
      <c r="A19" s="77" t="s">
        <v>69</v>
      </c>
      <c r="B19" s="25">
        <f t="shared" si="5"/>
        <v>10</v>
      </c>
      <c r="C19" s="95">
        <v>10</v>
      </c>
      <c r="D19" s="123">
        <v>0</v>
      </c>
      <c r="E19" s="78">
        <f t="shared" si="6"/>
        <v>89</v>
      </c>
      <c r="F19" s="25">
        <v>70</v>
      </c>
      <c r="G19" s="95">
        <v>1</v>
      </c>
      <c r="H19" s="25">
        <v>18</v>
      </c>
      <c r="I19" s="95">
        <f t="shared" si="7"/>
        <v>153</v>
      </c>
      <c r="J19" s="25">
        <v>66</v>
      </c>
      <c r="K19" s="95">
        <v>87</v>
      </c>
      <c r="L19" s="125">
        <v>10</v>
      </c>
      <c r="M19" s="123">
        <v>0</v>
      </c>
      <c r="N19" s="94">
        <f t="shared" si="8"/>
        <v>1471</v>
      </c>
      <c r="O19" s="94">
        <v>759</v>
      </c>
      <c r="P19" s="94">
        <v>712</v>
      </c>
      <c r="Q19" s="80">
        <f t="shared" si="1"/>
        <v>8.9</v>
      </c>
      <c r="R19" s="80">
        <f t="shared" si="2"/>
        <v>147.1</v>
      </c>
      <c r="S19" s="81">
        <f t="shared" si="3"/>
        <v>16.528089887640448</v>
      </c>
      <c r="T19" s="82">
        <f t="shared" si="4"/>
        <v>9.61437908496732</v>
      </c>
    </row>
    <row r="20" spans="1:20" ht="12" customHeight="1">
      <c r="A20" s="77" t="s">
        <v>40</v>
      </c>
      <c r="B20" s="25">
        <f t="shared" si="5"/>
        <v>2</v>
      </c>
      <c r="C20" s="95">
        <v>2</v>
      </c>
      <c r="D20" s="123">
        <v>0</v>
      </c>
      <c r="E20" s="78">
        <f t="shared" si="6"/>
        <v>22</v>
      </c>
      <c r="F20" s="25">
        <v>18</v>
      </c>
      <c r="G20" s="123">
        <v>0</v>
      </c>
      <c r="H20" s="25">
        <v>4</v>
      </c>
      <c r="I20" s="95">
        <f t="shared" si="7"/>
        <v>37</v>
      </c>
      <c r="J20" s="25">
        <v>12</v>
      </c>
      <c r="K20" s="95">
        <v>25</v>
      </c>
      <c r="L20" s="125">
        <v>3</v>
      </c>
      <c r="M20" s="123">
        <v>0</v>
      </c>
      <c r="N20" s="94">
        <f t="shared" si="8"/>
        <v>338</v>
      </c>
      <c r="O20" s="94">
        <v>173</v>
      </c>
      <c r="P20" s="94">
        <v>165</v>
      </c>
      <c r="Q20" s="80">
        <f t="shared" si="1"/>
        <v>11</v>
      </c>
      <c r="R20" s="80">
        <f t="shared" si="2"/>
        <v>169</v>
      </c>
      <c r="S20" s="81">
        <f t="shared" si="3"/>
        <v>15.363636363636363</v>
      </c>
      <c r="T20" s="82">
        <f t="shared" si="4"/>
        <v>9.135135135135135</v>
      </c>
    </row>
    <row r="21" spans="1:20" ht="12" customHeight="1">
      <c r="A21" s="77" t="s">
        <v>41</v>
      </c>
      <c r="B21" s="25">
        <f t="shared" si="5"/>
        <v>1</v>
      </c>
      <c r="C21" s="95">
        <v>1</v>
      </c>
      <c r="D21" s="123">
        <v>0</v>
      </c>
      <c r="E21" s="78">
        <f t="shared" si="6"/>
        <v>10</v>
      </c>
      <c r="F21" s="25">
        <v>7</v>
      </c>
      <c r="G21" s="123">
        <v>0</v>
      </c>
      <c r="H21" s="25">
        <v>3</v>
      </c>
      <c r="I21" s="95">
        <f t="shared" si="7"/>
        <v>16</v>
      </c>
      <c r="J21" s="25">
        <v>7</v>
      </c>
      <c r="K21" s="95">
        <v>9</v>
      </c>
      <c r="L21" s="125">
        <v>1</v>
      </c>
      <c r="M21" s="126">
        <v>1</v>
      </c>
      <c r="N21" s="94">
        <f t="shared" si="8"/>
        <v>173</v>
      </c>
      <c r="O21" s="94">
        <v>84</v>
      </c>
      <c r="P21" s="94">
        <v>89</v>
      </c>
      <c r="Q21" s="80">
        <f t="shared" si="1"/>
        <v>10</v>
      </c>
      <c r="R21" s="80">
        <f t="shared" si="2"/>
        <v>173</v>
      </c>
      <c r="S21" s="81">
        <f t="shared" si="3"/>
        <v>17.3</v>
      </c>
      <c r="T21" s="82">
        <f t="shared" si="4"/>
        <v>10.8125</v>
      </c>
    </row>
    <row r="22" spans="1:20" ht="12" customHeight="1">
      <c r="A22" s="77" t="s">
        <v>70</v>
      </c>
      <c r="B22" s="25">
        <f t="shared" si="5"/>
        <v>1</v>
      </c>
      <c r="C22" s="95">
        <v>1</v>
      </c>
      <c r="D22" s="123">
        <v>0</v>
      </c>
      <c r="E22" s="78">
        <f t="shared" si="6"/>
        <v>7</v>
      </c>
      <c r="F22" s="25">
        <v>6</v>
      </c>
      <c r="G22" s="123">
        <v>0</v>
      </c>
      <c r="H22" s="25">
        <v>1</v>
      </c>
      <c r="I22" s="95">
        <f t="shared" si="7"/>
        <v>11</v>
      </c>
      <c r="J22" s="25">
        <v>4</v>
      </c>
      <c r="K22" s="95">
        <v>7</v>
      </c>
      <c r="L22" s="125">
        <v>1</v>
      </c>
      <c r="M22" s="123">
        <v>0</v>
      </c>
      <c r="N22" s="94">
        <f t="shared" si="8"/>
        <v>55</v>
      </c>
      <c r="O22" s="94">
        <v>25</v>
      </c>
      <c r="P22" s="94">
        <v>30</v>
      </c>
      <c r="Q22" s="80">
        <f t="shared" si="1"/>
        <v>7</v>
      </c>
      <c r="R22" s="80">
        <f t="shared" si="2"/>
        <v>55</v>
      </c>
      <c r="S22" s="81">
        <f t="shared" si="3"/>
        <v>7.857142857142857</v>
      </c>
      <c r="T22" s="82">
        <f t="shared" si="4"/>
        <v>5</v>
      </c>
    </row>
    <row r="23" spans="1:20" ht="12" customHeight="1">
      <c r="A23" s="77"/>
      <c r="B23" s="22"/>
      <c r="C23" s="23"/>
      <c r="D23" s="127"/>
      <c r="E23" s="78"/>
      <c r="F23" s="22"/>
      <c r="G23" s="128"/>
      <c r="H23" s="22"/>
      <c r="I23" s="79"/>
      <c r="J23" s="22"/>
      <c r="K23" s="79"/>
      <c r="L23" s="23"/>
      <c r="M23" s="127"/>
      <c r="N23" s="127"/>
      <c r="O23" s="127"/>
      <c r="P23" s="127"/>
      <c r="Q23" s="80"/>
      <c r="R23" s="80"/>
      <c r="S23" s="81"/>
      <c r="T23" s="82"/>
    </row>
    <row r="24" spans="1:20" s="51" customFormat="1" ht="12" customHeight="1">
      <c r="A24" s="83" t="s">
        <v>71</v>
      </c>
      <c r="B24" s="20">
        <f aca="true" t="shared" si="9" ref="B24:P24">SUM(B25:B33)</f>
        <v>123</v>
      </c>
      <c r="C24" s="21">
        <f t="shared" si="9"/>
        <v>122</v>
      </c>
      <c r="D24" s="20">
        <f t="shared" si="9"/>
        <v>1</v>
      </c>
      <c r="E24" s="84">
        <f t="shared" si="9"/>
        <v>1595</v>
      </c>
      <c r="F24" s="20">
        <f t="shared" si="9"/>
        <v>1306</v>
      </c>
      <c r="G24" s="85">
        <f t="shared" si="9"/>
        <v>9</v>
      </c>
      <c r="H24" s="20">
        <f t="shared" si="9"/>
        <v>280</v>
      </c>
      <c r="I24" s="85">
        <f t="shared" si="9"/>
        <v>2486</v>
      </c>
      <c r="J24" s="20">
        <f t="shared" si="9"/>
        <v>946</v>
      </c>
      <c r="K24" s="85">
        <f t="shared" si="9"/>
        <v>1540</v>
      </c>
      <c r="L24" s="21">
        <f t="shared" si="9"/>
        <v>132</v>
      </c>
      <c r="M24" s="20">
        <f t="shared" si="9"/>
        <v>14</v>
      </c>
      <c r="N24" s="20">
        <f t="shared" si="9"/>
        <v>34807</v>
      </c>
      <c r="O24" s="20">
        <f t="shared" si="9"/>
        <v>17913</v>
      </c>
      <c r="P24" s="20">
        <f t="shared" si="9"/>
        <v>16894</v>
      </c>
      <c r="Q24" s="86">
        <f aca="true" t="shared" si="10" ref="Q24:Q33">E24/B24</f>
        <v>12.967479674796747</v>
      </c>
      <c r="R24" s="86">
        <f aca="true" t="shared" si="11" ref="R24:R33">N24/B24</f>
        <v>282.9837398373984</v>
      </c>
      <c r="S24" s="87">
        <f aca="true" t="shared" si="12" ref="S24:S33">N24/E24</f>
        <v>21.82257053291536</v>
      </c>
      <c r="T24" s="88">
        <f aca="true" t="shared" si="13" ref="T24:T33">N24/I24</f>
        <v>14.001206757843926</v>
      </c>
    </row>
    <row r="25" spans="1:20" ht="12" customHeight="1">
      <c r="A25" s="77" t="s">
        <v>42</v>
      </c>
      <c r="B25" s="25">
        <f aca="true" t="shared" si="14" ref="B25:B33">C25+D25</f>
        <v>41</v>
      </c>
      <c r="C25" s="95">
        <v>41</v>
      </c>
      <c r="D25" s="123">
        <v>0</v>
      </c>
      <c r="E25" s="95">
        <f aca="true" t="shared" si="15" ref="E25:E33">F25+G25+H25</f>
        <v>591</v>
      </c>
      <c r="F25" s="25">
        <v>497</v>
      </c>
      <c r="G25" s="95">
        <v>1</v>
      </c>
      <c r="H25" s="25">
        <v>93</v>
      </c>
      <c r="I25" s="95">
        <f aca="true" t="shared" si="16" ref="I25:I33">J25+K25</f>
        <v>897</v>
      </c>
      <c r="J25" s="25">
        <v>348</v>
      </c>
      <c r="K25" s="95">
        <v>549</v>
      </c>
      <c r="L25" s="125">
        <v>44</v>
      </c>
      <c r="M25" s="25">
        <v>6</v>
      </c>
      <c r="N25" s="94">
        <f aca="true" t="shared" si="17" ref="N25:N33">O25+P25</f>
        <v>13512</v>
      </c>
      <c r="O25" s="94">
        <v>6939</v>
      </c>
      <c r="P25" s="94">
        <v>6573</v>
      </c>
      <c r="Q25" s="80">
        <f t="shared" si="10"/>
        <v>14.414634146341463</v>
      </c>
      <c r="R25" s="80">
        <f t="shared" si="11"/>
        <v>329.5609756097561</v>
      </c>
      <c r="S25" s="81">
        <f t="shared" si="12"/>
        <v>22.86294416243655</v>
      </c>
      <c r="T25" s="82">
        <f t="shared" si="13"/>
        <v>15.063545150501673</v>
      </c>
    </row>
    <row r="26" spans="1:20" ht="12" customHeight="1">
      <c r="A26" s="77" t="s">
        <v>43</v>
      </c>
      <c r="B26" s="25">
        <f t="shared" si="14"/>
        <v>10</v>
      </c>
      <c r="C26" s="95">
        <v>10</v>
      </c>
      <c r="D26" s="123">
        <v>0</v>
      </c>
      <c r="E26" s="95">
        <f t="shared" si="15"/>
        <v>116</v>
      </c>
      <c r="F26" s="25">
        <v>84</v>
      </c>
      <c r="G26" s="95">
        <v>2</v>
      </c>
      <c r="H26" s="25">
        <v>30</v>
      </c>
      <c r="I26" s="95">
        <f t="shared" si="16"/>
        <v>180</v>
      </c>
      <c r="J26" s="25">
        <v>71</v>
      </c>
      <c r="K26" s="95">
        <v>109</v>
      </c>
      <c r="L26" s="125">
        <v>11</v>
      </c>
      <c r="M26" s="123">
        <v>0</v>
      </c>
      <c r="N26" s="94">
        <f t="shared" si="17"/>
        <v>2093</v>
      </c>
      <c r="O26" s="94">
        <v>1109</v>
      </c>
      <c r="P26" s="94">
        <v>984</v>
      </c>
      <c r="Q26" s="80">
        <f t="shared" si="10"/>
        <v>11.6</v>
      </c>
      <c r="R26" s="80">
        <f t="shared" si="11"/>
        <v>209.3</v>
      </c>
      <c r="S26" s="81">
        <f t="shared" si="12"/>
        <v>18.04310344827586</v>
      </c>
      <c r="T26" s="82">
        <f t="shared" si="13"/>
        <v>11.627777777777778</v>
      </c>
    </row>
    <row r="27" spans="1:20" ht="12" customHeight="1">
      <c r="A27" s="77" t="s">
        <v>44</v>
      </c>
      <c r="B27" s="25">
        <f t="shared" si="14"/>
        <v>8</v>
      </c>
      <c r="C27" s="95">
        <v>8</v>
      </c>
      <c r="D27" s="123">
        <v>0</v>
      </c>
      <c r="E27" s="95">
        <f t="shared" si="15"/>
        <v>80</v>
      </c>
      <c r="F27" s="25">
        <v>62</v>
      </c>
      <c r="G27" s="123">
        <v>0</v>
      </c>
      <c r="H27" s="25">
        <v>18</v>
      </c>
      <c r="I27" s="95">
        <f t="shared" si="16"/>
        <v>135</v>
      </c>
      <c r="J27" s="25">
        <v>51</v>
      </c>
      <c r="K27" s="95">
        <v>84</v>
      </c>
      <c r="L27" s="125">
        <v>8</v>
      </c>
      <c r="M27" s="123">
        <v>0</v>
      </c>
      <c r="N27" s="94">
        <f t="shared" si="17"/>
        <v>1421</v>
      </c>
      <c r="O27" s="94">
        <v>754</v>
      </c>
      <c r="P27" s="94">
        <v>667</v>
      </c>
      <c r="Q27" s="80">
        <f t="shared" si="10"/>
        <v>10</v>
      </c>
      <c r="R27" s="80">
        <f t="shared" si="11"/>
        <v>177.625</v>
      </c>
      <c r="S27" s="81">
        <f t="shared" si="12"/>
        <v>17.7625</v>
      </c>
      <c r="T27" s="82">
        <f t="shared" si="13"/>
        <v>10.525925925925925</v>
      </c>
    </row>
    <row r="28" spans="1:20" ht="12" customHeight="1">
      <c r="A28" s="77" t="s">
        <v>45</v>
      </c>
      <c r="B28" s="25">
        <f t="shared" si="14"/>
        <v>8</v>
      </c>
      <c r="C28" s="95">
        <v>8</v>
      </c>
      <c r="D28" s="123">
        <v>0</v>
      </c>
      <c r="E28" s="95">
        <f t="shared" si="15"/>
        <v>75</v>
      </c>
      <c r="F28" s="25">
        <v>61</v>
      </c>
      <c r="G28" s="123">
        <v>0</v>
      </c>
      <c r="H28" s="25">
        <v>14</v>
      </c>
      <c r="I28" s="95">
        <f t="shared" si="16"/>
        <v>134</v>
      </c>
      <c r="J28" s="25">
        <v>41</v>
      </c>
      <c r="K28" s="95">
        <v>93</v>
      </c>
      <c r="L28" s="125">
        <v>8</v>
      </c>
      <c r="M28" s="123">
        <v>0</v>
      </c>
      <c r="N28" s="94">
        <f t="shared" si="17"/>
        <v>1499</v>
      </c>
      <c r="O28" s="94">
        <v>728</v>
      </c>
      <c r="P28" s="94">
        <v>771</v>
      </c>
      <c r="Q28" s="80">
        <f t="shared" si="10"/>
        <v>9.375</v>
      </c>
      <c r="R28" s="80">
        <f t="shared" si="11"/>
        <v>187.375</v>
      </c>
      <c r="S28" s="81">
        <f t="shared" si="12"/>
        <v>19.986666666666668</v>
      </c>
      <c r="T28" s="82">
        <f t="shared" si="13"/>
        <v>11.186567164179104</v>
      </c>
    </row>
    <row r="29" spans="1:20" ht="12" customHeight="1">
      <c r="A29" s="77" t="s">
        <v>46</v>
      </c>
      <c r="B29" s="25">
        <f t="shared" si="14"/>
        <v>1</v>
      </c>
      <c r="C29" s="95">
        <v>1</v>
      </c>
      <c r="D29" s="123">
        <v>0</v>
      </c>
      <c r="E29" s="95">
        <f t="shared" si="15"/>
        <v>14</v>
      </c>
      <c r="F29" s="25">
        <v>11</v>
      </c>
      <c r="G29" s="123">
        <v>0</v>
      </c>
      <c r="H29" s="25">
        <v>3</v>
      </c>
      <c r="I29" s="95">
        <f t="shared" si="16"/>
        <v>24</v>
      </c>
      <c r="J29" s="25">
        <v>7</v>
      </c>
      <c r="K29" s="95">
        <v>17</v>
      </c>
      <c r="L29" s="125">
        <v>1</v>
      </c>
      <c r="M29" s="123">
        <v>0</v>
      </c>
      <c r="N29" s="94">
        <f t="shared" si="17"/>
        <v>262</v>
      </c>
      <c r="O29" s="94">
        <v>148</v>
      </c>
      <c r="P29" s="94">
        <v>114</v>
      </c>
      <c r="Q29" s="80">
        <f t="shared" si="10"/>
        <v>14</v>
      </c>
      <c r="R29" s="80">
        <f t="shared" si="11"/>
        <v>262</v>
      </c>
      <c r="S29" s="81">
        <f t="shared" si="12"/>
        <v>18.714285714285715</v>
      </c>
      <c r="T29" s="82">
        <f t="shared" si="13"/>
        <v>10.916666666666666</v>
      </c>
    </row>
    <row r="30" spans="1:20" ht="12" customHeight="1">
      <c r="A30" s="77" t="s">
        <v>47</v>
      </c>
      <c r="B30" s="25">
        <f t="shared" si="14"/>
        <v>19</v>
      </c>
      <c r="C30" s="95">
        <v>19</v>
      </c>
      <c r="D30" s="123">
        <v>0</v>
      </c>
      <c r="E30" s="95">
        <f t="shared" si="15"/>
        <v>297</v>
      </c>
      <c r="F30" s="25">
        <v>248</v>
      </c>
      <c r="G30" s="126">
        <v>1</v>
      </c>
      <c r="H30" s="25">
        <v>48</v>
      </c>
      <c r="I30" s="95">
        <f t="shared" si="16"/>
        <v>454</v>
      </c>
      <c r="J30" s="25">
        <v>161</v>
      </c>
      <c r="K30" s="95">
        <v>293</v>
      </c>
      <c r="L30" s="125">
        <v>22</v>
      </c>
      <c r="M30" s="25">
        <v>4</v>
      </c>
      <c r="N30" s="94">
        <f t="shared" si="17"/>
        <v>7130</v>
      </c>
      <c r="O30" s="94">
        <v>3661</v>
      </c>
      <c r="P30" s="94">
        <v>3469</v>
      </c>
      <c r="Q30" s="80">
        <f t="shared" si="10"/>
        <v>15.631578947368421</v>
      </c>
      <c r="R30" s="80">
        <f t="shared" si="11"/>
        <v>375.2631578947368</v>
      </c>
      <c r="S30" s="81">
        <f t="shared" si="12"/>
        <v>24.006734006734007</v>
      </c>
      <c r="T30" s="82">
        <f t="shared" si="13"/>
        <v>15.704845814977974</v>
      </c>
    </row>
    <row r="31" spans="1:20" ht="12" customHeight="1">
      <c r="A31" s="77" t="s">
        <v>48</v>
      </c>
      <c r="B31" s="25">
        <f t="shared" si="14"/>
        <v>17</v>
      </c>
      <c r="C31" s="95">
        <v>17</v>
      </c>
      <c r="D31" s="123">
        <v>0</v>
      </c>
      <c r="E31" s="95">
        <f t="shared" si="15"/>
        <v>187</v>
      </c>
      <c r="F31" s="25">
        <v>154</v>
      </c>
      <c r="G31" s="95">
        <v>2</v>
      </c>
      <c r="H31" s="25">
        <v>31</v>
      </c>
      <c r="I31" s="95">
        <f t="shared" si="16"/>
        <v>295</v>
      </c>
      <c r="J31" s="25">
        <v>127</v>
      </c>
      <c r="K31" s="95">
        <v>168</v>
      </c>
      <c r="L31" s="125">
        <v>19</v>
      </c>
      <c r="M31" s="25">
        <v>2</v>
      </c>
      <c r="N31" s="94">
        <f t="shared" si="17"/>
        <v>3777</v>
      </c>
      <c r="O31" s="94">
        <v>1955</v>
      </c>
      <c r="P31" s="94">
        <v>1822</v>
      </c>
      <c r="Q31" s="80">
        <f t="shared" si="10"/>
        <v>11</v>
      </c>
      <c r="R31" s="80">
        <f t="shared" si="11"/>
        <v>222.1764705882353</v>
      </c>
      <c r="S31" s="81">
        <f t="shared" si="12"/>
        <v>20.197860962566846</v>
      </c>
      <c r="T31" s="82">
        <f t="shared" si="13"/>
        <v>12.803389830508475</v>
      </c>
    </row>
    <row r="32" spans="1:20" ht="12" customHeight="1">
      <c r="A32" s="77" t="s">
        <v>49</v>
      </c>
      <c r="B32" s="25">
        <f t="shared" si="14"/>
        <v>11</v>
      </c>
      <c r="C32" s="95">
        <v>11</v>
      </c>
      <c r="D32" s="123">
        <v>0</v>
      </c>
      <c r="E32" s="95">
        <f t="shared" si="15"/>
        <v>99</v>
      </c>
      <c r="F32" s="25">
        <v>76</v>
      </c>
      <c r="G32" s="95">
        <v>3</v>
      </c>
      <c r="H32" s="25">
        <v>20</v>
      </c>
      <c r="I32" s="95">
        <f t="shared" si="16"/>
        <v>162</v>
      </c>
      <c r="J32" s="25">
        <v>65</v>
      </c>
      <c r="K32" s="95">
        <v>97</v>
      </c>
      <c r="L32" s="125">
        <v>11</v>
      </c>
      <c r="M32" s="25">
        <v>1</v>
      </c>
      <c r="N32" s="94">
        <f t="shared" si="17"/>
        <v>1763</v>
      </c>
      <c r="O32" s="94">
        <v>915</v>
      </c>
      <c r="P32" s="94">
        <v>848</v>
      </c>
      <c r="Q32" s="80">
        <f t="shared" si="10"/>
        <v>9</v>
      </c>
      <c r="R32" s="80">
        <f t="shared" si="11"/>
        <v>160.27272727272728</v>
      </c>
      <c r="S32" s="81">
        <f t="shared" si="12"/>
        <v>17.80808080808081</v>
      </c>
      <c r="T32" s="82">
        <f t="shared" si="13"/>
        <v>10.882716049382717</v>
      </c>
    </row>
    <row r="33" spans="1:20" ht="12" customHeight="1">
      <c r="A33" s="77" t="s">
        <v>0</v>
      </c>
      <c r="B33" s="25">
        <f t="shared" si="14"/>
        <v>8</v>
      </c>
      <c r="C33" s="95">
        <v>7</v>
      </c>
      <c r="D33" s="22">
        <v>1</v>
      </c>
      <c r="E33" s="95">
        <f t="shared" si="15"/>
        <v>136</v>
      </c>
      <c r="F33" s="25">
        <v>113</v>
      </c>
      <c r="G33" s="123">
        <v>0</v>
      </c>
      <c r="H33" s="25">
        <v>23</v>
      </c>
      <c r="I33" s="95">
        <f t="shared" si="16"/>
        <v>205</v>
      </c>
      <c r="J33" s="25">
        <v>75</v>
      </c>
      <c r="K33" s="95">
        <v>130</v>
      </c>
      <c r="L33" s="125">
        <v>8</v>
      </c>
      <c r="M33" s="25">
        <v>1</v>
      </c>
      <c r="N33" s="94">
        <f t="shared" si="17"/>
        <v>3350</v>
      </c>
      <c r="O33" s="94">
        <v>1704</v>
      </c>
      <c r="P33" s="94">
        <v>1646</v>
      </c>
      <c r="Q33" s="80">
        <f t="shared" si="10"/>
        <v>17</v>
      </c>
      <c r="R33" s="80">
        <f t="shared" si="11"/>
        <v>418.75</v>
      </c>
      <c r="S33" s="81">
        <f t="shared" si="12"/>
        <v>24.63235294117647</v>
      </c>
      <c r="T33" s="82">
        <f t="shared" si="13"/>
        <v>16.341463414634145</v>
      </c>
    </row>
    <row r="34" spans="1:20" ht="12" customHeight="1">
      <c r="A34" s="77"/>
      <c r="B34" s="22"/>
      <c r="C34" s="23"/>
      <c r="D34" s="127"/>
      <c r="E34" s="129"/>
      <c r="F34" s="127"/>
      <c r="G34" s="128"/>
      <c r="H34" s="127"/>
      <c r="I34" s="128"/>
      <c r="J34" s="127"/>
      <c r="K34" s="128"/>
      <c r="L34" s="130"/>
      <c r="M34" s="127"/>
      <c r="N34" s="127"/>
      <c r="O34" s="127"/>
      <c r="P34" s="127"/>
      <c r="Q34" s="80"/>
      <c r="R34" s="80"/>
      <c r="S34" s="81"/>
      <c r="T34" s="82"/>
    </row>
    <row r="35" spans="1:20" s="51" customFormat="1" ht="12" customHeight="1">
      <c r="A35" s="83" t="s">
        <v>72</v>
      </c>
      <c r="B35" s="20">
        <f aca="true" t="shared" si="18" ref="B35:P35">B36</f>
        <v>112</v>
      </c>
      <c r="C35" s="21">
        <f t="shared" si="18"/>
        <v>111</v>
      </c>
      <c r="D35" s="20">
        <f t="shared" si="18"/>
        <v>1</v>
      </c>
      <c r="E35" s="84">
        <f t="shared" si="18"/>
        <v>1823</v>
      </c>
      <c r="F35" s="20">
        <f t="shared" si="18"/>
        <v>1652</v>
      </c>
      <c r="G35" s="85">
        <f t="shared" si="18"/>
        <v>4</v>
      </c>
      <c r="H35" s="20">
        <f t="shared" si="18"/>
        <v>167</v>
      </c>
      <c r="I35" s="85">
        <f t="shared" si="18"/>
        <v>2683</v>
      </c>
      <c r="J35" s="20">
        <f t="shared" si="18"/>
        <v>1037</v>
      </c>
      <c r="K35" s="85">
        <f t="shared" si="18"/>
        <v>1646</v>
      </c>
      <c r="L35" s="21">
        <f t="shared" si="18"/>
        <v>122</v>
      </c>
      <c r="M35" s="20">
        <f t="shared" si="18"/>
        <v>36</v>
      </c>
      <c r="N35" s="20">
        <f t="shared" si="18"/>
        <v>48535</v>
      </c>
      <c r="O35" s="20">
        <f t="shared" si="18"/>
        <v>24860</v>
      </c>
      <c r="P35" s="20">
        <f t="shared" si="18"/>
        <v>23675</v>
      </c>
      <c r="Q35" s="86">
        <f>E35/B35</f>
        <v>16.276785714285715</v>
      </c>
      <c r="R35" s="86">
        <f>N35/B35</f>
        <v>433.3482142857143</v>
      </c>
      <c r="S35" s="87">
        <f>N35/E35</f>
        <v>26.623697202413602</v>
      </c>
      <c r="T35" s="88">
        <f>N35/I35</f>
        <v>18.089824822959375</v>
      </c>
    </row>
    <row r="36" spans="1:20" ht="12" customHeight="1">
      <c r="A36" s="102" t="s">
        <v>50</v>
      </c>
      <c r="B36" s="28">
        <f>C36+D36</f>
        <v>112</v>
      </c>
      <c r="C36" s="131">
        <v>111</v>
      </c>
      <c r="D36" s="103">
        <v>1</v>
      </c>
      <c r="E36" s="132">
        <f>SUM(F36:H36)</f>
        <v>1823</v>
      </c>
      <c r="F36" s="28">
        <v>1652</v>
      </c>
      <c r="G36" s="133">
        <v>4</v>
      </c>
      <c r="H36" s="28">
        <v>167</v>
      </c>
      <c r="I36" s="133">
        <f>J36+K36</f>
        <v>2683</v>
      </c>
      <c r="J36" s="28">
        <v>1037</v>
      </c>
      <c r="K36" s="133">
        <v>1646</v>
      </c>
      <c r="L36" s="134">
        <v>122</v>
      </c>
      <c r="M36" s="28">
        <v>36</v>
      </c>
      <c r="N36" s="109">
        <f>O36+P36</f>
        <v>48535</v>
      </c>
      <c r="O36" s="109">
        <v>24860</v>
      </c>
      <c r="P36" s="109">
        <v>23675</v>
      </c>
      <c r="Q36" s="110">
        <f>E36/B36</f>
        <v>16.276785714285715</v>
      </c>
      <c r="R36" s="110">
        <f>N36/B36</f>
        <v>433.3482142857143</v>
      </c>
      <c r="S36" s="111">
        <f>N36/E36</f>
        <v>26.623697202413602</v>
      </c>
      <c r="T36" s="112">
        <f>N36/I36</f>
        <v>18.089824822959375</v>
      </c>
    </row>
  </sheetData>
  <sheetProtection/>
  <mergeCells count="10">
    <mergeCell ref="N1:P1"/>
    <mergeCell ref="Q1:R1"/>
    <mergeCell ref="S1:S2"/>
    <mergeCell ref="T1:T2"/>
    <mergeCell ref="A1:A2"/>
    <mergeCell ref="B1:D1"/>
    <mergeCell ref="E1:H1"/>
    <mergeCell ref="I1:K1"/>
    <mergeCell ref="L1:L2"/>
    <mergeCell ref="M1:M2"/>
  </mergeCells>
  <printOptions horizontalCentered="1"/>
  <pageMargins left="0.2755905511811024" right="0.2755905511811024" top="0.3937007874015748" bottom="0.5118110236220472" header="0.31496062992125984" footer="0.2362204724409449"/>
  <pageSetup firstPageNumber="44" useFirstPageNumber="1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zoomScale="130" zoomScaleNormal="130" workbookViewId="0" topLeftCell="A1">
      <selection activeCell="A1" sqref="A1"/>
    </sheetView>
  </sheetViews>
  <sheetFormatPr defaultColWidth="9.00390625" defaultRowHeight="13.5"/>
  <cols>
    <col min="1" max="1" width="9.625" style="46" customWidth="1"/>
    <col min="2" max="4" width="3.00390625" style="46" customWidth="1"/>
    <col min="5" max="5" width="4.375" style="46" customWidth="1"/>
    <col min="6" max="6" width="4.125" style="46" customWidth="1"/>
    <col min="7" max="8" width="3.00390625" style="46" customWidth="1"/>
    <col min="9" max="9" width="5.00390625" style="46" customWidth="1"/>
    <col min="10" max="11" width="4.125" style="46" customWidth="1"/>
    <col min="12" max="13" width="5.125" style="46" customWidth="1"/>
    <col min="14" max="14" width="5.375" style="46" customWidth="1"/>
    <col min="15" max="16" width="5.25390625" style="46" customWidth="1"/>
    <col min="17" max="20" width="4.875" style="46" customWidth="1"/>
    <col min="21" max="16384" width="9.00390625" style="46" customWidth="1"/>
  </cols>
  <sheetData>
    <row r="1" spans="1:12" s="135" customFormat="1" ht="10.5" customHeight="1">
      <c r="A1" s="43" t="s">
        <v>100</v>
      </c>
      <c r="B1" s="43"/>
      <c r="C1" s="43"/>
      <c r="D1" s="43"/>
      <c r="E1" s="43"/>
      <c r="F1" s="43"/>
      <c r="G1" s="43"/>
      <c r="L1" s="136"/>
    </row>
    <row r="2" spans="1:20" ht="22.5" customHeight="1">
      <c r="A2" s="173" t="s">
        <v>54</v>
      </c>
      <c r="B2" s="177" t="s">
        <v>73</v>
      </c>
      <c r="C2" s="177"/>
      <c r="D2" s="177"/>
      <c r="E2" s="177" t="s">
        <v>55</v>
      </c>
      <c r="F2" s="177"/>
      <c r="G2" s="177"/>
      <c r="H2" s="177"/>
      <c r="I2" s="177" t="s">
        <v>56</v>
      </c>
      <c r="J2" s="177"/>
      <c r="K2" s="186"/>
      <c r="L2" s="187" t="s">
        <v>129</v>
      </c>
      <c r="M2" s="189" t="s">
        <v>128</v>
      </c>
      <c r="N2" s="177" t="s">
        <v>74</v>
      </c>
      <c r="O2" s="178"/>
      <c r="P2" s="178"/>
      <c r="Q2" s="179" t="s">
        <v>124</v>
      </c>
      <c r="R2" s="175"/>
      <c r="S2" s="179" t="s">
        <v>77</v>
      </c>
      <c r="T2" s="181" t="s">
        <v>78</v>
      </c>
    </row>
    <row r="3" spans="1:20" ht="22.5" customHeight="1">
      <c r="A3" s="183"/>
      <c r="B3" s="47" t="s">
        <v>58</v>
      </c>
      <c r="C3" s="47" t="s">
        <v>59</v>
      </c>
      <c r="D3" s="47" t="s">
        <v>60</v>
      </c>
      <c r="E3" s="47" t="s">
        <v>58</v>
      </c>
      <c r="F3" s="47" t="s">
        <v>61</v>
      </c>
      <c r="G3" s="47" t="s">
        <v>62</v>
      </c>
      <c r="H3" s="47" t="s">
        <v>63</v>
      </c>
      <c r="I3" s="47" t="s">
        <v>58</v>
      </c>
      <c r="J3" s="47" t="s">
        <v>64</v>
      </c>
      <c r="K3" s="71" t="s">
        <v>65</v>
      </c>
      <c r="L3" s="188"/>
      <c r="M3" s="190"/>
      <c r="N3" s="47" t="s">
        <v>58</v>
      </c>
      <c r="O3" s="47" t="s">
        <v>64</v>
      </c>
      <c r="P3" s="47" t="s">
        <v>65</v>
      </c>
      <c r="Q3" s="48" t="s">
        <v>125</v>
      </c>
      <c r="R3" s="48" t="s">
        <v>76</v>
      </c>
      <c r="S3" s="180"/>
      <c r="T3" s="182"/>
    </row>
    <row r="4" spans="1:20" ht="5.25" customHeight="1">
      <c r="A4" s="72"/>
      <c r="B4" s="73"/>
      <c r="C4" s="72"/>
      <c r="D4" s="73"/>
      <c r="E4" s="74"/>
      <c r="F4" s="73"/>
      <c r="H4" s="73"/>
      <c r="J4" s="73"/>
      <c r="L4" s="75"/>
      <c r="N4" s="73"/>
      <c r="P4" s="73"/>
      <c r="Q4" s="76"/>
      <c r="R4" s="73"/>
      <c r="S4" s="76"/>
      <c r="T4" s="74"/>
    </row>
    <row r="5" spans="1:20" ht="10.5" customHeight="1">
      <c r="A5" s="77" t="s">
        <v>96</v>
      </c>
      <c r="B5" s="22">
        <v>380</v>
      </c>
      <c r="C5" s="22">
        <v>380</v>
      </c>
      <c r="D5" s="123">
        <v>0</v>
      </c>
      <c r="E5" s="22">
        <v>5246</v>
      </c>
      <c r="F5" s="22">
        <v>4587</v>
      </c>
      <c r="G5" s="123">
        <v>0</v>
      </c>
      <c r="H5" s="22">
        <v>659</v>
      </c>
      <c r="I5" s="22">
        <v>10286</v>
      </c>
      <c r="J5" s="22">
        <v>5860</v>
      </c>
      <c r="K5" s="78">
        <v>4426</v>
      </c>
      <c r="L5" s="23">
        <v>450</v>
      </c>
      <c r="M5" s="22">
        <v>71</v>
      </c>
      <c r="N5" s="22">
        <v>153129</v>
      </c>
      <c r="O5" s="22">
        <v>78500</v>
      </c>
      <c r="P5" s="22">
        <v>74629</v>
      </c>
      <c r="Q5" s="80">
        <v>13.805263157894737</v>
      </c>
      <c r="R5" s="80">
        <v>402.97105263157897</v>
      </c>
      <c r="S5" s="81">
        <v>29.189668318719026</v>
      </c>
      <c r="T5" s="82">
        <v>14.887128135329574</v>
      </c>
    </row>
    <row r="6" spans="1:20" ht="9" customHeight="1">
      <c r="A6" s="77"/>
      <c r="B6" s="22"/>
      <c r="C6" s="23"/>
      <c r="D6" s="22"/>
      <c r="E6" s="78"/>
      <c r="F6" s="22"/>
      <c r="G6" s="79"/>
      <c r="H6" s="22"/>
      <c r="I6" s="20"/>
      <c r="J6" s="22"/>
      <c r="K6" s="79"/>
      <c r="L6" s="23"/>
      <c r="M6" s="79"/>
      <c r="N6" s="22"/>
      <c r="O6" s="79"/>
      <c r="P6" s="22"/>
      <c r="Q6" s="76"/>
      <c r="R6" s="76"/>
      <c r="S6" s="76"/>
      <c r="T6" s="74"/>
    </row>
    <row r="7" spans="1:20" ht="10.5" customHeight="1">
      <c r="A7" s="83" t="s">
        <v>112</v>
      </c>
      <c r="B7" s="20">
        <f>B9+B16+B24+'48-49'!B4+'48-49'!B23+'48-49'!B34+'48-49'!B37</f>
        <v>377</v>
      </c>
      <c r="C7" s="20">
        <f>C9+C16+C24+'48-49'!C4+'48-49'!C23+'48-49'!C34+'48-49'!C37</f>
        <v>377</v>
      </c>
      <c r="D7" s="122">
        <f>D9+D16+D24+'48-49'!D4+'48-49'!D23+'48-49'!D34</f>
        <v>0</v>
      </c>
      <c r="E7" s="20">
        <f>E9+E16+E24+'48-49'!E4+'48-49'!E23+'48-49'!E34+'48-49'!E37</f>
        <v>5198</v>
      </c>
      <c r="F7" s="20">
        <f>F9+F16+F24+'48-49'!F4+'48-49'!F23+'48-49'!F34+'48-49'!F37</f>
        <v>4524</v>
      </c>
      <c r="G7" s="122">
        <f>G9+G16+G24+'48-49'!G4+'48-49'!G23+'48-49'!G34+'48-49'!G37</f>
        <v>0</v>
      </c>
      <c r="H7" s="20">
        <f>H9+H16+H24+'48-49'!H4+'48-49'!H23+'48-49'!H34+'48-49'!H37</f>
        <v>674</v>
      </c>
      <c r="I7" s="20">
        <f>I9+I16+I24+'48-49'!I4+'48-49'!I23+'48-49'!I34+'48-49'!I37</f>
        <v>10233</v>
      </c>
      <c r="J7" s="20">
        <f>J9+J16+J24+'48-49'!J4+'48-49'!J23+'48-49'!J34+'48-49'!J37</f>
        <v>5829</v>
      </c>
      <c r="K7" s="84">
        <f>K9+K16+K24+'48-49'!K4+'48-49'!K23+'48-49'!K34+'48-49'!K37</f>
        <v>4404</v>
      </c>
      <c r="L7" s="21">
        <f>L9+L16+L24+'48-49'!L4+'48-49'!L23+'48-49'!L34+'48-49'!L37</f>
        <v>457</v>
      </c>
      <c r="M7" s="20">
        <f>M9+M16+M24+'48-49'!M4+'48-49'!M23+'48-49'!M34+'48-49'!M37</f>
        <v>64</v>
      </c>
      <c r="N7" s="20">
        <f>N9+N16+N24+'48-49'!N4+'48-49'!N23+'48-49'!N34+'48-49'!N37</f>
        <v>151385</v>
      </c>
      <c r="O7" s="20">
        <f>O9+O16+O24+'48-49'!O4+'48-49'!O23+'48-49'!O34+'48-49'!O37</f>
        <v>77732</v>
      </c>
      <c r="P7" s="20">
        <f>P9+P16+P24+'48-49'!P4+'48-49'!P23+'48-49'!P34+'48-49'!P37</f>
        <v>73653</v>
      </c>
      <c r="Q7" s="86">
        <f>E7/B7</f>
        <v>13.787798408488063</v>
      </c>
      <c r="R7" s="86">
        <f>N7/C7</f>
        <v>401.55172413793105</v>
      </c>
      <c r="S7" s="87">
        <f>N7/E7</f>
        <v>29.12370142362447</v>
      </c>
      <c r="T7" s="88">
        <f>N7/I7</f>
        <v>14.793804358448158</v>
      </c>
    </row>
    <row r="8" spans="1:20" ht="9" customHeight="1">
      <c r="A8" s="77"/>
      <c r="B8" s="22"/>
      <c r="C8" s="23"/>
      <c r="D8" s="22"/>
      <c r="E8" s="78"/>
      <c r="F8" s="22"/>
      <c r="G8" s="79"/>
      <c r="H8" s="22"/>
      <c r="I8" s="79"/>
      <c r="J8" s="22"/>
      <c r="K8" s="79"/>
      <c r="L8" s="23"/>
      <c r="M8" s="79"/>
      <c r="N8" s="22"/>
      <c r="O8" s="79"/>
      <c r="P8" s="22"/>
      <c r="Q8" s="80"/>
      <c r="R8" s="80"/>
      <c r="S8" s="80"/>
      <c r="T8" s="137"/>
    </row>
    <row r="9" spans="1:20" ht="10.5" customHeight="1">
      <c r="A9" s="89" t="s">
        <v>91</v>
      </c>
      <c r="B9" s="20">
        <f>SUM(B10:B14)</f>
        <v>69</v>
      </c>
      <c r="C9" s="21">
        <f aca="true" t="shared" si="0" ref="C9:P9">SUM(C10:C14)</f>
        <v>69</v>
      </c>
      <c r="D9" s="122">
        <f t="shared" si="0"/>
        <v>0</v>
      </c>
      <c r="E9" s="84">
        <f t="shared" si="0"/>
        <v>1193</v>
      </c>
      <c r="F9" s="20">
        <f t="shared" si="0"/>
        <v>1101</v>
      </c>
      <c r="G9" s="122">
        <f t="shared" si="0"/>
        <v>0</v>
      </c>
      <c r="H9" s="20">
        <f t="shared" si="0"/>
        <v>92</v>
      </c>
      <c r="I9" s="85">
        <f t="shared" si="0"/>
        <v>2207</v>
      </c>
      <c r="J9" s="20">
        <f t="shared" si="0"/>
        <v>1231</v>
      </c>
      <c r="K9" s="85">
        <f t="shared" si="0"/>
        <v>976</v>
      </c>
      <c r="L9" s="21">
        <f t="shared" si="0"/>
        <v>86</v>
      </c>
      <c r="M9" s="85">
        <f t="shared" si="0"/>
        <v>10</v>
      </c>
      <c r="N9" s="20">
        <f t="shared" si="0"/>
        <v>38260</v>
      </c>
      <c r="O9" s="85">
        <f t="shared" si="0"/>
        <v>19781</v>
      </c>
      <c r="P9" s="20">
        <f t="shared" si="0"/>
        <v>18479</v>
      </c>
      <c r="Q9" s="86">
        <f>E9/B9</f>
        <v>17.28985507246377</v>
      </c>
      <c r="R9" s="86">
        <f>N9/C9</f>
        <v>554.4927536231884</v>
      </c>
      <c r="S9" s="87">
        <f>N9/E9</f>
        <v>32.07041072925398</v>
      </c>
      <c r="T9" s="88">
        <f>N9/I9</f>
        <v>17.33574988672406</v>
      </c>
    </row>
    <row r="10" spans="1:20" ht="10.5" customHeight="1">
      <c r="A10" s="77" t="s">
        <v>2</v>
      </c>
      <c r="B10" s="25">
        <f aca="true" t="shared" si="1" ref="B10:B40">C10+D10</f>
        <v>7</v>
      </c>
      <c r="C10" s="23">
        <v>7</v>
      </c>
      <c r="D10" s="123">
        <v>0</v>
      </c>
      <c r="E10" s="78">
        <f aca="true" t="shared" si="2" ref="E10:E40">F10+G10+H10</f>
        <v>135</v>
      </c>
      <c r="F10" s="92">
        <v>120</v>
      </c>
      <c r="G10" s="123">
        <v>0</v>
      </c>
      <c r="H10" s="92">
        <v>15</v>
      </c>
      <c r="I10" s="90">
        <f aca="true" t="shared" si="3" ref="I10:I40">J10+K10</f>
        <v>234</v>
      </c>
      <c r="J10" s="92">
        <v>143</v>
      </c>
      <c r="K10" s="90">
        <v>91</v>
      </c>
      <c r="L10" s="93">
        <v>9</v>
      </c>
      <c r="M10" s="123">
        <v>0</v>
      </c>
      <c r="N10" s="25">
        <f aca="true" t="shared" si="4" ref="N10:N40">O10+P10</f>
        <v>4132</v>
      </c>
      <c r="O10" s="95">
        <v>2127</v>
      </c>
      <c r="P10" s="25">
        <v>2005</v>
      </c>
      <c r="Q10" s="80">
        <f aca="true" t="shared" si="5" ref="Q10:Q40">E10/B10</f>
        <v>19.285714285714285</v>
      </c>
      <c r="R10" s="80">
        <f aca="true" t="shared" si="6" ref="R10:R40">N10/C10</f>
        <v>590.2857142857143</v>
      </c>
      <c r="S10" s="81">
        <f aca="true" t="shared" si="7" ref="S10:S40">N10/E10</f>
        <v>30.607407407407408</v>
      </c>
      <c r="T10" s="82">
        <f aca="true" t="shared" si="8" ref="T10:T40">N10/I10</f>
        <v>17.65811965811966</v>
      </c>
    </row>
    <row r="11" spans="1:20" ht="10.5" customHeight="1">
      <c r="A11" s="77" t="s">
        <v>3</v>
      </c>
      <c r="B11" s="25">
        <f t="shared" si="1"/>
        <v>11</v>
      </c>
      <c r="C11" s="23">
        <v>11</v>
      </c>
      <c r="D11" s="123">
        <v>0</v>
      </c>
      <c r="E11" s="78">
        <f t="shared" si="2"/>
        <v>164</v>
      </c>
      <c r="F11" s="92">
        <v>153</v>
      </c>
      <c r="G11" s="123">
        <v>0</v>
      </c>
      <c r="H11" s="92">
        <v>11</v>
      </c>
      <c r="I11" s="90">
        <f t="shared" si="3"/>
        <v>311</v>
      </c>
      <c r="J11" s="92">
        <v>186</v>
      </c>
      <c r="K11" s="90">
        <v>125</v>
      </c>
      <c r="L11" s="93">
        <v>14</v>
      </c>
      <c r="M11" s="126">
        <v>1</v>
      </c>
      <c r="N11" s="25">
        <f t="shared" si="4"/>
        <v>5264</v>
      </c>
      <c r="O11" s="95">
        <v>2632</v>
      </c>
      <c r="P11" s="25">
        <v>2632</v>
      </c>
      <c r="Q11" s="80">
        <f t="shared" si="5"/>
        <v>14.909090909090908</v>
      </c>
      <c r="R11" s="80">
        <f t="shared" si="6"/>
        <v>478.54545454545456</v>
      </c>
      <c r="S11" s="81">
        <f t="shared" si="7"/>
        <v>32.09756097560975</v>
      </c>
      <c r="T11" s="82">
        <f t="shared" si="8"/>
        <v>16.926045016077172</v>
      </c>
    </row>
    <row r="12" spans="1:20" ht="10.5" customHeight="1">
      <c r="A12" s="77" t="s">
        <v>4</v>
      </c>
      <c r="B12" s="25">
        <f t="shared" si="1"/>
        <v>27</v>
      </c>
      <c r="C12" s="23">
        <v>27</v>
      </c>
      <c r="D12" s="123">
        <v>0</v>
      </c>
      <c r="E12" s="78">
        <f t="shared" si="2"/>
        <v>462</v>
      </c>
      <c r="F12" s="92">
        <v>432</v>
      </c>
      <c r="G12" s="123">
        <v>0</v>
      </c>
      <c r="H12" s="92">
        <v>30</v>
      </c>
      <c r="I12" s="90">
        <f t="shared" si="3"/>
        <v>855</v>
      </c>
      <c r="J12" s="92">
        <v>466</v>
      </c>
      <c r="K12" s="90">
        <v>389</v>
      </c>
      <c r="L12" s="93">
        <v>35</v>
      </c>
      <c r="M12" s="90">
        <v>6</v>
      </c>
      <c r="N12" s="25">
        <f t="shared" si="4"/>
        <v>15026</v>
      </c>
      <c r="O12" s="95">
        <v>7843</v>
      </c>
      <c r="P12" s="25">
        <v>7183</v>
      </c>
      <c r="Q12" s="80">
        <f t="shared" si="5"/>
        <v>17.11111111111111</v>
      </c>
      <c r="R12" s="80">
        <f t="shared" si="6"/>
        <v>556.5185185185185</v>
      </c>
      <c r="S12" s="81">
        <f t="shared" si="7"/>
        <v>32.523809523809526</v>
      </c>
      <c r="T12" s="82">
        <f t="shared" si="8"/>
        <v>17.574269005847952</v>
      </c>
    </row>
    <row r="13" spans="1:20" ht="10.5" customHeight="1">
      <c r="A13" s="77" t="s">
        <v>5</v>
      </c>
      <c r="B13" s="25">
        <f t="shared" si="1"/>
        <v>15</v>
      </c>
      <c r="C13" s="23">
        <v>15</v>
      </c>
      <c r="D13" s="123">
        <v>0</v>
      </c>
      <c r="E13" s="78">
        <f t="shared" si="2"/>
        <v>298</v>
      </c>
      <c r="F13" s="92">
        <v>275</v>
      </c>
      <c r="G13" s="123">
        <v>0</v>
      </c>
      <c r="H13" s="92">
        <v>23</v>
      </c>
      <c r="I13" s="90">
        <f t="shared" si="3"/>
        <v>551</v>
      </c>
      <c r="J13" s="92">
        <v>291</v>
      </c>
      <c r="K13" s="90">
        <v>260</v>
      </c>
      <c r="L13" s="93">
        <v>18</v>
      </c>
      <c r="M13" s="90">
        <v>2</v>
      </c>
      <c r="N13" s="25">
        <f t="shared" si="4"/>
        <v>9629</v>
      </c>
      <c r="O13" s="95">
        <v>4989</v>
      </c>
      <c r="P13" s="25">
        <v>4640</v>
      </c>
      <c r="Q13" s="80">
        <f t="shared" si="5"/>
        <v>19.866666666666667</v>
      </c>
      <c r="R13" s="80">
        <f t="shared" si="6"/>
        <v>641.9333333333333</v>
      </c>
      <c r="S13" s="81">
        <f t="shared" si="7"/>
        <v>32.31208053691275</v>
      </c>
      <c r="T13" s="82">
        <f t="shared" si="8"/>
        <v>17.475499092558984</v>
      </c>
    </row>
    <row r="14" spans="1:20" ht="10.5" customHeight="1">
      <c r="A14" s="77" t="s">
        <v>6</v>
      </c>
      <c r="B14" s="25">
        <f t="shared" si="1"/>
        <v>9</v>
      </c>
      <c r="C14" s="23">
        <v>9</v>
      </c>
      <c r="D14" s="123">
        <v>0</v>
      </c>
      <c r="E14" s="78">
        <f t="shared" si="2"/>
        <v>134</v>
      </c>
      <c r="F14" s="92">
        <v>121</v>
      </c>
      <c r="G14" s="123">
        <v>0</v>
      </c>
      <c r="H14" s="92">
        <v>13</v>
      </c>
      <c r="I14" s="90">
        <f t="shared" si="3"/>
        <v>256</v>
      </c>
      <c r="J14" s="92">
        <v>145</v>
      </c>
      <c r="K14" s="90">
        <v>111</v>
      </c>
      <c r="L14" s="93">
        <v>10</v>
      </c>
      <c r="M14" s="90">
        <v>1</v>
      </c>
      <c r="N14" s="25">
        <f t="shared" si="4"/>
        <v>4209</v>
      </c>
      <c r="O14" s="95">
        <v>2190</v>
      </c>
      <c r="P14" s="25">
        <v>2019</v>
      </c>
      <c r="Q14" s="80">
        <f t="shared" si="5"/>
        <v>14.88888888888889</v>
      </c>
      <c r="R14" s="80">
        <f t="shared" si="6"/>
        <v>467.6666666666667</v>
      </c>
      <c r="S14" s="81">
        <f t="shared" si="7"/>
        <v>31.41044776119403</v>
      </c>
      <c r="T14" s="82">
        <f t="shared" si="8"/>
        <v>16.44140625</v>
      </c>
    </row>
    <row r="15" spans="1:20" ht="9" customHeight="1">
      <c r="A15" s="77"/>
      <c r="B15" s="22"/>
      <c r="C15" s="23"/>
      <c r="D15" s="22"/>
      <c r="E15" s="78"/>
      <c r="F15" s="22"/>
      <c r="G15" s="79"/>
      <c r="H15" s="22"/>
      <c r="I15" s="79"/>
      <c r="J15" s="22"/>
      <c r="K15" s="79"/>
      <c r="L15" s="23"/>
      <c r="M15" s="79"/>
      <c r="N15" s="22"/>
      <c r="O15" s="79"/>
      <c r="P15" s="22"/>
      <c r="Q15" s="80"/>
      <c r="R15" s="80"/>
      <c r="S15" s="80"/>
      <c r="T15" s="137"/>
    </row>
    <row r="16" spans="1:20" ht="11.25" customHeight="1">
      <c r="A16" s="83" t="s">
        <v>92</v>
      </c>
      <c r="B16" s="20">
        <f>SUM(B17:B22)</f>
        <v>71</v>
      </c>
      <c r="C16" s="20">
        <f aca="true" t="shared" si="9" ref="C16:P16">SUM(C17:C22)</f>
        <v>71</v>
      </c>
      <c r="D16" s="122">
        <f>SUM(D17:D21)</f>
        <v>0</v>
      </c>
      <c r="E16" s="20">
        <f t="shared" si="9"/>
        <v>1162</v>
      </c>
      <c r="F16" s="20">
        <f t="shared" si="9"/>
        <v>1040</v>
      </c>
      <c r="G16" s="122">
        <f>SUM(G17:G21)</f>
        <v>0</v>
      </c>
      <c r="H16" s="20">
        <f t="shared" si="9"/>
        <v>122</v>
      </c>
      <c r="I16" s="85">
        <f t="shared" si="9"/>
        <v>2137</v>
      </c>
      <c r="J16" s="20">
        <f t="shared" si="9"/>
        <v>1221</v>
      </c>
      <c r="K16" s="85">
        <f t="shared" si="9"/>
        <v>916</v>
      </c>
      <c r="L16" s="21">
        <f t="shared" si="9"/>
        <v>88</v>
      </c>
      <c r="M16" s="85">
        <f t="shared" si="9"/>
        <v>21</v>
      </c>
      <c r="N16" s="20">
        <f t="shared" si="9"/>
        <v>35557</v>
      </c>
      <c r="O16" s="85">
        <f t="shared" si="9"/>
        <v>18147</v>
      </c>
      <c r="P16" s="20">
        <f t="shared" si="9"/>
        <v>17410</v>
      </c>
      <c r="Q16" s="86">
        <f>E16/B16</f>
        <v>16.366197183098592</v>
      </c>
      <c r="R16" s="86">
        <f>N16/C16</f>
        <v>500.80281690140845</v>
      </c>
      <c r="S16" s="87">
        <f>N16/E16</f>
        <v>30.599827882960412</v>
      </c>
      <c r="T16" s="88">
        <f>N16/I16</f>
        <v>16.638745905474966</v>
      </c>
    </row>
    <row r="17" spans="1:20" ht="11.25" customHeight="1">
      <c r="A17" s="77" t="s">
        <v>7</v>
      </c>
      <c r="B17" s="25">
        <f t="shared" si="1"/>
        <v>20</v>
      </c>
      <c r="C17" s="90">
        <v>20</v>
      </c>
      <c r="D17" s="123">
        <v>0</v>
      </c>
      <c r="E17" s="78">
        <f t="shared" si="2"/>
        <v>359</v>
      </c>
      <c r="F17" s="92">
        <v>329</v>
      </c>
      <c r="G17" s="123">
        <v>0</v>
      </c>
      <c r="H17" s="92">
        <v>30</v>
      </c>
      <c r="I17" s="90">
        <f t="shared" si="3"/>
        <v>641</v>
      </c>
      <c r="J17" s="92">
        <v>349</v>
      </c>
      <c r="K17" s="90">
        <v>292</v>
      </c>
      <c r="L17" s="93">
        <v>25</v>
      </c>
      <c r="M17" s="90">
        <v>4</v>
      </c>
      <c r="N17" s="25">
        <f aca="true" t="shared" si="10" ref="N17:N22">O17+P17</f>
        <v>11366</v>
      </c>
      <c r="O17" s="25">
        <v>5854</v>
      </c>
      <c r="P17" s="25">
        <v>5512</v>
      </c>
      <c r="Q17" s="80">
        <f t="shared" si="5"/>
        <v>17.95</v>
      </c>
      <c r="R17" s="80">
        <f t="shared" si="6"/>
        <v>568.3</v>
      </c>
      <c r="S17" s="81">
        <f t="shared" si="7"/>
        <v>31.66016713091922</v>
      </c>
      <c r="T17" s="82">
        <f t="shared" si="8"/>
        <v>17.73166926677067</v>
      </c>
    </row>
    <row r="18" spans="1:20" ht="11.25" customHeight="1">
      <c r="A18" s="77" t="s">
        <v>8</v>
      </c>
      <c r="B18" s="25">
        <f t="shared" si="1"/>
        <v>20</v>
      </c>
      <c r="C18" s="90">
        <v>20</v>
      </c>
      <c r="D18" s="123">
        <v>0</v>
      </c>
      <c r="E18" s="78">
        <f t="shared" si="2"/>
        <v>326</v>
      </c>
      <c r="F18" s="92">
        <v>292</v>
      </c>
      <c r="G18" s="123">
        <v>0</v>
      </c>
      <c r="H18" s="92">
        <v>34</v>
      </c>
      <c r="I18" s="90">
        <f t="shared" si="3"/>
        <v>589</v>
      </c>
      <c r="J18" s="92">
        <v>336</v>
      </c>
      <c r="K18" s="90">
        <v>253</v>
      </c>
      <c r="L18" s="93">
        <v>23</v>
      </c>
      <c r="M18" s="90">
        <v>5</v>
      </c>
      <c r="N18" s="25">
        <f t="shared" si="10"/>
        <v>9998</v>
      </c>
      <c r="O18" s="25">
        <v>5075</v>
      </c>
      <c r="P18" s="25">
        <v>4923</v>
      </c>
      <c r="Q18" s="80">
        <f t="shared" si="5"/>
        <v>16.3</v>
      </c>
      <c r="R18" s="80">
        <f t="shared" si="6"/>
        <v>499.9</v>
      </c>
      <c r="S18" s="81">
        <f t="shared" si="7"/>
        <v>30.66871165644172</v>
      </c>
      <c r="T18" s="82">
        <f t="shared" si="8"/>
        <v>16.97453310696095</v>
      </c>
    </row>
    <row r="19" spans="1:20" ht="11.25" customHeight="1">
      <c r="A19" s="77" t="s">
        <v>9</v>
      </c>
      <c r="B19" s="25">
        <f t="shared" si="1"/>
        <v>11</v>
      </c>
      <c r="C19" s="90">
        <v>11</v>
      </c>
      <c r="D19" s="123">
        <v>0</v>
      </c>
      <c r="E19" s="78">
        <f t="shared" si="2"/>
        <v>144</v>
      </c>
      <c r="F19" s="92">
        <v>125</v>
      </c>
      <c r="G19" s="123">
        <v>0</v>
      </c>
      <c r="H19" s="92">
        <v>19</v>
      </c>
      <c r="I19" s="90">
        <f t="shared" si="3"/>
        <v>275</v>
      </c>
      <c r="J19" s="92">
        <v>176</v>
      </c>
      <c r="K19" s="90">
        <v>99</v>
      </c>
      <c r="L19" s="93">
        <v>13</v>
      </c>
      <c r="M19" s="90">
        <v>5</v>
      </c>
      <c r="N19" s="25">
        <f t="shared" si="10"/>
        <v>4003</v>
      </c>
      <c r="O19" s="25">
        <v>2038</v>
      </c>
      <c r="P19" s="25">
        <v>1965</v>
      </c>
      <c r="Q19" s="80">
        <f t="shared" si="5"/>
        <v>13.090909090909092</v>
      </c>
      <c r="R19" s="80">
        <f t="shared" si="6"/>
        <v>363.90909090909093</v>
      </c>
      <c r="S19" s="81">
        <f t="shared" si="7"/>
        <v>27.79861111111111</v>
      </c>
      <c r="T19" s="82">
        <f t="shared" si="8"/>
        <v>14.556363636363637</v>
      </c>
    </row>
    <row r="20" spans="1:20" ht="11.25" customHeight="1">
      <c r="A20" s="77" t="s">
        <v>10</v>
      </c>
      <c r="B20" s="25">
        <f t="shared" si="1"/>
        <v>9</v>
      </c>
      <c r="C20" s="90">
        <v>9</v>
      </c>
      <c r="D20" s="123">
        <v>0</v>
      </c>
      <c r="E20" s="78">
        <f t="shared" si="2"/>
        <v>139</v>
      </c>
      <c r="F20" s="92">
        <v>125</v>
      </c>
      <c r="G20" s="123">
        <v>0</v>
      </c>
      <c r="H20" s="92">
        <v>14</v>
      </c>
      <c r="I20" s="90">
        <f t="shared" si="3"/>
        <v>258</v>
      </c>
      <c r="J20" s="92">
        <v>139</v>
      </c>
      <c r="K20" s="90">
        <v>119</v>
      </c>
      <c r="L20" s="93">
        <v>12</v>
      </c>
      <c r="M20" s="90">
        <v>4</v>
      </c>
      <c r="N20" s="25">
        <f t="shared" si="10"/>
        <v>4232</v>
      </c>
      <c r="O20" s="25">
        <v>2102</v>
      </c>
      <c r="P20" s="25">
        <v>2130</v>
      </c>
      <c r="Q20" s="80">
        <f t="shared" si="5"/>
        <v>15.444444444444445</v>
      </c>
      <c r="R20" s="80">
        <f t="shared" si="6"/>
        <v>470.22222222222223</v>
      </c>
      <c r="S20" s="81">
        <f t="shared" si="7"/>
        <v>30.446043165467625</v>
      </c>
      <c r="T20" s="82">
        <f t="shared" si="8"/>
        <v>16.4031007751938</v>
      </c>
    </row>
    <row r="21" spans="1:20" ht="11.25" customHeight="1">
      <c r="A21" s="77" t="s">
        <v>11</v>
      </c>
      <c r="B21" s="25">
        <f t="shared" si="1"/>
        <v>6</v>
      </c>
      <c r="C21" s="90">
        <v>6</v>
      </c>
      <c r="D21" s="123">
        <v>0</v>
      </c>
      <c r="E21" s="78">
        <f t="shared" si="2"/>
        <v>109</v>
      </c>
      <c r="F21" s="92">
        <v>92</v>
      </c>
      <c r="G21" s="123">
        <v>0</v>
      </c>
      <c r="H21" s="92">
        <v>17</v>
      </c>
      <c r="I21" s="90">
        <f t="shared" si="3"/>
        <v>207</v>
      </c>
      <c r="J21" s="92">
        <v>118</v>
      </c>
      <c r="K21" s="90">
        <v>89</v>
      </c>
      <c r="L21" s="93">
        <v>8</v>
      </c>
      <c r="M21" s="90">
        <v>2</v>
      </c>
      <c r="N21" s="25">
        <f t="shared" si="10"/>
        <v>3248</v>
      </c>
      <c r="O21" s="25">
        <v>1699</v>
      </c>
      <c r="P21" s="25">
        <v>1549</v>
      </c>
      <c r="Q21" s="80">
        <f t="shared" si="5"/>
        <v>18.166666666666668</v>
      </c>
      <c r="R21" s="80">
        <f t="shared" si="6"/>
        <v>541.3333333333334</v>
      </c>
      <c r="S21" s="81">
        <f t="shared" si="7"/>
        <v>29.798165137614678</v>
      </c>
      <c r="T21" s="82">
        <f t="shared" si="8"/>
        <v>15.690821256038648</v>
      </c>
    </row>
    <row r="22" spans="1:20" ht="11.25" customHeight="1">
      <c r="A22" s="77" t="s">
        <v>1</v>
      </c>
      <c r="B22" s="25">
        <f t="shared" si="1"/>
        <v>5</v>
      </c>
      <c r="C22" s="90">
        <v>5</v>
      </c>
      <c r="D22" s="123">
        <v>0</v>
      </c>
      <c r="E22" s="78">
        <f t="shared" si="2"/>
        <v>85</v>
      </c>
      <c r="F22" s="92">
        <v>77</v>
      </c>
      <c r="G22" s="123">
        <v>0</v>
      </c>
      <c r="H22" s="92">
        <v>8</v>
      </c>
      <c r="I22" s="90">
        <f t="shared" si="3"/>
        <v>167</v>
      </c>
      <c r="J22" s="92">
        <v>103</v>
      </c>
      <c r="K22" s="90">
        <v>64</v>
      </c>
      <c r="L22" s="93">
        <v>7</v>
      </c>
      <c r="M22" s="126">
        <v>1</v>
      </c>
      <c r="N22" s="25">
        <f t="shared" si="10"/>
        <v>2710</v>
      </c>
      <c r="O22" s="25">
        <v>1379</v>
      </c>
      <c r="P22" s="25">
        <v>1331</v>
      </c>
      <c r="Q22" s="80">
        <f t="shared" si="5"/>
        <v>17</v>
      </c>
      <c r="R22" s="80">
        <f t="shared" si="6"/>
        <v>542</v>
      </c>
      <c r="S22" s="81">
        <f t="shared" si="7"/>
        <v>31.88235294117647</v>
      </c>
      <c r="T22" s="82">
        <f t="shared" si="8"/>
        <v>16.227544910179642</v>
      </c>
    </row>
    <row r="23" spans="1:20" ht="9" customHeight="1">
      <c r="A23" s="77"/>
      <c r="B23" s="22"/>
      <c r="C23" s="23"/>
      <c r="D23" s="22"/>
      <c r="E23" s="78"/>
      <c r="F23" s="22"/>
      <c r="G23" s="79"/>
      <c r="H23" s="22"/>
      <c r="I23" s="79"/>
      <c r="J23" s="22"/>
      <c r="K23" s="79"/>
      <c r="L23" s="23"/>
      <c r="M23" s="79"/>
      <c r="N23" s="22"/>
      <c r="O23" s="79"/>
      <c r="P23" s="22"/>
      <c r="Q23" s="80"/>
      <c r="R23" s="80"/>
      <c r="S23" s="80"/>
      <c r="T23" s="137"/>
    </row>
    <row r="24" spans="1:20" ht="11.25" customHeight="1">
      <c r="A24" s="83" t="s">
        <v>66</v>
      </c>
      <c r="B24" s="20">
        <f>SUM(B25:B40)</f>
        <v>73</v>
      </c>
      <c r="C24" s="20">
        <f aca="true" t="shared" si="11" ref="C24:P24">SUM(C25:C40)</f>
        <v>73</v>
      </c>
      <c r="D24" s="123">
        <f>SUM(D25:D40)</f>
        <v>0</v>
      </c>
      <c r="E24" s="20">
        <f t="shared" si="11"/>
        <v>951</v>
      </c>
      <c r="F24" s="20">
        <f t="shared" si="11"/>
        <v>776</v>
      </c>
      <c r="G24" s="122">
        <f>SUM(G25:G40)</f>
        <v>0</v>
      </c>
      <c r="H24" s="20">
        <f t="shared" si="11"/>
        <v>175</v>
      </c>
      <c r="I24" s="20">
        <f t="shared" si="11"/>
        <v>1912</v>
      </c>
      <c r="J24" s="20">
        <f t="shared" si="11"/>
        <v>1097</v>
      </c>
      <c r="K24" s="84">
        <f t="shared" si="11"/>
        <v>815</v>
      </c>
      <c r="L24" s="21">
        <f t="shared" si="11"/>
        <v>82</v>
      </c>
      <c r="M24" s="20">
        <f t="shared" si="11"/>
        <v>10</v>
      </c>
      <c r="N24" s="20">
        <f t="shared" si="11"/>
        <v>25235</v>
      </c>
      <c r="O24" s="20">
        <f t="shared" si="11"/>
        <v>12940</v>
      </c>
      <c r="P24" s="20">
        <f t="shared" si="11"/>
        <v>12295</v>
      </c>
      <c r="Q24" s="86">
        <f t="shared" si="5"/>
        <v>13.027397260273972</v>
      </c>
      <c r="R24" s="86">
        <f t="shared" si="6"/>
        <v>345.6849315068493</v>
      </c>
      <c r="S24" s="87">
        <f t="shared" si="7"/>
        <v>26.53522607781283</v>
      </c>
      <c r="T24" s="88">
        <f t="shared" si="8"/>
        <v>13.198221757322175</v>
      </c>
    </row>
    <row r="25" spans="1:20" ht="11.25" customHeight="1">
      <c r="A25" s="77" t="s">
        <v>12</v>
      </c>
      <c r="B25" s="25">
        <f t="shared" si="1"/>
        <v>11</v>
      </c>
      <c r="C25" s="90">
        <v>11</v>
      </c>
      <c r="D25" s="123">
        <v>0</v>
      </c>
      <c r="E25" s="78">
        <f t="shared" si="2"/>
        <v>156</v>
      </c>
      <c r="F25" s="92">
        <v>132</v>
      </c>
      <c r="G25" s="123">
        <v>0</v>
      </c>
      <c r="H25" s="92">
        <v>24</v>
      </c>
      <c r="I25" s="90">
        <f t="shared" si="3"/>
        <v>311</v>
      </c>
      <c r="J25" s="92">
        <v>169</v>
      </c>
      <c r="K25" s="90">
        <v>142</v>
      </c>
      <c r="L25" s="93">
        <v>13</v>
      </c>
      <c r="M25" s="90">
        <v>3</v>
      </c>
      <c r="N25" s="25">
        <f>O25+P25</f>
        <v>4284</v>
      </c>
      <c r="O25" s="95">
        <v>2210</v>
      </c>
      <c r="P25" s="25">
        <v>2074</v>
      </c>
      <c r="Q25" s="80">
        <f t="shared" si="5"/>
        <v>14.181818181818182</v>
      </c>
      <c r="R25" s="80">
        <f t="shared" si="6"/>
        <v>389.45454545454544</v>
      </c>
      <c r="S25" s="81">
        <f t="shared" si="7"/>
        <v>27.46153846153846</v>
      </c>
      <c r="T25" s="82">
        <f t="shared" si="8"/>
        <v>13.77491961414791</v>
      </c>
    </row>
    <row r="26" spans="1:20" ht="11.25" customHeight="1">
      <c r="A26" s="77" t="s">
        <v>13</v>
      </c>
      <c r="B26" s="25">
        <f t="shared" si="1"/>
        <v>9</v>
      </c>
      <c r="C26" s="90">
        <v>9</v>
      </c>
      <c r="D26" s="123">
        <v>0</v>
      </c>
      <c r="E26" s="78">
        <f t="shared" si="2"/>
        <v>122</v>
      </c>
      <c r="F26" s="92">
        <v>101</v>
      </c>
      <c r="G26" s="123">
        <v>0</v>
      </c>
      <c r="H26" s="92">
        <v>21</v>
      </c>
      <c r="I26" s="90">
        <f t="shared" si="3"/>
        <v>239</v>
      </c>
      <c r="J26" s="92">
        <v>138</v>
      </c>
      <c r="K26" s="90">
        <v>101</v>
      </c>
      <c r="L26" s="93">
        <v>9</v>
      </c>
      <c r="M26" s="90">
        <v>1</v>
      </c>
      <c r="N26" s="25">
        <f t="shared" si="4"/>
        <v>3263</v>
      </c>
      <c r="O26" s="95">
        <v>1656</v>
      </c>
      <c r="P26" s="25">
        <v>1607</v>
      </c>
      <c r="Q26" s="80">
        <f t="shared" si="5"/>
        <v>13.555555555555555</v>
      </c>
      <c r="R26" s="80">
        <f t="shared" si="6"/>
        <v>362.55555555555554</v>
      </c>
      <c r="S26" s="81">
        <f t="shared" si="7"/>
        <v>26.74590163934426</v>
      </c>
      <c r="T26" s="82">
        <f t="shared" si="8"/>
        <v>13.652719665271967</v>
      </c>
    </row>
    <row r="27" spans="1:20" ht="11.25" customHeight="1">
      <c r="A27" s="77" t="s">
        <v>14</v>
      </c>
      <c r="B27" s="25">
        <f t="shared" si="1"/>
        <v>5</v>
      </c>
      <c r="C27" s="90">
        <v>5</v>
      </c>
      <c r="D27" s="123">
        <v>0</v>
      </c>
      <c r="E27" s="78">
        <f t="shared" si="2"/>
        <v>81</v>
      </c>
      <c r="F27" s="92">
        <v>70</v>
      </c>
      <c r="G27" s="123">
        <v>0</v>
      </c>
      <c r="H27" s="92">
        <v>11</v>
      </c>
      <c r="I27" s="90">
        <f t="shared" si="3"/>
        <v>152</v>
      </c>
      <c r="J27" s="92">
        <v>85</v>
      </c>
      <c r="K27" s="90">
        <v>67</v>
      </c>
      <c r="L27" s="93">
        <v>5</v>
      </c>
      <c r="M27" s="90">
        <v>3</v>
      </c>
      <c r="N27" s="25">
        <f t="shared" si="4"/>
        <v>2402</v>
      </c>
      <c r="O27" s="95">
        <v>1256</v>
      </c>
      <c r="P27" s="25">
        <v>1146</v>
      </c>
      <c r="Q27" s="80">
        <f t="shared" si="5"/>
        <v>16.2</v>
      </c>
      <c r="R27" s="80">
        <f t="shared" si="6"/>
        <v>480.4</v>
      </c>
      <c r="S27" s="81">
        <f t="shared" si="7"/>
        <v>29.65432098765432</v>
      </c>
      <c r="T27" s="82">
        <f t="shared" si="8"/>
        <v>15.802631578947368</v>
      </c>
    </row>
    <row r="28" spans="1:20" ht="11.25" customHeight="1">
      <c r="A28" s="77" t="s">
        <v>15</v>
      </c>
      <c r="B28" s="25">
        <f t="shared" si="1"/>
        <v>4</v>
      </c>
      <c r="C28" s="90">
        <v>4</v>
      </c>
      <c r="D28" s="123">
        <v>0</v>
      </c>
      <c r="E28" s="78">
        <f t="shared" si="2"/>
        <v>74</v>
      </c>
      <c r="F28" s="92">
        <v>54</v>
      </c>
      <c r="G28" s="123">
        <v>0</v>
      </c>
      <c r="H28" s="92">
        <v>20</v>
      </c>
      <c r="I28" s="90">
        <f t="shared" si="3"/>
        <v>141</v>
      </c>
      <c r="J28" s="92">
        <v>91</v>
      </c>
      <c r="K28" s="90">
        <v>50</v>
      </c>
      <c r="L28" s="93">
        <v>5</v>
      </c>
      <c r="M28" s="90">
        <v>1</v>
      </c>
      <c r="N28" s="25">
        <f t="shared" si="4"/>
        <v>1816</v>
      </c>
      <c r="O28" s="95">
        <v>954</v>
      </c>
      <c r="P28" s="25">
        <v>862</v>
      </c>
      <c r="Q28" s="80">
        <f t="shared" si="5"/>
        <v>18.5</v>
      </c>
      <c r="R28" s="80">
        <f t="shared" si="6"/>
        <v>454</v>
      </c>
      <c r="S28" s="81">
        <f t="shared" si="7"/>
        <v>24.54054054054054</v>
      </c>
      <c r="T28" s="82">
        <f t="shared" si="8"/>
        <v>12.879432624113475</v>
      </c>
    </row>
    <row r="29" spans="1:20" ht="11.25" customHeight="1">
      <c r="A29" s="77" t="s">
        <v>16</v>
      </c>
      <c r="B29" s="25">
        <f t="shared" si="1"/>
        <v>9</v>
      </c>
      <c r="C29" s="90">
        <v>9</v>
      </c>
      <c r="D29" s="123">
        <v>0</v>
      </c>
      <c r="E29" s="78">
        <f t="shared" si="2"/>
        <v>102</v>
      </c>
      <c r="F29" s="92">
        <v>84</v>
      </c>
      <c r="G29" s="123">
        <v>0</v>
      </c>
      <c r="H29" s="92">
        <v>18</v>
      </c>
      <c r="I29" s="90">
        <f t="shared" si="3"/>
        <v>203</v>
      </c>
      <c r="J29" s="92">
        <v>119</v>
      </c>
      <c r="K29" s="90">
        <v>84</v>
      </c>
      <c r="L29" s="93">
        <v>10</v>
      </c>
      <c r="M29" s="90">
        <v>1</v>
      </c>
      <c r="N29" s="25">
        <f t="shared" si="4"/>
        <v>2612</v>
      </c>
      <c r="O29" s="95">
        <v>1296</v>
      </c>
      <c r="P29" s="25">
        <v>1316</v>
      </c>
      <c r="Q29" s="80">
        <f t="shared" si="5"/>
        <v>11.333333333333334</v>
      </c>
      <c r="R29" s="80">
        <f t="shared" si="6"/>
        <v>290.22222222222223</v>
      </c>
      <c r="S29" s="81">
        <f t="shared" si="7"/>
        <v>25.607843137254903</v>
      </c>
      <c r="T29" s="82">
        <f t="shared" si="8"/>
        <v>12.866995073891626</v>
      </c>
    </row>
    <row r="30" spans="1:20" ht="11.25" customHeight="1">
      <c r="A30" s="77" t="s">
        <v>17</v>
      </c>
      <c r="B30" s="25">
        <f t="shared" si="1"/>
        <v>5</v>
      </c>
      <c r="C30" s="90">
        <v>5</v>
      </c>
      <c r="D30" s="123">
        <v>0</v>
      </c>
      <c r="E30" s="78">
        <f t="shared" si="2"/>
        <v>72</v>
      </c>
      <c r="F30" s="92">
        <v>61</v>
      </c>
      <c r="G30" s="123">
        <v>0</v>
      </c>
      <c r="H30" s="92">
        <v>11</v>
      </c>
      <c r="I30" s="90">
        <f t="shared" si="3"/>
        <v>139</v>
      </c>
      <c r="J30" s="92">
        <v>88</v>
      </c>
      <c r="K30" s="90">
        <v>51</v>
      </c>
      <c r="L30" s="93">
        <v>6</v>
      </c>
      <c r="M30" s="126">
        <v>1</v>
      </c>
      <c r="N30" s="25">
        <f t="shared" si="4"/>
        <v>1993</v>
      </c>
      <c r="O30" s="95">
        <v>1047</v>
      </c>
      <c r="P30" s="25">
        <v>946</v>
      </c>
      <c r="Q30" s="80">
        <f t="shared" si="5"/>
        <v>14.4</v>
      </c>
      <c r="R30" s="80">
        <f t="shared" si="6"/>
        <v>398.6</v>
      </c>
      <c r="S30" s="81">
        <f t="shared" si="7"/>
        <v>27.680555555555557</v>
      </c>
      <c r="T30" s="82">
        <f t="shared" si="8"/>
        <v>14.338129496402878</v>
      </c>
    </row>
    <row r="31" spans="1:20" ht="11.25" customHeight="1">
      <c r="A31" s="77" t="s">
        <v>18</v>
      </c>
      <c r="B31" s="25">
        <f t="shared" si="1"/>
        <v>3</v>
      </c>
      <c r="C31" s="90">
        <v>3</v>
      </c>
      <c r="D31" s="123">
        <v>0</v>
      </c>
      <c r="E31" s="78">
        <f t="shared" si="2"/>
        <v>45</v>
      </c>
      <c r="F31" s="92">
        <v>37</v>
      </c>
      <c r="G31" s="123">
        <v>0</v>
      </c>
      <c r="H31" s="92">
        <v>8</v>
      </c>
      <c r="I31" s="90">
        <f t="shared" si="3"/>
        <v>94</v>
      </c>
      <c r="J31" s="92">
        <v>58</v>
      </c>
      <c r="K31" s="90">
        <v>36</v>
      </c>
      <c r="L31" s="93">
        <v>4</v>
      </c>
      <c r="M31" s="123">
        <v>0</v>
      </c>
      <c r="N31" s="25">
        <f t="shared" si="4"/>
        <v>1219</v>
      </c>
      <c r="O31" s="95">
        <v>608</v>
      </c>
      <c r="P31" s="25">
        <v>611</v>
      </c>
      <c r="Q31" s="80">
        <f t="shared" si="5"/>
        <v>15</v>
      </c>
      <c r="R31" s="80">
        <f t="shared" si="6"/>
        <v>406.3333333333333</v>
      </c>
      <c r="S31" s="81">
        <f t="shared" si="7"/>
        <v>27.08888888888889</v>
      </c>
      <c r="T31" s="82">
        <f t="shared" si="8"/>
        <v>12.96808510638298</v>
      </c>
    </row>
    <row r="32" spans="1:20" ht="11.25" customHeight="1">
      <c r="A32" s="77" t="s">
        <v>19</v>
      </c>
      <c r="B32" s="25">
        <f t="shared" si="1"/>
        <v>1</v>
      </c>
      <c r="C32" s="90">
        <v>1</v>
      </c>
      <c r="D32" s="123">
        <v>0</v>
      </c>
      <c r="E32" s="78">
        <f t="shared" si="2"/>
        <v>20</v>
      </c>
      <c r="F32" s="92">
        <v>16</v>
      </c>
      <c r="G32" s="123">
        <v>0</v>
      </c>
      <c r="H32" s="92">
        <v>4</v>
      </c>
      <c r="I32" s="90">
        <f t="shared" si="3"/>
        <v>38</v>
      </c>
      <c r="J32" s="92">
        <v>21</v>
      </c>
      <c r="K32" s="90">
        <v>17</v>
      </c>
      <c r="L32" s="93">
        <v>1</v>
      </c>
      <c r="M32" s="123">
        <v>0</v>
      </c>
      <c r="N32" s="25">
        <f t="shared" si="4"/>
        <v>563</v>
      </c>
      <c r="O32" s="95">
        <v>287</v>
      </c>
      <c r="P32" s="25">
        <v>276</v>
      </c>
      <c r="Q32" s="80">
        <f t="shared" si="5"/>
        <v>20</v>
      </c>
      <c r="R32" s="80">
        <f t="shared" si="6"/>
        <v>563</v>
      </c>
      <c r="S32" s="81">
        <f t="shared" si="7"/>
        <v>28.15</v>
      </c>
      <c r="T32" s="82">
        <f t="shared" si="8"/>
        <v>14.81578947368421</v>
      </c>
    </row>
    <row r="33" spans="1:20" ht="11.25" customHeight="1">
      <c r="A33" s="77" t="s">
        <v>20</v>
      </c>
      <c r="B33" s="25">
        <f t="shared" si="1"/>
        <v>1</v>
      </c>
      <c r="C33" s="90">
        <v>1</v>
      </c>
      <c r="D33" s="123">
        <v>0</v>
      </c>
      <c r="E33" s="78">
        <f t="shared" si="2"/>
        <v>14</v>
      </c>
      <c r="F33" s="92">
        <v>12</v>
      </c>
      <c r="G33" s="123">
        <v>0</v>
      </c>
      <c r="H33" s="92">
        <v>2</v>
      </c>
      <c r="I33" s="90">
        <f t="shared" si="3"/>
        <v>29</v>
      </c>
      <c r="J33" s="92">
        <v>16</v>
      </c>
      <c r="K33" s="90">
        <v>13</v>
      </c>
      <c r="L33" s="93">
        <v>1</v>
      </c>
      <c r="M33" s="123">
        <v>0</v>
      </c>
      <c r="N33" s="25">
        <f t="shared" si="4"/>
        <v>404</v>
      </c>
      <c r="O33" s="95">
        <v>199</v>
      </c>
      <c r="P33" s="25">
        <v>205</v>
      </c>
      <c r="Q33" s="80">
        <f t="shared" si="5"/>
        <v>14</v>
      </c>
      <c r="R33" s="80">
        <f t="shared" si="6"/>
        <v>404</v>
      </c>
      <c r="S33" s="81">
        <f t="shared" si="7"/>
        <v>28.857142857142858</v>
      </c>
      <c r="T33" s="82">
        <f t="shared" si="8"/>
        <v>13.931034482758621</v>
      </c>
    </row>
    <row r="34" spans="1:20" ht="11.25" customHeight="1">
      <c r="A34" s="77" t="s">
        <v>21</v>
      </c>
      <c r="B34" s="25">
        <f t="shared" si="1"/>
        <v>7</v>
      </c>
      <c r="C34" s="90">
        <v>7</v>
      </c>
      <c r="D34" s="123">
        <v>0</v>
      </c>
      <c r="E34" s="78">
        <f t="shared" si="2"/>
        <v>72</v>
      </c>
      <c r="F34" s="92">
        <v>59</v>
      </c>
      <c r="G34" s="123">
        <v>0</v>
      </c>
      <c r="H34" s="92">
        <v>13</v>
      </c>
      <c r="I34" s="90">
        <f t="shared" si="3"/>
        <v>154</v>
      </c>
      <c r="J34" s="92">
        <v>85</v>
      </c>
      <c r="K34" s="90">
        <v>69</v>
      </c>
      <c r="L34" s="93">
        <v>8</v>
      </c>
      <c r="M34" s="123">
        <v>0</v>
      </c>
      <c r="N34" s="25">
        <f t="shared" si="4"/>
        <v>1886</v>
      </c>
      <c r="O34" s="95">
        <v>979</v>
      </c>
      <c r="P34" s="25">
        <v>907</v>
      </c>
      <c r="Q34" s="80">
        <f t="shared" si="5"/>
        <v>10.285714285714286</v>
      </c>
      <c r="R34" s="80">
        <f t="shared" si="6"/>
        <v>269.42857142857144</v>
      </c>
      <c r="S34" s="81">
        <f t="shared" si="7"/>
        <v>26.194444444444443</v>
      </c>
      <c r="T34" s="82">
        <f t="shared" si="8"/>
        <v>12.246753246753247</v>
      </c>
    </row>
    <row r="35" spans="1:20" ht="11.25" customHeight="1">
      <c r="A35" s="77" t="s">
        <v>67</v>
      </c>
      <c r="B35" s="25">
        <f t="shared" si="1"/>
        <v>1</v>
      </c>
      <c r="C35" s="90">
        <v>1</v>
      </c>
      <c r="D35" s="123">
        <v>0</v>
      </c>
      <c r="E35" s="78">
        <f t="shared" si="2"/>
        <v>8</v>
      </c>
      <c r="F35" s="92">
        <v>6</v>
      </c>
      <c r="G35" s="123">
        <v>0</v>
      </c>
      <c r="H35" s="92">
        <v>2</v>
      </c>
      <c r="I35" s="90">
        <f t="shared" si="3"/>
        <v>17</v>
      </c>
      <c r="J35" s="92">
        <v>10</v>
      </c>
      <c r="K35" s="90">
        <v>7</v>
      </c>
      <c r="L35" s="93">
        <v>1</v>
      </c>
      <c r="M35" s="123">
        <v>0</v>
      </c>
      <c r="N35" s="25">
        <f t="shared" si="4"/>
        <v>154</v>
      </c>
      <c r="O35" s="95">
        <v>75</v>
      </c>
      <c r="P35" s="25">
        <v>79</v>
      </c>
      <c r="Q35" s="80">
        <f t="shared" si="5"/>
        <v>8</v>
      </c>
      <c r="R35" s="80">
        <f t="shared" si="6"/>
        <v>154</v>
      </c>
      <c r="S35" s="81">
        <f t="shared" si="7"/>
        <v>19.25</v>
      </c>
      <c r="T35" s="82">
        <f t="shared" si="8"/>
        <v>9.058823529411764</v>
      </c>
    </row>
    <row r="36" spans="1:20" ht="11.25" customHeight="1">
      <c r="A36" s="77" t="s">
        <v>22</v>
      </c>
      <c r="B36" s="25">
        <f t="shared" si="1"/>
        <v>1</v>
      </c>
      <c r="C36" s="90">
        <v>1</v>
      </c>
      <c r="D36" s="123">
        <v>0</v>
      </c>
      <c r="E36" s="78">
        <f t="shared" si="2"/>
        <v>12</v>
      </c>
      <c r="F36" s="92">
        <v>10</v>
      </c>
      <c r="G36" s="123">
        <v>0</v>
      </c>
      <c r="H36" s="92">
        <v>2</v>
      </c>
      <c r="I36" s="90">
        <f t="shared" si="3"/>
        <v>25</v>
      </c>
      <c r="J36" s="92">
        <v>16</v>
      </c>
      <c r="K36" s="90">
        <v>9</v>
      </c>
      <c r="L36" s="93">
        <v>1</v>
      </c>
      <c r="M36" s="123">
        <v>0</v>
      </c>
      <c r="N36" s="25">
        <f t="shared" si="4"/>
        <v>341</v>
      </c>
      <c r="O36" s="95">
        <v>162</v>
      </c>
      <c r="P36" s="25">
        <v>179</v>
      </c>
      <c r="Q36" s="80">
        <f t="shared" si="5"/>
        <v>12</v>
      </c>
      <c r="R36" s="80">
        <f t="shared" si="6"/>
        <v>341</v>
      </c>
      <c r="S36" s="81">
        <f t="shared" si="7"/>
        <v>28.416666666666668</v>
      </c>
      <c r="T36" s="82">
        <f t="shared" si="8"/>
        <v>13.64</v>
      </c>
    </row>
    <row r="37" spans="1:20" ht="11.25" customHeight="1">
      <c r="A37" s="77" t="s">
        <v>23</v>
      </c>
      <c r="B37" s="25">
        <f t="shared" si="1"/>
        <v>1</v>
      </c>
      <c r="C37" s="90">
        <v>1</v>
      </c>
      <c r="D37" s="123">
        <v>0</v>
      </c>
      <c r="E37" s="78">
        <f t="shared" si="2"/>
        <v>12</v>
      </c>
      <c r="F37" s="92">
        <v>10</v>
      </c>
      <c r="G37" s="123">
        <v>0</v>
      </c>
      <c r="H37" s="92">
        <v>2</v>
      </c>
      <c r="I37" s="90">
        <f t="shared" si="3"/>
        <v>26</v>
      </c>
      <c r="J37" s="92">
        <v>16</v>
      </c>
      <c r="K37" s="90">
        <v>10</v>
      </c>
      <c r="L37" s="93">
        <v>1</v>
      </c>
      <c r="M37" s="123">
        <v>0</v>
      </c>
      <c r="N37" s="25">
        <f t="shared" si="4"/>
        <v>299</v>
      </c>
      <c r="O37" s="95">
        <v>168</v>
      </c>
      <c r="P37" s="25">
        <v>131</v>
      </c>
      <c r="Q37" s="80">
        <f t="shared" si="5"/>
        <v>12</v>
      </c>
      <c r="R37" s="80">
        <f t="shared" si="6"/>
        <v>299</v>
      </c>
      <c r="S37" s="81">
        <f t="shared" si="7"/>
        <v>24.916666666666668</v>
      </c>
      <c r="T37" s="82">
        <f t="shared" si="8"/>
        <v>11.5</v>
      </c>
    </row>
    <row r="38" spans="1:20" ht="11.25" customHeight="1">
      <c r="A38" s="77" t="s">
        <v>24</v>
      </c>
      <c r="B38" s="25">
        <f t="shared" si="1"/>
        <v>7</v>
      </c>
      <c r="C38" s="90">
        <v>7</v>
      </c>
      <c r="D38" s="123">
        <v>0</v>
      </c>
      <c r="E38" s="78">
        <f t="shared" si="2"/>
        <v>61</v>
      </c>
      <c r="F38" s="92">
        <v>46</v>
      </c>
      <c r="G38" s="123">
        <v>0</v>
      </c>
      <c r="H38" s="92">
        <v>15</v>
      </c>
      <c r="I38" s="90">
        <f t="shared" si="3"/>
        <v>135</v>
      </c>
      <c r="J38" s="92">
        <v>74</v>
      </c>
      <c r="K38" s="90">
        <v>61</v>
      </c>
      <c r="L38" s="93">
        <v>8</v>
      </c>
      <c r="M38" s="123">
        <v>0</v>
      </c>
      <c r="N38" s="25">
        <f t="shared" si="4"/>
        <v>1397</v>
      </c>
      <c r="O38" s="95">
        <v>720</v>
      </c>
      <c r="P38" s="25">
        <v>677</v>
      </c>
      <c r="Q38" s="80">
        <f t="shared" si="5"/>
        <v>8.714285714285714</v>
      </c>
      <c r="R38" s="80">
        <f t="shared" si="6"/>
        <v>199.57142857142858</v>
      </c>
      <c r="S38" s="81">
        <f t="shared" si="7"/>
        <v>22.901639344262296</v>
      </c>
      <c r="T38" s="82">
        <f t="shared" si="8"/>
        <v>10.348148148148148</v>
      </c>
    </row>
    <row r="39" spans="1:20" ht="11.25" customHeight="1">
      <c r="A39" s="77" t="s">
        <v>25</v>
      </c>
      <c r="B39" s="25">
        <f t="shared" si="1"/>
        <v>5</v>
      </c>
      <c r="C39" s="90">
        <v>5</v>
      </c>
      <c r="D39" s="123">
        <v>0</v>
      </c>
      <c r="E39" s="78">
        <f t="shared" si="2"/>
        <v>66</v>
      </c>
      <c r="F39" s="92">
        <v>51</v>
      </c>
      <c r="G39" s="123">
        <v>0</v>
      </c>
      <c r="H39" s="92">
        <v>15</v>
      </c>
      <c r="I39" s="90">
        <f t="shared" si="3"/>
        <v>138</v>
      </c>
      <c r="J39" s="92">
        <v>72</v>
      </c>
      <c r="K39" s="90">
        <v>66</v>
      </c>
      <c r="L39" s="93">
        <v>6</v>
      </c>
      <c r="M39" s="123">
        <v>0</v>
      </c>
      <c r="N39" s="25">
        <f t="shared" si="4"/>
        <v>1703</v>
      </c>
      <c r="O39" s="95">
        <v>876</v>
      </c>
      <c r="P39" s="25">
        <v>827</v>
      </c>
      <c r="Q39" s="80">
        <f t="shared" si="5"/>
        <v>13.2</v>
      </c>
      <c r="R39" s="80">
        <f t="shared" si="6"/>
        <v>340.6</v>
      </c>
      <c r="S39" s="81">
        <f t="shared" si="7"/>
        <v>25.803030303030305</v>
      </c>
      <c r="T39" s="82">
        <f t="shared" si="8"/>
        <v>12.340579710144928</v>
      </c>
    </row>
    <row r="40" spans="1:20" ht="11.25" customHeight="1">
      <c r="A40" s="102" t="s">
        <v>26</v>
      </c>
      <c r="B40" s="28">
        <f t="shared" si="1"/>
        <v>3</v>
      </c>
      <c r="C40" s="106">
        <v>3</v>
      </c>
      <c r="D40" s="108">
        <v>0</v>
      </c>
      <c r="E40" s="132">
        <f t="shared" si="2"/>
        <v>34</v>
      </c>
      <c r="F40" s="105">
        <v>27</v>
      </c>
      <c r="G40" s="108">
        <v>0</v>
      </c>
      <c r="H40" s="105">
        <v>7</v>
      </c>
      <c r="I40" s="106">
        <f t="shared" si="3"/>
        <v>71</v>
      </c>
      <c r="J40" s="105">
        <v>39</v>
      </c>
      <c r="K40" s="106">
        <v>32</v>
      </c>
      <c r="L40" s="107">
        <v>3</v>
      </c>
      <c r="M40" s="138">
        <v>0</v>
      </c>
      <c r="N40" s="28">
        <f t="shared" si="4"/>
        <v>899</v>
      </c>
      <c r="O40" s="133">
        <v>447</v>
      </c>
      <c r="P40" s="28">
        <v>452</v>
      </c>
      <c r="Q40" s="110">
        <f t="shared" si="5"/>
        <v>11.333333333333334</v>
      </c>
      <c r="R40" s="110">
        <f t="shared" si="6"/>
        <v>299.6666666666667</v>
      </c>
      <c r="S40" s="111">
        <f t="shared" si="7"/>
        <v>26.441176470588236</v>
      </c>
      <c r="T40" s="112">
        <f t="shared" si="8"/>
        <v>12.661971830985916</v>
      </c>
    </row>
  </sheetData>
  <sheetProtection/>
  <mergeCells count="10">
    <mergeCell ref="N2:P2"/>
    <mergeCell ref="Q2:R2"/>
    <mergeCell ref="S2:S3"/>
    <mergeCell ref="T2:T3"/>
    <mergeCell ref="A2:A3"/>
    <mergeCell ref="B2:D2"/>
    <mergeCell ref="E2:H2"/>
    <mergeCell ref="I2:K2"/>
    <mergeCell ref="L2:L3"/>
    <mergeCell ref="M2:M3"/>
  </mergeCells>
  <printOptions horizontalCentered="1"/>
  <pageMargins left="0.2755905511811024" right="0.2755905511811024" top="0.3937007874015748" bottom="0.5118110236220472" header="0.31496062992125984" footer="0.2362204724409449"/>
  <pageSetup firstPageNumber="46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9"/>
  <sheetViews>
    <sheetView zoomScale="150" zoomScaleNormal="150" workbookViewId="0" topLeftCell="A1">
      <selection activeCell="A1" sqref="A1:A2"/>
    </sheetView>
  </sheetViews>
  <sheetFormatPr defaultColWidth="9.00390625" defaultRowHeight="13.5"/>
  <cols>
    <col min="1" max="1" width="9.625" style="46" customWidth="1"/>
    <col min="2" max="4" width="3.00390625" style="46" customWidth="1"/>
    <col min="5" max="5" width="4.375" style="46" customWidth="1"/>
    <col min="6" max="6" width="4.125" style="46" customWidth="1"/>
    <col min="7" max="8" width="3.00390625" style="46" customWidth="1"/>
    <col min="9" max="9" width="4.375" style="46" customWidth="1"/>
    <col min="10" max="11" width="4.125" style="46" customWidth="1"/>
    <col min="12" max="13" width="5.125" style="46" customWidth="1"/>
    <col min="14" max="16" width="5.25390625" style="46" customWidth="1"/>
    <col min="17" max="20" width="4.875" style="46" customWidth="1"/>
    <col min="21" max="16384" width="9.00390625" style="46" customWidth="1"/>
  </cols>
  <sheetData>
    <row r="1" spans="1:20" ht="22.5" customHeight="1">
      <c r="A1" s="173" t="s">
        <v>54</v>
      </c>
      <c r="B1" s="177" t="s">
        <v>73</v>
      </c>
      <c r="C1" s="177"/>
      <c r="D1" s="177"/>
      <c r="E1" s="177" t="s">
        <v>55</v>
      </c>
      <c r="F1" s="177"/>
      <c r="G1" s="177"/>
      <c r="H1" s="177"/>
      <c r="I1" s="177" t="s">
        <v>56</v>
      </c>
      <c r="J1" s="177"/>
      <c r="K1" s="186"/>
      <c r="L1" s="187" t="s">
        <v>129</v>
      </c>
      <c r="M1" s="189" t="s">
        <v>128</v>
      </c>
      <c r="N1" s="177" t="s">
        <v>74</v>
      </c>
      <c r="O1" s="178"/>
      <c r="P1" s="178"/>
      <c r="Q1" s="179" t="s">
        <v>105</v>
      </c>
      <c r="R1" s="175"/>
      <c r="S1" s="179" t="s">
        <v>77</v>
      </c>
      <c r="T1" s="181" t="s">
        <v>78</v>
      </c>
    </row>
    <row r="2" spans="1:20" ht="21.75" customHeight="1">
      <c r="A2" s="183"/>
      <c r="B2" s="47" t="s">
        <v>58</v>
      </c>
      <c r="C2" s="47" t="s">
        <v>59</v>
      </c>
      <c r="D2" s="47" t="s">
        <v>60</v>
      </c>
      <c r="E2" s="47" t="s">
        <v>58</v>
      </c>
      <c r="F2" s="47" t="s">
        <v>61</v>
      </c>
      <c r="G2" s="47" t="s">
        <v>62</v>
      </c>
      <c r="H2" s="47" t="s">
        <v>63</v>
      </c>
      <c r="I2" s="47" t="s">
        <v>58</v>
      </c>
      <c r="J2" s="47" t="s">
        <v>64</v>
      </c>
      <c r="K2" s="71" t="s">
        <v>65</v>
      </c>
      <c r="L2" s="188"/>
      <c r="M2" s="190"/>
      <c r="N2" s="47" t="s">
        <v>58</v>
      </c>
      <c r="O2" s="47" t="s">
        <v>64</v>
      </c>
      <c r="P2" s="47" t="s">
        <v>65</v>
      </c>
      <c r="Q2" s="48" t="s">
        <v>107</v>
      </c>
      <c r="R2" s="48" t="s">
        <v>76</v>
      </c>
      <c r="S2" s="180"/>
      <c r="T2" s="182"/>
    </row>
    <row r="3" spans="1:20" ht="5.25" customHeight="1">
      <c r="A3" s="72"/>
      <c r="B3" s="113"/>
      <c r="C3" s="113"/>
      <c r="D3" s="113"/>
      <c r="E3" s="115"/>
      <c r="F3" s="113"/>
      <c r="G3" s="116"/>
      <c r="H3" s="113"/>
      <c r="I3" s="116"/>
      <c r="J3" s="113"/>
      <c r="K3" s="116"/>
      <c r="L3" s="117"/>
      <c r="M3" s="118"/>
      <c r="N3" s="113"/>
      <c r="O3" s="116"/>
      <c r="P3" s="113"/>
      <c r="Q3" s="139"/>
      <c r="R3" s="119"/>
      <c r="S3" s="120"/>
      <c r="T3" s="121"/>
    </row>
    <row r="4" spans="1:20" s="51" customFormat="1" ht="11.25" customHeight="1">
      <c r="A4" s="83" t="s">
        <v>68</v>
      </c>
      <c r="B4" s="20">
        <f>SUM(B5:B21)</f>
        <v>37</v>
      </c>
      <c r="C4" s="20">
        <f aca="true" t="shared" si="0" ref="C4:P4">SUM(C5:C21)</f>
        <v>37</v>
      </c>
      <c r="D4" s="140">
        <f t="shared" si="0"/>
        <v>0</v>
      </c>
      <c r="E4" s="84">
        <f t="shared" si="0"/>
        <v>392</v>
      </c>
      <c r="F4" s="20">
        <f t="shared" si="0"/>
        <v>319</v>
      </c>
      <c r="G4" s="140">
        <f t="shared" si="0"/>
        <v>0</v>
      </c>
      <c r="H4" s="20">
        <f t="shared" si="0"/>
        <v>73</v>
      </c>
      <c r="I4" s="85">
        <f t="shared" si="0"/>
        <v>874</v>
      </c>
      <c r="J4" s="20">
        <f t="shared" si="0"/>
        <v>485</v>
      </c>
      <c r="K4" s="85">
        <f t="shared" si="0"/>
        <v>389</v>
      </c>
      <c r="L4" s="21">
        <f t="shared" si="0"/>
        <v>48</v>
      </c>
      <c r="M4" s="85">
        <f t="shared" si="0"/>
        <v>6</v>
      </c>
      <c r="N4" s="20">
        <f t="shared" si="0"/>
        <v>10027</v>
      </c>
      <c r="O4" s="85">
        <f t="shared" si="0"/>
        <v>5104</v>
      </c>
      <c r="P4" s="20">
        <f t="shared" si="0"/>
        <v>4923</v>
      </c>
      <c r="Q4" s="141">
        <f>E4/B4</f>
        <v>10.594594594594595</v>
      </c>
      <c r="R4" s="86">
        <f aca="true" t="shared" si="1" ref="R4:R39">N4/C4</f>
        <v>271</v>
      </c>
      <c r="S4" s="87">
        <f aca="true" t="shared" si="2" ref="S4:S39">N4/E4</f>
        <v>25.57908163265306</v>
      </c>
      <c r="T4" s="88">
        <f aca="true" t="shared" si="3" ref="T4:T39">N4/I4</f>
        <v>11.472540045766591</v>
      </c>
    </row>
    <row r="5" spans="1:20" ht="11.25" customHeight="1">
      <c r="A5" s="77" t="s">
        <v>27</v>
      </c>
      <c r="B5" s="25">
        <f aca="true" t="shared" si="4" ref="B5:B39">C5+D5</f>
        <v>4</v>
      </c>
      <c r="C5" s="92">
        <v>4</v>
      </c>
      <c r="D5" s="142">
        <v>0</v>
      </c>
      <c r="E5" s="78">
        <f aca="true" t="shared" si="5" ref="E5:E39">F5+G5+H5</f>
        <v>49</v>
      </c>
      <c r="F5" s="92">
        <v>41</v>
      </c>
      <c r="G5" s="142">
        <v>0</v>
      </c>
      <c r="H5" s="92">
        <v>8</v>
      </c>
      <c r="I5" s="90">
        <f aca="true" t="shared" si="6" ref="I5:I39">J5+K5</f>
        <v>110</v>
      </c>
      <c r="J5" s="92">
        <v>66</v>
      </c>
      <c r="K5" s="90">
        <v>44</v>
      </c>
      <c r="L5" s="93">
        <v>6</v>
      </c>
      <c r="M5" s="143">
        <v>1</v>
      </c>
      <c r="N5" s="25">
        <f aca="true" t="shared" si="7" ref="N5:N39">O5+P5</f>
        <v>1428</v>
      </c>
      <c r="O5" s="95">
        <v>732</v>
      </c>
      <c r="P5" s="25">
        <v>696</v>
      </c>
      <c r="Q5" s="144">
        <f aca="true" t="shared" si="8" ref="Q5:Q39">E5/B5</f>
        <v>12.25</v>
      </c>
      <c r="R5" s="80">
        <f t="shared" si="1"/>
        <v>357</v>
      </c>
      <c r="S5" s="81">
        <f t="shared" si="2"/>
        <v>29.142857142857142</v>
      </c>
      <c r="T5" s="82">
        <f t="shared" si="3"/>
        <v>12.981818181818182</v>
      </c>
    </row>
    <row r="6" spans="1:20" ht="11.25" customHeight="1">
      <c r="A6" s="77" t="s">
        <v>28</v>
      </c>
      <c r="B6" s="25">
        <f t="shared" si="4"/>
        <v>6</v>
      </c>
      <c r="C6" s="92">
        <v>6</v>
      </c>
      <c r="D6" s="142">
        <v>0</v>
      </c>
      <c r="E6" s="78">
        <f t="shared" si="5"/>
        <v>52</v>
      </c>
      <c r="F6" s="92">
        <v>42</v>
      </c>
      <c r="G6" s="142">
        <v>0</v>
      </c>
      <c r="H6" s="92">
        <v>10</v>
      </c>
      <c r="I6" s="90">
        <f t="shared" si="6"/>
        <v>121</v>
      </c>
      <c r="J6" s="92">
        <v>67</v>
      </c>
      <c r="K6" s="90">
        <v>54</v>
      </c>
      <c r="L6" s="93">
        <v>8</v>
      </c>
      <c r="M6" s="145">
        <v>1</v>
      </c>
      <c r="N6" s="25">
        <f t="shared" si="7"/>
        <v>1252</v>
      </c>
      <c r="O6" s="95">
        <v>656</v>
      </c>
      <c r="P6" s="25">
        <v>596</v>
      </c>
      <c r="Q6" s="144">
        <f t="shared" si="8"/>
        <v>8.666666666666666</v>
      </c>
      <c r="R6" s="80">
        <f t="shared" si="1"/>
        <v>208.66666666666666</v>
      </c>
      <c r="S6" s="81">
        <f t="shared" si="2"/>
        <v>24.076923076923077</v>
      </c>
      <c r="T6" s="82">
        <f t="shared" si="3"/>
        <v>10.347107438016529</v>
      </c>
    </row>
    <row r="7" spans="1:20" ht="11.25" customHeight="1">
      <c r="A7" s="77" t="s">
        <v>90</v>
      </c>
      <c r="B7" s="25">
        <f t="shared" si="4"/>
        <v>3</v>
      </c>
      <c r="C7" s="92">
        <v>3</v>
      </c>
      <c r="D7" s="142">
        <v>0</v>
      </c>
      <c r="E7" s="78">
        <f t="shared" si="5"/>
        <v>43</v>
      </c>
      <c r="F7" s="92">
        <v>36</v>
      </c>
      <c r="G7" s="142">
        <v>0</v>
      </c>
      <c r="H7" s="92">
        <v>7</v>
      </c>
      <c r="I7" s="90">
        <f t="shared" si="6"/>
        <v>89</v>
      </c>
      <c r="J7" s="92">
        <v>49</v>
      </c>
      <c r="K7" s="90">
        <v>40</v>
      </c>
      <c r="L7" s="93">
        <v>4</v>
      </c>
      <c r="M7" s="142">
        <v>0</v>
      </c>
      <c r="N7" s="25">
        <f t="shared" si="7"/>
        <v>1209</v>
      </c>
      <c r="O7" s="95">
        <v>625</v>
      </c>
      <c r="P7" s="25">
        <v>584</v>
      </c>
      <c r="Q7" s="144">
        <f t="shared" si="8"/>
        <v>14.333333333333334</v>
      </c>
      <c r="R7" s="80">
        <f t="shared" si="1"/>
        <v>403</v>
      </c>
      <c r="S7" s="81">
        <f t="shared" si="2"/>
        <v>28.11627906976744</v>
      </c>
      <c r="T7" s="82">
        <f t="shared" si="3"/>
        <v>13.584269662921349</v>
      </c>
    </row>
    <row r="8" spans="1:20" ht="11.25" customHeight="1">
      <c r="A8" s="77" t="s">
        <v>29</v>
      </c>
      <c r="B8" s="25">
        <f t="shared" si="4"/>
        <v>1</v>
      </c>
      <c r="C8" s="92">
        <v>1</v>
      </c>
      <c r="D8" s="142">
        <v>0</v>
      </c>
      <c r="E8" s="78">
        <f t="shared" si="5"/>
        <v>13</v>
      </c>
      <c r="F8" s="92">
        <v>11</v>
      </c>
      <c r="G8" s="142">
        <v>0</v>
      </c>
      <c r="H8" s="92">
        <v>2</v>
      </c>
      <c r="I8" s="90">
        <f t="shared" si="6"/>
        <v>28</v>
      </c>
      <c r="J8" s="92">
        <v>14</v>
      </c>
      <c r="K8" s="90">
        <v>14</v>
      </c>
      <c r="L8" s="93">
        <v>1</v>
      </c>
      <c r="M8" s="142">
        <v>0</v>
      </c>
      <c r="N8" s="25">
        <f t="shared" si="7"/>
        <v>333</v>
      </c>
      <c r="O8" s="25">
        <v>171</v>
      </c>
      <c r="P8" s="25">
        <v>162</v>
      </c>
      <c r="Q8" s="144">
        <f t="shared" si="8"/>
        <v>13</v>
      </c>
      <c r="R8" s="80">
        <f t="shared" si="1"/>
        <v>333</v>
      </c>
      <c r="S8" s="81">
        <f t="shared" si="2"/>
        <v>25.615384615384617</v>
      </c>
      <c r="T8" s="82">
        <f t="shared" si="3"/>
        <v>11.892857142857142</v>
      </c>
    </row>
    <row r="9" spans="1:20" ht="11.25" customHeight="1">
      <c r="A9" s="77" t="s">
        <v>30</v>
      </c>
      <c r="B9" s="25">
        <f t="shared" si="4"/>
        <v>2</v>
      </c>
      <c r="C9" s="92">
        <v>2</v>
      </c>
      <c r="D9" s="142">
        <v>0</v>
      </c>
      <c r="E9" s="78">
        <f t="shared" si="5"/>
        <v>24</v>
      </c>
      <c r="F9" s="92">
        <v>18</v>
      </c>
      <c r="G9" s="142">
        <v>0</v>
      </c>
      <c r="H9" s="92">
        <v>6</v>
      </c>
      <c r="I9" s="90">
        <f t="shared" si="6"/>
        <v>56</v>
      </c>
      <c r="J9" s="92">
        <v>25</v>
      </c>
      <c r="K9" s="90">
        <v>31</v>
      </c>
      <c r="L9" s="93">
        <v>3</v>
      </c>
      <c r="M9" s="142">
        <v>0</v>
      </c>
      <c r="N9" s="25">
        <f t="shared" si="7"/>
        <v>604</v>
      </c>
      <c r="O9" s="25">
        <v>307</v>
      </c>
      <c r="P9" s="25">
        <v>297</v>
      </c>
      <c r="Q9" s="144">
        <f t="shared" si="8"/>
        <v>12</v>
      </c>
      <c r="R9" s="80">
        <f t="shared" si="1"/>
        <v>302</v>
      </c>
      <c r="S9" s="81">
        <f t="shared" si="2"/>
        <v>25.166666666666668</v>
      </c>
      <c r="T9" s="82">
        <f t="shared" si="3"/>
        <v>10.785714285714286</v>
      </c>
    </row>
    <row r="10" spans="1:20" ht="11.25" customHeight="1">
      <c r="A10" s="77" t="s">
        <v>31</v>
      </c>
      <c r="B10" s="25">
        <f t="shared" si="4"/>
        <v>1</v>
      </c>
      <c r="C10" s="92">
        <v>1</v>
      </c>
      <c r="D10" s="142">
        <v>0</v>
      </c>
      <c r="E10" s="78">
        <f t="shared" si="5"/>
        <v>8</v>
      </c>
      <c r="F10" s="92">
        <v>6</v>
      </c>
      <c r="G10" s="142">
        <v>0</v>
      </c>
      <c r="H10" s="92">
        <v>2</v>
      </c>
      <c r="I10" s="90">
        <f t="shared" si="6"/>
        <v>17</v>
      </c>
      <c r="J10" s="92">
        <v>9</v>
      </c>
      <c r="K10" s="90">
        <v>8</v>
      </c>
      <c r="L10" s="93">
        <v>1</v>
      </c>
      <c r="M10" s="142">
        <v>0</v>
      </c>
      <c r="N10" s="25">
        <f t="shared" si="7"/>
        <v>170</v>
      </c>
      <c r="O10" s="95">
        <v>88</v>
      </c>
      <c r="P10" s="25">
        <v>82</v>
      </c>
      <c r="Q10" s="144">
        <f t="shared" si="8"/>
        <v>8</v>
      </c>
      <c r="R10" s="80">
        <f t="shared" si="1"/>
        <v>170</v>
      </c>
      <c r="S10" s="81">
        <f t="shared" si="2"/>
        <v>21.25</v>
      </c>
      <c r="T10" s="82">
        <f t="shared" si="3"/>
        <v>10</v>
      </c>
    </row>
    <row r="11" spans="1:20" ht="11.25" customHeight="1">
      <c r="A11" s="77" t="s">
        <v>32</v>
      </c>
      <c r="B11" s="25">
        <f t="shared" si="4"/>
        <v>7</v>
      </c>
      <c r="C11" s="92">
        <v>7</v>
      </c>
      <c r="D11" s="142">
        <v>0</v>
      </c>
      <c r="E11" s="78">
        <f t="shared" si="5"/>
        <v>81</v>
      </c>
      <c r="F11" s="92">
        <v>68</v>
      </c>
      <c r="G11" s="142">
        <v>0</v>
      </c>
      <c r="H11" s="92">
        <v>13</v>
      </c>
      <c r="I11" s="90">
        <f t="shared" si="6"/>
        <v>174</v>
      </c>
      <c r="J11" s="92">
        <v>100</v>
      </c>
      <c r="K11" s="90">
        <v>74</v>
      </c>
      <c r="L11" s="93">
        <v>9</v>
      </c>
      <c r="M11" s="90">
        <v>1</v>
      </c>
      <c r="N11" s="25">
        <f t="shared" si="7"/>
        <v>2249</v>
      </c>
      <c r="O11" s="95">
        <v>1108</v>
      </c>
      <c r="P11" s="25">
        <v>1141</v>
      </c>
      <c r="Q11" s="144">
        <f t="shared" si="8"/>
        <v>11.571428571428571</v>
      </c>
      <c r="R11" s="80">
        <f t="shared" si="1"/>
        <v>321.2857142857143</v>
      </c>
      <c r="S11" s="81">
        <f t="shared" si="2"/>
        <v>27.765432098765434</v>
      </c>
      <c r="T11" s="82">
        <f t="shared" si="3"/>
        <v>12.925287356321839</v>
      </c>
    </row>
    <row r="12" spans="1:20" ht="11.25" customHeight="1">
      <c r="A12" s="77" t="s">
        <v>33</v>
      </c>
      <c r="B12" s="25">
        <f t="shared" si="4"/>
        <v>1</v>
      </c>
      <c r="C12" s="92">
        <v>1</v>
      </c>
      <c r="D12" s="142">
        <v>0</v>
      </c>
      <c r="E12" s="78">
        <f t="shared" si="5"/>
        <v>12</v>
      </c>
      <c r="F12" s="92">
        <v>10</v>
      </c>
      <c r="G12" s="142">
        <v>0</v>
      </c>
      <c r="H12" s="92">
        <v>2</v>
      </c>
      <c r="I12" s="90">
        <f t="shared" si="6"/>
        <v>26</v>
      </c>
      <c r="J12" s="92">
        <v>12</v>
      </c>
      <c r="K12" s="90">
        <v>14</v>
      </c>
      <c r="L12" s="93">
        <v>1</v>
      </c>
      <c r="M12" s="142">
        <v>0</v>
      </c>
      <c r="N12" s="25">
        <f t="shared" si="7"/>
        <v>330</v>
      </c>
      <c r="O12" s="95">
        <v>175</v>
      </c>
      <c r="P12" s="25">
        <v>155</v>
      </c>
      <c r="Q12" s="144">
        <f t="shared" si="8"/>
        <v>12</v>
      </c>
      <c r="R12" s="80">
        <f t="shared" si="1"/>
        <v>330</v>
      </c>
      <c r="S12" s="81">
        <f t="shared" si="2"/>
        <v>27.5</v>
      </c>
      <c r="T12" s="82">
        <f t="shared" si="3"/>
        <v>12.692307692307692</v>
      </c>
    </row>
    <row r="13" spans="1:20" ht="11.25" customHeight="1">
      <c r="A13" s="77" t="s">
        <v>34</v>
      </c>
      <c r="B13" s="25">
        <f t="shared" si="4"/>
        <v>1</v>
      </c>
      <c r="C13" s="92">
        <v>1</v>
      </c>
      <c r="D13" s="142">
        <v>0</v>
      </c>
      <c r="E13" s="78">
        <f t="shared" si="5"/>
        <v>10</v>
      </c>
      <c r="F13" s="92">
        <v>8</v>
      </c>
      <c r="G13" s="142">
        <v>0</v>
      </c>
      <c r="H13" s="92">
        <v>2</v>
      </c>
      <c r="I13" s="90">
        <f t="shared" si="6"/>
        <v>21</v>
      </c>
      <c r="J13" s="92">
        <v>11</v>
      </c>
      <c r="K13" s="90">
        <v>10</v>
      </c>
      <c r="L13" s="93">
        <v>1</v>
      </c>
      <c r="M13" s="142">
        <v>0</v>
      </c>
      <c r="N13" s="25">
        <f t="shared" si="7"/>
        <v>221</v>
      </c>
      <c r="O13" s="95">
        <v>117</v>
      </c>
      <c r="P13" s="25">
        <v>104</v>
      </c>
      <c r="Q13" s="144">
        <f t="shared" si="8"/>
        <v>10</v>
      </c>
      <c r="R13" s="80">
        <f t="shared" si="1"/>
        <v>221</v>
      </c>
      <c r="S13" s="81">
        <f t="shared" si="2"/>
        <v>22.1</v>
      </c>
      <c r="T13" s="82">
        <f t="shared" si="3"/>
        <v>10.523809523809524</v>
      </c>
    </row>
    <row r="14" spans="1:20" ht="11.25" customHeight="1">
      <c r="A14" s="77" t="s">
        <v>35</v>
      </c>
      <c r="B14" s="25">
        <f t="shared" si="4"/>
        <v>1</v>
      </c>
      <c r="C14" s="92">
        <v>1</v>
      </c>
      <c r="D14" s="142">
        <v>0</v>
      </c>
      <c r="E14" s="78">
        <f t="shared" si="5"/>
        <v>8</v>
      </c>
      <c r="F14" s="92">
        <v>6</v>
      </c>
      <c r="G14" s="142">
        <v>0</v>
      </c>
      <c r="H14" s="92">
        <v>2</v>
      </c>
      <c r="I14" s="90">
        <f t="shared" si="6"/>
        <v>17</v>
      </c>
      <c r="J14" s="92">
        <v>12</v>
      </c>
      <c r="K14" s="90">
        <v>5</v>
      </c>
      <c r="L14" s="93">
        <v>1</v>
      </c>
      <c r="M14" s="90">
        <v>1</v>
      </c>
      <c r="N14" s="25">
        <f t="shared" si="7"/>
        <v>131</v>
      </c>
      <c r="O14" s="95">
        <v>71</v>
      </c>
      <c r="P14" s="25">
        <v>60</v>
      </c>
      <c r="Q14" s="144">
        <f t="shared" si="8"/>
        <v>8</v>
      </c>
      <c r="R14" s="80">
        <f t="shared" si="1"/>
        <v>131</v>
      </c>
      <c r="S14" s="81">
        <f t="shared" si="2"/>
        <v>16.375</v>
      </c>
      <c r="T14" s="82">
        <f t="shared" si="3"/>
        <v>7.705882352941177</v>
      </c>
    </row>
    <row r="15" spans="1:20" ht="11.25" customHeight="1">
      <c r="A15" s="77" t="s">
        <v>36</v>
      </c>
      <c r="B15" s="25">
        <f t="shared" si="4"/>
        <v>1</v>
      </c>
      <c r="C15" s="92">
        <v>1</v>
      </c>
      <c r="D15" s="142">
        <v>0</v>
      </c>
      <c r="E15" s="78">
        <f t="shared" si="5"/>
        <v>8</v>
      </c>
      <c r="F15" s="92">
        <v>6</v>
      </c>
      <c r="G15" s="142">
        <v>0</v>
      </c>
      <c r="H15" s="92">
        <v>2</v>
      </c>
      <c r="I15" s="90">
        <f t="shared" si="6"/>
        <v>19</v>
      </c>
      <c r="J15" s="92">
        <v>11</v>
      </c>
      <c r="K15" s="90">
        <v>8</v>
      </c>
      <c r="L15" s="93">
        <v>1</v>
      </c>
      <c r="M15" s="143">
        <v>1</v>
      </c>
      <c r="N15" s="25">
        <f t="shared" si="7"/>
        <v>161</v>
      </c>
      <c r="O15" s="95">
        <v>82</v>
      </c>
      <c r="P15" s="25">
        <v>79</v>
      </c>
      <c r="Q15" s="144">
        <f t="shared" si="8"/>
        <v>8</v>
      </c>
      <c r="R15" s="80">
        <f t="shared" si="1"/>
        <v>161</v>
      </c>
      <c r="S15" s="81">
        <f t="shared" si="2"/>
        <v>20.125</v>
      </c>
      <c r="T15" s="82">
        <f t="shared" si="3"/>
        <v>8.473684210526315</v>
      </c>
    </row>
    <row r="16" spans="1:20" ht="11.25" customHeight="1">
      <c r="A16" s="77" t="s">
        <v>37</v>
      </c>
      <c r="B16" s="25">
        <f t="shared" si="4"/>
        <v>1</v>
      </c>
      <c r="C16" s="92">
        <v>1</v>
      </c>
      <c r="D16" s="142">
        <v>0</v>
      </c>
      <c r="E16" s="78">
        <f t="shared" si="5"/>
        <v>8</v>
      </c>
      <c r="F16" s="92">
        <v>6</v>
      </c>
      <c r="G16" s="142">
        <v>0</v>
      </c>
      <c r="H16" s="92">
        <v>2</v>
      </c>
      <c r="I16" s="90">
        <f t="shared" si="6"/>
        <v>19</v>
      </c>
      <c r="J16" s="92">
        <v>10</v>
      </c>
      <c r="K16" s="90">
        <v>9</v>
      </c>
      <c r="L16" s="93">
        <v>2</v>
      </c>
      <c r="M16" s="142">
        <v>0</v>
      </c>
      <c r="N16" s="25">
        <f t="shared" si="7"/>
        <v>139</v>
      </c>
      <c r="O16" s="95">
        <v>58</v>
      </c>
      <c r="P16" s="25">
        <v>81</v>
      </c>
      <c r="Q16" s="144">
        <f t="shared" si="8"/>
        <v>8</v>
      </c>
      <c r="R16" s="80">
        <f t="shared" si="1"/>
        <v>139</v>
      </c>
      <c r="S16" s="81">
        <f t="shared" si="2"/>
        <v>17.375</v>
      </c>
      <c r="T16" s="82">
        <f t="shared" si="3"/>
        <v>7.315789473684211</v>
      </c>
    </row>
    <row r="17" spans="1:20" ht="11.25" customHeight="1">
      <c r="A17" s="77" t="s">
        <v>38</v>
      </c>
      <c r="B17" s="25">
        <f t="shared" si="4"/>
        <v>1</v>
      </c>
      <c r="C17" s="92">
        <v>1</v>
      </c>
      <c r="D17" s="142">
        <v>0</v>
      </c>
      <c r="E17" s="78">
        <f t="shared" si="5"/>
        <v>13</v>
      </c>
      <c r="F17" s="92">
        <v>11</v>
      </c>
      <c r="G17" s="142">
        <v>0</v>
      </c>
      <c r="H17" s="92">
        <v>2</v>
      </c>
      <c r="I17" s="90">
        <f t="shared" si="6"/>
        <v>27</v>
      </c>
      <c r="J17" s="92">
        <v>14</v>
      </c>
      <c r="K17" s="90">
        <v>13</v>
      </c>
      <c r="L17" s="93">
        <v>1</v>
      </c>
      <c r="M17" s="142">
        <v>0</v>
      </c>
      <c r="N17" s="25">
        <f t="shared" si="7"/>
        <v>360</v>
      </c>
      <c r="O17" s="95">
        <v>184</v>
      </c>
      <c r="P17" s="25">
        <v>176</v>
      </c>
      <c r="Q17" s="144">
        <f t="shared" si="8"/>
        <v>13</v>
      </c>
      <c r="R17" s="80">
        <f t="shared" si="1"/>
        <v>360</v>
      </c>
      <c r="S17" s="81">
        <f t="shared" si="2"/>
        <v>27.692307692307693</v>
      </c>
      <c r="T17" s="82">
        <f t="shared" si="3"/>
        <v>13.333333333333334</v>
      </c>
    </row>
    <row r="18" spans="1:20" ht="11.25" customHeight="1">
      <c r="A18" s="77" t="s">
        <v>39</v>
      </c>
      <c r="B18" s="25">
        <f t="shared" si="4"/>
        <v>1</v>
      </c>
      <c r="C18" s="92">
        <v>1</v>
      </c>
      <c r="D18" s="142">
        <v>0</v>
      </c>
      <c r="E18" s="78">
        <f t="shared" si="5"/>
        <v>11</v>
      </c>
      <c r="F18" s="92">
        <v>9</v>
      </c>
      <c r="G18" s="142">
        <v>0</v>
      </c>
      <c r="H18" s="92">
        <v>2</v>
      </c>
      <c r="I18" s="90">
        <f t="shared" si="6"/>
        <v>28</v>
      </c>
      <c r="J18" s="92">
        <v>17</v>
      </c>
      <c r="K18" s="90">
        <v>11</v>
      </c>
      <c r="L18" s="93">
        <v>2</v>
      </c>
      <c r="M18" s="142">
        <v>0</v>
      </c>
      <c r="N18" s="25">
        <f t="shared" si="7"/>
        <v>308</v>
      </c>
      <c r="O18" s="95">
        <v>161</v>
      </c>
      <c r="P18" s="25">
        <v>147</v>
      </c>
      <c r="Q18" s="144">
        <f t="shared" si="8"/>
        <v>11</v>
      </c>
      <c r="R18" s="80">
        <f t="shared" si="1"/>
        <v>308</v>
      </c>
      <c r="S18" s="81">
        <f t="shared" si="2"/>
        <v>28</v>
      </c>
      <c r="T18" s="82">
        <f t="shared" si="3"/>
        <v>11</v>
      </c>
    </row>
    <row r="19" spans="1:20" ht="11.25" customHeight="1">
      <c r="A19" s="77" t="s">
        <v>69</v>
      </c>
      <c r="B19" s="25">
        <f t="shared" si="4"/>
        <v>3</v>
      </c>
      <c r="C19" s="92">
        <v>3</v>
      </c>
      <c r="D19" s="142">
        <v>0</v>
      </c>
      <c r="E19" s="78">
        <f t="shared" si="5"/>
        <v>33</v>
      </c>
      <c r="F19" s="92">
        <v>27</v>
      </c>
      <c r="G19" s="142">
        <v>0</v>
      </c>
      <c r="H19" s="92">
        <v>6</v>
      </c>
      <c r="I19" s="90">
        <f t="shared" si="6"/>
        <v>75</v>
      </c>
      <c r="J19" s="92">
        <v>41</v>
      </c>
      <c r="K19" s="90">
        <v>34</v>
      </c>
      <c r="L19" s="93">
        <v>4</v>
      </c>
      <c r="M19" s="90">
        <v>1</v>
      </c>
      <c r="N19" s="25">
        <f t="shared" si="7"/>
        <v>820</v>
      </c>
      <c r="O19" s="95">
        <v>409</v>
      </c>
      <c r="P19" s="25">
        <v>411</v>
      </c>
      <c r="Q19" s="144">
        <f t="shared" si="8"/>
        <v>11</v>
      </c>
      <c r="R19" s="80">
        <f t="shared" si="1"/>
        <v>273.3333333333333</v>
      </c>
      <c r="S19" s="81">
        <f t="shared" si="2"/>
        <v>24.848484848484848</v>
      </c>
      <c r="T19" s="82">
        <f t="shared" si="3"/>
        <v>10.933333333333334</v>
      </c>
    </row>
    <row r="20" spans="1:20" ht="11.25" customHeight="1">
      <c r="A20" s="77" t="s">
        <v>40</v>
      </c>
      <c r="B20" s="25">
        <f t="shared" si="4"/>
        <v>2</v>
      </c>
      <c r="C20" s="92">
        <v>2</v>
      </c>
      <c r="D20" s="142">
        <v>0</v>
      </c>
      <c r="E20" s="78">
        <f t="shared" si="5"/>
        <v>12</v>
      </c>
      <c r="F20" s="92">
        <v>9</v>
      </c>
      <c r="G20" s="142">
        <v>0</v>
      </c>
      <c r="H20" s="92">
        <v>3</v>
      </c>
      <c r="I20" s="90">
        <f t="shared" si="6"/>
        <v>29</v>
      </c>
      <c r="J20" s="92">
        <v>18</v>
      </c>
      <c r="K20" s="90">
        <v>11</v>
      </c>
      <c r="L20" s="93">
        <v>2</v>
      </c>
      <c r="M20" s="142">
        <v>0</v>
      </c>
      <c r="N20" s="25">
        <f t="shared" si="7"/>
        <v>196</v>
      </c>
      <c r="O20" s="95">
        <v>107</v>
      </c>
      <c r="P20" s="25">
        <v>89</v>
      </c>
      <c r="Q20" s="144">
        <f t="shared" si="8"/>
        <v>6</v>
      </c>
      <c r="R20" s="80">
        <f t="shared" si="1"/>
        <v>98</v>
      </c>
      <c r="S20" s="81">
        <f t="shared" si="2"/>
        <v>16.333333333333332</v>
      </c>
      <c r="T20" s="82">
        <f t="shared" si="3"/>
        <v>6.758620689655173</v>
      </c>
    </row>
    <row r="21" spans="1:20" ht="11.25" customHeight="1">
      <c r="A21" s="77" t="s">
        <v>41</v>
      </c>
      <c r="B21" s="25">
        <f t="shared" si="4"/>
        <v>1</v>
      </c>
      <c r="C21" s="92">
        <v>1</v>
      </c>
      <c r="D21" s="142">
        <v>0</v>
      </c>
      <c r="E21" s="78">
        <f t="shared" si="5"/>
        <v>7</v>
      </c>
      <c r="F21" s="92">
        <v>5</v>
      </c>
      <c r="G21" s="142">
        <v>0</v>
      </c>
      <c r="H21" s="92">
        <v>2</v>
      </c>
      <c r="I21" s="90">
        <f t="shared" si="6"/>
        <v>18</v>
      </c>
      <c r="J21" s="92">
        <v>9</v>
      </c>
      <c r="K21" s="90">
        <v>9</v>
      </c>
      <c r="L21" s="93">
        <v>1</v>
      </c>
      <c r="M21" s="142">
        <v>0</v>
      </c>
      <c r="N21" s="25">
        <f t="shared" si="7"/>
        <v>116</v>
      </c>
      <c r="O21" s="95">
        <v>53</v>
      </c>
      <c r="P21" s="25">
        <v>63</v>
      </c>
      <c r="Q21" s="144">
        <f t="shared" si="8"/>
        <v>7</v>
      </c>
      <c r="R21" s="80">
        <f t="shared" si="1"/>
        <v>116</v>
      </c>
      <c r="S21" s="81">
        <f t="shared" si="2"/>
        <v>16.571428571428573</v>
      </c>
      <c r="T21" s="82">
        <f t="shared" si="3"/>
        <v>6.444444444444445</v>
      </c>
    </row>
    <row r="22" spans="1:20" ht="11.25" customHeight="1">
      <c r="A22" s="77"/>
      <c r="B22" s="22"/>
      <c r="C22" s="22"/>
      <c r="D22" s="22"/>
      <c r="E22" s="78"/>
      <c r="F22" s="22"/>
      <c r="G22" s="79"/>
      <c r="H22" s="22"/>
      <c r="I22" s="79"/>
      <c r="J22" s="22"/>
      <c r="K22" s="79"/>
      <c r="L22" s="23"/>
      <c r="M22" s="79"/>
      <c r="N22" s="22"/>
      <c r="O22" s="79"/>
      <c r="P22" s="22"/>
      <c r="Q22" s="144"/>
      <c r="R22" s="80"/>
      <c r="S22" s="80"/>
      <c r="T22" s="137"/>
    </row>
    <row r="23" spans="1:20" s="51" customFormat="1" ht="11.25" customHeight="1">
      <c r="A23" s="83" t="s">
        <v>71</v>
      </c>
      <c r="B23" s="20">
        <f>SUM(B24:B32)</f>
        <v>70</v>
      </c>
      <c r="C23" s="20">
        <f aca="true" t="shared" si="9" ref="C23:P23">SUM(C24:C32)</f>
        <v>70</v>
      </c>
      <c r="D23" s="140">
        <f>SUM(D24:D32)</f>
        <v>0</v>
      </c>
      <c r="E23" s="20">
        <f t="shared" si="9"/>
        <v>723</v>
      </c>
      <c r="F23" s="20">
        <f t="shared" si="9"/>
        <v>585</v>
      </c>
      <c r="G23" s="140">
        <f>SUM(G24:G32)</f>
        <v>0</v>
      </c>
      <c r="H23" s="20">
        <f t="shared" si="9"/>
        <v>138</v>
      </c>
      <c r="I23" s="20">
        <f t="shared" si="9"/>
        <v>1561</v>
      </c>
      <c r="J23" s="20">
        <f t="shared" si="9"/>
        <v>921</v>
      </c>
      <c r="K23" s="84">
        <f t="shared" si="9"/>
        <v>640</v>
      </c>
      <c r="L23" s="21">
        <f t="shared" si="9"/>
        <v>85</v>
      </c>
      <c r="M23" s="20">
        <f t="shared" si="9"/>
        <v>9</v>
      </c>
      <c r="N23" s="20">
        <f t="shared" si="9"/>
        <v>17914</v>
      </c>
      <c r="O23" s="20">
        <f t="shared" si="9"/>
        <v>9276</v>
      </c>
      <c r="P23" s="20">
        <f t="shared" si="9"/>
        <v>8638</v>
      </c>
      <c r="Q23" s="141">
        <f>E23/B23</f>
        <v>10.32857142857143</v>
      </c>
      <c r="R23" s="86">
        <f t="shared" si="1"/>
        <v>255.9142857142857</v>
      </c>
      <c r="S23" s="87">
        <f t="shared" si="2"/>
        <v>24.77731673582296</v>
      </c>
      <c r="T23" s="88">
        <f t="shared" si="3"/>
        <v>11.475976937860345</v>
      </c>
    </row>
    <row r="24" spans="1:20" ht="11.25" customHeight="1">
      <c r="A24" s="77" t="s">
        <v>42</v>
      </c>
      <c r="B24" s="25">
        <f t="shared" si="4"/>
        <v>22</v>
      </c>
      <c r="C24" s="92">
        <v>22</v>
      </c>
      <c r="D24" s="142">
        <v>0</v>
      </c>
      <c r="E24" s="78">
        <f t="shared" si="5"/>
        <v>264</v>
      </c>
      <c r="F24" s="92">
        <v>225</v>
      </c>
      <c r="G24" s="142">
        <v>0</v>
      </c>
      <c r="H24" s="92">
        <v>39</v>
      </c>
      <c r="I24" s="90">
        <f t="shared" si="6"/>
        <v>553</v>
      </c>
      <c r="J24" s="92">
        <v>303</v>
      </c>
      <c r="K24" s="90">
        <v>250</v>
      </c>
      <c r="L24" s="93">
        <v>26</v>
      </c>
      <c r="M24" s="90">
        <v>3</v>
      </c>
      <c r="N24" s="25">
        <f t="shared" si="7"/>
        <v>7007</v>
      </c>
      <c r="O24" s="95">
        <v>3618</v>
      </c>
      <c r="P24" s="25">
        <v>3389</v>
      </c>
      <c r="Q24" s="144">
        <f t="shared" si="8"/>
        <v>12</v>
      </c>
      <c r="R24" s="80">
        <f t="shared" si="1"/>
        <v>318.5</v>
      </c>
      <c r="S24" s="81">
        <f t="shared" si="2"/>
        <v>26.541666666666668</v>
      </c>
      <c r="T24" s="82">
        <f t="shared" si="3"/>
        <v>12.670886075949367</v>
      </c>
    </row>
    <row r="25" spans="1:20" ht="11.25" customHeight="1">
      <c r="A25" s="77" t="s">
        <v>43</v>
      </c>
      <c r="B25" s="25">
        <f t="shared" si="4"/>
        <v>4</v>
      </c>
      <c r="C25" s="92">
        <v>4</v>
      </c>
      <c r="D25" s="142">
        <v>0</v>
      </c>
      <c r="E25" s="78">
        <f t="shared" si="5"/>
        <v>43</v>
      </c>
      <c r="F25" s="92">
        <v>32</v>
      </c>
      <c r="G25" s="142">
        <v>0</v>
      </c>
      <c r="H25" s="92">
        <v>11</v>
      </c>
      <c r="I25" s="90">
        <f t="shared" si="6"/>
        <v>95</v>
      </c>
      <c r="J25" s="92">
        <v>55</v>
      </c>
      <c r="K25" s="90">
        <v>40</v>
      </c>
      <c r="L25" s="93">
        <v>6</v>
      </c>
      <c r="M25" s="90">
        <v>1</v>
      </c>
      <c r="N25" s="25">
        <f t="shared" si="7"/>
        <v>1051</v>
      </c>
      <c r="O25" s="95">
        <v>553</v>
      </c>
      <c r="P25" s="25">
        <v>498</v>
      </c>
      <c r="Q25" s="144">
        <f t="shared" si="8"/>
        <v>10.75</v>
      </c>
      <c r="R25" s="80">
        <f t="shared" si="1"/>
        <v>262.75</v>
      </c>
      <c r="S25" s="81">
        <f t="shared" si="2"/>
        <v>24.441860465116278</v>
      </c>
      <c r="T25" s="82">
        <f t="shared" si="3"/>
        <v>11.063157894736841</v>
      </c>
    </row>
    <row r="26" spans="1:20" ht="11.25" customHeight="1">
      <c r="A26" s="77" t="s">
        <v>44</v>
      </c>
      <c r="B26" s="25">
        <f t="shared" si="4"/>
        <v>3</v>
      </c>
      <c r="C26" s="92">
        <v>3</v>
      </c>
      <c r="D26" s="142">
        <v>0</v>
      </c>
      <c r="E26" s="78">
        <f t="shared" si="5"/>
        <v>30</v>
      </c>
      <c r="F26" s="92">
        <v>22</v>
      </c>
      <c r="G26" s="142">
        <v>0</v>
      </c>
      <c r="H26" s="92">
        <v>8</v>
      </c>
      <c r="I26" s="90">
        <f t="shared" si="6"/>
        <v>67</v>
      </c>
      <c r="J26" s="92">
        <v>39</v>
      </c>
      <c r="K26" s="90">
        <v>28</v>
      </c>
      <c r="L26" s="93">
        <v>4</v>
      </c>
      <c r="M26" s="90">
        <v>2</v>
      </c>
      <c r="N26" s="25">
        <f t="shared" si="7"/>
        <v>711</v>
      </c>
      <c r="O26" s="95">
        <v>375</v>
      </c>
      <c r="P26" s="25">
        <v>336</v>
      </c>
      <c r="Q26" s="144">
        <f t="shared" si="8"/>
        <v>10</v>
      </c>
      <c r="R26" s="80">
        <f t="shared" si="1"/>
        <v>237</v>
      </c>
      <c r="S26" s="81">
        <f t="shared" si="2"/>
        <v>23.7</v>
      </c>
      <c r="T26" s="82">
        <f t="shared" si="3"/>
        <v>10.611940298507463</v>
      </c>
    </row>
    <row r="27" spans="1:20" ht="11.25" customHeight="1">
      <c r="A27" s="77" t="s">
        <v>45</v>
      </c>
      <c r="B27" s="25">
        <f t="shared" si="4"/>
        <v>6</v>
      </c>
      <c r="C27" s="92">
        <v>6</v>
      </c>
      <c r="D27" s="142">
        <v>0</v>
      </c>
      <c r="E27" s="78">
        <f t="shared" si="5"/>
        <v>45</v>
      </c>
      <c r="F27" s="92">
        <v>32</v>
      </c>
      <c r="G27" s="142">
        <v>0</v>
      </c>
      <c r="H27" s="92">
        <v>13</v>
      </c>
      <c r="I27" s="90">
        <f t="shared" si="6"/>
        <v>104</v>
      </c>
      <c r="J27" s="92">
        <v>67</v>
      </c>
      <c r="K27" s="90">
        <v>37</v>
      </c>
      <c r="L27" s="93">
        <v>8</v>
      </c>
      <c r="M27" s="142">
        <v>0</v>
      </c>
      <c r="N27" s="25">
        <f t="shared" si="7"/>
        <v>868</v>
      </c>
      <c r="O27" s="95">
        <v>441</v>
      </c>
      <c r="P27" s="25">
        <v>427</v>
      </c>
      <c r="Q27" s="144">
        <f t="shared" si="8"/>
        <v>7.5</v>
      </c>
      <c r="R27" s="80">
        <f t="shared" si="1"/>
        <v>144.66666666666666</v>
      </c>
      <c r="S27" s="81">
        <f t="shared" si="2"/>
        <v>19.288888888888888</v>
      </c>
      <c r="T27" s="82">
        <f t="shared" si="3"/>
        <v>8.346153846153847</v>
      </c>
    </row>
    <row r="28" spans="1:20" ht="11.25" customHeight="1">
      <c r="A28" s="77" t="s">
        <v>46</v>
      </c>
      <c r="B28" s="25">
        <f t="shared" si="4"/>
        <v>1</v>
      </c>
      <c r="C28" s="92">
        <v>1</v>
      </c>
      <c r="D28" s="142">
        <v>0</v>
      </c>
      <c r="E28" s="78">
        <f t="shared" si="5"/>
        <v>8</v>
      </c>
      <c r="F28" s="92">
        <v>6</v>
      </c>
      <c r="G28" s="142">
        <v>0</v>
      </c>
      <c r="H28" s="92">
        <v>2</v>
      </c>
      <c r="I28" s="90">
        <f t="shared" si="6"/>
        <v>18</v>
      </c>
      <c r="J28" s="92">
        <v>11</v>
      </c>
      <c r="K28" s="90">
        <v>7</v>
      </c>
      <c r="L28" s="93">
        <v>1</v>
      </c>
      <c r="M28" s="142">
        <v>0</v>
      </c>
      <c r="N28" s="25">
        <f t="shared" si="7"/>
        <v>140</v>
      </c>
      <c r="O28" s="95">
        <v>80</v>
      </c>
      <c r="P28" s="25">
        <v>60</v>
      </c>
      <c r="Q28" s="144">
        <f t="shared" si="8"/>
        <v>8</v>
      </c>
      <c r="R28" s="80">
        <f t="shared" si="1"/>
        <v>140</v>
      </c>
      <c r="S28" s="81">
        <f t="shared" si="2"/>
        <v>17.5</v>
      </c>
      <c r="T28" s="82">
        <f t="shared" si="3"/>
        <v>7.777777777777778</v>
      </c>
    </row>
    <row r="29" spans="1:20" ht="11.25" customHeight="1">
      <c r="A29" s="77" t="s">
        <v>47</v>
      </c>
      <c r="B29" s="25">
        <f t="shared" si="4"/>
        <v>13</v>
      </c>
      <c r="C29" s="92">
        <v>13</v>
      </c>
      <c r="D29" s="142">
        <v>0</v>
      </c>
      <c r="E29" s="78">
        <f t="shared" si="5"/>
        <v>140</v>
      </c>
      <c r="F29" s="92">
        <v>114</v>
      </c>
      <c r="G29" s="142">
        <v>0</v>
      </c>
      <c r="H29" s="92">
        <v>26</v>
      </c>
      <c r="I29" s="90">
        <f t="shared" si="6"/>
        <v>288</v>
      </c>
      <c r="J29" s="92">
        <v>175</v>
      </c>
      <c r="K29" s="90">
        <v>113</v>
      </c>
      <c r="L29" s="93">
        <v>16</v>
      </c>
      <c r="M29" s="90">
        <v>2</v>
      </c>
      <c r="N29" s="25">
        <f t="shared" si="7"/>
        <v>3507</v>
      </c>
      <c r="O29" s="95">
        <v>1782</v>
      </c>
      <c r="P29" s="25">
        <v>1725</v>
      </c>
      <c r="Q29" s="144">
        <f t="shared" si="8"/>
        <v>10.76923076923077</v>
      </c>
      <c r="R29" s="80">
        <f t="shared" si="1"/>
        <v>269.7692307692308</v>
      </c>
      <c r="S29" s="81">
        <f t="shared" si="2"/>
        <v>25.05</v>
      </c>
      <c r="T29" s="82">
        <f t="shared" si="3"/>
        <v>12.177083333333334</v>
      </c>
    </row>
    <row r="30" spans="1:20" ht="11.25" customHeight="1">
      <c r="A30" s="77" t="s">
        <v>48</v>
      </c>
      <c r="B30" s="25">
        <f t="shared" si="4"/>
        <v>11</v>
      </c>
      <c r="C30" s="92">
        <v>11</v>
      </c>
      <c r="D30" s="142">
        <v>0</v>
      </c>
      <c r="E30" s="78">
        <f t="shared" si="5"/>
        <v>88</v>
      </c>
      <c r="F30" s="92">
        <v>69</v>
      </c>
      <c r="G30" s="142">
        <v>0</v>
      </c>
      <c r="H30" s="92">
        <v>19</v>
      </c>
      <c r="I30" s="90">
        <f t="shared" si="6"/>
        <v>208</v>
      </c>
      <c r="J30" s="92">
        <v>126</v>
      </c>
      <c r="K30" s="90">
        <v>82</v>
      </c>
      <c r="L30" s="93">
        <v>12</v>
      </c>
      <c r="M30" s="90">
        <v>1</v>
      </c>
      <c r="N30" s="25">
        <f t="shared" si="7"/>
        <v>2010</v>
      </c>
      <c r="O30" s="95">
        <v>1071</v>
      </c>
      <c r="P30" s="25">
        <v>939</v>
      </c>
      <c r="Q30" s="144">
        <f t="shared" si="8"/>
        <v>8</v>
      </c>
      <c r="R30" s="80">
        <f t="shared" si="1"/>
        <v>182.72727272727272</v>
      </c>
      <c r="S30" s="81">
        <f t="shared" si="2"/>
        <v>22.84090909090909</v>
      </c>
      <c r="T30" s="82">
        <f t="shared" si="3"/>
        <v>9.663461538461538</v>
      </c>
    </row>
    <row r="31" spans="1:20" ht="11.25" customHeight="1">
      <c r="A31" s="77" t="s">
        <v>49</v>
      </c>
      <c r="B31" s="25">
        <f t="shared" si="4"/>
        <v>5</v>
      </c>
      <c r="C31" s="92">
        <v>5</v>
      </c>
      <c r="D31" s="142">
        <v>0</v>
      </c>
      <c r="E31" s="78">
        <f t="shared" si="5"/>
        <v>42</v>
      </c>
      <c r="F31" s="92">
        <v>33</v>
      </c>
      <c r="G31" s="142">
        <v>0</v>
      </c>
      <c r="H31" s="92">
        <v>9</v>
      </c>
      <c r="I31" s="90">
        <f t="shared" si="6"/>
        <v>99</v>
      </c>
      <c r="J31" s="92">
        <v>64</v>
      </c>
      <c r="K31" s="90">
        <v>35</v>
      </c>
      <c r="L31" s="93">
        <v>6</v>
      </c>
      <c r="M31" s="142">
        <v>0</v>
      </c>
      <c r="N31" s="25">
        <f t="shared" si="7"/>
        <v>953</v>
      </c>
      <c r="O31" s="95">
        <v>489</v>
      </c>
      <c r="P31" s="25">
        <v>464</v>
      </c>
      <c r="Q31" s="144">
        <f t="shared" si="8"/>
        <v>8.4</v>
      </c>
      <c r="R31" s="80">
        <f t="shared" si="1"/>
        <v>190.6</v>
      </c>
      <c r="S31" s="81">
        <f t="shared" si="2"/>
        <v>22.69047619047619</v>
      </c>
      <c r="T31" s="82">
        <f t="shared" si="3"/>
        <v>9.626262626262626</v>
      </c>
    </row>
    <row r="32" spans="1:20" ht="11.25" customHeight="1">
      <c r="A32" s="77" t="s">
        <v>108</v>
      </c>
      <c r="B32" s="25">
        <f t="shared" si="4"/>
        <v>5</v>
      </c>
      <c r="C32" s="92">
        <v>5</v>
      </c>
      <c r="D32" s="142">
        <v>0</v>
      </c>
      <c r="E32" s="78">
        <f t="shared" si="5"/>
        <v>63</v>
      </c>
      <c r="F32" s="92">
        <v>52</v>
      </c>
      <c r="G32" s="142">
        <v>0</v>
      </c>
      <c r="H32" s="92">
        <v>11</v>
      </c>
      <c r="I32" s="90">
        <f t="shared" si="6"/>
        <v>129</v>
      </c>
      <c r="J32" s="92">
        <v>81</v>
      </c>
      <c r="K32" s="90">
        <v>48</v>
      </c>
      <c r="L32" s="93">
        <v>6</v>
      </c>
      <c r="M32" s="142">
        <v>0</v>
      </c>
      <c r="N32" s="25">
        <f t="shared" si="7"/>
        <v>1667</v>
      </c>
      <c r="O32" s="95">
        <v>867</v>
      </c>
      <c r="P32" s="25">
        <v>800</v>
      </c>
      <c r="Q32" s="144">
        <f t="shared" si="8"/>
        <v>12.6</v>
      </c>
      <c r="R32" s="80">
        <f t="shared" si="1"/>
        <v>333.4</v>
      </c>
      <c r="S32" s="81">
        <f t="shared" si="2"/>
        <v>26.46031746031746</v>
      </c>
      <c r="T32" s="146">
        <f t="shared" si="3"/>
        <v>12.922480620155039</v>
      </c>
    </row>
    <row r="33" spans="1:20" ht="11.25" customHeight="1">
      <c r="A33" s="77"/>
      <c r="B33" s="22"/>
      <c r="C33" s="22"/>
      <c r="D33" s="22"/>
      <c r="E33" s="78"/>
      <c r="F33" s="22"/>
      <c r="G33" s="79"/>
      <c r="H33" s="22"/>
      <c r="I33" s="79"/>
      <c r="J33" s="22"/>
      <c r="K33" s="79"/>
      <c r="L33" s="23"/>
      <c r="M33" s="79"/>
      <c r="N33" s="22"/>
      <c r="O33" s="79"/>
      <c r="P33" s="22"/>
      <c r="Q33" s="144"/>
      <c r="R33" s="80"/>
      <c r="S33" s="80"/>
      <c r="T33" s="147"/>
    </row>
    <row r="34" spans="1:20" s="51" customFormat="1" ht="11.25" customHeight="1">
      <c r="A34" s="83" t="s">
        <v>72</v>
      </c>
      <c r="B34" s="20">
        <f>B35</f>
        <v>55</v>
      </c>
      <c r="C34" s="20">
        <f aca="true" t="shared" si="10" ref="C34:P34">C35</f>
        <v>55</v>
      </c>
      <c r="D34" s="140">
        <v>0</v>
      </c>
      <c r="E34" s="20">
        <f t="shared" si="10"/>
        <v>767</v>
      </c>
      <c r="F34" s="20">
        <f t="shared" si="10"/>
        <v>693</v>
      </c>
      <c r="G34" s="140">
        <v>0</v>
      </c>
      <c r="H34" s="20">
        <f t="shared" si="10"/>
        <v>74</v>
      </c>
      <c r="I34" s="20">
        <f t="shared" si="10"/>
        <v>1512</v>
      </c>
      <c r="J34" s="20">
        <f t="shared" si="10"/>
        <v>852</v>
      </c>
      <c r="K34" s="84">
        <f t="shared" si="10"/>
        <v>660</v>
      </c>
      <c r="L34" s="21">
        <f t="shared" si="10"/>
        <v>66</v>
      </c>
      <c r="M34" s="20">
        <f t="shared" si="10"/>
        <v>6</v>
      </c>
      <c r="N34" s="20">
        <f t="shared" si="10"/>
        <v>23994</v>
      </c>
      <c r="O34" s="20">
        <f t="shared" si="10"/>
        <v>12285</v>
      </c>
      <c r="P34" s="20">
        <f t="shared" si="10"/>
        <v>11709</v>
      </c>
      <c r="Q34" s="86">
        <f>E34/B34</f>
        <v>13.945454545454545</v>
      </c>
      <c r="R34" s="86">
        <f t="shared" si="1"/>
        <v>436.25454545454545</v>
      </c>
      <c r="S34" s="87">
        <f t="shared" si="2"/>
        <v>31.282920469361148</v>
      </c>
      <c r="T34" s="148">
        <f>N34/I34</f>
        <v>15.869047619047619</v>
      </c>
    </row>
    <row r="35" spans="1:20" ht="11.25" customHeight="1">
      <c r="A35" s="77" t="s">
        <v>50</v>
      </c>
      <c r="B35" s="25">
        <f>C35+D35</f>
        <v>55</v>
      </c>
      <c r="C35" s="92">
        <v>55</v>
      </c>
      <c r="D35" s="142">
        <v>0</v>
      </c>
      <c r="E35" s="78">
        <f t="shared" si="5"/>
        <v>767</v>
      </c>
      <c r="F35" s="92">
        <v>693</v>
      </c>
      <c r="G35" s="142">
        <v>0</v>
      </c>
      <c r="H35" s="92">
        <v>74</v>
      </c>
      <c r="I35" s="149">
        <f t="shared" si="6"/>
        <v>1512</v>
      </c>
      <c r="J35" s="92">
        <v>852</v>
      </c>
      <c r="K35" s="150">
        <v>660</v>
      </c>
      <c r="L35" s="93">
        <v>66</v>
      </c>
      <c r="M35" s="150">
        <v>6</v>
      </c>
      <c r="N35" s="25">
        <f t="shared" si="7"/>
        <v>23994</v>
      </c>
      <c r="O35" s="149">
        <v>12285</v>
      </c>
      <c r="P35" s="25">
        <v>11709</v>
      </c>
      <c r="Q35" s="80">
        <f t="shared" si="8"/>
        <v>13.945454545454545</v>
      </c>
      <c r="R35" s="80">
        <f t="shared" si="1"/>
        <v>436.25454545454545</v>
      </c>
      <c r="S35" s="81">
        <f t="shared" si="2"/>
        <v>31.282920469361148</v>
      </c>
      <c r="T35" s="146">
        <f t="shared" si="3"/>
        <v>15.869047619047619</v>
      </c>
    </row>
    <row r="36" spans="1:19" ht="11.25" customHeight="1">
      <c r="A36" s="72"/>
      <c r="B36" s="76"/>
      <c r="C36" s="76"/>
      <c r="D36" s="76"/>
      <c r="E36" s="76"/>
      <c r="F36" s="76"/>
      <c r="G36" s="76"/>
      <c r="H36" s="76"/>
      <c r="I36" s="76"/>
      <c r="J36" s="76"/>
      <c r="K36" s="74"/>
      <c r="L36" s="72"/>
      <c r="M36" s="76"/>
      <c r="N36" s="76"/>
      <c r="O36" s="76"/>
      <c r="P36" s="76"/>
      <c r="Q36" s="76"/>
      <c r="R36" s="76"/>
      <c r="S36" s="76"/>
    </row>
    <row r="37" spans="1:20" s="51" customFormat="1" ht="11.25" customHeight="1">
      <c r="A37" s="83" t="s">
        <v>75</v>
      </c>
      <c r="B37" s="20">
        <f>SUM(B38:B39)</f>
        <v>2</v>
      </c>
      <c r="C37" s="20">
        <f aca="true" t="shared" si="11" ref="C37:P37">SUM(C38:C39)</f>
        <v>2</v>
      </c>
      <c r="D37" s="122">
        <f t="shared" si="11"/>
        <v>0</v>
      </c>
      <c r="E37" s="20">
        <f t="shared" si="11"/>
        <v>10</v>
      </c>
      <c r="F37" s="20">
        <f t="shared" si="11"/>
        <v>10</v>
      </c>
      <c r="G37" s="122">
        <f t="shared" si="11"/>
        <v>0</v>
      </c>
      <c r="H37" s="122">
        <f t="shared" si="11"/>
        <v>0</v>
      </c>
      <c r="I37" s="20">
        <f t="shared" si="11"/>
        <v>30</v>
      </c>
      <c r="J37" s="20">
        <f t="shared" si="11"/>
        <v>22</v>
      </c>
      <c r="K37" s="84">
        <f t="shared" si="11"/>
        <v>8</v>
      </c>
      <c r="L37" s="21">
        <f t="shared" si="11"/>
        <v>2</v>
      </c>
      <c r="M37" s="20">
        <f t="shared" si="11"/>
        <v>2</v>
      </c>
      <c r="N37" s="20">
        <f t="shared" si="11"/>
        <v>398</v>
      </c>
      <c r="O37" s="20">
        <f t="shared" si="11"/>
        <v>199</v>
      </c>
      <c r="P37" s="20">
        <f t="shared" si="11"/>
        <v>199</v>
      </c>
      <c r="Q37" s="86">
        <f>E37/B37</f>
        <v>5</v>
      </c>
      <c r="R37" s="86">
        <f>N37/C37</f>
        <v>199</v>
      </c>
      <c r="S37" s="87">
        <f>N37/E37</f>
        <v>39.8</v>
      </c>
      <c r="T37" s="148">
        <f>N37/I37</f>
        <v>13.266666666666667</v>
      </c>
    </row>
    <row r="38" spans="1:20" s="51" customFormat="1" ht="11.25" customHeight="1">
      <c r="A38" s="77" t="s">
        <v>109</v>
      </c>
      <c r="B38" s="25">
        <f>C38+D38</f>
        <v>1</v>
      </c>
      <c r="C38" s="92">
        <v>1</v>
      </c>
      <c r="D38" s="142">
        <v>0</v>
      </c>
      <c r="E38" s="78">
        <f>F38+G38+H38</f>
        <v>6</v>
      </c>
      <c r="F38" s="92">
        <v>6</v>
      </c>
      <c r="G38" s="151">
        <v>0</v>
      </c>
      <c r="H38" s="151">
        <v>0</v>
      </c>
      <c r="I38" s="90">
        <f>J38+K38</f>
        <v>17</v>
      </c>
      <c r="J38" s="92">
        <v>11</v>
      </c>
      <c r="K38" s="90">
        <v>6</v>
      </c>
      <c r="L38" s="93">
        <v>1</v>
      </c>
      <c r="M38" s="145">
        <v>1</v>
      </c>
      <c r="N38" s="25">
        <f>O38+P38</f>
        <v>239</v>
      </c>
      <c r="O38" s="95">
        <v>119</v>
      </c>
      <c r="P38" s="25">
        <v>120</v>
      </c>
      <c r="Q38" s="144">
        <f>E38/B38</f>
        <v>6</v>
      </c>
      <c r="R38" s="80">
        <f>N38/C38</f>
        <v>239</v>
      </c>
      <c r="S38" s="81">
        <f>N38/E38</f>
        <v>39.833333333333336</v>
      </c>
      <c r="T38" s="82">
        <f>N38/I38</f>
        <v>14.058823529411764</v>
      </c>
    </row>
    <row r="39" spans="1:20" ht="11.25" customHeight="1">
      <c r="A39" s="102" t="s">
        <v>97</v>
      </c>
      <c r="B39" s="68">
        <f t="shared" si="4"/>
        <v>1</v>
      </c>
      <c r="C39" s="68">
        <v>1</v>
      </c>
      <c r="D39" s="152">
        <v>0</v>
      </c>
      <c r="E39" s="103">
        <f t="shared" si="5"/>
        <v>4</v>
      </c>
      <c r="F39" s="68">
        <v>4</v>
      </c>
      <c r="G39" s="152">
        <v>0</v>
      </c>
      <c r="H39" s="152">
        <v>0</v>
      </c>
      <c r="I39" s="68">
        <f t="shared" si="6"/>
        <v>13</v>
      </c>
      <c r="J39" s="68">
        <v>11</v>
      </c>
      <c r="K39" s="69">
        <v>2</v>
      </c>
      <c r="L39" s="153">
        <v>1</v>
      </c>
      <c r="M39" s="153">
        <v>1</v>
      </c>
      <c r="N39" s="68">
        <f t="shared" si="7"/>
        <v>159</v>
      </c>
      <c r="O39" s="68">
        <v>80</v>
      </c>
      <c r="P39" s="68">
        <v>79</v>
      </c>
      <c r="Q39" s="110">
        <f t="shared" si="8"/>
        <v>4</v>
      </c>
      <c r="R39" s="110">
        <f t="shared" si="1"/>
        <v>159</v>
      </c>
      <c r="S39" s="111">
        <f t="shared" si="2"/>
        <v>39.75</v>
      </c>
      <c r="T39" s="154">
        <f t="shared" si="3"/>
        <v>12.23076923076923</v>
      </c>
    </row>
    <row r="40" spans="1:20" ht="11.25" customHeight="1">
      <c r="A40" s="155" t="s">
        <v>98</v>
      </c>
      <c r="D40" s="156"/>
      <c r="E40" s="79"/>
      <c r="G40" s="156"/>
      <c r="H40" s="156"/>
      <c r="L40" s="157"/>
      <c r="M40" s="157"/>
      <c r="Q40" s="147"/>
      <c r="R40" s="147"/>
      <c r="S40" s="146"/>
      <c r="T40" s="146"/>
    </row>
    <row r="41" ht="4.5" customHeight="1"/>
    <row r="42" spans="1:12" s="135" customFormat="1" ht="10.5" customHeight="1">
      <c r="A42" s="43" t="s">
        <v>101</v>
      </c>
      <c r="B42" s="43"/>
      <c r="C42" s="43"/>
      <c r="D42" s="43"/>
      <c r="E42" s="43"/>
      <c r="F42" s="43"/>
      <c r="G42" s="43"/>
      <c r="L42" s="136"/>
    </row>
    <row r="43" spans="1:20" ht="5.25" customHeight="1">
      <c r="A43" s="158"/>
      <c r="B43" s="159"/>
      <c r="C43" s="158"/>
      <c r="D43" s="159"/>
      <c r="E43" s="160"/>
      <c r="F43" s="159"/>
      <c r="G43" s="161"/>
      <c r="H43" s="159"/>
      <c r="I43" s="161"/>
      <c r="J43" s="159"/>
      <c r="K43" s="161"/>
      <c r="L43" s="158"/>
      <c r="M43" s="161"/>
      <c r="N43" s="159"/>
      <c r="O43" s="161"/>
      <c r="P43" s="159"/>
      <c r="Q43" s="159"/>
      <c r="R43" s="159"/>
      <c r="S43" s="159"/>
      <c r="T43" s="160"/>
    </row>
    <row r="44" spans="1:20" ht="10.5" customHeight="1">
      <c r="A44" s="77" t="s">
        <v>96</v>
      </c>
      <c r="B44" s="22">
        <v>1</v>
      </c>
      <c r="C44" s="22">
        <v>1</v>
      </c>
      <c r="D44" s="123">
        <v>0</v>
      </c>
      <c r="E44" s="22">
        <v>11</v>
      </c>
      <c r="F44" s="22">
        <v>11</v>
      </c>
      <c r="G44" s="123">
        <v>0</v>
      </c>
      <c r="H44" s="123">
        <v>0</v>
      </c>
      <c r="I44" s="22">
        <v>29</v>
      </c>
      <c r="J44" s="22">
        <v>16</v>
      </c>
      <c r="K44" s="78">
        <v>13</v>
      </c>
      <c r="L44" s="23">
        <v>2</v>
      </c>
      <c r="M44" s="123">
        <v>0</v>
      </c>
      <c r="N44" s="22">
        <v>317</v>
      </c>
      <c r="O44" s="22">
        <v>164</v>
      </c>
      <c r="P44" s="22">
        <v>153</v>
      </c>
      <c r="Q44" s="80">
        <v>11</v>
      </c>
      <c r="R44" s="80">
        <v>317</v>
      </c>
      <c r="S44" s="81">
        <v>28.818181818181817</v>
      </c>
      <c r="T44" s="82">
        <v>10.931034482758621</v>
      </c>
    </row>
    <row r="45" spans="1:20" ht="7.5" customHeight="1">
      <c r="A45" s="83"/>
      <c r="B45" s="20"/>
      <c r="C45" s="21"/>
      <c r="D45" s="122"/>
      <c r="E45" s="84"/>
      <c r="F45" s="20"/>
      <c r="G45" s="162"/>
      <c r="H45" s="122"/>
      <c r="I45" s="85"/>
      <c r="J45" s="20"/>
      <c r="K45" s="85"/>
      <c r="L45" s="21"/>
      <c r="M45" s="162"/>
      <c r="N45" s="20"/>
      <c r="O45" s="85"/>
      <c r="P45" s="20"/>
      <c r="Q45" s="86"/>
      <c r="R45" s="86"/>
      <c r="S45" s="87"/>
      <c r="T45" s="88"/>
    </row>
    <row r="46" spans="1:20" ht="10.5" customHeight="1">
      <c r="A46" s="83" t="s">
        <v>112</v>
      </c>
      <c r="B46" s="20">
        <f>SUM(B48:B49)</f>
        <v>2</v>
      </c>
      <c r="C46" s="20">
        <f aca="true" t="shared" si="12" ref="C46:P46">SUM(C48:C49)</f>
        <v>2</v>
      </c>
      <c r="D46" s="122">
        <f t="shared" si="12"/>
        <v>0</v>
      </c>
      <c r="E46" s="20">
        <f t="shared" si="12"/>
        <v>35</v>
      </c>
      <c r="F46" s="20">
        <f t="shared" si="12"/>
        <v>30</v>
      </c>
      <c r="G46" s="122">
        <f t="shared" si="12"/>
        <v>0</v>
      </c>
      <c r="H46" s="20">
        <f t="shared" si="12"/>
        <v>5</v>
      </c>
      <c r="I46" s="20">
        <f t="shared" si="12"/>
        <v>71</v>
      </c>
      <c r="J46" s="20">
        <f t="shared" si="12"/>
        <v>38</v>
      </c>
      <c r="K46" s="84">
        <f t="shared" si="12"/>
        <v>33</v>
      </c>
      <c r="L46" s="21">
        <f t="shared" si="12"/>
        <v>4</v>
      </c>
      <c r="M46" s="20">
        <f t="shared" si="12"/>
        <v>2</v>
      </c>
      <c r="N46" s="20">
        <f t="shared" si="12"/>
        <v>747</v>
      </c>
      <c r="O46" s="20">
        <f t="shared" si="12"/>
        <v>393</v>
      </c>
      <c r="P46" s="20">
        <f t="shared" si="12"/>
        <v>354</v>
      </c>
      <c r="Q46" s="86">
        <f>E46/B46</f>
        <v>17.5</v>
      </c>
      <c r="R46" s="86">
        <f>N46/C46</f>
        <v>373.5</v>
      </c>
      <c r="S46" s="87">
        <f>N46/E46</f>
        <v>21.34285714285714</v>
      </c>
      <c r="T46" s="88">
        <f>N46/I46</f>
        <v>10.52112676056338</v>
      </c>
    </row>
    <row r="47" spans="1:20" ht="9" customHeight="1">
      <c r="A47" s="77"/>
      <c r="B47" s="22"/>
      <c r="C47" s="23"/>
      <c r="D47" s="22"/>
      <c r="E47" s="78"/>
      <c r="F47" s="22"/>
      <c r="G47" s="79"/>
      <c r="H47" s="22"/>
      <c r="I47" s="79"/>
      <c r="J47" s="22"/>
      <c r="K47" s="79"/>
      <c r="L47" s="23"/>
      <c r="M47" s="79"/>
      <c r="N47" s="22"/>
      <c r="O47" s="79"/>
      <c r="P47" s="22"/>
      <c r="Q47" s="80"/>
      <c r="R47" s="80"/>
      <c r="S47" s="80"/>
      <c r="T47" s="137"/>
    </row>
    <row r="48" spans="1:20" ht="10.5" customHeight="1">
      <c r="A48" s="163" t="s">
        <v>126</v>
      </c>
      <c r="B48" s="22">
        <f>SUM(C48:D48)</f>
        <v>1</v>
      </c>
      <c r="C48" s="23">
        <v>1</v>
      </c>
      <c r="D48" s="123">
        <v>0</v>
      </c>
      <c r="E48" s="78">
        <f>F48+G48+H48</f>
        <v>12</v>
      </c>
      <c r="F48" s="22">
        <v>12</v>
      </c>
      <c r="G48" s="123">
        <v>0</v>
      </c>
      <c r="H48" s="123">
        <v>0</v>
      </c>
      <c r="I48" s="79">
        <f>J48+K48</f>
        <v>29</v>
      </c>
      <c r="J48" s="22">
        <v>16</v>
      </c>
      <c r="K48" s="79">
        <v>13</v>
      </c>
      <c r="L48" s="23">
        <v>2</v>
      </c>
      <c r="M48" s="126">
        <v>1</v>
      </c>
      <c r="N48" s="22">
        <f>O48+P48</f>
        <v>348</v>
      </c>
      <c r="O48" s="79">
        <v>185</v>
      </c>
      <c r="P48" s="22">
        <v>163</v>
      </c>
      <c r="Q48" s="80">
        <f>E48/B48</f>
        <v>12</v>
      </c>
      <c r="R48" s="80">
        <f>N48/C48</f>
        <v>348</v>
      </c>
      <c r="S48" s="81">
        <f>N48/E48</f>
        <v>29</v>
      </c>
      <c r="T48" s="82">
        <f>N48/I48</f>
        <v>12</v>
      </c>
    </row>
    <row r="49" spans="1:20" ht="10.5" customHeight="1">
      <c r="A49" s="164" t="s">
        <v>127</v>
      </c>
      <c r="B49" s="28">
        <f>SUM(C49:D49)</f>
        <v>1</v>
      </c>
      <c r="C49" s="131">
        <v>1</v>
      </c>
      <c r="D49" s="108">
        <v>0</v>
      </c>
      <c r="E49" s="132">
        <f>F49+G49+H49</f>
        <v>23</v>
      </c>
      <c r="F49" s="105">
        <v>18</v>
      </c>
      <c r="G49" s="108">
        <v>0</v>
      </c>
      <c r="H49" s="165">
        <v>5</v>
      </c>
      <c r="I49" s="106">
        <f>J49+K49</f>
        <v>42</v>
      </c>
      <c r="J49" s="105">
        <v>22</v>
      </c>
      <c r="K49" s="106">
        <v>20</v>
      </c>
      <c r="L49" s="107">
        <v>2</v>
      </c>
      <c r="M49" s="165">
        <v>1</v>
      </c>
      <c r="N49" s="28">
        <f>O49+P49</f>
        <v>399</v>
      </c>
      <c r="O49" s="133">
        <v>208</v>
      </c>
      <c r="P49" s="28">
        <v>191</v>
      </c>
      <c r="Q49" s="110">
        <f>E49/B49</f>
        <v>23</v>
      </c>
      <c r="R49" s="110">
        <f>N49/C49</f>
        <v>399</v>
      </c>
      <c r="S49" s="111">
        <f>N49/E49</f>
        <v>17.347826086956523</v>
      </c>
      <c r="T49" s="112">
        <f>N49/I49</f>
        <v>9.5</v>
      </c>
    </row>
  </sheetData>
  <sheetProtection/>
  <mergeCells count="10">
    <mergeCell ref="N1:P1"/>
    <mergeCell ref="Q1:R1"/>
    <mergeCell ref="S1:S2"/>
    <mergeCell ref="T1:T2"/>
    <mergeCell ref="A1:A2"/>
    <mergeCell ref="B1:D1"/>
    <mergeCell ref="E1:H1"/>
    <mergeCell ref="I1:K1"/>
    <mergeCell ref="L1:L2"/>
    <mergeCell ref="M1:M2"/>
  </mergeCells>
  <printOptions horizontalCentered="1"/>
  <pageMargins left="0.2755905511811024" right="0.2755905511811024" top="0.3937007874015748" bottom="0.5118110236220472" header="0.31496062992125984" footer="0.2362204724409449"/>
  <pageSetup firstPageNumber="48" useFirstPageNumber="1" horizontalDpi="600" verticalDpi="600" orientation="portrait" pageOrder="overThenDown" paperSize="9" scale="153" r:id="rId1"/>
  <headerFooter alignWithMargins="0">
    <oddFooter>&amp;C&amp;"ＭＳ 明朝,標準"- &amp;P -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2017-10-25T05:41:46Z</cp:lastPrinted>
  <dcterms:created xsi:type="dcterms:W3CDTF">2007-02-22T08:07:55Z</dcterms:created>
  <dcterms:modified xsi:type="dcterms:W3CDTF">2017-10-25T05:42:37Z</dcterms:modified>
  <cp:category/>
  <cp:version/>
  <cp:contentType/>
  <cp:contentStatus/>
</cp:coreProperties>
</file>