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0-31" sheetId="1" r:id="rId1"/>
    <sheet name="32-33" sheetId="2" r:id="rId2"/>
  </sheets>
  <definedNames>
    <definedName name="_xlnm.Print_Area" localSheetId="0">'30-31'!$A$1:$Q$36</definedName>
    <definedName name="_xlnm.Print_Area" localSheetId="1">'32-33'!$A$1:$AA$34</definedName>
  </definedNames>
  <calcPr fullCalcOnLoad="1"/>
</workbook>
</file>

<file path=xl/sharedStrings.xml><?xml version="1.0" encoding="utf-8"?>
<sst xmlns="http://schemas.openxmlformats.org/spreadsheetml/2006/main" count="143" uniqueCount="114">
  <si>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</si>
  <si>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</si>
  <si>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</si>
  <si>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</si>
  <si>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</si>
  <si>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</si>
  <si>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</si>
  <si>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</si>
  <si>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</si>
  <si>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</si>
  <si>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</si>
  <si>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</si>
  <si>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</si>
  <si>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（Ｆ）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</si>
  <si>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</si>
  <si>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</si>
  <si>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</si>
  <si>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</si>
  <si>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</si>
  <si>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</si>
  <si>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</si>
  <si>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</si>
  <si>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</si>
  <si>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</si>
  <si>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</si>
  <si>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</si>
  <si>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</si>
  <si>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</si>
  <si>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</si>
  <si>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</si>
  <si>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</si>
  <si>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</si>
  <si>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</si>
  <si>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</si>
  <si>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</si>
  <si>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</si>
  <si>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</si>
  <si>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</si>
  <si>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</si>
  <si>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</si>
  <si>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</si>
  <si>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</si>
  <si>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</si>
  <si>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</si>
  <si>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</si>
  <si>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</si>
  <si>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</si>
  <si>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</si>
  <si>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</si>
  <si>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</si>
  <si>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</si>
  <si>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</si>
  <si>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</si>
  <si>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</si>
  <si>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</si>
  <si>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</si>
  <si>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</si>
  <si>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</si>
  <si>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</si>
  <si>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</si>
  <si>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</si>
  <si>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</si>
  <si>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</si>
  <si>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</si>
  <si>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</si>
  <si>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</si>
  <si>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</si>
  <si>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</si>
  <si>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</si>
  <si>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</si>
  <si>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</si>
  <si>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</si>
  <si>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</si>
  <si>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</si>
  <si>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Bのうち就職している者（再掲）</t>
  </si>
  <si>
    <t>C,Dのうち就職している者(再掲)</t>
  </si>
  <si>
    <t>就職率（E+H+I+J／T)</t>
  </si>
  <si>
    <t>情報</t>
  </si>
  <si>
    <t>（Ｄ）</t>
  </si>
  <si>
    <t>（Ｉ）</t>
  </si>
  <si>
    <t>（Ｊ）</t>
  </si>
  <si>
    <t>（A／T）</t>
  </si>
  <si>
    <t>（E+H+I+J/T）</t>
  </si>
  <si>
    <t>　　ア　卒業後進路</t>
  </si>
  <si>
    <t>前年度
卒業者</t>
  </si>
  <si>
    <t>不詳・死亡</t>
  </si>
  <si>
    <t>（Ｇ）</t>
  </si>
  <si>
    <t>(Ｔ)</t>
  </si>
  <si>
    <t>(Ａ)</t>
  </si>
  <si>
    <t>(Ｂ)</t>
  </si>
  <si>
    <t>(Ｃ)</t>
  </si>
  <si>
    <t>(Ｄ)</t>
  </si>
  <si>
    <t>(Ｅ)</t>
  </si>
  <si>
    <t>(Ｆ)</t>
  </si>
  <si>
    <t>(Ｈ)</t>
  </si>
  <si>
    <t>(Ｉ)</t>
  </si>
  <si>
    <t>(Ｊ)</t>
  </si>
  <si>
    <t>10.3</t>
  </si>
  <si>
    <t>(Ｇ)</t>
  </si>
  <si>
    <t>＊公立は「専修学校（一般課程）等入学者」に「進学希望者（予備校）」を含まない。</t>
  </si>
  <si>
    <t>＊私立は「専修学校（一般課程）等入学者」に「進学希望者（予備校）」を含む。</t>
  </si>
  <si>
    <t>(Ｈ26.5.1 現在　教育政策課調)</t>
  </si>
  <si>
    <t>(Ｈ26.5.1現在　教育政策課調)</t>
  </si>
  <si>
    <t>26年3月卒業者</t>
  </si>
  <si>
    <t>大学等の別科、高校等の専攻科等</t>
  </si>
  <si>
    <t>大学等の別科、高校等の専攻科等</t>
  </si>
  <si>
    <t>平成5年3月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</si>
  <si>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</si>
  <si>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</si>
  <si>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</si>
  <si>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</si>
  <si>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</si>
  <si>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大学等進学率（A／T）</t>
  </si>
  <si>
    <t>大学等進学者計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</si>
</sst>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>
      <alignment vertical="center"/>
    </xf>
    <xf numFmtId="182" fontId="10" fillId="0" borderId="33" xfId="0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225" fontId="5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182" fontId="5" fillId="33" borderId="11" xfId="0" applyNumberFormat="1" applyFont="1" applyFill="1" applyBorder="1" applyAlignment="1">
      <alignment vertical="center"/>
    </xf>
    <xf numFmtId="182" fontId="5" fillId="33" borderId="1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6" xfId="0" applyNumberFormat="1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33" borderId="12" xfId="49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/>
    </xf>
    <xf numFmtId="225" fontId="5" fillId="33" borderId="12" xfId="0" applyNumberFormat="1" applyFont="1" applyFill="1" applyBorder="1" applyAlignment="1">
      <alignment vertical="center"/>
    </xf>
    <xf numFmtId="180" fontId="10" fillId="33" borderId="11" xfId="61" applyNumberFormat="1" applyFont="1" applyFill="1" applyBorder="1">
      <alignment vertical="center"/>
      <protection/>
    </xf>
    <xf numFmtId="180" fontId="7" fillId="33" borderId="12" xfId="0" applyNumberFormat="1" applyFont="1" applyFill="1" applyBorder="1" applyAlignment="1">
      <alignment vertical="center"/>
    </xf>
    <xf numFmtId="180" fontId="10" fillId="33" borderId="12" xfId="61" applyNumberFormat="1" applyFont="1" applyFill="1" applyBorder="1">
      <alignment vertical="center"/>
      <protection/>
    </xf>
    <xf numFmtId="180" fontId="10" fillId="33" borderId="13" xfId="61" applyNumberFormat="1" applyFont="1" applyFill="1" applyBorder="1">
      <alignment vertical="center"/>
      <protection/>
    </xf>
    <xf numFmtId="0" fontId="10" fillId="33" borderId="11" xfId="0" applyNumberFormat="1" applyFont="1" applyFill="1" applyBorder="1" applyAlignment="1">
      <alignment vertical="center"/>
    </xf>
    <xf numFmtId="225" fontId="10" fillId="33" borderId="11" xfId="0" applyNumberFormat="1" applyFont="1" applyFill="1" applyBorder="1" applyAlignment="1">
      <alignment vertical="center"/>
    </xf>
    <xf numFmtId="225" fontId="10" fillId="33" borderId="12" xfId="0" applyNumberFormat="1" applyFont="1" applyFill="1" applyBorder="1" applyAlignment="1">
      <alignment vertical="center"/>
    </xf>
    <xf numFmtId="180" fontId="10" fillId="33" borderId="12" xfId="61" applyNumberFormat="1" applyFont="1" applyFill="1" applyBorder="1" applyAlignment="1">
      <alignment horizontal="right" vertical="center"/>
      <protection/>
    </xf>
    <xf numFmtId="182" fontId="10" fillId="33" borderId="11" xfId="0" applyNumberFormat="1" applyFont="1" applyFill="1" applyBorder="1" applyAlignment="1">
      <alignment vertical="center"/>
    </xf>
    <xf numFmtId="182" fontId="10" fillId="33" borderId="12" xfId="0" applyNumberFormat="1" applyFont="1" applyFill="1" applyBorder="1" applyAlignment="1">
      <alignment vertical="center"/>
    </xf>
    <xf numFmtId="182" fontId="10" fillId="33" borderId="13" xfId="0" applyNumberFormat="1" applyFont="1" applyFill="1" applyBorder="1" applyAlignment="1">
      <alignment vertical="center"/>
    </xf>
    <xf numFmtId="182" fontId="10" fillId="33" borderId="33" xfId="0" applyNumberFormat="1" applyFont="1" applyFill="1" applyBorder="1" applyAlignment="1">
      <alignment vertical="center"/>
    </xf>
    <xf numFmtId="182" fontId="10" fillId="33" borderId="36" xfId="0" applyNumberFormat="1" applyFont="1" applyFill="1" applyBorder="1" applyAlignment="1">
      <alignment vertical="center"/>
    </xf>
    <xf numFmtId="182" fontId="10" fillId="33" borderId="18" xfId="0" applyNumberFormat="1" applyFont="1" applyFill="1" applyBorder="1" applyAlignment="1">
      <alignment vertical="center"/>
    </xf>
    <xf numFmtId="225" fontId="10" fillId="33" borderId="33" xfId="0" applyNumberFormat="1" applyFont="1" applyFill="1" applyBorder="1" applyAlignment="1">
      <alignment vertical="center"/>
    </xf>
    <xf numFmtId="182" fontId="10" fillId="33" borderId="3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225" fontId="10" fillId="33" borderId="37" xfId="0" applyNumberFormat="1" applyFont="1" applyFill="1" applyBorder="1" applyAlignment="1">
      <alignment vertical="center"/>
    </xf>
    <xf numFmtId="225" fontId="10" fillId="33" borderId="13" xfId="0" applyNumberFormat="1" applyFont="1" applyFill="1" applyBorder="1" applyAlignment="1">
      <alignment vertical="center"/>
    </xf>
    <xf numFmtId="180" fontId="10" fillId="33" borderId="13" xfId="61" applyNumberFormat="1" applyFont="1" applyFill="1" applyBorder="1" applyAlignment="1">
      <alignment horizontal="right" vertical="center"/>
      <protection/>
    </xf>
    <xf numFmtId="180" fontId="10" fillId="33" borderId="11" xfId="61" applyNumberFormat="1" applyFont="1" applyFill="1" applyBorder="1" applyAlignment="1">
      <alignment horizontal="right" vertical="center"/>
      <protection/>
    </xf>
    <xf numFmtId="0" fontId="10" fillId="33" borderId="11" xfId="61" applyNumberFormat="1" applyFont="1" applyFill="1" applyBorder="1">
      <alignment vertical="center"/>
      <protection/>
    </xf>
    <xf numFmtId="184" fontId="5" fillId="0" borderId="28" xfId="0" applyNumberFormat="1" applyFont="1" applyFill="1" applyBorder="1" applyAlignment="1">
      <alignment vertical="center"/>
    </xf>
    <xf numFmtId="184" fontId="5" fillId="0" borderId="34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horizontal="center" vertical="center"/>
    </xf>
    <xf numFmtId="182" fontId="5" fillId="0" borderId="36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0" fontId="5" fillId="33" borderId="44" xfId="0" applyNumberFormat="1" applyFont="1" applyFill="1" applyBorder="1" applyAlignment="1">
      <alignment horizontal="center" vertical="center"/>
    </xf>
    <xf numFmtId="180" fontId="5" fillId="33" borderId="4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6"/>
  <sheetViews>
    <sheetView tabSelected="1" zoomScale="150" zoomScaleNormal="150" workbookViewId="0" topLeftCell="A1">
      <selection activeCell="D1" sqref="D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38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83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31" t="s">
        <v>101</v>
      </c>
    </row>
    <row r="3" spans="1:17" ht="12" customHeight="1">
      <c r="A3" s="159" t="s">
        <v>24</v>
      </c>
      <c r="B3" s="151"/>
      <c r="C3" s="151"/>
      <c r="D3" s="151"/>
      <c r="E3" s="151"/>
      <c r="F3" s="151"/>
      <c r="G3" s="151" t="s">
        <v>103</v>
      </c>
      <c r="H3" s="152"/>
      <c r="I3" s="17"/>
      <c r="J3" s="5" t="s">
        <v>15</v>
      </c>
      <c r="K3" s="5"/>
      <c r="L3" s="5"/>
      <c r="M3" s="5" t="s">
        <v>16</v>
      </c>
      <c r="N3" s="5"/>
      <c r="O3" s="5"/>
      <c r="P3" s="5" t="s">
        <v>17</v>
      </c>
      <c r="Q3" s="12"/>
    </row>
    <row r="4" spans="1:17" ht="12" customHeight="1">
      <c r="A4" s="156"/>
      <c r="B4" s="157"/>
      <c r="C4" s="157"/>
      <c r="D4" s="157"/>
      <c r="E4" s="157"/>
      <c r="F4" s="157"/>
      <c r="G4" s="6" t="s">
        <v>5</v>
      </c>
      <c r="H4" s="7" t="s">
        <v>6</v>
      </c>
      <c r="I4" s="16" t="s">
        <v>12</v>
      </c>
      <c r="J4" s="6" t="s">
        <v>22</v>
      </c>
      <c r="K4" s="6" t="s">
        <v>23</v>
      </c>
      <c r="L4" s="6" t="s">
        <v>12</v>
      </c>
      <c r="M4" s="6" t="s">
        <v>22</v>
      </c>
      <c r="N4" s="6" t="s">
        <v>23</v>
      </c>
      <c r="O4" s="6" t="s">
        <v>12</v>
      </c>
      <c r="P4" s="6" t="s">
        <v>22</v>
      </c>
      <c r="Q4" s="7" t="s">
        <v>23</v>
      </c>
    </row>
    <row r="5" spans="1:17" ht="12.75" customHeight="1">
      <c r="A5" s="141" t="s">
        <v>25</v>
      </c>
      <c r="B5" s="142"/>
      <c r="C5" s="143"/>
      <c r="D5" s="143"/>
      <c r="E5" s="144"/>
      <c r="F5" s="10" t="s">
        <v>7</v>
      </c>
      <c r="G5" s="42">
        <f>I5+L5+O5</f>
        <v>47553</v>
      </c>
      <c r="H5" s="43">
        <f>G5/$G$5*100</f>
        <v>100</v>
      </c>
      <c r="I5" s="44">
        <f>J5+K5</f>
        <v>31943</v>
      </c>
      <c r="J5" s="42">
        <f>J6+J11+J12+J13+J14+J15+J23</f>
        <v>15681</v>
      </c>
      <c r="K5" s="42">
        <f>K6+K11+K12+K13+K14+K15+K23</f>
        <v>16262</v>
      </c>
      <c r="L5" s="42">
        <f>M5+N5</f>
        <v>733</v>
      </c>
      <c r="M5" s="42">
        <f>M6+M11+M12+M13+M14+M15+M23</f>
        <v>397</v>
      </c>
      <c r="N5" s="42">
        <f>N6+N11+N12+N13+N14+N15+N23</f>
        <v>336</v>
      </c>
      <c r="O5" s="42">
        <f>P5+Q5</f>
        <v>14877</v>
      </c>
      <c r="P5" s="42">
        <f>P6+P11+P12+P13+P14+P15+P23</f>
        <v>7880</v>
      </c>
      <c r="Q5" s="45">
        <f>Q6+Q11+Q12+Q13+Q14+Q15+Q23</f>
        <v>6997</v>
      </c>
    </row>
    <row r="6" spans="1:17" ht="12.75" customHeight="1">
      <c r="A6" s="155" t="s">
        <v>108</v>
      </c>
      <c r="B6" s="156" t="s">
        <v>18</v>
      </c>
      <c r="C6" s="157"/>
      <c r="D6" s="157"/>
      <c r="E6" s="158"/>
      <c r="F6" s="10" t="s">
        <v>8</v>
      </c>
      <c r="G6" s="42">
        <f>I6+L6+O6</f>
        <v>25665</v>
      </c>
      <c r="H6" s="43">
        <f>G6/$G$5*100</f>
        <v>53.971358273925944</v>
      </c>
      <c r="I6" s="44">
        <f aca="true" t="shared" si="0" ref="I6:I26">J6+K6</f>
        <v>15722</v>
      </c>
      <c r="J6" s="42">
        <f>SUM(J7:J10)</f>
        <v>7608</v>
      </c>
      <c r="K6" s="42">
        <f>SUM(K7:K10)</f>
        <v>8114</v>
      </c>
      <c r="L6" s="42">
        <f aca="true" t="shared" si="1" ref="L6:L26">M6+N6</f>
        <v>79</v>
      </c>
      <c r="M6" s="42">
        <f>SUM(M7:M10)</f>
        <v>45</v>
      </c>
      <c r="N6" s="42">
        <f>SUM(N7:N10)</f>
        <v>34</v>
      </c>
      <c r="O6" s="42">
        <f aca="true" t="shared" si="2" ref="O6:O14">P6+Q6</f>
        <v>9864</v>
      </c>
      <c r="P6" s="42">
        <f>SUM(P7:P10)</f>
        <v>5216</v>
      </c>
      <c r="Q6" s="45">
        <f>SUM(Q7:Q10)</f>
        <v>4648</v>
      </c>
    </row>
    <row r="7" spans="1:17" ht="12.75" customHeight="1">
      <c r="A7" s="156"/>
      <c r="B7" s="149" t="s">
        <v>26</v>
      </c>
      <c r="C7" s="149"/>
      <c r="D7" s="149"/>
      <c r="E7" s="150"/>
      <c r="F7" s="13"/>
      <c r="G7" s="46">
        <f>I7+L7+O7</f>
        <v>23617</v>
      </c>
      <c r="H7" s="47">
        <f aca="true" t="shared" si="3" ref="H7:H26">G7/$G$5*100</f>
        <v>49.66458477908859</v>
      </c>
      <c r="I7" s="44">
        <f t="shared" si="0"/>
        <v>14281</v>
      </c>
      <c r="J7" s="95">
        <v>7504</v>
      </c>
      <c r="K7" s="95">
        <v>6777</v>
      </c>
      <c r="L7" s="95">
        <f t="shared" si="1"/>
        <v>70</v>
      </c>
      <c r="M7" s="97">
        <v>41</v>
      </c>
      <c r="N7" s="97">
        <v>29</v>
      </c>
      <c r="O7" s="95">
        <f t="shared" si="2"/>
        <v>9266</v>
      </c>
      <c r="P7" s="102">
        <v>5132</v>
      </c>
      <c r="Q7" s="103">
        <v>4134</v>
      </c>
    </row>
    <row r="8" spans="1:17" ht="12.75" customHeight="1">
      <c r="A8" s="156"/>
      <c r="B8" s="147" t="s">
        <v>27</v>
      </c>
      <c r="C8" s="147"/>
      <c r="D8" s="147"/>
      <c r="E8" s="148"/>
      <c r="F8" s="11"/>
      <c r="G8" s="48">
        <f aca="true" t="shared" si="4" ref="G8:G26">I8+L8+O8</f>
        <v>1967</v>
      </c>
      <c r="H8" s="49">
        <f>G8/$G$5*100</f>
        <v>4.13643723844973</v>
      </c>
      <c r="I8" s="44">
        <f t="shared" si="0"/>
        <v>1391</v>
      </c>
      <c r="J8" s="95">
        <v>94</v>
      </c>
      <c r="K8" s="95">
        <v>1297</v>
      </c>
      <c r="L8" s="95">
        <f t="shared" si="1"/>
        <v>5</v>
      </c>
      <c r="M8" s="97">
        <v>2</v>
      </c>
      <c r="N8" s="97">
        <v>3</v>
      </c>
      <c r="O8" s="95">
        <f t="shared" si="2"/>
        <v>571</v>
      </c>
      <c r="P8" s="97">
        <v>67</v>
      </c>
      <c r="Q8" s="104">
        <v>504</v>
      </c>
    </row>
    <row r="9" spans="1:17" ht="12.75" customHeight="1">
      <c r="A9" s="156"/>
      <c r="B9" s="147" t="s">
        <v>28</v>
      </c>
      <c r="C9" s="147"/>
      <c r="D9" s="147"/>
      <c r="E9" s="148"/>
      <c r="F9" s="11"/>
      <c r="G9" s="48">
        <f t="shared" si="4"/>
        <v>16</v>
      </c>
      <c r="H9" s="49">
        <f t="shared" si="3"/>
        <v>0.03364666792841672</v>
      </c>
      <c r="I9" s="44">
        <f t="shared" si="0"/>
        <v>9</v>
      </c>
      <c r="J9" s="95">
        <v>5</v>
      </c>
      <c r="K9" s="95">
        <v>4</v>
      </c>
      <c r="L9" s="95">
        <f t="shared" si="1"/>
        <v>4</v>
      </c>
      <c r="M9" s="97">
        <v>2</v>
      </c>
      <c r="N9" s="97">
        <v>2</v>
      </c>
      <c r="O9" s="95">
        <f t="shared" si="2"/>
        <v>3</v>
      </c>
      <c r="P9" s="97">
        <v>1</v>
      </c>
      <c r="Q9" s="104">
        <v>2</v>
      </c>
    </row>
    <row r="10" spans="1:17" ht="12.75" customHeight="1">
      <c r="A10" s="156"/>
      <c r="B10" s="178" t="s">
        <v>105</v>
      </c>
      <c r="C10" s="179"/>
      <c r="D10" s="179"/>
      <c r="E10" s="179"/>
      <c r="F10" s="14"/>
      <c r="G10" s="50">
        <f t="shared" si="4"/>
        <v>65</v>
      </c>
      <c r="H10" s="51">
        <f t="shared" si="3"/>
        <v>0.13668958845919288</v>
      </c>
      <c r="I10" s="44">
        <f t="shared" si="0"/>
        <v>41</v>
      </c>
      <c r="J10" s="95">
        <v>5</v>
      </c>
      <c r="K10" s="95">
        <v>36</v>
      </c>
      <c r="L10" s="96">
        <f t="shared" si="1"/>
        <v>0</v>
      </c>
      <c r="M10" s="96">
        <v>0</v>
      </c>
      <c r="N10" s="96">
        <v>0</v>
      </c>
      <c r="O10" s="97">
        <f t="shared" si="2"/>
        <v>24</v>
      </c>
      <c r="P10" s="97">
        <v>16</v>
      </c>
      <c r="Q10" s="104">
        <v>8</v>
      </c>
    </row>
    <row r="11" spans="1:17" ht="12.75" customHeight="1">
      <c r="A11" s="141" t="s">
        <v>29</v>
      </c>
      <c r="B11" s="142"/>
      <c r="C11" s="143"/>
      <c r="D11" s="143"/>
      <c r="E11" s="144"/>
      <c r="F11" s="10" t="s">
        <v>9</v>
      </c>
      <c r="G11" s="42">
        <f t="shared" si="4"/>
        <v>9038</v>
      </c>
      <c r="H11" s="43">
        <f t="shared" si="3"/>
        <v>19.00616154606439</v>
      </c>
      <c r="I11" s="44">
        <f t="shared" si="0"/>
        <v>7015</v>
      </c>
      <c r="J11" s="95">
        <v>2621</v>
      </c>
      <c r="K11" s="95">
        <v>4394</v>
      </c>
      <c r="L11" s="95">
        <f t="shared" si="1"/>
        <v>104</v>
      </c>
      <c r="M11" s="97">
        <v>45</v>
      </c>
      <c r="N11" s="97">
        <v>59</v>
      </c>
      <c r="O11" s="95">
        <f t="shared" si="2"/>
        <v>1919</v>
      </c>
      <c r="P11" s="95">
        <v>795</v>
      </c>
      <c r="Q11" s="105">
        <v>1124</v>
      </c>
    </row>
    <row r="12" spans="1:17" ht="12.75" customHeight="1">
      <c r="A12" s="141" t="s">
        <v>30</v>
      </c>
      <c r="B12" s="142"/>
      <c r="C12" s="143"/>
      <c r="D12" s="143"/>
      <c r="E12" s="144"/>
      <c r="F12" s="10" t="s">
        <v>10</v>
      </c>
      <c r="G12" s="42">
        <f t="shared" si="4"/>
        <v>828</v>
      </c>
      <c r="H12" s="43">
        <f t="shared" si="3"/>
        <v>1.741215065295565</v>
      </c>
      <c r="I12" s="44">
        <f t="shared" si="0"/>
        <v>269</v>
      </c>
      <c r="J12" s="95">
        <v>133</v>
      </c>
      <c r="K12" s="95">
        <v>136</v>
      </c>
      <c r="L12" s="95">
        <f t="shared" si="1"/>
        <v>14</v>
      </c>
      <c r="M12" s="97">
        <v>7</v>
      </c>
      <c r="N12" s="97">
        <v>7</v>
      </c>
      <c r="O12" s="95">
        <f t="shared" si="2"/>
        <v>545</v>
      </c>
      <c r="P12" s="95">
        <v>334</v>
      </c>
      <c r="Q12" s="105">
        <v>211</v>
      </c>
    </row>
    <row r="13" spans="1:17" ht="12.75" customHeight="1">
      <c r="A13" s="141" t="s">
        <v>31</v>
      </c>
      <c r="B13" s="142"/>
      <c r="C13" s="143"/>
      <c r="D13" s="143"/>
      <c r="E13" s="144"/>
      <c r="F13" s="10" t="s">
        <v>78</v>
      </c>
      <c r="G13" s="42">
        <f t="shared" si="4"/>
        <v>110</v>
      </c>
      <c r="H13" s="43">
        <f t="shared" si="3"/>
        <v>0.2313208420078649</v>
      </c>
      <c r="I13" s="44">
        <f t="shared" si="0"/>
        <v>99</v>
      </c>
      <c r="J13" s="95">
        <v>87</v>
      </c>
      <c r="K13" s="95">
        <v>12</v>
      </c>
      <c r="L13" s="95">
        <f t="shared" si="1"/>
        <v>4</v>
      </c>
      <c r="M13" s="97">
        <v>4</v>
      </c>
      <c r="N13" s="96">
        <v>0</v>
      </c>
      <c r="O13" s="95">
        <f t="shared" si="2"/>
        <v>7</v>
      </c>
      <c r="P13" s="95">
        <v>7</v>
      </c>
      <c r="Q13" s="106">
        <v>0</v>
      </c>
    </row>
    <row r="14" spans="1:17" ht="12.75" customHeight="1">
      <c r="A14" s="141" t="s">
        <v>32</v>
      </c>
      <c r="B14" s="142"/>
      <c r="C14" s="143"/>
      <c r="D14" s="143"/>
      <c r="E14" s="144"/>
      <c r="F14" s="10" t="s">
        <v>33</v>
      </c>
      <c r="G14" s="42">
        <f t="shared" si="4"/>
        <v>6258</v>
      </c>
      <c r="H14" s="43">
        <f t="shared" si="3"/>
        <v>13.160052993501987</v>
      </c>
      <c r="I14" s="44">
        <f t="shared" si="0"/>
        <v>5104</v>
      </c>
      <c r="J14" s="95">
        <v>3025</v>
      </c>
      <c r="K14" s="95">
        <v>2079</v>
      </c>
      <c r="L14" s="95">
        <f t="shared" si="1"/>
        <v>202</v>
      </c>
      <c r="M14" s="97">
        <v>140</v>
      </c>
      <c r="N14" s="97">
        <v>62</v>
      </c>
      <c r="O14" s="95">
        <f t="shared" si="2"/>
        <v>952</v>
      </c>
      <c r="P14" s="95">
        <v>516</v>
      </c>
      <c r="Q14" s="105">
        <v>436</v>
      </c>
    </row>
    <row r="15" spans="1:17" ht="12.75" customHeight="1">
      <c r="A15" s="155" t="s">
        <v>34</v>
      </c>
      <c r="B15" s="156" t="s">
        <v>18</v>
      </c>
      <c r="C15" s="157"/>
      <c r="D15" s="157"/>
      <c r="E15" s="158"/>
      <c r="F15" s="10" t="s">
        <v>13</v>
      </c>
      <c r="G15" s="42">
        <f t="shared" si="4"/>
        <v>5637</v>
      </c>
      <c r="H15" s="43">
        <f t="shared" si="3"/>
        <v>11.854141694530314</v>
      </c>
      <c r="I15" s="44">
        <f t="shared" si="0"/>
        <v>3732</v>
      </c>
      <c r="J15" s="95">
        <f>SUM(J16:J22)</f>
        <v>2205</v>
      </c>
      <c r="K15" s="95">
        <f>SUM(K16:K22)</f>
        <v>1527</v>
      </c>
      <c r="L15" s="95">
        <f t="shared" si="1"/>
        <v>330</v>
      </c>
      <c r="M15" s="95">
        <f>SUM(M16:M22)</f>
        <v>156</v>
      </c>
      <c r="N15" s="95">
        <f>SUM(N16:N22)</f>
        <v>174</v>
      </c>
      <c r="O15" s="95">
        <f>P15+Q15</f>
        <v>1575</v>
      </c>
      <c r="P15" s="95">
        <v>1000</v>
      </c>
      <c r="Q15" s="105">
        <v>575</v>
      </c>
    </row>
    <row r="16" spans="1:17" ht="12.75" customHeight="1">
      <c r="A16" s="156"/>
      <c r="B16" s="149" t="s">
        <v>19</v>
      </c>
      <c r="C16" s="149"/>
      <c r="D16" s="149"/>
      <c r="E16" s="150"/>
      <c r="F16" s="13"/>
      <c r="G16" s="135"/>
      <c r="H16" s="136"/>
      <c r="I16" s="44">
        <f t="shared" si="0"/>
        <v>75</v>
      </c>
      <c r="J16" s="95">
        <v>19</v>
      </c>
      <c r="K16" s="95">
        <v>56</v>
      </c>
      <c r="L16" s="95">
        <f t="shared" si="1"/>
        <v>13</v>
      </c>
      <c r="M16" s="95">
        <v>3</v>
      </c>
      <c r="N16" s="95">
        <v>10</v>
      </c>
      <c r="O16" s="145"/>
      <c r="P16" s="145"/>
      <c r="Q16" s="146"/>
    </row>
    <row r="17" spans="1:17" ht="12.75" customHeight="1">
      <c r="A17" s="156"/>
      <c r="B17" s="147" t="s">
        <v>35</v>
      </c>
      <c r="C17" s="147"/>
      <c r="D17" s="147"/>
      <c r="E17" s="148"/>
      <c r="F17" s="11"/>
      <c r="G17" s="137"/>
      <c r="H17" s="138"/>
      <c r="I17" s="44">
        <f t="shared" si="0"/>
        <v>2166</v>
      </c>
      <c r="J17" s="95">
        <v>1569</v>
      </c>
      <c r="K17" s="95">
        <v>597</v>
      </c>
      <c r="L17" s="96">
        <f t="shared" si="1"/>
        <v>0</v>
      </c>
      <c r="M17" s="96">
        <v>0</v>
      </c>
      <c r="N17" s="96">
        <v>0</v>
      </c>
      <c r="O17" s="145"/>
      <c r="P17" s="145"/>
      <c r="Q17" s="146"/>
    </row>
    <row r="18" spans="1:17" ht="12.75" customHeight="1">
      <c r="A18" s="156"/>
      <c r="B18" s="147" t="s">
        <v>36</v>
      </c>
      <c r="C18" s="147"/>
      <c r="D18" s="147"/>
      <c r="E18" s="148"/>
      <c r="F18" s="11"/>
      <c r="G18" s="137"/>
      <c r="H18" s="138"/>
      <c r="I18" s="44">
        <f t="shared" si="0"/>
        <v>327</v>
      </c>
      <c r="J18" s="95">
        <v>210</v>
      </c>
      <c r="K18" s="95">
        <v>117</v>
      </c>
      <c r="L18" s="95">
        <f t="shared" si="1"/>
        <v>45</v>
      </c>
      <c r="M18" s="95">
        <v>28</v>
      </c>
      <c r="N18" s="95">
        <v>17</v>
      </c>
      <c r="O18" s="145"/>
      <c r="P18" s="145"/>
      <c r="Q18" s="146"/>
    </row>
    <row r="19" spans="1:17" ht="12.75" customHeight="1">
      <c r="A19" s="156"/>
      <c r="B19" s="147" t="s">
        <v>20</v>
      </c>
      <c r="C19" s="147"/>
      <c r="D19" s="147"/>
      <c r="E19" s="148"/>
      <c r="F19" s="11"/>
      <c r="G19" s="137"/>
      <c r="H19" s="138"/>
      <c r="I19" s="44">
        <f t="shared" si="0"/>
        <v>660</v>
      </c>
      <c r="J19" s="95">
        <v>184</v>
      </c>
      <c r="K19" s="95">
        <v>476</v>
      </c>
      <c r="L19" s="95">
        <f t="shared" si="1"/>
        <v>198</v>
      </c>
      <c r="M19" s="95">
        <v>90</v>
      </c>
      <c r="N19" s="95">
        <v>108</v>
      </c>
      <c r="O19" s="145"/>
      <c r="P19" s="145"/>
      <c r="Q19" s="146"/>
    </row>
    <row r="20" spans="1:17" ht="12.75" customHeight="1">
      <c r="A20" s="156"/>
      <c r="B20" s="147" t="s">
        <v>21</v>
      </c>
      <c r="C20" s="147"/>
      <c r="D20" s="147"/>
      <c r="E20" s="148"/>
      <c r="F20" s="11"/>
      <c r="G20" s="137"/>
      <c r="H20" s="138"/>
      <c r="I20" s="44">
        <f t="shared" si="0"/>
        <v>50</v>
      </c>
      <c r="J20" s="95">
        <v>21</v>
      </c>
      <c r="K20" s="95">
        <v>29</v>
      </c>
      <c r="L20" s="96">
        <f t="shared" si="1"/>
        <v>0</v>
      </c>
      <c r="M20" s="96">
        <v>0</v>
      </c>
      <c r="N20" s="96">
        <v>0</v>
      </c>
      <c r="O20" s="145"/>
      <c r="P20" s="145"/>
      <c r="Q20" s="146"/>
    </row>
    <row r="21" spans="1:17" ht="12.75" customHeight="1">
      <c r="A21" s="156"/>
      <c r="B21" s="147" t="s">
        <v>37</v>
      </c>
      <c r="C21" s="147"/>
      <c r="D21" s="147"/>
      <c r="E21" s="148"/>
      <c r="F21" s="11"/>
      <c r="G21" s="137"/>
      <c r="H21" s="138"/>
      <c r="I21" s="132">
        <f t="shared" si="0"/>
        <v>0</v>
      </c>
      <c r="J21" s="96">
        <v>0</v>
      </c>
      <c r="K21" s="96">
        <v>0</v>
      </c>
      <c r="L21" s="96">
        <f t="shared" si="1"/>
        <v>0</v>
      </c>
      <c r="M21" s="96">
        <v>0</v>
      </c>
      <c r="N21" s="96">
        <v>0</v>
      </c>
      <c r="O21" s="145"/>
      <c r="P21" s="145"/>
      <c r="Q21" s="146"/>
    </row>
    <row r="22" spans="1:17" ht="12.75" customHeight="1">
      <c r="A22" s="156"/>
      <c r="B22" s="160" t="s">
        <v>0</v>
      </c>
      <c r="C22" s="161"/>
      <c r="D22" s="161"/>
      <c r="E22" s="161"/>
      <c r="F22" s="14"/>
      <c r="G22" s="139"/>
      <c r="H22" s="140"/>
      <c r="I22" s="44">
        <f t="shared" si="0"/>
        <v>454</v>
      </c>
      <c r="J22" s="95">
        <v>202</v>
      </c>
      <c r="K22" s="95">
        <v>252</v>
      </c>
      <c r="L22" s="95">
        <f t="shared" si="1"/>
        <v>74</v>
      </c>
      <c r="M22" s="95">
        <v>35</v>
      </c>
      <c r="N22" s="95">
        <v>39</v>
      </c>
      <c r="O22" s="145"/>
      <c r="P22" s="145"/>
      <c r="Q22" s="146"/>
    </row>
    <row r="23" spans="1:17" ht="12.75" customHeight="1">
      <c r="A23" s="141" t="s">
        <v>85</v>
      </c>
      <c r="B23" s="142"/>
      <c r="C23" s="143"/>
      <c r="D23" s="143"/>
      <c r="E23" s="144"/>
      <c r="F23" s="10" t="s">
        <v>86</v>
      </c>
      <c r="G23" s="42">
        <f t="shared" si="4"/>
        <v>17</v>
      </c>
      <c r="H23" s="43">
        <f t="shared" si="3"/>
        <v>0.03574958467394276</v>
      </c>
      <c r="I23" s="44">
        <f>J23+K23</f>
        <v>2</v>
      </c>
      <c r="J23" s="95">
        <v>2</v>
      </c>
      <c r="K23" s="96">
        <v>0</v>
      </c>
      <c r="L23" s="96">
        <f t="shared" si="1"/>
        <v>0</v>
      </c>
      <c r="M23" s="96">
        <v>0</v>
      </c>
      <c r="N23" s="96">
        <v>0</v>
      </c>
      <c r="O23" s="97">
        <f>P23+Q23</f>
        <v>15</v>
      </c>
      <c r="P23" s="97">
        <v>12</v>
      </c>
      <c r="Q23" s="104">
        <v>3</v>
      </c>
    </row>
    <row r="24" spans="1:17" ht="12.75" customHeight="1">
      <c r="A24" s="168" t="s">
        <v>1</v>
      </c>
      <c r="B24" s="149" t="s">
        <v>2</v>
      </c>
      <c r="C24" s="149"/>
      <c r="D24" s="149"/>
      <c r="E24" s="150"/>
      <c r="F24" s="13" t="s">
        <v>14</v>
      </c>
      <c r="G24" s="48">
        <f>I24+L24+O24</f>
        <v>1</v>
      </c>
      <c r="H24" s="47">
        <f t="shared" si="3"/>
        <v>0.002102916745526045</v>
      </c>
      <c r="I24" s="44">
        <f>J24+K24</f>
        <v>1</v>
      </c>
      <c r="J24" s="97">
        <v>1</v>
      </c>
      <c r="K24" s="96">
        <v>0</v>
      </c>
      <c r="L24" s="96">
        <f t="shared" si="1"/>
        <v>0</v>
      </c>
      <c r="M24" s="96">
        <v>0</v>
      </c>
      <c r="N24" s="96">
        <v>0</v>
      </c>
      <c r="O24" s="96">
        <f>P24+Q24</f>
        <v>0</v>
      </c>
      <c r="P24" s="96">
        <v>0</v>
      </c>
      <c r="Q24" s="106">
        <v>0</v>
      </c>
    </row>
    <row r="25" spans="1:17" ht="12.75" customHeight="1">
      <c r="A25" s="141"/>
      <c r="B25" s="147" t="s">
        <v>3</v>
      </c>
      <c r="C25" s="147"/>
      <c r="D25" s="147"/>
      <c r="E25" s="148"/>
      <c r="F25" s="11" t="s">
        <v>79</v>
      </c>
      <c r="G25" s="48">
        <f t="shared" si="4"/>
        <v>1</v>
      </c>
      <c r="H25" s="49">
        <f>G25/$G$5*100</f>
        <v>0.002102916745526045</v>
      </c>
      <c r="I25" s="44">
        <f t="shared" si="0"/>
        <v>1</v>
      </c>
      <c r="J25" s="96">
        <v>0</v>
      </c>
      <c r="K25" s="97">
        <v>1</v>
      </c>
      <c r="L25" s="96">
        <f t="shared" si="1"/>
        <v>0</v>
      </c>
      <c r="M25" s="96">
        <v>0</v>
      </c>
      <c r="N25" s="96">
        <v>0</v>
      </c>
      <c r="O25" s="96">
        <f>P25+Q25</f>
        <v>0</v>
      </c>
      <c r="P25" s="96">
        <v>0</v>
      </c>
      <c r="Q25" s="106">
        <v>0</v>
      </c>
    </row>
    <row r="26" spans="1:17" ht="12.75" customHeight="1">
      <c r="A26" s="141"/>
      <c r="B26" s="169" t="s">
        <v>4</v>
      </c>
      <c r="C26" s="169"/>
      <c r="D26" s="169"/>
      <c r="E26" s="160"/>
      <c r="F26" s="14" t="s">
        <v>80</v>
      </c>
      <c r="G26" s="50">
        <f t="shared" si="4"/>
        <v>2</v>
      </c>
      <c r="H26" s="51">
        <f t="shared" si="3"/>
        <v>0.00420583349105209</v>
      </c>
      <c r="I26" s="44">
        <f t="shared" si="0"/>
        <v>1</v>
      </c>
      <c r="J26" s="97">
        <v>1</v>
      </c>
      <c r="K26" s="96">
        <v>0</v>
      </c>
      <c r="L26" s="96">
        <f t="shared" si="1"/>
        <v>0</v>
      </c>
      <c r="M26" s="96">
        <v>0</v>
      </c>
      <c r="N26" s="96">
        <v>0</v>
      </c>
      <c r="O26" s="97">
        <f>P26+Q26</f>
        <v>1</v>
      </c>
      <c r="P26" s="97">
        <v>1</v>
      </c>
      <c r="Q26" s="106">
        <v>0</v>
      </c>
    </row>
    <row r="27" spans="1:17" ht="12.75" customHeight="1">
      <c r="A27" s="141" t="s">
        <v>111</v>
      </c>
      <c r="B27" s="142"/>
      <c r="C27" s="143"/>
      <c r="D27" s="143"/>
      <c r="E27" s="144"/>
      <c r="F27" s="10" t="s">
        <v>81</v>
      </c>
      <c r="G27" s="153">
        <f>G6/G5*100</f>
        <v>53.971358273925944</v>
      </c>
      <c r="H27" s="154"/>
      <c r="I27" s="52">
        <f>I6/I5*100</f>
        <v>49.21892120339354</v>
      </c>
      <c r="J27" s="98">
        <f aca="true" t="shared" si="5" ref="J27:Q27">J6/J5*100</f>
        <v>48.51731394681462</v>
      </c>
      <c r="K27" s="98">
        <f t="shared" si="5"/>
        <v>49.89546181281515</v>
      </c>
      <c r="L27" s="98">
        <f>L6/L5*100</f>
        <v>10.77762619372442</v>
      </c>
      <c r="M27" s="98">
        <f t="shared" si="5"/>
        <v>11.335012594458437</v>
      </c>
      <c r="N27" s="98">
        <f t="shared" si="5"/>
        <v>10.119047619047619</v>
      </c>
      <c r="O27" s="98">
        <f>O6/O5*100</f>
        <v>66.3036902601331</v>
      </c>
      <c r="P27" s="98">
        <f>P6/P5*100</f>
        <v>66.19289340101523</v>
      </c>
      <c r="Q27" s="99">
        <f t="shared" si="5"/>
        <v>66.42846934400457</v>
      </c>
    </row>
    <row r="28" spans="1:17" ht="12.75" customHeight="1">
      <c r="A28" s="170" t="s">
        <v>11</v>
      </c>
      <c r="B28" s="171"/>
      <c r="C28" s="171"/>
      <c r="D28" s="171"/>
      <c r="E28" s="29"/>
      <c r="F28" s="15" t="s">
        <v>82</v>
      </c>
      <c r="G28" s="133">
        <f>(G14+G24+G25+G26)/G5*100</f>
        <v>13.16846466048409</v>
      </c>
      <c r="H28" s="134"/>
      <c r="I28" s="53">
        <f>(I14+I24+I25+I26)/I5*100</f>
        <v>15.987853363804277</v>
      </c>
      <c r="J28" s="100">
        <f>(J14+J24+J25+J26)/J5*100</f>
        <v>19.303615840826478</v>
      </c>
      <c r="K28" s="100">
        <f aca="true" t="shared" si="6" ref="K28:Q28">(K14+K24+K25+K26)/K5*100</f>
        <v>12.790554667322592</v>
      </c>
      <c r="L28" s="100">
        <f>(L14+L24+L25+L26)/L5*100</f>
        <v>27.55798090040928</v>
      </c>
      <c r="M28" s="100">
        <f t="shared" si="6"/>
        <v>35.26448362720403</v>
      </c>
      <c r="N28" s="100">
        <f t="shared" si="6"/>
        <v>18.452380952380953</v>
      </c>
      <c r="O28" s="100">
        <f t="shared" si="6"/>
        <v>6.405861396786987</v>
      </c>
      <c r="P28" s="100">
        <f t="shared" si="6"/>
        <v>6.560913705583757</v>
      </c>
      <c r="Q28" s="101">
        <f t="shared" si="6"/>
        <v>6.23124196084036</v>
      </c>
    </row>
    <row r="29" spans="1:17" ht="12.75" customHeight="1">
      <c r="A29" s="27" t="s">
        <v>99</v>
      </c>
      <c r="B29" s="28"/>
      <c r="C29" s="28"/>
      <c r="D29" s="28"/>
      <c r="E29" s="28"/>
      <c r="F29" s="28"/>
      <c r="G29" s="28"/>
      <c r="H29" s="28"/>
      <c r="I29" s="27" t="s">
        <v>100</v>
      </c>
      <c r="J29" s="32"/>
      <c r="K29" s="32"/>
      <c r="L29" s="32"/>
      <c r="M29" s="32"/>
      <c r="N29" s="32"/>
      <c r="O29" s="32"/>
      <c r="P29" s="32"/>
      <c r="Q29" s="32"/>
    </row>
    <row r="30" spans="1:17" ht="12.75" customHeight="1">
      <c r="A30" s="25"/>
      <c r="B30" s="33"/>
      <c r="C30" s="33"/>
      <c r="D30" s="33"/>
      <c r="E30" s="33"/>
      <c r="F30" s="26"/>
      <c r="G30" s="34"/>
      <c r="H30" s="34"/>
      <c r="I30" s="32"/>
      <c r="J30" s="32"/>
      <c r="K30" s="32"/>
      <c r="L30" s="32"/>
      <c r="M30" s="32"/>
      <c r="N30" s="32"/>
      <c r="O30" s="32"/>
      <c r="P30" s="32"/>
      <c r="Q30" s="32"/>
    </row>
    <row r="31" spans="1:16" ht="12.75" customHeight="1">
      <c r="A31" s="4" t="s">
        <v>110</v>
      </c>
      <c r="P31" s="92"/>
    </row>
    <row r="32" spans="1:17" ht="12.75" customHeight="1">
      <c r="A32" s="162" t="s">
        <v>24</v>
      </c>
      <c r="B32" s="163"/>
      <c r="C32" s="176" t="s">
        <v>106</v>
      </c>
      <c r="D32" s="177"/>
      <c r="E32" s="54" t="s">
        <v>97</v>
      </c>
      <c r="F32" s="55">
        <v>15.3</v>
      </c>
      <c r="G32" s="41">
        <v>16.3</v>
      </c>
      <c r="H32" s="56">
        <v>17.3</v>
      </c>
      <c r="I32" s="40">
        <v>18.3</v>
      </c>
      <c r="J32" s="41">
        <v>19.3</v>
      </c>
      <c r="K32" s="41">
        <v>20.3</v>
      </c>
      <c r="L32" s="41">
        <v>21.3</v>
      </c>
      <c r="M32" s="41">
        <v>22.3</v>
      </c>
      <c r="N32" s="57">
        <v>23.3</v>
      </c>
      <c r="O32" s="41">
        <v>24.3</v>
      </c>
      <c r="P32" s="93">
        <v>25.3</v>
      </c>
      <c r="Q32" s="57">
        <v>26.3</v>
      </c>
    </row>
    <row r="33" spans="1:19" ht="12.75" customHeight="1">
      <c r="A33" s="164" t="s">
        <v>39</v>
      </c>
      <c r="B33" s="165"/>
      <c r="C33" s="58"/>
      <c r="D33" s="59">
        <v>0.292</v>
      </c>
      <c r="E33" s="60">
        <v>0.374</v>
      </c>
      <c r="F33" s="61">
        <v>0.423</v>
      </c>
      <c r="G33" s="61">
        <v>0.431</v>
      </c>
      <c r="H33" s="62">
        <v>0.457</v>
      </c>
      <c r="I33" s="63">
        <v>0.48200000000000004</v>
      </c>
      <c r="J33" s="61">
        <v>0.512</v>
      </c>
      <c r="K33" s="61">
        <v>0.534</v>
      </c>
      <c r="L33" s="61">
        <v>0.554</v>
      </c>
      <c r="M33" s="61">
        <v>0.552</v>
      </c>
      <c r="N33" s="64">
        <v>0.548</v>
      </c>
      <c r="O33" s="60">
        <v>0.545</v>
      </c>
      <c r="P33" s="35">
        <v>0.538</v>
      </c>
      <c r="Q33" s="64">
        <v>0.54</v>
      </c>
      <c r="R33" s="36"/>
      <c r="S33" s="36"/>
    </row>
    <row r="34" spans="1:19" ht="12.75" customHeight="1">
      <c r="A34" s="166" t="s">
        <v>41</v>
      </c>
      <c r="B34" s="167"/>
      <c r="C34" s="65"/>
      <c r="D34" s="66">
        <v>0.345</v>
      </c>
      <c r="E34" s="67">
        <v>0.425</v>
      </c>
      <c r="F34" s="68">
        <v>0.446</v>
      </c>
      <c r="G34" s="68">
        <v>0.45299999999999996</v>
      </c>
      <c r="H34" s="69">
        <v>0.473</v>
      </c>
      <c r="I34" s="70">
        <v>0.493</v>
      </c>
      <c r="J34" s="68">
        <v>0.512</v>
      </c>
      <c r="K34" s="68">
        <v>0.528</v>
      </c>
      <c r="L34" s="68">
        <v>0.539</v>
      </c>
      <c r="M34" s="68">
        <v>0.543</v>
      </c>
      <c r="N34" s="71">
        <v>0.544</v>
      </c>
      <c r="O34" s="74">
        <v>0.535</v>
      </c>
      <c r="P34" s="129">
        <v>0.532</v>
      </c>
      <c r="Q34" s="129">
        <v>0.538</v>
      </c>
      <c r="R34" s="36"/>
      <c r="S34" s="36"/>
    </row>
    <row r="35" spans="1:19" ht="12.75" customHeight="1">
      <c r="A35" s="172" t="s">
        <v>40</v>
      </c>
      <c r="B35" s="173"/>
      <c r="C35" s="72"/>
      <c r="D35" s="73">
        <v>0.242</v>
      </c>
      <c r="E35" s="74">
        <v>0.165</v>
      </c>
      <c r="F35" s="75">
        <v>0.11699999999999999</v>
      </c>
      <c r="G35" s="75">
        <v>0.11699999999999999</v>
      </c>
      <c r="H35" s="76">
        <v>0.127</v>
      </c>
      <c r="I35" s="77">
        <v>0.136</v>
      </c>
      <c r="J35" s="75">
        <v>0.141</v>
      </c>
      <c r="K35" s="75">
        <v>0.143</v>
      </c>
      <c r="L35" s="75">
        <v>0.14</v>
      </c>
      <c r="M35" s="75">
        <v>0.113</v>
      </c>
      <c r="N35" s="64">
        <v>0.115</v>
      </c>
      <c r="O35" s="60">
        <v>0.124</v>
      </c>
      <c r="P35" s="35">
        <v>0.125</v>
      </c>
      <c r="Q35" s="71">
        <v>0.132</v>
      </c>
      <c r="R35" s="36"/>
      <c r="S35" s="36"/>
    </row>
    <row r="36" spans="1:19" ht="12.75" customHeight="1">
      <c r="A36" s="174" t="s">
        <v>41</v>
      </c>
      <c r="B36" s="175"/>
      <c r="C36" s="78"/>
      <c r="D36" s="79">
        <v>0.305</v>
      </c>
      <c r="E36" s="80">
        <v>0.227</v>
      </c>
      <c r="F36" s="81">
        <v>0.166</v>
      </c>
      <c r="G36" s="81">
        <v>0.16899999999999998</v>
      </c>
      <c r="H36" s="82">
        <v>0.174</v>
      </c>
      <c r="I36" s="83">
        <v>0.18</v>
      </c>
      <c r="J36" s="81">
        <v>0.185</v>
      </c>
      <c r="K36" s="81">
        <v>0.19</v>
      </c>
      <c r="L36" s="81">
        <v>0.182</v>
      </c>
      <c r="M36" s="81">
        <v>0.158</v>
      </c>
      <c r="N36" s="84">
        <v>0.159</v>
      </c>
      <c r="O36" s="80">
        <v>0.168</v>
      </c>
      <c r="P36" s="130">
        <v>0.17</v>
      </c>
      <c r="Q36" s="84">
        <v>0.175</v>
      </c>
      <c r="R36" s="36"/>
      <c r="S36" s="36"/>
    </row>
  </sheetData>
  <sheetProtection/>
  <mergeCells count="39">
    <mergeCell ref="A5:E5"/>
    <mergeCell ref="A35:B35"/>
    <mergeCell ref="A36:B36"/>
    <mergeCell ref="C32:D32"/>
    <mergeCell ref="A6:A10"/>
    <mergeCell ref="B6:E6"/>
    <mergeCell ref="B7:E7"/>
    <mergeCell ref="B8:E8"/>
    <mergeCell ref="B9:E9"/>
    <mergeCell ref="B10:E10"/>
    <mergeCell ref="A11:E11"/>
    <mergeCell ref="A32:B32"/>
    <mergeCell ref="A33:B33"/>
    <mergeCell ref="A34:B34"/>
    <mergeCell ref="A24:A26"/>
    <mergeCell ref="B24:E24"/>
    <mergeCell ref="B25:E25"/>
    <mergeCell ref="B26:E26"/>
    <mergeCell ref="A28:D28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35"/>
  <sheetViews>
    <sheetView zoomScale="150" zoomScaleNormal="150" workbookViewId="0" topLeftCell="A1">
      <selection activeCell="A2" sqref="A2:E3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8" width="4.75390625" style="2" customWidth="1"/>
    <col min="9" max="9" width="3.625" style="2" customWidth="1"/>
    <col min="10" max="11" width="3.75390625" style="2" customWidth="1"/>
    <col min="12" max="13" width="3.00390625" style="2" customWidth="1"/>
    <col min="14" max="14" width="3.75390625" style="2" customWidth="1"/>
    <col min="15" max="20" width="3.00390625" style="2" customWidth="1"/>
    <col min="21" max="21" width="3.125" style="2" customWidth="1"/>
    <col min="22" max="26" width="3.00390625" style="2" customWidth="1"/>
    <col min="27" max="27" width="4.125" style="2" customWidth="1"/>
    <col min="28" max="16384" width="9.00390625" style="2" customWidth="1"/>
  </cols>
  <sheetData>
    <row r="1" spans="1:27" s="18" customFormat="1" ht="12.75" customHeight="1">
      <c r="A1" s="18" t="s">
        <v>42</v>
      </c>
      <c r="J1" s="19"/>
      <c r="K1" s="19"/>
      <c r="L1" s="19"/>
      <c r="M1" s="19"/>
      <c r="N1" s="19"/>
      <c r="O1" s="19"/>
      <c r="P1" s="19"/>
      <c r="Q1" s="19"/>
      <c r="R1" s="19"/>
      <c r="AA1" s="31" t="s">
        <v>102</v>
      </c>
    </row>
    <row r="2" spans="1:27" s="8" customFormat="1" ht="12.75" customHeight="1">
      <c r="A2" s="159" t="s">
        <v>43</v>
      </c>
      <c r="B2" s="159"/>
      <c r="C2" s="151"/>
      <c r="D2" s="151"/>
      <c r="E2" s="151"/>
      <c r="F2" s="151" t="s">
        <v>44</v>
      </c>
      <c r="G2" s="191" t="s">
        <v>45</v>
      </c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82" t="s">
        <v>46</v>
      </c>
      <c r="X2" s="182"/>
      <c r="Y2" s="182"/>
      <c r="Z2" s="182"/>
      <c r="AA2" s="188" t="s">
        <v>84</v>
      </c>
    </row>
    <row r="3" spans="1:27" ht="26.25" customHeight="1">
      <c r="A3" s="156"/>
      <c r="B3" s="156"/>
      <c r="C3" s="157"/>
      <c r="D3" s="157"/>
      <c r="E3" s="157"/>
      <c r="F3" s="157"/>
      <c r="G3" s="20" t="s">
        <v>18</v>
      </c>
      <c r="H3" s="20" t="s">
        <v>47</v>
      </c>
      <c r="I3" s="20" t="s">
        <v>48</v>
      </c>
      <c r="J3" s="21" t="s">
        <v>49</v>
      </c>
      <c r="K3" s="21" t="s">
        <v>50</v>
      </c>
      <c r="L3" s="30" t="s">
        <v>51</v>
      </c>
      <c r="M3" s="20" t="s">
        <v>52</v>
      </c>
      <c r="N3" s="20" t="s">
        <v>53</v>
      </c>
      <c r="O3" s="20" t="s">
        <v>54</v>
      </c>
      <c r="P3" s="20" t="s">
        <v>55</v>
      </c>
      <c r="Q3" s="22" t="s">
        <v>56</v>
      </c>
      <c r="R3" s="22" t="s">
        <v>57</v>
      </c>
      <c r="S3" s="22" t="s">
        <v>58</v>
      </c>
      <c r="T3" s="20" t="s">
        <v>59</v>
      </c>
      <c r="U3" s="20" t="s">
        <v>77</v>
      </c>
      <c r="V3" s="22" t="s">
        <v>60</v>
      </c>
      <c r="W3" s="22" t="s">
        <v>18</v>
      </c>
      <c r="X3" s="20" t="s">
        <v>47</v>
      </c>
      <c r="Y3" s="22" t="s">
        <v>49</v>
      </c>
      <c r="Z3" s="20" t="s">
        <v>50</v>
      </c>
      <c r="AA3" s="189"/>
    </row>
    <row r="4" spans="1:27" ht="12.75" customHeight="1">
      <c r="A4" s="141" t="s">
        <v>25</v>
      </c>
      <c r="B4" s="141"/>
      <c r="C4" s="142"/>
      <c r="D4" s="181"/>
      <c r="E4" s="23" t="s">
        <v>87</v>
      </c>
      <c r="F4" s="85">
        <f>G4+W4</f>
        <v>32676</v>
      </c>
      <c r="G4" s="85">
        <f>SUM(H4:V4)</f>
        <v>31943</v>
      </c>
      <c r="H4" s="85">
        <f>H6+H13+H14+H15+H16+H17+H25</f>
        <v>26453</v>
      </c>
      <c r="I4" s="85">
        <f aca="true" t="shared" si="0" ref="I4:V4">I6+I13+I14+I15+I16+I17+I25</f>
        <v>908</v>
      </c>
      <c r="J4" s="85">
        <f t="shared" si="0"/>
        <v>1043</v>
      </c>
      <c r="K4" s="86">
        <f t="shared" si="0"/>
        <v>1481</v>
      </c>
      <c r="L4" s="87">
        <f t="shared" si="0"/>
        <v>114</v>
      </c>
      <c r="M4" s="85">
        <f t="shared" si="0"/>
        <v>227</v>
      </c>
      <c r="N4" s="85">
        <f t="shared" si="0"/>
        <v>40</v>
      </c>
      <c r="O4" s="85">
        <f t="shared" si="0"/>
        <v>324</v>
      </c>
      <c r="P4" s="85">
        <f t="shared" si="0"/>
        <v>182</v>
      </c>
      <c r="Q4" s="85">
        <f t="shared" si="0"/>
        <v>111</v>
      </c>
      <c r="R4" s="85">
        <f t="shared" si="0"/>
        <v>394</v>
      </c>
      <c r="S4" s="85">
        <f t="shared" si="0"/>
        <v>38</v>
      </c>
      <c r="T4" s="85">
        <f t="shared" si="0"/>
        <v>512</v>
      </c>
      <c r="U4" s="85">
        <f t="shared" si="0"/>
        <v>77</v>
      </c>
      <c r="V4" s="85">
        <f t="shared" si="0"/>
        <v>39</v>
      </c>
      <c r="W4" s="85">
        <f>SUM(X4:Z4)</f>
        <v>733</v>
      </c>
      <c r="X4" s="85">
        <f>X6+X13+X14+X15+X16+X17+X25</f>
        <v>563</v>
      </c>
      <c r="Y4" s="85">
        <f>Y6+Y13+Y14+Y15+Y16+Y17+Y25</f>
        <v>70</v>
      </c>
      <c r="Z4" s="85">
        <f>Z6+Z13+Z14+Z15+Z16+Z17+Z25</f>
        <v>100</v>
      </c>
      <c r="AA4" s="88">
        <v>33782</v>
      </c>
    </row>
    <row r="5" spans="1:27" ht="12.75" customHeight="1">
      <c r="A5" s="180" t="s">
        <v>109</v>
      </c>
      <c r="B5" s="181" t="s">
        <v>61</v>
      </c>
      <c r="C5" s="183"/>
      <c r="D5" s="183"/>
      <c r="E5" s="184"/>
      <c r="F5" s="85">
        <f aca="true" t="shared" si="1" ref="F5:F32">G5+W5</f>
        <v>18744</v>
      </c>
      <c r="G5" s="85">
        <f aca="true" t="shared" si="2" ref="G5:G11">SUM(H5:V5)</f>
        <v>18646</v>
      </c>
      <c r="H5" s="107">
        <v>16943</v>
      </c>
      <c r="I5" s="107">
        <v>65</v>
      </c>
      <c r="J5" s="107">
        <v>124</v>
      </c>
      <c r="K5" s="109">
        <v>434</v>
      </c>
      <c r="L5" s="110">
        <v>4</v>
      </c>
      <c r="M5" s="107">
        <v>77</v>
      </c>
      <c r="N5" s="107">
        <v>40</v>
      </c>
      <c r="O5" s="107">
        <v>323</v>
      </c>
      <c r="P5" s="107">
        <v>122</v>
      </c>
      <c r="Q5" s="107">
        <v>76</v>
      </c>
      <c r="R5" s="107">
        <v>309</v>
      </c>
      <c r="S5" s="107">
        <v>10</v>
      </c>
      <c r="T5" s="107">
        <v>50</v>
      </c>
      <c r="U5" s="107">
        <v>47</v>
      </c>
      <c r="V5" s="107">
        <v>22</v>
      </c>
      <c r="W5" s="107">
        <f aca="true" t="shared" si="3" ref="W5:W32">SUM(X5:Z5)</f>
        <v>98</v>
      </c>
      <c r="X5" s="107">
        <v>87</v>
      </c>
      <c r="Y5" s="107">
        <v>3</v>
      </c>
      <c r="Z5" s="107">
        <v>8</v>
      </c>
      <c r="AA5" s="108">
        <v>19187</v>
      </c>
    </row>
    <row r="6" spans="1:27" ht="12.75" customHeight="1">
      <c r="A6" s="156"/>
      <c r="B6" s="185" t="s">
        <v>113</v>
      </c>
      <c r="C6" s="183"/>
      <c r="D6" s="183"/>
      <c r="E6" s="24" t="s">
        <v>88</v>
      </c>
      <c r="F6" s="85">
        <f t="shared" si="1"/>
        <v>15801</v>
      </c>
      <c r="G6" s="85">
        <f t="shared" si="2"/>
        <v>15722</v>
      </c>
      <c r="H6" s="107">
        <f>SUM(H7:H12)</f>
        <v>14202</v>
      </c>
      <c r="I6" s="107">
        <f aca="true" t="shared" si="4" ref="I6:V6">SUM(I7:I12)</f>
        <v>63</v>
      </c>
      <c r="J6" s="107">
        <f t="shared" si="4"/>
        <v>117</v>
      </c>
      <c r="K6" s="109">
        <f t="shared" si="4"/>
        <v>419</v>
      </c>
      <c r="L6" s="110">
        <f t="shared" si="4"/>
        <v>4</v>
      </c>
      <c r="M6" s="107">
        <f t="shared" si="4"/>
        <v>73</v>
      </c>
      <c r="N6" s="107">
        <f t="shared" si="4"/>
        <v>40</v>
      </c>
      <c r="O6" s="107">
        <f t="shared" si="4"/>
        <v>230</v>
      </c>
      <c r="P6" s="107">
        <f t="shared" si="4"/>
        <v>120</v>
      </c>
      <c r="Q6" s="107">
        <f t="shared" si="4"/>
        <v>64</v>
      </c>
      <c r="R6" s="107">
        <f t="shared" si="4"/>
        <v>269</v>
      </c>
      <c r="S6" s="107">
        <f t="shared" si="4"/>
        <v>10</v>
      </c>
      <c r="T6" s="107">
        <f t="shared" si="4"/>
        <v>49</v>
      </c>
      <c r="U6" s="107">
        <f t="shared" si="4"/>
        <v>40</v>
      </c>
      <c r="V6" s="107">
        <f t="shared" si="4"/>
        <v>22</v>
      </c>
      <c r="W6" s="107">
        <f t="shared" si="3"/>
        <v>79</v>
      </c>
      <c r="X6" s="107">
        <f>SUM(X7:X12)</f>
        <v>69</v>
      </c>
      <c r="Y6" s="111">
        <f>SUM(Y7:Y12)</f>
        <v>2</v>
      </c>
      <c r="Z6" s="107">
        <f>SUM(Z7:Z12)</f>
        <v>8</v>
      </c>
      <c r="AA6" s="108">
        <v>16077</v>
      </c>
    </row>
    <row r="7" spans="1:27" ht="12.75" customHeight="1">
      <c r="A7" s="156"/>
      <c r="B7" s="186"/>
      <c r="C7" s="190" t="s">
        <v>62</v>
      </c>
      <c r="D7" s="157" t="s">
        <v>63</v>
      </c>
      <c r="E7" s="157"/>
      <c r="F7" s="85">
        <f t="shared" si="1"/>
        <v>1033</v>
      </c>
      <c r="G7" s="85">
        <f t="shared" si="2"/>
        <v>1031</v>
      </c>
      <c r="H7" s="107">
        <v>946</v>
      </c>
      <c r="I7" s="112">
        <v>0</v>
      </c>
      <c r="J7" s="107">
        <v>2</v>
      </c>
      <c r="K7" s="124">
        <v>0</v>
      </c>
      <c r="L7" s="125">
        <v>0</v>
      </c>
      <c r="M7" s="109">
        <v>1</v>
      </c>
      <c r="N7" s="111">
        <v>1</v>
      </c>
      <c r="O7" s="107">
        <v>69</v>
      </c>
      <c r="P7" s="107">
        <v>2</v>
      </c>
      <c r="Q7" s="112">
        <v>0</v>
      </c>
      <c r="R7" s="107">
        <v>8</v>
      </c>
      <c r="S7" s="112">
        <v>0</v>
      </c>
      <c r="T7" s="112">
        <v>0</v>
      </c>
      <c r="U7" s="109">
        <v>1</v>
      </c>
      <c r="V7" s="111">
        <v>1</v>
      </c>
      <c r="W7" s="107">
        <f t="shared" si="3"/>
        <v>2</v>
      </c>
      <c r="X7" s="107">
        <v>2</v>
      </c>
      <c r="Y7" s="112">
        <v>0</v>
      </c>
      <c r="Z7" s="112">
        <v>0</v>
      </c>
      <c r="AA7" s="108">
        <v>1098</v>
      </c>
    </row>
    <row r="8" spans="1:27" ht="12.75" customHeight="1">
      <c r="A8" s="156"/>
      <c r="B8" s="157"/>
      <c r="C8" s="142"/>
      <c r="D8" s="157" t="s">
        <v>64</v>
      </c>
      <c r="E8" s="157"/>
      <c r="F8" s="85">
        <f t="shared" si="1"/>
        <v>13318</v>
      </c>
      <c r="G8" s="85">
        <f t="shared" si="2"/>
        <v>13250</v>
      </c>
      <c r="H8" s="107">
        <v>12028</v>
      </c>
      <c r="I8" s="107">
        <v>44</v>
      </c>
      <c r="J8" s="107">
        <v>110</v>
      </c>
      <c r="K8" s="109">
        <v>353</v>
      </c>
      <c r="L8" s="126">
        <v>2</v>
      </c>
      <c r="M8" s="107">
        <v>42</v>
      </c>
      <c r="N8" s="111">
        <v>2</v>
      </c>
      <c r="O8" s="107">
        <v>157</v>
      </c>
      <c r="P8" s="107">
        <v>113</v>
      </c>
      <c r="Q8" s="107">
        <v>55</v>
      </c>
      <c r="R8" s="107">
        <v>242</v>
      </c>
      <c r="S8" s="107">
        <v>5</v>
      </c>
      <c r="T8" s="107">
        <v>37</v>
      </c>
      <c r="U8" s="107">
        <v>39</v>
      </c>
      <c r="V8" s="107">
        <v>21</v>
      </c>
      <c r="W8" s="107">
        <f t="shared" si="3"/>
        <v>68</v>
      </c>
      <c r="X8" s="107">
        <v>60</v>
      </c>
      <c r="Y8" s="111">
        <v>2</v>
      </c>
      <c r="Z8" s="107">
        <v>6</v>
      </c>
      <c r="AA8" s="108">
        <v>13372</v>
      </c>
    </row>
    <row r="9" spans="1:27" ht="12.75" customHeight="1">
      <c r="A9" s="156"/>
      <c r="B9" s="157"/>
      <c r="C9" s="190" t="s">
        <v>65</v>
      </c>
      <c r="D9" s="157" t="s">
        <v>63</v>
      </c>
      <c r="E9" s="157"/>
      <c r="F9" s="85">
        <f t="shared" si="1"/>
        <v>3</v>
      </c>
      <c r="G9" s="85">
        <f t="shared" si="2"/>
        <v>2</v>
      </c>
      <c r="H9" s="107">
        <v>2</v>
      </c>
      <c r="I9" s="112">
        <v>0</v>
      </c>
      <c r="J9" s="113">
        <v>0</v>
      </c>
      <c r="K9" s="113">
        <v>0</v>
      </c>
      <c r="L9" s="125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1">
        <f t="shared" si="3"/>
        <v>1</v>
      </c>
      <c r="X9" s="111">
        <v>1</v>
      </c>
      <c r="Y9" s="112">
        <v>0</v>
      </c>
      <c r="Z9" s="112">
        <v>0</v>
      </c>
      <c r="AA9" s="108">
        <v>4</v>
      </c>
    </row>
    <row r="10" spans="1:27" ht="12.75" customHeight="1">
      <c r="A10" s="156"/>
      <c r="B10" s="157"/>
      <c r="C10" s="142"/>
      <c r="D10" s="157" t="s">
        <v>64</v>
      </c>
      <c r="E10" s="157"/>
      <c r="F10" s="85">
        <f t="shared" si="1"/>
        <v>1393</v>
      </c>
      <c r="G10" s="85">
        <f t="shared" si="2"/>
        <v>1389</v>
      </c>
      <c r="H10" s="107">
        <v>1218</v>
      </c>
      <c r="I10" s="107">
        <v>19</v>
      </c>
      <c r="J10" s="107">
        <v>3</v>
      </c>
      <c r="K10" s="109">
        <v>65</v>
      </c>
      <c r="L10" s="125">
        <v>0</v>
      </c>
      <c r="M10" s="107">
        <v>30</v>
      </c>
      <c r="N10" s="112">
        <v>0</v>
      </c>
      <c r="O10" s="111">
        <v>4</v>
      </c>
      <c r="P10" s="107">
        <v>5</v>
      </c>
      <c r="Q10" s="107">
        <v>9</v>
      </c>
      <c r="R10" s="107">
        <v>19</v>
      </c>
      <c r="S10" s="107">
        <v>5</v>
      </c>
      <c r="T10" s="107">
        <v>12</v>
      </c>
      <c r="U10" s="112">
        <v>0</v>
      </c>
      <c r="V10" s="112">
        <v>0</v>
      </c>
      <c r="W10" s="107">
        <f t="shared" si="3"/>
        <v>4</v>
      </c>
      <c r="X10" s="107">
        <v>4</v>
      </c>
      <c r="Y10" s="112">
        <v>0</v>
      </c>
      <c r="Z10" s="112">
        <v>0</v>
      </c>
      <c r="AA10" s="108">
        <v>1535</v>
      </c>
    </row>
    <row r="11" spans="1:27" ht="12.75" customHeight="1">
      <c r="A11" s="156"/>
      <c r="B11" s="157"/>
      <c r="C11" s="142" t="s">
        <v>66</v>
      </c>
      <c r="D11" s="142"/>
      <c r="E11" s="142"/>
      <c r="F11" s="85">
        <f t="shared" si="1"/>
        <v>13</v>
      </c>
      <c r="G11" s="85">
        <f t="shared" si="2"/>
        <v>9</v>
      </c>
      <c r="H11" s="107">
        <v>7</v>
      </c>
      <c r="I11" s="112">
        <v>0</v>
      </c>
      <c r="J11" s="111">
        <v>2</v>
      </c>
      <c r="K11" s="113">
        <v>0</v>
      </c>
      <c r="L11" s="125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07">
        <f t="shared" si="3"/>
        <v>4</v>
      </c>
      <c r="X11" s="111">
        <v>2</v>
      </c>
      <c r="Y11" s="112">
        <v>0</v>
      </c>
      <c r="Z11" s="111">
        <v>2</v>
      </c>
      <c r="AA11" s="108">
        <v>12</v>
      </c>
    </row>
    <row r="12" spans="1:27" ht="12.75" customHeight="1">
      <c r="A12" s="156"/>
      <c r="B12" s="157"/>
      <c r="C12" s="187" t="s">
        <v>104</v>
      </c>
      <c r="D12" s="187"/>
      <c r="E12" s="187"/>
      <c r="F12" s="85">
        <f t="shared" si="1"/>
        <v>41</v>
      </c>
      <c r="G12" s="85">
        <f>SUM(H12:V12)</f>
        <v>41</v>
      </c>
      <c r="H12" s="107">
        <v>1</v>
      </c>
      <c r="I12" s="112">
        <v>0</v>
      </c>
      <c r="J12" s="112">
        <v>0</v>
      </c>
      <c r="K12" s="131">
        <v>1</v>
      </c>
      <c r="L12" s="110">
        <v>2</v>
      </c>
      <c r="M12" s="112">
        <v>0</v>
      </c>
      <c r="N12" s="107">
        <v>37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f t="shared" si="3"/>
        <v>0</v>
      </c>
      <c r="X12" s="112">
        <v>0</v>
      </c>
      <c r="Y12" s="112">
        <v>0</v>
      </c>
      <c r="Z12" s="112">
        <v>0</v>
      </c>
      <c r="AA12" s="108">
        <v>56</v>
      </c>
    </row>
    <row r="13" spans="1:27" ht="12.75" customHeight="1">
      <c r="A13" s="141" t="s">
        <v>29</v>
      </c>
      <c r="B13" s="141"/>
      <c r="C13" s="142"/>
      <c r="D13" s="181"/>
      <c r="E13" s="24" t="s">
        <v>89</v>
      </c>
      <c r="F13" s="85">
        <f t="shared" si="1"/>
        <v>7119</v>
      </c>
      <c r="G13" s="85">
        <f aca="true" t="shared" si="5" ref="G13:G32">SUM(H13:V13)</f>
        <v>7015</v>
      </c>
      <c r="H13" s="107">
        <v>5839</v>
      </c>
      <c r="I13" s="107">
        <v>157</v>
      </c>
      <c r="J13" s="107">
        <v>151</v>
      </c>
      <c r="K13" s="109">
        <v>464</v>
      </c>
      <c r="L13" s="110">
        <v>15</v>
      </c>
      <c r="M13" s="107">
        <v>90</v>
      </c>
      <c r="N13" s="112">
        <v>0</v>
      </c>
      <c r="O13" s="107">
        <v>5</v>
      </c>
      <c r="P13" s="107">
        <v>24</v>
      </c>
      <c r="Q13" s="107">
        <v>36</v>
      </c>
      <c r="R13" s="107">
        <v>72</v>
      </c>
      <c r="S13" s="107">
        <v>9</v>
      </c>
      <c r="T13" s="107">
        <v>118</v>
      </c>
      <c r="U13" s="107">
        <v>20</v>
      </c>
      <c r="V13" s="107">
        <v>15</v>
      </c>
      <c r="W13" s="107">
        <f t="shared" si="3"/>
        <v>104</v>
      </c>
      <c r="X13" s="107">
        <v>80</v>
      </c>
      <c r="Y13" s="107">
        <v>11</v>
      </c>
      <c r="Z13" s="107">
        <v>13</v>
      </c>
      <c r="AA13" s="108">
        <v>7288</v>
      </c>
    </row>
    <row r="14" spans="1:27" ht="12.75" customHeight="1">
      <c r="A14" s="141" t="s">
        <v>30</v>
      </c>
      <c r="B14" s="141"/>
      <c r="C14" s="142"/>
      <c r="D14" s="181"/>
      <c r="E14" s="24" t="s">
        <v>90</v>
      </c>
      <c r="F14" s="85">
        <f t="shared" si="1"/>
        <v>283</v>
      </c>
      <c r="G14" s="85">
        <f t="shared" si="5"/>
        <v>269</v>
      </c>
      <c r="H14" s="107">
        <v>185</v>
      </c>
      <c r="I14" s="107">
        <v>53</v>
      </c>
      <c r="J14" s="107">
        <v>24</v>
      </c>
      <c r="K14" s="109">
        <v>3</v>
      </c>
      <c r="L14" s="123">
        <v>1</v>
      </c>
      <c r="M14" s="127">
        <v>1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27">
        <v>2</v>
      </c>
      <c r="U14" s="112">
        <v>0</v>
      </c>
      <c r="V14" s="112">
        <v>0</v>
      </c>
      <c r="W14" s="107">
        <f t="shared" si="3"/>
        <v>14</v>
      </c>
      <c r="X14" s="107">
        <v>14</v>
      </c>
      <c r="Y14" s="112">
        <v>0</v>
      </c>
      <c r="Z14" s="112">
        <v>0</v>
      </c>
      <c r="AA14" s="108">
        <v>126</v>
      </c>
    </row>
    <row r="15" spans="1:27" ht="12.75" customHeight="1">
      <c r="A15" s="141" t="s">
        <v>31</v>
      </c>
      <c r="B15" s="141"/>
      <c r="C15" s="142"/>
      <c r="D15" s="181"/>
      <c r="E15" s="24" t="s">
        <v>91</v>
      </c>
      <c r="F15" s="85">
        <f t="shared" si="1"/>
        <v>103</v>
      </c>
      <c r="G15" s="85">
        <f t="shared" si="5"/>
        <v>99</v>
      </c>
      <c r="H15" s="107">
        <v>59</v>
      </c>
      <c r="I15" s="107">
        <v>3</v>
      </c>
      <c r="J15" s="107">
        <v>25</v>
      </c>
      <c r="K15" s="109">
        <v>5</v>
      </c>
      <c r="L15" s="123">
        <v>2</v>
      </c>
      <c r="M15" s="112">
        <v>0</v>
      </c>
      <c r="N15" s="112">
        <v>0</v>
      </c>
      <c r="O15" s="111">
        <v>1</v>
      </c>
      <c r="P15" s="112">
        <v>0</v>
      </c>
      <c r="Q15" s="112">
        <v>0</v>
      </c>
      <c r="R15" s="112">
        <v>0</v>
      </c>
      <c r="S15" s="112">
        <v>0</v>
      </c>
      <c r="T15" s="111">
        <v>4</v>
      </c>
      <c r="U15" s="112">
        <v>0</v>
      </c>
      <c r="V15" s="112">
        <v>0</v>
      </c>
      <c r="W15" s="107">
        <f t="shared" si="3"/>
        <v>4</v>
      </c>
      <c r="X15" s="107">
        <v>3</v>
      </c>
      <c r="Y15" s="112">
        <v>0</v>
      </c>
      <c r="Z15" s="111">
        <v>1</v>
      </c>
      <c r="AA15" s="108">
        <v>136</v>
      </c>
    </row>
    <row r="16" spans="1:27" ht="12.75" customHeight="1">
      <c r="A16" s="141" t="s">
        <v>32</v>
      </c>
      <c r="B16" s="141"/>
      <c r="C16" s="142"/>
      <c r="D16" s="181"/>
      <c r="E16" s="24" t="s">
        <v>92</v>
      </c>
      <c r="F16" s="85">
        <f t="shared" si="1"/>
        <v>5306</v>
      </c>
      <c r="G16" s="85">
        <f t="shared" si="5"/>
        <v>5104</v>
      </c>
      <c r="H16" s="107">
        <v>2851</v>
      </c>
      <c r="I16" s="107">
        <v>518</v>
      </c>
      <c r="J16" s="107">
        <v>693</v>
      </c>
      <c r="K16" s="109">
        <v>532</v>
      </c>
      <c r="L16" s="110">
        <v>80</v>
      </c>
      <c r="M16" s="107">
        <v>45</v>
      </c>
      <c r="N16" s="112">
        <v>0</v>
      </c>
      <c r="O16" s="107">
        <v>1</v>
      </c>
      <c r="P16" s="107">
        <v>33</v>
      </c>
      <c r="Q16" s="107">
        <v>2</v>
      </c>
      <c r="R16" s="107">
        <v>5</v>
      </c>
      <c r="S16" s="107">
        <v>17</v>
      </c>
      <c r="T16" s="107">
        <v>315</v>
      </c>
      <c r="U16" s="111">
        <v>12</v>
      </c>
      <c r="V16" s="112">
        <v>0</v>
      </c>
      <c r="W16" s="107">
        <f t="shared" si="3"/>
        <v>202</v>
      </c>
      <c r="X16" s="107">
        <v>148</v>
      </c>
      <c r="Y16" s="107">
        <v>30</v>
      </c>
      <c r="Z16" s="107">
        <v>24</v>
      </c>
      <c r="AA16" s="108">
        <v>5331</v>
      </c>
    </row>
    <row r="17" spans="1:27" ht="12.75" customHeight="1">
      <c r="A17" s="180" t="s">
        <v>67</v>
      </c>
      <c r="B17" s="185" t="s">
        <v>68</v>
      </c>
      <c r="C17" s="199"/>
      <c r="D17" s="199"/>
      <c r="E17" s="24" t="s">
        <v>93</v>
      </c>
      <c r="F17" s="85">
        <f t="shared" si="1"/>
        <v>4062</v>
      </c>
      <c r="G17" s="85">
        <f t="shared" si="5"/>
        <v>3732</v>
      </c>
      <c r="H17" s="107">
        <f>SUM(H18:H24)</f>
        <v>3315</v>
      </c>
      <c r="I17" s="107">
        <f aca="true" t="shared" si="6" ref="I17:V17">SUM(I18:I24)</f>
        <v>114</v>
      </c>
      <c r="J17" s="107">
        <f t="shared" si="6"/>
        <v>33</v>
      </c>
      <c r="K17" s="109">
        <f t="shared" si="6"/>
        <v>58</v>
      </c>
      <c r="L17" s="110">
        <f t="shared" si="6"/>
        <v>12</v>
      </c>
      <c r="M17" s="107">
        <f t="shared" si="6"/>
        <v>18</v>
      </c>
      <c r="N17" s="112">
        <f t="shared" si="6"/>
        <v>0</v>
      </c>
      <c r="O17" s="107">
        <f t="shared" si="6"/>
        <v>87</v>
      </c>
      <c r="P17" s="107">
        <f t="shared" si="6"/>
        <v>5</v>
      </c>
      <c r="Q17" s="107">
        <f t="shared" si="6"/>
        <v>9</v>
      </c>
      <c r="R17" s="107">
        <f t="shared" si="6"/>
        <v>48</v>
      </c>
      <c r="S17" s="107">
        <f t="shared" si="6"/>
        <v>2</v>
      </c>
      <c r="T17" s="107">
        <f t="shared" si="6"/>
        <v>24</v>
      </c>
      <c r="U17" s="107">
        <f t="shared" si="6"/>
        <v>5</v>
      </c>
      <c r="V17" s="107">
        <f t="shared" si="6"/>
        <v>2</v>
      </c>
      <c r="W17" s="107">
        <f t="shared" si="3"/>
        <v>330</v>
      </c>
      <c r="X17" s="107">
        <f>SUM(X18:X24)</f>
        <v>249</v>
      </c>
      <c r="Y17" s="107">
        <f>SUM(Y18:Y24)</f>
        <v>27</v>
      </c>
      <c r="Z17" s="107">
        <f>SUM(Z18:Z24)</f>
        <v>54</v>
      </c>
      <c r="AA17" s="108">
        <v>4823</v>
      </c>
    </row>
    <row r="18" spans="1:27" ht="12.75" customHeight="1">
      <c r="A18" s="156"/>
      <c r="B18" s="37"/>
      <c r="C18" s="142" t="s">
        <v>19</v>
      </c>
      <c r="D18" s="142"/>
      <c r="E18" s="142"/>
      <c r="F18" s="85">
        <f t="shared" si="1"/>
        <v>88</v>
      </c>
      <c r="G18" s="85">
        <f t="shared" si="5"/>
        <v>75</v>
      </c>
      <c r="H18" s="107">
        <v>57</v>
      </c>
      <c r="I18" s="107">
        <v>1</v>
      </c>
      <c r="J18" s="107">
        <v>4</v>
      </c>
      <c r="K18" s="109">
        <v>6</v>
      </c>
      <c r="L18" s="125">
        <v>0</v>
      </c>
      <c r="M18" s="111">
        <v>2</v>
      </c>
      <c r="N18" s="112">
        <v>0</v>
      </c>
      <c r="O18" s="112">
        <v>0</v>
      </c>
      <c r="P18" s="112">
        <v>0</v>
      </c>
      <c r="Q18" s="112">
        <v>0</v>
      </c>
      <c r="R18" s="111">
        <v>3</v>
      </c>
      <c r="S18" s="112">
        <v>0</v>
      </c>
      <c r="T18" s="107">
        <v>2</v>
      </c>
      <c r="U18" s="112">
        <v>0</v>
      </c>
      <c r="V18" s="112">
        <v>0</v>
      </c>
      <c r="W18" s="107">
        <f t="shared" si="3"/>
        <v>13</v>
      </c>
      <c r="X18" s="107">
        <v>11</v>
      </c>
      <c r="Y18" s="111">
        <v>1</v>
      </c>
      <c r="Z18" s="111">
        <v>1</v>
      </c>
      <c r="AA18" s="108">
        <v>91</v>
      </c>
    </row>
    <row r="19" spans="1:27" ht="12.75" customHeight="1">
      <c r="A19" s="156"/>
      <c r="B19" s="37"/>
      <c r="C19" s="190" t="s">
        <v>69</v>
      </c>
      <c r="D19" s="142"/>
      <c r="E19" s="142"/>
      <c r="F19" s="85">
        <f t="shared" si="1"/>
        <v>2166</v>
      </c>
      <c r="G19" s="85">
        <f t="shared" si="5"/>
        <v>2166</v>
      </c>
      <c r="H19" s="107">
        <v>2029</v>
      </c>
      <c r="I19" s="127">
        <v>1</v>
      </c>
      <c r="J19" s="107">
        <v>2</v>
      </c>
      <c r="K19" s="109">
        <v>10</v>
      </c>
      <c r="L19" s="125">
        <v>0</v>
      </c>
      <c r="M19" s="111">
        <v>3</v>
      </c>
      <c r="N19" s="112">
        <v>0</v>
      </c>
      <c r="O19" s="107">
        <v>79</v>
      </c>
      <c r="P19" s="107">
        <v>1</v>
      </c>
      <c r="Q19" s="107">
        <v>2</v>
      </c>
      <c r="R19" s="107">
        <v>36</v>
      </c>
      <c r="S19" s="112">
        <v>0</v>
      </c>
      <c r="T19" s="112">
        <v>0</v>
      </c>
      <c r="U19" s="107">
        <v>3</v>
      </c>
      <c r="V19" s="112">
        <v>0</v>
      </c>
      <c r="W19" s="112">
        <f t="shared" si="3"/>
        <v>0</v>
      </c>
      <c r="X19" s="112">
        <v>0</v>
      </c>
      <c r="Y19" s="112">
        <v>0</v>
      </c>
      <c r="Z19" s="112">
        <v>0</v>
      </c>
      <c r="AA19" s="108">
        <v>2697</v>
      </c>
    </row>
    <row r="20" spans="1:27" ht="12.75" customHeight="1">
      <c r="A20" s="156"/>
      <c r="B20" s="37"/>
      <c r="C20" s="190" t="s">
        <v>70</v>
      </c>
      <c r="D20" s="142"/>
      <c r="E20" s="142"/>
      <c r="F20" s="85">
        <f t="shared" si="1"/>
        <v>372</v>
      </c>
      <c r="G20" s="85">
        <f t="shared" si="5"/>
        <v>327</v>
      </c>
      <c r="H20" s="107">
        <v>293</v>
      </c>
      <c r="I20" s="107">
        <v>4</v>
      </c>
      <c r="J20" s="107">
        <v>4</v>
      </c>
      <c r="K20" s="109">
        <v>6</v>
      </c>
      <c r="L20" s="125">
        <v>0</v>
      </c>
      <c r="M20" s="107">
        <v>4</v>
      </c>
      <c r="N20" s="112">
        <v>0</v>
      </c>
      <c r="O20" s="107">
        <v>8</v>
      </c>
      <c r="P20" s="112">
        <v>0</v>
      </c>
      <c r="Q20" s="127">
        <v>6</v>
      </c>
      <c r="R20" s="112">
        <v>0</v>
      </c>
      <c r="S20" s="112">
        <v>0</v>
      </c>
      <c r="T20" s="111">
        <v>1</v>
      </c>
      <c r="U20" s="111">
        <v>1</v>
      </c>
      <c r="V20" s="112">
        <v>0</v>
      </c>
      <c r="W20" s="107">
        <f t="shared" si="3"/>
        <v>45</v>
      </c>
      <c r="X20" s="107">
        <v>42</v>
      </c>
      <c r="Y20" s="111">
        <v>2</v>
      </c>
      <c r="Z20" s="111">
        <v>1</v>
      </c>
      <c r="AA20" s="108">
        <v>360</v>
      </c>
    </row>
    <row r="21" spans="1:27" ht="12.75" customHeight="1">
      <c r="A21" s="156"/>
      <c r="B21" s="37"/>
      <c r="C21" s="142" t="s">
        <v>20</v>
      </c>
      <c r="D21" s="142"/>
      <c r="E21" s="142"/>
      <c r="F21" s="85">
        <f t="shared" si="1"/>
        <v>858</v>
      </c>
      <c r="G21" s="85">
        <f t="shared" si="5"/>
        <v>660</v>
      </c>
      <c r="H21" s="107">
        <v>542</v>
      </c>
      <c r="I21" s="107">
        <v>73</v>
      </c>
      <c r="J21" s="107">
        <v>14</v>
      </c>
      <c r="K21" s="109">
        <v>17</v>
      </c>
      <c r="L21" s="110">
        <v>3</v>
      </c>
      <c r="M21" s="107">
        <v>3</v>
      </c>
      <c r="N21" s="112">
        <v>0</v>
      </c>
      <c r="O21" s="112">
        <v>0</v>
      </c>
      <c r="P21" s="107">
        <v>3</v>
      </c>
      <c r="Q21" s="107">
        <v>1</v>
      </c>
      <c r="R21" s="107">
        <v>1</v>
      </c>
      <c r="S21" s="111">
        <v>2</v>
      </c>
      <c r="T21" s="111">
        <v>1</v>
      </c>
      <c r="U21" s="112">
        <v>0</v>
      </c>
      <c r="V21" s="112">
        <v>0</v>
      </c>
      <c r="W21" s="107">
        <f t="shared" si="3"/>
        <v>198</v>
      </c>
      <c r="X21" s="107">
        <v>135</v>
      </c>
      <c r="Y21" s="107">
        <v>24</v>
      </c>
      <c r="Z21" s="107">
        <v>39</v>
      </c>
      <c r="AA21" s="108">
        <v>813</v>
      </c>
    </row>
    <row r="22" spans="1:27" ht="12.75" customHeight="1">
      <c r="A22" s="156"/>
      <c r="B22" s="37"/>
      <c r="C22" s="142" t="s">
        <v>21</v>
      </c>
      <c r="D22" s="142"/>
      <c r="E22" s="142"/>
      <c r="F22" s="85">
        <f t="shared" si="1"/>
        <v>50</v>
      </c>
      <c r="G22" s="85">
        <f t="shared" si="5"/>
        <v>50</v>
      </c>
      <c r="H22" s="107">
        <v>37</v>
      </c>
      <c r="I22" s="107">
        <v>1</v>
      </c>
      <c r="J22" s="112">
        <v>0</v>
      </c>
      <c r="K22" s="109">
        <v>3</v>
      </c>
      <c r="L22" s="125">
        <v>0</v>
      </c>
      <c r="M22" s="111">
        <v>1</v>
      </c>
      <c r="N22" s="112">
        <v>0</v>
      </c>
      <c r="O22" s="112">
        <v>0</v>
      </c>
      <c r="P22" s="112">
        <v>0</v>
      </c>
      <c r="Q22" s="112">
        <v>0</v>
      </c>
      <c r="R22" s="107">
        <v>7</v>
      </c>
      <c r="S22" s="112">
        <v>0</v>
      </c>
      <c r="T22" s="112">
        <v>0</v>
      </c>
      <c r="U22" s="111">
        <v>1</v>
      </c>
      <c r="V22" s="112">
        <v>0</v>
      </c>
      <c r="W22" s="112">
        <f t="shared" si="3"/>
        <v>0</v>
      </c>
      <c r="X22" s="112">
        <v>0</v>
      </c>
      <c r="Y22" s="112">
        <v>0</v>
      </c>
      <c r="Z22" s="112">
        <v>0</v>
      </c>
      <c r="AA22" s="108">
        <v>52</v>
      </c>
    </row>
    <row r="23" spans="1:27" ht="12.75" customHeight="1">
      <c r="A23" s="156"/>
      <c r="B23" s="37"/>
      <c r="C23" s="142" t="s">
        <v>37</v>
      </c>
      <c r="D23" s="142"/>
      <c r="E23" s="142"/>
      <c r="F23" s="89">
        <f t="shared" si="1"/>
        <v>0</v>
      </c>
      <c r="G23" s="89">
        <f t="shared" si="5"/>
        <v>0</v>
      </c>
      <c r="H23" s="112">
        <v>0</v>
      </c>
      <c r="I23" s="112">
        <v>0</v>
      </c>
      <c r="J23" s="112">
        <v>0</v>
      </c>
      <c r="K23" s="113">
        <v>0</v>
      </c>
      <c r="L23" s="125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f t="shared" si="3"/>
        <v>0</v>
      </c>
      <c r="X23" s="112">
        <v>0</v>
      </c>
      <c r="Y23" s="112">
        <v>0</v>
      </c>
      <c r="Z23" s="112">
        <v>0</v>
      </c>
      <c r="AA23" s="131">
        <v>3</v>
      </c>
    </row>
    <row r="24" spans="1:27" ht="12.75" customHeight="1">
      <c r="A24" s="156"/>
      <c r="B24" s="38"/>
      <c r="C24" s="190" t="s">
        <v>0</v>
      </c>
      <c r="D24" s="142"/>
      <c r="E24" s="142"/>
      <c r="F24" s="85">
        <f t="shared" si="1"/>
        <v>528</v>
      </c>
      <c r="G24" s="85">
        <f t="shared" si="5"/>
        <v>454</v>
      </c>
      <c r="H24" s="107">
        <v>357</v>
      </c>
      <c r="I24" s="107">
        <v>34</v>
      </c>
      <c r="J24" s="128">
        <v>9</v>
      </c>
      <c r="K24" s="109">
        <v>16</v>
      </c>
      <c r="L24" s="110">
        <v>9</v>
      </c>
      <c r="M24" s="107">
        <v>5</v>
      </c>
      <c r="N24" s="112">
        <v>0</v>
      </c>
      <c r="O24" s="112">
        <v>0</v>
      </c>
      <c r="P24" s="111">
        <v>1</v>
      </c>
      <c r="Q24" s="112">
        <v>0</v>
      </c>
      <c r="R24" s="107">
        <v>1</v>
      </c>
      <c r="S24" s="112">
        <v>0</v>
      </c>
      <c r="T24" s="107">
        <v>20</v>
      </c>
      <c r="U24" s="112">
        <v>0</v>
      </c>
      <c r="V24" s="111">
        <v>2</v>
      </c>
      <c r="W24" s="107">
        <f t="shared" si="3"/>
        <v>74</v>
      </c>
      <c r="X24" s="107">
        <v>61</v>
      </c>
      <c r="Y24" s="112">
        <v>0</v>
      </c>
      <c r="Z24" s="107">
        <v>13</v>
      </c>
      <c r="AA24" s="108">
        <v>807</v>
      </c>
    </row>
    <row r="25" spans="1:27" ht="12.75" customHeight="1">
      <c r="A25" s="141" t="s">
        <v>85</v>
      </c>
      <c r="B25" s="141"/>
      <c r="C25" s="142"/>
      <c r="D25" s="181"/>
      <c r="E25" s="24" t="s">
        <v>98</v>
      </c>
      <c r="F25" s="85">
        <f t="shared" si="1"/>
        <v>2</v>
      </c>
      <c r="G25" s="85">
        <f t="shared" si="5"/>
        <v>2</v>
      </c>
      <c r="H25" s="111">
        <v>2</v>
      </c>
      <c r="I25" s="112">
        <v>0</v>
      </c>
      <c r="J25" s="112">
        <v>0</v>
      </c>
      <c r="K25" s="113">
        <v>0</v>
      </c>
      <c r="L25" s="125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f t="shared" si="3"/>
        <v>0</v>
      </c>
      <c r="X25" s="112">
        <v>0</v>
      </c>
      <c r="Y25" s="112">
        <v>0</v>
      </c>
      <c r="Z25" s="112">
        <v>0</v>
      </c>
      <c r="AA25" s="114">
        <v>1</v>
      </c>
    </row>
    <row r="26" spans="1:27" ht="12.75" customHeight="1">
      <c r="A26" s="194" t="s">
        <v>71</v>
      </c>
      <c r="B26" s="196"/>
      <c r="C26" s="156" t="s">
        <v>18</v>
      </c>
      <c r="D26" s="158"/>
      <c r="E26" s="24" t="s">
        <v>94</v>
      </c>
      <c r="F26" s="94">
        <f t="shared" si="1"/>
        <v>1</v>
      </c>
      <c r="G26" s="94">
        <f>SUM(H26:V26)</f>
        <v>1</v>
      </c>
      <c r="H26" s="112">
        <v>0</v>
      </c>
      <c r="I26" s="112">
        <v>0</v>
      </c>
      <c r="J26" s="112">
        <v>0</v>
      </c>
      <c r="K26" s="113">
        <v>0</v>
      </c>
      <c r="L26" s="125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1">
        <v>1</v>
      </c>
      <c r="U26" s="112">
        <v>0</v>
      </c>
      <c r="V26" s="112">
        <v>0</v>
      </c>
      <c r="W26" s="112">
        <f>SUM(X26:Z26)</f>
        <v>0</v>
      </c>
      <c r="X26" s="112">
        <v>0</v>
      </c>
      <c r="Y26" s="112">
        <v>0</v>
      </c>
      <c r="Z26" s="112">
        <v>0</v>
      </c>
      <c r="AA26" s="131">
        <v>3</v>
      </c>
    </row>
    <row r="27" spans="1:27" ht="12.75" customHeight="1">
      <c r="A27" s="195"/>
      <c r="B27" s="197"/>
      <c r="C27" s="142" t="s">
        <v>72</v>
      </c>
      <c r="D27" s="142"/>
      <c r="E27" s="142"/>
      <c r="F27" s="94">
        <f t="shared" si="1"/>
        <v>1</v>
      </c>
      <c r="G27" s="94">
        <f t="shared" si="5"/>
        <v>1</v>
      </c>
      <c r="H27" s="112">
        <v>0</v>
      </c>
      <c r="I27" s="112">
        <v>0</v>
      </c>
      <c r="J27" s="112">
        <v>0</v>
      </c>
      <c r="K27" s="113">
        <v>0</v>
      </c>
      <c r="L27" s="125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1">
        <v>1</v>
      </c>
      <c r="U27" s="112">
        <v>0</v>
      </c>
      <c r="V27" s="112">
        <v>0</v>
      </c>
      <c r="W27" s="112">
        <f t="shared" si="3"/>
        <v>0</v>
      </c>
      <c r="X27" s="112">
        <v>0</v>
      </c>
      <c r="Y27" s="112">
        <v>0</v>
      </c>
      <c r="Z27" s="112">
        <v>0</v>
      </c>
      <c r="AA27" s="104">
        <v>2</v>
      </c>
    </row>
    <row r="28" spans="1:27" ht="12.75" customHeight="1">
      <c r="A28" s="195"/>
      <c r="B28" s="197"/>
      <c r="C28" s="142" t="s">
        <v>73</v>
      </c>
      <c r="D28" s="142"/>
      <c r="E28" s="142"/>
      <c r="F28" s="89">
        <f t="shared" si="1"/>
        <v>0</v>
      </c>
      <c r="G28" s="89">
        <f t="shared" si="5"/>
        <v>0</v>
      </c>
      <c r="H28" s="112">
        <v>0</v>
      </c>
      <c r="I28" s="112">
        <v>0</v>
      </c>
      <c r="J28" s="112">
        <v>0</v>
      </c>
      <c r="K28" s="113">
        <v>0</v>
      </c>
      <c r="L28" s="125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f t="shared" si="3"/>
        <v>0</v>
      </c>
      <c r="X28" s="112">
        <v>0</v>
      </c>
      <c r="Y28" s="112">
        <v>0</v>
      </c>
      <c r="Z28" s="112">
        <v>0</v>
      </c>
      <c r="AA28" s="131">
        <v>1</v>
      </c>
    </row>
    <row r="29" spans="1:27" ht="12.75" customHeight="1">
      <c r="A29" s="195"/>
      <c r="B29" s="197"/>
      <c r="C29" s="142" t="s">
        <v>66</v>
      </c>
      <c r="D29" s="142"/>
      <c r="E29" s="142"/>
      <c r="F29" s="89">
        <f t="shared" si="1"/>
        <v>0</v>
      </c>
      <c r="G29" s="89">
        <f t="shared" si="5"/>
        <v>0</v>
      </c>
      <c r="H29" s="112">
        <v>0</v>
      </c>
      <c r="I29" s="112">
        <v>0</v>
      </c>
      <c r="J29" s="112">
        <v>0</v>
      </c>
      <c r="K29" s="113">
        <v>0</v>
      </c>
      <c r="L29" s="125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f t="shared" si="3"/>
        <v>0</v>
      </c>
      <c r="X29" s="112">
        <v>0</v>
      </c>
      <c r="Y29" s="112">
        <v>0</v>
      </c>
      <c r="Z29" s="112">
        <v>0</v>
      </c>
      <c r="AA29" s="106">
        <v>0</v>
      </c>
    </row>
    <row r="30" spans="1:27" ht="12.75" customHeight="1">
      <c r="A30" s="195"/>
      <c r="B30" s="198"/>
      <c r="C30" s="187" t="s">
        <v>107</v>
      </c>
      <c r="D30" s="187"/>
      <c r="E30" s="187"/>
      <c r="F30" s="89">
        <f t="shared" si="1"/>
        <v>0</v>
      </c>
      <c r="G30" s="89">
        <f t="shared" si="5"/>
        <v>0</v>
      </c>
      <c r="H30" s="112">
        <v>0</v>
      </c>
      <c r="I30" s="112">
        <v>0</v>
      </c>
      <c r="J30" s="112">
        <v>0</v>
      </c>
      <c r="K30" s="113">
        <v>0</v>
      </c>
      <c r="L30" s="125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f t="shared" si="3"/>
        <v>0</v>
      </c>
      <c r="X30" s="112">
        <v>0</v>
      </c>
      <c r="Y30" s="112">
        <v>0</v>
      </c>
      <c r="Z30" s="112">
        <v>0</v>
      </c>
      <c r="AA30" s="106">
        <v>0</v>
      </c>
    </row>
    <row r="31" spans="1:27" ht="12.75" customHeight="1">
      <c r="A31" s="141" t="s">
        <v>74</v>
      </c>
      <c r="B31" s="141"/>
      <c r="C31" s="142"/>
      <c r="D31" s="181"/>
      <c r="E31" s="24" t="s">
        <v>95</v>
      </c>
      <c r="F31" s="85">
        <f t="shared" si="1"/>
        <v>1</v>
      </c>
      <c r="G31" s="85">
        <f t="shared" si="5"/>
        <v>1</v>
      </c>
      <c r="H31" s="112">
        <v>0</v>
      </c>
      <c r="I31" s="112">
        <v>0</v>
      </c>
      <c r="J31" s="112">
        <v>0</v>
      </c>
      <c r="K31" s="131">
        <v>1</v>
      </c>
      <c r="L31" s="125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f t="shared" si="3"/>
        <v>0</v>
      </c>
      <c r="X31" s="112">
        <v>0</v>
      </c>
      <c r="Y31" s="112">
        <v>0</v>
      </c>
      <c r="Z31" s="112">
        <v>0</v>
      </c>
      <c r="AA31" s="108">
        <v>6</v>
      </c>
    </row>
    <row r="32" spans="1:27" ht="12.75" customHeight="1">
      <c r="A32" s="168" t="s">
        <v>75</v>
      </c>
      <c r="B32" s="168"/>
      <c r="C32" s="142"/>
      <c r="D32" s="181"/>
      <c r="E32" s="24" t="s">
        <v>96</v>
      </c>
      <c r="F32" s="85">
        <f t="shared" si="1"/>
        <v>1</v>
      </c>
      <c r="G32" s="85">
        <f t="shared" si="5"/>
        <v>1</v>
      </c>
      <c r="H32" s="107">
        <v>1</v>
      </c>
      <c r="I32" s="112">
        <v>0</v>
      </c>
      <c r="J32" s="112">
        <v>0</v>
      </c>
      <c r="K32" s="113">
        <v>0</v>
      </c>
      <c r="L32" s="125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f t="shared" si="3"/>
        <v>0</v>
      </c>
      <c r="X32" s="112">
        <v>0</v>
      </c>
      <c r="Y32" s="112">
        <v>0</v>
      </c>
      <c r="Z32" s="112">
        <v>0</v>
      </c>
      <c r="AA32" s="108">
        <v>1</v>
      </c>
    </row>
    <row r="33" spans="1:27" ht="12.75" customHeight="1">
      <c r="A33" s="156" t="s">
        <v>112</v>
      </c>
      <c r="B33" s="156"/>
      <c r="C33" s="157"/>
      <c r="D33" s="157"/>
      <c r="E33" s="157"/>
      <c r="F33" s="90">
        <f>F6/F4*100</f>
        <v>48.35659199412412</v>
      </c>
      <c r="G33" s="90">
        <f aca="true" t="shared" si="7" ref="G33:Z33">G6/G4*100</f>
        <v>49.21892120339354</v>
      </c>
      <c r="H33" s="115">
        <f t="shared" si="7"/>
        <v>53.687672475711636</v>
      </c>
      <c r="I33" s="115">
        <f t="shared" si="7"/>
        <v>6.938325991189427</v>
      </c>
      <c r="J33" s="115">
        <f t="shared" si="7"/>
        <v>11.217641418983701</v>
      </c>
      <c r="K33" s="116">
        <f t="shared" si="7"/>
        <v>28.291694800810262</v>
      </c>
      <c r="L33" s="117">
        <f t="shared" si="7"/>
        <v>3.508771929824561</v>
      </c>
      <c r="M33" s="115">
        <f t="shared" si="7"/>
        <v>32.158590308370044</v>
      </c>
      <c r="N33" s="115">
        <f t="shared" si="7"/>
        <v>100</v>
      </c>
      <c r="O33" s="115">
        <f t="shared" si="7"/>
        <v>70.98765432098766</v>
      </c>
      <c r="P33" s="115">
        <f t="shared" si="7"/>
        <v>65.93406593406593</v>
      </c>
      <c r="Q33" s="115">
        <f t="shared" si="7"/>
        <v>57.65765765765766</v>
      </c>
      <c r="R33" s="115">
        <f t="shared" si="7"/>
        <v>68.2741116751269</v>
      </c>
      <c r="S33" s="115">
        <f t="shared" si="7"/>
        <v>26.31578947368421</v>
      </c>
      <c r="T33" s="115">
        <f t="shared" si="7"/>
        <v>9.5703125</v>
      </c>
      <c r="U33" s="115">
        <f>U6/U4*100</f>
        <v>51.94805194805194</v>
      </c>
      <c r="V33" s="115">
        <f t="shared" si="7"/>
        <v>56.41025641025641</v>
      </c>
      <c r="W33" s="115">
        <f t="shared" si="7"/>
        <v>10.77762619372442</v>
      </c>
      <c r="X33" s="115">
        <f t="shared" si="7"/>
        <v>12.25577264653641</v>
      </c>
      <c r="Y33" s="115">
        <f t="shared" si="7"/>
        <v>2.857142857142857</v>
      </c>
      <c r="Z33" s="115">
        <f t="shared" si="7"/>
        <v>8</v>
      </c>
      <c r="AA33" s="116">
        <v>47.6</v>
      </c>
    </row>
    <row r="34" spans="1:27" ht="12.75" customHeight="1">
      <c r="A34" s="192" t="s">
        <v>76</v>
      </c>
      <c r="B34" s="192"/>
      <c r="C34" s="193"/>
      <c r="D34" s="193"/>
      <c r="E34" s="193"/>
      <c r="F34" s="91">
        <f>(F16+F26+F31+F32)/F4*100</f>
        <v>16.247398702411555</v>
      </c>
      <c r="G34" s="91">
        <f aca="true" t="shared" si="8" ref="G34:Z34">(G16+G26+G31+G32)/G4*100</f>
        <v>15.987853363804277</v>
      </c>
      <c r="H34" s="118">
        <f t="shared" si="8"/>
        <v>10.781385854156428</v>
      </c>
      <c r="I34" s="118">
        <f t="shared" si="8"/>
        <v>57.048458149779734</v>
      </c>
      <c r="J34" s="118">
        <f t="shared" si="8"/>
        <v>66.44295302013423</v>
      </c>
      <c r="K34" s="119">
        <f t="shared" si="8"/>
        <v>35.98919648885888</v>
      </c>
      <c r="L34" s="120">
        <f t="shared" si="8"/>
        <v>70.17543859649122</v>
      </c>
      <c r="M34" s="118">
        <f t="shared" si="8"/>
        <v>19.823788546255507</v>
      </c>
      <c r="N34" s="121">
        <f t="shared" si="8"/>
        <v>0</v>
      </c>
      <c r="O34" s="118">
        <f t="shared" si="8"/>
        <v>0.30864197530864196</v>
      </c>
      <c r="P34" s="118">
        <f t="shared" si="8"/>
        <v>18.13186813186813</v>
      </c>
      <c r="Q34" s="118">
        <f t="shared" si="8"/>
        <v>1.8018018018018018</v>
      </c>
      <c r="R34" s="118">
        <f t="shared" si="8"/>
        <v>1.2690355329949239</v>
      </c>
      <c r="S34" s="118">
        <f t="shared" si="8"/>
        <v>44.73684210526316</v>
      </c>
      <c r="T34" s="118">
        <f t="shared" si="8"/>
        <v>61.71875</v>
      </c>
      <c r="U34" s="118">
        <f t="shared" si="8"/>
        <v>15.584415584415584</v>
      </c>
      <c r="V34" s="121">
        <f t="shared" si="8"/>
        <v>0</v>
      </c>
      <c r="W34" s="118">
        <f t="shared" si="8"/>
        <v>27.55798090040928</v>
      </c>
      <c r="X34" s="118">
        <f t="shared" si="8"/>
        <v>26.287744227353464</v>
      </c>
      <c r="Y34" s="122">
        <f t="shared" si="8"/>
        <v>42.857142857142854</v>
      </c>
      <c r="Z34" s="118">
        <f t="shared" si="8"/>
        <v>24</v>
      </c>
      <c r="AA34" s="119">
        <v>15.8</v>
      </c>
    </row>
    <row r="35" spans="1:3" ht="12.75" customHeight="1">
      <c r="A35" s="39"/>
      <c r="B35" s="39"/>
      <c r="C35" s="39"/>
    </row>
  </sheetData>
  <sheetProtection/>
  <mergeCells count="43"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AA2:AA3"/>
    <mergeCell ref="A4:D4"/>
    <mergeCell ref="A5:A12"/>
    <mergeCell ref="C7:C8"/>
    <mergeCell ref="D7:E7"/>
    <mergeCell ref="D8:E8"/>
    <mergeCell ref="C9:C10"/>
    <mergeCell ref="C11:E11"/>
    <mergeCell ref="F2:F3"/>
    <mergeCell ref="G2:V2"/>
    <mergeCell ref="W2:Z2"/>
    <mergeCell ref="B5:E5"/>
    <mergeCell ref="B6:D6"/>
    <mergeCell ref="B7:B12"/>
    <mergeCell ref="D10:E10"/>
    <mergeCell ref="A2:E3"/>
    <mergeCell ref="C12:E12"/>
    <mergeCell ref="A17:A24"/>
    <mergeCell ref="A13:D13"/>
    <mergeCell ref="A14:D14"/>
    <mergeCell ref="A15:D15"/>
    <mergeCell ref="A16:D16"/>
    <mergeCell ref="D9:E9"/>
  </mergeCells>
  <printOptions horizontalCentered="1"/>
  <pageMargins left="0.1968503937007874" right="0.1968503937007874" top="0.3937007874015748" bottom="0.5118110236220472" header="0.2362204724409449" footer="0.2362204724409449"/>
  <pageSetup firstPageNumber="32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2014-10-10T08:32:40Z</cp:lastPrinted>
  <dcterms:created xsi:type="dcterms:W3CDTF">2007-02-22T08:07:55Z</dcterms:created>
  <dcterms:modified xsi:type="dcterms:W3CDTF">2014-10-10T08:33:28Z</dcterms:modified>
  <cp:category/>
  <cp:version/>
  <cp:contentType/>
  <cp:contentStatus/>
</cp:coreProperties>
</file>