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0-31" sheetId="1" r:id="rId1"/>
    <sheet name="32-33" sheetId="2" r:id="rId2"/>
  </sheets>
  <definedNames/>
  <calcPr fullCalcOnLoad="1"/>
</workbook>
</file>

<file path=xl/sharedStrings.xml><?xml version="1.0" encoding="utf-8"?>
<sst xmlns="http://schemas.openxmlformats.org/spreadsheetml/2006/main" count="143" uniqueCount="115">
  <si>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</si>
  <si>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</si>
  <si>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</si>
  <si>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</si>
  <si>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</si>
  <si>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</si>
  <si>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</si>
  <si>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</si>
  <si>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</si>
  <si>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</si>
  <si>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</si>
  <si>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進学率　　　　　　　　</t>
  </si>
  <si>
    <t>就職率</t>
  </si>
  <si>
    <t>計</t>
  </si>
  <si>
    <t>（Ｆ）</t>
  </si>
  <si>
    <t>（Ｈ）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</si>
  <si>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</si>
  <si>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</si>
  <si>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</si>
  <si>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</si>
  <si>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</si>
  <si>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</si>
  <si>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</si>
  <si>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</si>
  <si>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</si>
  <si>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</si>
  <si>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</si>
  <si>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進
学
者</t>
  </si>
  <si>
    <t>大学</t>
  </si>
  <si>
    <t>短期大学</t>
  </si>
  <si>
    <t>大学・短大の通信教育部</t>
  </si>
  <si>
    <t>大学等の別科、高校等の専攻科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</si>
  <si>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</si>
  <si>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</si>
  <si>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</si>
  <si>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</si>
  <si>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</si>
  <si>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</si>
  <si>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</si>
  <si>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</si>
  <si>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</si>
  <si>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</si>
  <si>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</si>
  <si>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</si>
  <si>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</si>
  <si>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</si>
  <si>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</si>
  <si>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</si>
  <si>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</si>
  <si>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</si>
  <si>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</si>
  <si>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</si>
  <si>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</si>
  <si>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</si>
  <si>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</si>
  <si>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</si>
  <si>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</si>
  <si>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</si>
  <si>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</si>
  <si>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</si>
  <si>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</si>
  <si>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</si>
  <si>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</si>
  <si>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</si>
  <si>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
学
状
況</t>
  </si>
  <si>
    <t>進学志願者</t>
  </si>
  <si>
    <t>進学者計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</si>
  <si>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</si>
  <si>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</si>
  <si>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</si>
  <si>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</si>
  <si>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</si>
  <si>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</si>
  <si>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</si>
  <si>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</si>
  <si>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</si>
  <si>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</si>
  <si>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</si>
  <si>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</si>
  <si>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</si>
  <si>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</si>
  <si>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</si>
  <si>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</si>
  <si>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C,Dのうち就職している者(再掲)</t>
  </si>
  <si>
    <t>進学率（A／T）</t>
  </si>
  <si>
    <t>就職率（E+H+I+J／T)</t>
  </si>
  <si>
    <t>情報</t>
  </si>
  <si>
    <t>（Ｄ）</t>
  </si>
  <si>
    <t>（Ｉ）</t>
  </si>
  <si>
    <t>（Ｊ）</t>
  </si>
  <si>
    <t>（A／T）</t>
  </si>
  <si>
    <t>（E+H+I+J/T）</t>
  </si>
  <si>
    <t>　　ア　卒業後進路</t>
  </si>
  <si>
    <t>前年度
卒業者</t>
  </si>
  <si>
    <t>不詳・死亡</t>
  </si>
  <si>
    <t>（Ｇ）</t>
  </si>
  <si>
    <t>　　イ　進学率・就職率推移（国立＋公立＋私立）</t>
  </si>
  <si>
    <t>(Ｔ)</t>
  </si>
  <si>
    <t>(Ａ)</t>
  </si>
  <si>
    <t>(Ｂ)</t>
  </si>
  <si>
    <t>(Ｃ)</t>
  </si>
  <si>
    <t>(Ｄ)</t>
  </si>
  <si>
    <t>(Ｅ)</t>
  </si>
  <si>
    <t>(Ｆ)</t>
  </si>
  <si>
    <t>(Ｈ)</t>
  </si>
  <si>
    <t>(Ｉ)</t>
  </si>
  <si>
    <t>(Ｊ)</t>
  </si>
  <si>
    <t>24年3月卒業者</t>
  </si>
  <si>
    <t>平成5年3月</t>
  </si>
  <si>
    <t>10.3</t>
  </si>
  <si>
    <t>(Ｇ)</t>
  </si>
  <si>
    <t>＊公立は「専修学校（一般課程）等入学者」に「進学希望者（予備校）」を含まない。</t>
  </si>
  <si>
    <t>(Ｈ24.5.1 現在　教育政策課調)</t>
  </si>
  <si>
    <t>＊私立は「専修学校（一般課程）等入学者」に「進学希望者（予備校）」を含む。</t>
  </si>
  <si>
    <t>(Ｈ24.5.1現在　教育政策課調)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</si>
</sst>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#,##0;&quot;△ &quot;#,##0"/>
    <numFmt numFmtId="228" formatCode="\(0\)"/>
    <numFmt numFmtId="229" formatCode="\("/>
    <numFmt numFmtId="230" formatCode="General&quot;(1)&quot;"/>
    <numFmt numFmtId="231" formatCode="0\(\1\)"/>
    <numFmt numFmtId="232" formatCode="\(0.0_)"/>
    <numFmt numFmtId="233" formatCode="\(0.0_ \)"/>
    <numFmt numFmtId="234" formatCode="\(#,##0.0_)\ "/>
    <numFmt numFmtId="235" formatCode="\(#,##0.0\)"/>
    <numFmt numFmtId="236" formatCode="General&quot;歳&quot;"/>
    <numFmt numFmtId="237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226" fontId="5" fillId="0" borderId="11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226" fontId="5" fillId="0" borderId="12" xfId="0" applyNumberFormat="1" applyFont="1" applyFill="1" applyBorder="1" applyAlignment="1">
      <alignment vertical="center"/>
    </xf>
    <xf numFmtId="226" fontId="5" fillId="0" borderId="1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84" fontId="5" fillId="0" borderId="33" xfId="0" applyNumberFormat="1" applyFont="1" applyFill="1" applyBorder="1" applyAlignment="1">
      <alignment vertical="center"/>
    </xf>
    <xf numFmtId="184" fontId="5" fillId="0" borderId="34" xfId="0" applyNumberFormat="1" applyFont="1" applyFill="1" applyBorder="1" applyAlignment="1">
      <alignment vertical="center"/>
    </xf>
    <xf numFmtId="184" fontId="5" fillId="0" borderId="34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226" fontId="10" fillId="0" borderId="11" xfId="0" applyNumberFormat="1" applyFont="1" applyFill="1" applyBorder="1" applyAlignment="1">
      <alignment vertical="center"/>
    </xf>
    <xf numFmtId="226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6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180" fontId="10" fillId="0" borderId="12" xfId="61" applyNumberFormat="1" applyFont="1" applyFill="1" applyBorder="1" applyAlignment="1">
      <alignment horizontal="right"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29" xfId="0" applyNumberFormat="1" applyFont="1" applyFill="1" applyBorder="1" applyAlignment="1">
      <alignment vertical="center"/>
    </xf>
    <xf numFmtId="182" fontId="10" fillId="0" borderId="30" xfId="0" applyNumberFormat="1" applyFont="1" applyFill="1" applyBorder="1" applyAlignment="1">
      <alignment vertical="center"/>
    </xf>
    <xf numFmtId="182" fontId="10" fillId="0" borderId="18" xfId="0" applyNumberFormat="1" applyFont="1" applyFill="1" applyBorder="1" applyAlignment="1">
      <alignment vertical="center"/>
    </xf>
    <xf numFmtId="226" fontId="10" fillId="0" borderId="29" xfId="0" applyNumberFormat="1" applyFont="1" applyFill="1" applyBorder="1" applyAlignment="1">
      <alignment vertical="center"/>
    </xf>
    <xf numFmtId="182" fontId="10" fillId="0" borderId="3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 indent="1"/>
    </xf>
    <xf numFmtId="182" fontId="5" fillId="0" borderId="29" xfId="0" applyNumberFormat="1" applyFont="1" applyFill="1" applyBorder="1" applyAlignment="1">
      <alignment horizontal="center" vertical="center"/>
    </xf>
    <xf numFmtId="182" fontId="5" fillId="0" borderId="30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120" zoomScaleNormal="120" zoomScalePageLayoutView="0" workbookViewId="0" topLeftCell="A1">
      <selection activeCell="C1" sqref="C1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41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92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32" t="s">
        <v>112</v>
      </c>
    </row>
    <row r="3" spans="1:17" ht="12" customHeight="1">
      <c r="A3" s="145" t="s">
        <v>25</v>
      </c>
      <c r="B3" s="141"/>
      <c r="C3" s="141"/>
      <c r="D3" s="141"/>
      <c r="E3" s="141"/>
      <c r="F3" s="141"/>
      <c r="G3" s="141" t="s">
        <v>107</v>
      </c>
      <c r="H3" s="142"/>
      <c r="I3" s="17"/>
      <c r="J3" s="5" t="s">
        <v>16</v>
      </c>
      <c r="K3" s="5"/>
      <c r="L3" s="5"/>
      <c r="M3" s="5" t="s">
        <v>17</v>
      </c>
      <c r="N3" s="5"/>
      <c r="O3" s="5"/>
      <c r="P3" s="5" t="s">
        <v>18</v>
      </c>
      <c r="Q3" s="12"/>
    </row>
    <row r="4" spans="1:17" ht="12" customHeight="1">
      <c r="A4" s="123"/>
      <c r="B4" s="124"/>
      <c r="C4" s="124"/>
      <c r="D4" s="124"/>
      <c r="E4" s="124"/>
      <c r="F4" s="124"/>
      <c r="G4" s="6" t="s">
        <v>5</v>
      </c>
      <c r="H4" s="7" t="s">
        <v>6</v>
      </c>
      <c r="I4" s="16" t="s">
        <v>13</v>
      </c>
      <c r="J4" s="6" t="s">
        <v>23</v>
      </c>
      <c r="K4" s="6" t="s">
        <v>24</v>
      </c>
      <c r="L4" s="6" t="s">
        <v>13</v>
      </c>
      <c r="M4" s="6" t="s">
        <v>23</v>
      </c>
      <c r="N4" s="6" t="s">
        <v>24</v>
      </c>
      <c r="O4" s="6" t="s">
        <v>13</v>
      </c>
      <c r="P4" s="6" t="s">
        <v>23</v>
      </c>
      <c r="Q4" s="7" t="s">
        <v>24</v>
      </c>
    </row>
    <row r="5" spans="1:17" ht="12.75" customHeight="1">
      <c r="A5" s="112" t="s">
        <v>26</v>
      </c>
      <c r="B5" s="113"/>
      <c r="C5" s="114"/>
      <c r="D5" s="114"/>
      <c r="E5" s="115"/>
      <c r="F5" s="10" t="s">
        <v>7</v>
      </c>
      <c r="G5" s="43">
        <f>I5+L5+O5</f>
        <v>46565</v>
      </c>
      <c r="H5" s="44">
        <f>G5/$G$5*100</f>
        <v>100</v>
      </c>
      <c r="I5" s="45">
        <f>J5+K5</f>
        <v>31277</v>
      </c>
      <c r="J5" s="43">
        <f>J6+J11+J12+J13+J14+J15+J23</f>
        <v>15384</v>
      </c>
      <c r="K5" s="43">
        <f>K6+K11+K12+K13+K14+K15+K23</f>
        <v>15893</v>
      </c>
      <c r="L5" s="43">
        <f>M5+N5</f>
        <v>607</v>
      </c>
      <c r="M5" s="43">
        <f>M6+M11+M12+M13+M14+M15+M23</f>
        <v>321</v>
      </c>
      <c r="N5" s="43">
        <f>N6+N11+N12+N13+N14+N15+N23</f>
        <v>286</v>
      </c>
      <c r="O5" s="43">
        <f>P5+Q5</f>
        <v>14681</v>
      </c>
      <c r="P5" s="43">
        <f>P6+P11+P12+P13+P14+P15+P23</f>
        <v>7925</v>
      </c>
      <c r="Q5" s="46">
        <f>Q6+Q11+Q12+Q13+Q14+Q15+Q23</f>
        <v>6756</v>
      </c>
    </row>
    <row r="6" spans="1:17" ht="12.75" customHeight="1">
      <c r="A6" s="122" t="s">
        <v>27</v>
      </c>
      <c r="B6" s="123" t="s">
        <v>19</v>
      </c>
      <c r="C6" s="124"/>
      <c r="D6" s="124"/>
      <c r="E6" s="125"/>
      <c r="F6" s="10" t="s">
        <v>8</v>
      </c>
      <c r="G6" s="43">
        <f>I6+L6+O6</f>
        <v>25359</v>
      </c>
      <c r="H6" s="44">
        <f>G6/$G$5*100</f>
        <v>54.45935788682487</v>
      </c>
      <c r="I6" s="45">
        <f aca="true" t="shared" si="0" ref="I6:I26">J6+K6</f>
        <v>15431</v>
      </c>
      <c r="J6" s="43">
        <f>SUM(J7:J10)</f>
        <v>7571</v>
      </c>
      <c r="K6" s="43">
        <f>SUM(K7:K10)</f>
        <v>7860</v>
      </c>
      <c r="L6" s="43">
        <f aca="true" t="shared" si="1" ref="L6:L26">M6+N6</f>
        <v>66</v>
      </c>
      <c r="M6" s="43">
        <f>SUM(M7:M10)</f>
        <v>35</v>
      </c>
      <c r="N6" s="43">
        <f>SUM(N7:N10)</f>
        <v>31</v>
      </c>
      <c r="O6" s="43">
        <f aca="true" t="shared" si="2" ref="O6:O15">P6+Q6</f>
        <v>9862</v>
      </c>
      <c r="P6" s="43">
        <f>SUM(P7:P10)</f>
        <v>5245</v>
      </c>
      <c r="Q6" s="46">
        <f>SUM(Q7:Q10)</f>
        <v>4617</v>
      </c>
    </row>
    <row r="7" spans="1:17" ht="12.75" customHeight="1">
      <c r="A7" s="123"/>
      <c r="B7" s="126" t="s">
        <v>28</v>
      </c>
      <c r="C7" s="126"/>
      <c r="D7" s="126"/>
      <c r="E7" s="127"/>
      <c r="F7" s="13"/>
      <c r="G7" s="47">
        <f>I7+L7+O7</f>
        <v>23166</v>
      </c>
      <c r="H7" s="48">
        <f aca="true" t="shared" si="3" ref="H7:H26">G7/$G$5*100</f>
        <v>49.74981209062601</v>
      </c>
      <c r="I7" s="45">
        <f t="shared" si="0"/>
        <v>13876</v>
      </c>
      <c r="J7" s="43">
        <v>7456</v>
      </c>
      <c r="K7" s="43">
        <v>6420</v>
      </c>
      <c r="L7" s="43">
        <f t="shared" si="1"/>
        <v>61</v>
      </c>
      <c r="M7" s="43">
        <v>35</v>
      </c>
      <c r="N7" s="43">
        <v>26</v>
      </c>
      <c r="O7" s="43">
        <f t="shared" si="2"/>
        <v>9229</v>
      </c>
      <c r="P7" s="43">
        <v>5176</v>
      </c>
      <c r="Q7" s="46">
        <v>4053</v>
      </c>
    </row>
    <row r="8" spans="1:17" ht="12.75" customHeight="1">
      <c r="A8" s="123"/>
      <c r="B8" s="128" t="s">
        <v>29</v>
      </c>
      <c r="C8" s="128"/>
      <c r="D8" s="128"/>
      <c r="E8" s="129"/>
      <c r="F8" s="11"/>
      <c r="G8" s="49">
        <f aca="true" t="shared" si="4" ref="G8:G26">I8+L8+O8</f>
        <v>2122</v>
      </c>
      <c r="H8" s="50">
        <f>G8/$G$5*100</f>
        <v>4.557070761301406</v>
      </c>
      <c r="I8" s="45">
        <f t="shared" si="0"/>
        <v>1493</v>
      </c>
      <c r="J8" s="43">
        <v>106</v>
      </c>
      <c r="K8" s="43">
        <v>1387</v>
      </c>
      <c r="L8" s="43">
        <f t="shared" si="1"/>
        <v>4</v>
      </c>
      <c r="M8" s="51">
        <v>0</v>
      </c>
      <c r="N8" s="43">
        <v>4</v>
      </c>
      <c r="O8" s="43">
        <f t="shared" si="2"/>
        <v>625</v>
      </c>
      <c r="P8" s="43">
        <v>65</v>
      </c>
      <c r="Q8" s="46">
        <v>560</v>
      </c>
    </row>
    <row r="9" spans="1:17" ht="12.75" customHeight="1">
      <c r="A9" s="123"/>
      <c r="B9" s="128" t="s">
        <v>30</v>
      </c>
      <c r="C9" s="128"/>
      <c r="D9" s="128"/>
      <c r="E9" s="129"/>
      <c r="F9" s="11"/>
      <c r="G9" s="49">
        <f t="shared" si="4"/>
        <v>22</v>
      </c>
      <c r="H9" s="50">
        <f t="shared" si="3"/>
        <v>0.04724578546118329</v>
      </c>
      <c r="I9" s="45">
        <f t="shared" si="0"/>
        <v>13</v>
      </c>
      <c r="J9" s="43">
        <v>3</v>
      </c>
      <c r="K9" s="43">
        <v>10</v>
      </c>
      <c r="L9" s="43">
        <f t="shared" si="1"/>
        <v>1</v>
      </c>
      <c r="M9" s="51">
        <v>0</v>
      </c>
      <c r="N9" s="43">
        <v>1</v>
      </c>
      <c r="O9" s="43">
        <f t="shared" si="2"/>
        <v>8</v>
      </c>
      <c r="P9" s="46">
        <v>4</v>
      </c>
      <c r="Q9" s="46">
        <v>4</v>
      </c>
    </row>
    <row r="10" spans="1:17" ht="12.75" customHeight="1">
      <c r="A10" s="123"/>
      <c r="B10" s="130" t="s">
        <v>31</v>
      </c>
      <c r="C10" s="130"/>
      <c r="D10" s="130"/>
      <c r="E10" s="131"/>
      <c r="F10" s="14"/>
      <c r="G10" s="52">
        <f t="shared" si="4"/>
        <v>49</v>
      </c>
      <c r="H10" s="53">
        <f t="shared" si="3"/>
        <v>0.10522924943627188</v>
      </c>
      <c r="I10" s="45">
        <f t="shared" si="0"/>
        <v>49</v>
      </c>
      <c r="J10" s="43">
        <v>6</v>
      </c>
      <c r="K10" s="43">
        <v>43</v>
      </c>
      <c r="L10" s="51">
        <f t="shared" si="1"/>
        <v>0</v>
      </c>
      <c r="M10" s="51">
        <v>0</v>
      </c>
      <c r="N10" s="51">
        <v>0</v>
      </c>
      <c r="O10" s="51">
        <f t="shared" si="2"/>
        <v>0</v>
      </c>
      <c r="P10" s="51">
        <v>0</v>
      </c>
      <c r="Q10" s="54">
        <v>0</v>
      </c>
    </row>
    <row r="11" spans="1:17" ht="12.75" customHeight="1">
      <c r="A11" s="112" t="s">
        <v>32</v>
      </c>
      <c r="B11" s="113"/>
      <c r="C11" s="114"/>
      <c r="D11" s="114"/>
      <c r="E11" s="115"/>
      <c r="F11" s="10" t="s">
        <v>9</v>
      </c>
      <c r="G11" s="43">
        <f t="shared" si="4"/>
        <v>8347</v>
      </c>
      <c r="H11" s="44">
        <f t="shared" si="3"/>
        <v>17.9254805111135</v>
      </c>
      <c r="I11" s="45">
        <f t="shared" si="0"/>
        <v>6563</v>
      </c>
      <c r="J11" s="43">
        <v>2523</v>
      </c>
      <c r="K11" s="43">
        <v>4040</v>
      </c>
      <c r="L11" s="43">
        <f t="shared" si="1"/>
        <v>91</v>
      </c>
      <c r="M11" s="43">
        <v>48</v>
      </c>
      <c r="N11" s="43">
        <v>43</v>
      </c>
      <c r="O11" s="43">
        <f t="shared" si="2"/>
        <v>1693</v>
      </c>
      <c r="P11" s="43">
        <v>675</v>
      </c>
      <c r="Q11" s="46">
        <v>1018</v>
      </c>
    </row>
    <row r="12" spans="1:17" ht="12.75" customHeight="1">
      <c r="A12" s="112" t="s">
        <v>33</v>
      </c>
      <c r="B12" s="113"/>
      <c r="C12" s="114"/>
      <c r="D12" s="114"/>
      <c r="E12" s="115"/>
      <c r="F12" s="10" t="s">
        <v>10</v>
      </c>
      <c r="G12" s="43">
        <f t="shared" si="4"/>
        <v>1111</v>
      </c>
      <c r="H12" s="44">
        <f t="shared" si="3"/>
        <v>2.3859121657897564</v>
      </c>
      <c r="I12" s="45">
        <f t="shared" si="0"/>
        <v>237</v>
      </c>
      <c r="J12" s="43">
        <v>84</v>
      </c>
      <c r="K12" s="43">
        <v>153</v>
      </c>
      <c r="L12" s="43">
        <f t="shared" si="1"/>
        <v>5</v>
      </c>
      <c r="M12" s="43">
        <v>3</v>
      </c>
      <c r="N12" s="43">
        <v>2</v>
      </c>
      <c r="O12" s="43">
        <f t="shared" si="2"/>
        <v>869</v>
      </c>
      <c r="P12" s="43">
        <v>564</v>
      </c>
      <c r="Q12" s="46">
        <v>305</v>
      </c>
    </row>
    <row r="13" spans="1:17" ht="12.75" customHeight="1">
      <c r="A13" s="112" t="s">
        <v>34</v>
      </c>
      <c r="B13" s="113"/>
      <c r="C13" s="114"/>
      <c r="D13" s="114"/>
      <c r="E13" s="115"/>
      <c r="F13" s="10" t="s">
        <v>87</v>
      </c>
      <c r="G13" s="43">
        <f t="shared" si="4"/>
        <v>132</v>
      </c>
      <c r="H13" s="44">
        <f t="shared" si="3"/>
        <v>0.28347471276709973</v>
      </c>
      <c r="I13" s="45">
        <f t="shared" si="0"/>
        <v>116</v>
      </c>
      <c r="J13" s="43">
        <v>105</v>
      </c>
      <c r="K13" s="43">
        <v>11</v>
      </c>
      <c r="L13" s="43">
        <f t="shared" si="1"/>
        <v>2</v>
      </c>
      <c r="M13" s="43">
        <v>1</v>
      </c>
      <c r="N13" s="43">
        <v>1</v>
      </c>
      <c r="O13" s="43">
        <f t="shared" si="2"/>
        <v>14</v>
      </c>
      <c r="P13" s="43">
        <v>14</v>
      </c>
      <c r="Q13" s="54">
        <v>0</v>
      </c>
    </row>
    <row r="14" spans="1:17" ht="12.75" customHeight="1">
      <c r="A14" s="112" t="s">
        <v>35</v>
      </c>
      <c r="B14" s="113"/>
      <c r="C14" s="114"/>
      <c r="D14" s="114"/>
      <c r="E14" s="115"/>
      <c r="F14" s="10" t="s">
        <v>36</v>
      </c>
      <c r="G14" s="43">
        <f t="shared" si="4"/>
        <v>5741</v>
      </c>
      <c r="H14" s="44">
        <f t="shared" si="3"/>
        <v>12.329002469666058</v>
      </c>
      <c r="I14" s="45">
        <f t="shared" si="0"/>
        <v>4809</v>
      </c>
      <c r="J14" s="43">
        <v>2784</v>
      </c>
      <c r="K14" s="43">
        <v>2025</v>
      </c>
      <c r="L14" s="43">
        <f t="shared" si="1"/>
        <v>135</v>
      </c>
      <c r="M14" s="43">
        <v>84</v>
      </c>
      <c r="N14" s="43">
        <v>51</v>
      </c>
      <c r="O14" s="43">
        <f t="shared" si="2"/>
        <v>797</v>
      </c>
      <c r="P14" s="43">
        <v>448</v>
      </c>
      <c r="Q14" s="46">
        <v>349</v>
      </c>
    </row>
    <row r="15" spans="1:17" ht="12.75" customHeight="1">
      <c r="A15" s="122" t="s">
        <v>37</v>
      </c>
      <c r="B15" s="123" t="s">
        <v>19</v>
      </c>
      <c r="C15" s="124"/>
      <c r="D15" s="124"/>
      <c r="E15" s="125"/>
      <c r="F15" s="10" t="s">
        <v>14</v>
      </c>
      <c r="G15" s="43">
        <f t="shared" si="4"/>
        <v>5866</v>
      </c>
      <c r="H15" s="44">
        <f t="shared" si="3"/>
        <v>12.59744443251369</v>
      </c>
      <c r="I15" s="45">
        <f t="shared" si="0"/>
        <v>4119</v>
      </c>
      <c r="J15" s="43">
        <f>SUM(J16:J22)</f>
        <v>2315</v>
      </c>
      <c r="K15" s="43">
        <f>SUM(K16:K22)</f>
        <v>1804</v>
      </c>
      <c r="L15" s="43">
        <f t="shared" si="1"/>
        <v>308</v>
      </c>
      <c r="M15" s="43">
        <f>SUM(M16:M22)</f>
        <v>150</v>
      </c>
      <c r="N15" s="43">
        <f>SUM(N16:N22)</f>
        <v>158</v>
      </c>
      <c r="O15" s="43">
        <f t="shared" si="2"/>
        <v>1439</v>
      </c>
      <c r="P15" s="43">
        <v>975</v>
      </c>
      <c r="Q15" s="46">
        <v>464</v>
      </c>
    </row>
    <row r="16" spans="1:17" ht="12.75" customHeight="1">
      <c r="A16" s="123"/>
      <c r="B16" s="126" t="s">
        <v>20</v>
      </c>
      <c r="C16" s="126"/>
      <c r="D16" s="126"/>
      <c r="E16" s="127"/>
      <c r="F16" s="13"/>
      <c r="G16" s="149"/>
      <c r="H16" s="150"/>
      <c r="I16" s="45">
        <f t="shared" si="0"/>
        <v>65</v>
      </c>
      <c r="J16" s="43">
        <v>14</v>
      </c>
      <c r="K16" s="43">
        <v>51</v>
      </c>
      <c r="L16" s="43">
        <f t="shared" si="1"/>
        <v>12</v>
      </c>
      <c r="M16" s="43">
        <v>2</v>
      </c>
      <c r="N16" s="43">
        <v>10</v>
      </c>
      <c r="O16" s="155"/>
      <c r="P16" s="155"/>
      <c r="Q16" s="156"/>
    </row>
    <row r="17" spans="1:17" ht="12.75" customHeight="1">
      <c r="A17" s="123"/>
      <c r="B17" s="128" t="s">
        <v>38</v>
      </c>
      <c r="C17" s="128"/>
      <c r="D17" s="128"/>
      <c r="E17" s="129"/>
      <c r="F17" s="11"/>
      <c r="G17" s="151"/>
      <c r="H17" s="152"/>
      <c r="I17" s="45">
        <f t="shared" si="0"/>
        <v>2322</v>
      </c>
      <c r="J17" s="43">
        <v>1643</v>
      </c>
      <c r="K17" s="43">
        <v>679</v>
      </c>
      <c r="L17" s="43">
        <f t="shared" si="1"/>
        <v>1</v>
      </c>
      <c r="M17" s="43">
        <v>1</v>
      </c>
      <c r="N17" s="51">
        <v>0</v>
      </c>
      <c r="O17" s="155"/>
      <c r="P17" s="155"/>
      <c r="Q17" s="156"/>
    </row>
    <row r="18" spans="1:17" ht="12.75" customHeight="1">
      <c r="A18" s="123"/>
      <c r="B18" s="128" t="s">
        <v>39</v>
      </c>
      <c r="C18" s="128"/>
      <c r="D18" s="128"/>
      <c r="E18" s="129"/>
      <c r="F18" s="11"/>
      <c r="G18" s="151"/>
      <c r="H18" s="152"/>
      <c r="I18" s="45">
        <f t="shared" si="0"/>
        <v>350</v>
      </c>
      <c r="J18" s="43">
        <v>194</v>
      </c>
      <c r="K18" s="43">
        <v>156</v>
      </c>
      <c r="L18" s="43">
        <f t="shared" si="1"/>
        <v>27</v>
      </c>
      <c r="M18" s="43">
        <v>9</v>
      </c>
      <c r="N18" s="43">
        <v>18</v>
      </c>
      <c r="O18" s="155"/>
      <c r="P18" s="155"/>
      <c r="Q18" s="156"/>
    </row>
    <row r="19" spans="1:17" ht="12.75" customHeight="1">
      <c r="A19" s="123"/>
      <c r="B19" s="128" t="s">
        <v>21</v>
      </c>
      <c r="C19" s="128"/>
      <c r="D19" s="128"/>
      <c r="E19" s="129"/>
      <c r="F19" s="11"/>
      <c r="G19" s="151"/>
      <c r="H19" s="152"/>
      <c r="I19" s="45">
        <f t="shared" si="0"/>
        <v>740</v>
      </c>
      <c r="J19" s="43">
        <v>212</v>
      </c>
      <c r="K19" s="43">
        <v>528</v>
      </c>
      <c r="L19" s="43">
        <f t="shared" si="1"/>
        <v>155</v>
      </c>
      <c r="M19" s="43">
        <v>72</v>
      </c>
      <c r="N19" s="43">
        <v>83</v>
      </c>
      <c r="O19" s="155"/>
      <c r="P19" s="155"/>
      <c r="Q19" s="156"/>
    </row>
    <row r="20" spans="1:17" ht="12.75" customHeight="1">
      <c r="A20" s="123"/>
      <c r="B20" s="128" t="s">
        <v>22</v>
      </c>
      <c r="C20" s="128"/>
      <c r="D20" s="128"/>
      <c r="E20" s="129"/>
      <c r="F20" s="11"/>
      <c r="G20" s="151"/>
      <c r="H20" s="152"/>
      <c r="I20" s="45">
        <f t="shared" si="0"/>
        <v>58</v>
      </c>
      <c r="J20" s="43">
        <v>15</v>
      </c>
      <c r="K20" s="43">
        <v>43</v>
      </c>
      <c r="L20" s="51">
        <f t="shared" si="1"/>
        <v>0</v>
      </c>
      <c r="M20" s="51">
        <v>0</v>
      </c>
      <c r="N20" s="51">
        <v>0</v>
      </c>
      <c r="O20" s="155"/>
      <c r="P20" s="155"/>
      <c r="Q20" s="156"/>
    </row>
    <row r="21" spans="1:17" ht="12.75" customHeight="1">
      <c r="A21" s="123"/>
      <c r="B21" s="128" t="s">
        <v>40</v>
      </c>
      <c r="C21" s="128"/>
      <c r="D21" s="128"/>
      <c r="E21" s="129"/>
      <c r="F21" s="11"/>
      <c r="G21" s="151"/>
      <c r="H21" s="152"/>
      <c r="I21" s="55">
        <f t="shared" si="0"/>
        <v>0</v>
      </c>
      <c r="J21" s="51">
        <v>0</v>
      </c>
      <c r="K21" s="51">
        <v>0</v>
      </c>
      <c r="L21" s="51">
        <f t="shared" si="1"/>
        <v>0</v>
      </c>
      <c r="M21" s="51">
        <v>0</v>
      </c>
      <c r="N21" s="51">
        <v>0</v>
      </c>
      <c r="O21" s="155"/>
      <c r="P21" s="155"/>
      <c r="Q21" s="156"/>
    </row>
    <row r="22" spans="1:17" ht="12.75" customHeight="1">
      <c r="A22" s="123"/>
      <c r="B22" s="131" t="s">
        <v>0</v>
      </c>
      <c r="C22" s="146"/>
      <c r="D22" s="146"/>
      <c r="E22" s="146"/>
      <c r="F22" s="14"/>
      <c r="G22" s="153"/>
      <c r="H22" s="154"/>
      <c r="I22" s="45">
        <f t="shared" si="0"/>
        <v>584</v>
      </c>
      <c r="J22" s="43">
        <v>237</v>
      </c>
      <c r="K22" s="43">
        <v>347</v>
      </c>
      <c r="L22" s="43">
        <f t="shared" si="1"/>
        <v>113</v>
      </c>
      <c r="M22" s="43">
        <v>66</v>
      </c>
      <c r="N22" s="43">
        <v>47</v>
      </c>
      <c r="O22" s="155"/>
      <c r="P22" s="155"/>
      <c r="Q22" s="156"/>
    </row>
    <row r="23" spans="1:17" ht="12.75" customHeight="1">
      <c r="A23" s="112" t="s">
        <v>94</v>
      </c>
      <c r="B23" s="113"/>
      <c r="C23" s="114"/>
      <c r="D23" s="114"/>
      <c r="E23" s="115"/>
      <c r="F23" s="10" t="s">
        <v>95</v>
      </c>
      <c r="G23" s="43">
        <f t="shared" si="4"/>
        <v>9</v>
      </c>
      <c r="H23" s="44">
        <f t="shared" si="3"/>
        <v>0.01932782132502953</v>
      </c>
      <c r="I23" s="45">
        <f t="shared" si="0"/>
        <v>2</v>
      </c>
      <c r="J23" s="43">
        <v>2</v>
      </c>
      <c r="K23" s="51">
        <v>0</v>
      </c>
      <c r="L23" s="51">
        <f t="shared" si="1"/>
        <v>0</v>
      </c>
      <c r="M23" s="51">
        <v>0</v>
      </c>
      <c r="N23" s="51">
        <v>0</v>
      </c>
      <c r="O23" s="56">
        <f>P23+Q23</f>
        <v>7</v>
      </c>
      <c r="P23" s="56">
        <v>4</v>
      </c>
      <c r="Q23" s="57">
        <v>3</v>
      </c>
    </row>
    <row r="24" spans="1:17" ht="12.75" customHeight="1">
      <c r="A24" s="138" t="s">
        <v>1</v>
      </c>
      <c r="B24" s="126" t="s">
        <v>2</v>
      </c>
      <c r="C24" s="126"/>
      <c r="D24" s="126"/>
      <c r="E24" s="127"/>
      <c r="F24" s="13" t="s">
        <v>15</v>
      </c>
      <c r="G24" s="49">
        <f>I24+L24+O24</f>
        <v>1</v>
      </c>
      <c r="H24" s="48">
        <f t="shared" si="3"/>
        <v>0.002147535702781059</v>
      </c>
      <c r="I24" s="55">
        <f t="shared" si="0"/>
        <v>0</v>
      </c>
      <c r="J24" s="51">
        <v>0</v>
      </c>
      <c r="K24" s="51">
        <v>0</v>
      </c>
      <c r="L24" s="51">
        <f t="shared" si="1"/>
        <v>0</v>
      </c>
      <c r="M24" s="51">
        <v>0</v>
      </c>
      <c r="N24" s="51">
        <v>0</v>
      </c>
      <c r="O24" s="56">
        <f>P24+Q24</f>
        <v>1</v>
      </c>
      <c r="P24" s="51">
        <v>0</v>
      </c>
      <c r="Q24" s="57">
        <v>1</v>
      </c>
    </row>
    <row r="25" spans="1:17" ht="12.75" customHeight="1">
      <c r="A25" s="112"/>
      <c r="B25" s="128" t="s">
        <v>3</v>
      </c>
      <c r="C25" s="128"/>
      <c r="D25" s="128"/>
      <c r="E25" s="129"/>
      <c r="F25" s="11" t="s">
        <v>88</v>
      </c>
      <c r="G25" s="49">
        <f t="shared" si="4"/>
        <v>6</v>
      </c>
      <c r="H25" s="50">
        <f>G25/$G$5*100</f>
        <v>0.012885214216686354</v>
      </c>
      <c r="I25" s="45">
        <f t="shared" si="0"/>
        <v>5</v>
      </c>
      <c r="J25" s="43">
        <v>4</v>
      </c>
      <c r="K25" s="43">
        <v>1</v>
      </c>
      <c r="L25" s="51">
        <f t="shared" si="1"/>
        <v>0</v>
      </c>
      <c r="M25" s="51">
        <v>0</v>
      </c>
      <c r="N25" s="51">
        <v>0</v>
      </c>
      <c r="O25" s="56">
        <f>P25+Q25</f>
        <v>1</v>
      </c>
      <c r="P25" s="51">
        <v>0</v>
      </c>
      <c r="Q25" s="57">
        <v>1</v>
      </c>
    </row>
    <row r="26" spans="1:17" ht="12.75" customHeight="1">
      <c r="A26" s="112"/>
      <c r="B26" s="130" t="s">
        <v>4</v>
      </c>
      <c r="C26" s="130"/>
      <c r="D26" s="130"/>
      <c r="E26" s="131"/>
      <c r="F26" s="14" t="s">
        <v>89</v>
      </c>
      <c r="G26" s="52">
        <f t="shared" si="4"/>
        <v>4</v>
      </c>
      <c r="H26" s="53">
        <f t="shared" si="3"/>
        <v>0.008590142811124236</v>
      </c>
      <c r="I26" s="45">
        <f t="shared" si="0"/>
        <v>4</v>
      </c>
      <c r="J26" s="51">
        <v>0</v>
      </c>
      <c r="K26" s="43">
        <v>4</v>
      </c>
      <c r="L26" s="51">
        <f t="shared" si="1"/>
        <v>0</v>
      </c>
      <c r="M26" s="51">
        <v>0</v>
      </c>
      <c r="N26" s="51">
        <v>0</v>
      </c>
      <c r="O26" s="51">
        <f>P26+Q26</f>
        <v>0</v>
      </c>
      <c r="P26" s="51">
        <v>0</v>
      </c>
      <c r="Q26" s="54">
        <v>0</v>
      </c>
    </row>
    <row r="27" spans="1:17" ht="12.75" customHeight="1">
      <c r="A27" s="112" t="s">
        <v>11</v>
      </c>
      <c r="B27" s="113"/>
      <c r="C27" s="114"/>
      <c r="D27" s="114"/>
      <c r="E27" s="115"/>
      <c r="F27" s="10" t="s">
        <v>90</v>
      </c>
      <c r="G27" s="143">
        <f>G6/G5*100</f>
        <v>54.45935788682487</v>
      </c>
      <c r="H27" s="144"/>
      <c r="I27" s="58">
        <f>I6/I5*100</f>
        <v>49.33657320075454</v>
      </c>
      <c r="J27" s="59">
        <f aca="true" t="shared" si="5" ref="J27:Q27">J6/J5*100</f>
        <v>49.21346853874155</v>
      </c>
      <c r="K27" s="59">
        <f t="shared" si="5"/>
        <v>49.45573522934625</v>
      </c>
      <c r="L27" s="59">
        <f>L6/L5*100</f>
        <v>10.873146622734762</v>
      </c>
      <c r="M27" s="59">
        <f t="shared" si="5"/>
        <v>10.903426791277258</v>
      </c>
      <c r="N27" s="59">
        <f t="shared" si="5"/>
        <v>10.839160839160838</v>
      </c>
      <c r="O27" s="59">
        <f>O6/O5*100</f>
        <v>67.1752605408351</v>
      </c>
      <c r="P27" s="59">
        <f t="shared" si="5"/>
        <v>66.18296529968454</v>
      </c>
      <c r="Q27" s="44">
        <f t="shared" si="5"/>
        <v>68.3392539964476</v>
      </c>
    </row>
    <row r="28" spans="1:17" ht="12.75" customHeight="1">
      <c r="A28" s="139" t="s">
        <v>12</v>
      </c>
      <c r="B28" s="140"/>
      <c r="C28" s="140"/>
      <c r="D28" s="140"/>
      <c r="E28" s="30"/>
      <c r="F28" s="15" t="s">
        <v>91</v>
      </c>
      <c r="G28" s="147">
        <f>(G14+G24+G25+G26)/G5*100</f>
        <v>12.35262536239665</v>
      </c>
      <c r="H28" s="148"/>
      <c r="I28" s="60">
        <f>(I14+I24+I25+I26)/I5*100</f>
        <v>15.404290692841386</v>
      </c>
      <c r="J28" s="61">
        <f>(J14+J24+J25+J26)/J5*100</f>
        <v>18.12272490899636</v>
      </c>
      <c r="K28" s="61">
        <f aca="true" t="shared" si="6" ref="K28:Q28">(K14+K24+K25+K26)/K5*100</f>
        <v>12.772918895111054</v>
      </c>
      <c r="L28" s="61">
        <f>(L14+L24+L25+L26)/L5*100</f>
        <v>22.240527182866558</v>
      </c>
      <c r="M28" s="61">
        <f t="shared" si="6"/>
        <v>26.168224299065418</v>
      </c>
      <c r="N28" s="61">
        <f t="shared" si="6"/>
        <v>17.832167832167833</v>
      </c>
      <c r="O28" s="61">
        <f t="shared" si="6"/>
        <v>5.442408555275526</v>
      </c>
      <c r="P28" s="61">
        <f t="shared" si="6"/>
        <v>5.652996845425867</v>
      </c>
      <c r="Q28" s="62">
        <f t="shared" si="6"/>
        <v>5.195381882770871</v>
      </c>
    </row>
    <row r="29" spans="1:17" ht="12.75" customHeight="1">
      <c r="A29" s="28" t="s">
        <v>111</v>
      </c>
      <c r="B29" s="29"/>
      <c r="C29" s="29"/>
      <c r="D29" s="29"/>
      <c r="E29" s="29"/>
      <c r="F29" s="29"/>
      <c r="G29" s="29"/>
      <c r="H29" s="29"/>
      <c r="I29" s="28" t="s">
        <v>113</v>
      </c>
      <c r="J29" s="33"/>
      <c r="K29" s="33"/>
      <c r="L29" s="33"/>
      <c r="M29" s="33"/>
      <c r="N29" s="33"/>
      <c r="O29" s="33"/>
      <c r="P29" s="33"/>
      <c r="Q29" s="33"/>
    </row>
    <row r="30" spans="1:17" ht="12.75" customHeight="1">
      <c r="A30" s="26"/>
      <c r="B30" s="34"/>
      <c r="C30" s="34"/>
      <c r="D30" s="34"/>
      <c r="E30" s="34"/>
      <c r="F30" s="27"/>
      <c r="G30" s="35"/>
      <c r="H30" s="35"/>
      <c r="I30" s="33"/>
      <c r="J30" s="33"/>
      <c r="K30" s="33"/>
      <c r="L30" s="33"/>
      <c r="M30" s="33"/>
      <c r="N30" s="33"/>
      <c r="O30" s="33"/>
      <c r="P30" s="33"/>
      <c r="Q30" s="33"/>
    </row>
    <row r="31" ht="12.75" customHeight="1">
      <c r="A31" s="4" t="s">
        <v>96</v>
      </c>
    </row>
    <row r="32" spans="1:17" ht="12.75" customHeight="1">
      <c r="A32" s="132" t="s">
        <v>25</v>
      </c>
      <c r="B32" s="133"/>
      <c r="C32" s="120" t="s">
        <v>108</v>
      </c>
      <c r="D32" s="121"/>
      <c r="E32" s="63" t="s">
        <v>109</v>
      </c>
      <c r="F32" s="64">
        <v>15.3</v>
      </c>
      <c r="G32" s="42">
        <v>16.3</v>
      </c>
      <c r="H32" s="65">
        <v>17.3</v>
      </c>
      <c r="I32" s="41">
        <v>18.3</v>
      </c>
      <c r="J32" s="42">
        <v>19.3</v>
      </c>
      <c r="K32" s="42">
        <v>20.3</v>
      </c>
      <c r="L32" s="42">
        <v>21.3</v>
      </c>
      <c r="M32" s="42">
        <v>22.3</v>
      </c>
      <c r="N32" s="66">
        <v>23.3</v>
      </c>
      <c r="O32" s="66">
        <v>24.3</v>
      </c>
      <c r="P32" s="25"/>
      <c r="Q32" s="25"/>
    </row>
    <row r="33" spans="1:19" ht="12.75" customHeight="1">
      <c r="A33" s="134" t="s">
        <v>42</v>
      </c>
      <c r="B33" s="135"/>
      <c r="C33" s="67"/>
      <c r="D33" s="68">
        <v>0.292</v>
      </c>
      <c r="E33" s="69">
        <v>0.374</v>
      </c>
      <c r="F33" s="70">
        <v>0.423</v>
      </c>
      <c r="G33" s="70">
        <v>0.431</v>
      </c>
      <c r="H33" s="71">
        <v>0.457</v>
      </c>
      <c r="I33" s="72">
        <v>0.48200000000000004</v>
      </c>
      <c r="J33" s="70">
        <v>0.512</v>
      </c>
      <c r="K33" s="70">
        <v>0.534</v>
      </c>
      <c r="L33" s="70">
        <v>0.554</v>
      </c>
      <c r="M33" s="70">
        <v>0.552</v>
      </c>
      <c r="N33" s="73">
        <v>0.548</v>
      </c>
      <c r="O33" s="73">
        <v>0.545</v>
      </c>
      <c r="P33" s="36"/>
      <c r="Q33" s="36"/>
      <c r="R33" s="37"/>
      <c r="S33" s="37"/>
    </row>
    <row r="34" spans="1:19" ht="12.75" customHeight="1">
      <c r="A34" s="136" t="s">
        <v>44</v>
      </c>
      <c r="B34" s="137"/>
      <c r="C34" s="74"/>
      <c r="D34" s="75">
        <v>0.345</v>
      </c>
      <c r="E34" s="76">
        <v>0.425</v>
      </c>
      <c r="F34" s="77">
        <v>0.446</v>
      </c>
      <c r="G34" s="77">
        <v>0.45299999999999996</v>
      </c>
      <c r="H34" s="78">
        <v>0.473</v>
      </c>
      <c r="I34" s="79">
        <v>0.493</v>
      </c>
      <c r="J34" s="77">
        <v>0.512</v>
      </c>
      <c r="K34" s="77">
        <v>0.528</v>
      </c>
      <c r="L34" s="77">
        <v>0.539</v>
      </c>
      <c r="M34" s="77">
        <v>0.543</v>
      </c>
      <c r="N34" s="80">
        <v>0.544</v>
      </c>
      <c r="O34" s="80">
        <v>0.535</v>
      </c>
      <c r="P34" s="36"/>
      <c r="Q34" s="36"/>
      <c r="R34" s="37"/>
      <c r="S34" s="37"/>
    </row>
    <row r="35" spans="1:19" ht="12.75" customHeight="1">
      <c r="A35" s="116" t="s">
        <v>43</v>
      </c>
      <c r="B35" s="117"/>
      <c r="C35" s="81"/>
      <c r="D35" s="82">
        <v>0.242</v>
      </c>
      <c r="E35" s="83">
        <v>0.165</v>
      </c>
      <c r="F35" s="84">
        <v>0.11699999999999999</v>
      </c>
      <c r="G35" s="84">
        <v>0.11699999999999999</v>
      </c>
      <c r="H35" s="85">
        <v>0.127</v>
      </c>
      <c r="I35" s="86">
        <v>0.136</v>
      </c>
      <c r="J35" s="84">
        <v>0.141</v>
      </c>
      <c r="K35" s="84">
        <v>0.143</v>
      </c>
      <c r="L35" s="84">
        <v>0.14</v>
      </c>
      <c r="M35" s="84">
        <v>0.113</v>
      </c>
      <c r="N35" s="73">
        <v>0.115</v>
      </c>
      <c r="O35" s="73">
        <v>0.124</v>
      </c>
      <c r="P35" s="36"/>
      <c r="Q35" s="36"/>
      <c r="R35" s="37"/>
      <c r="S35" s="37"/>
    </row>
    <row r="36" spans="1:19" ht="12.75" customHeight="1">
      <c r="A36" s="118" t="s">
        <v>44</v>
      </c>
      <c r="B36" s="119"/>
      <c r="C36" s="87"/>
      <c r="D36" s="88">
        <v>0.305</v>
      </c>
      <c r="E36" s="89">
        <v>0.227</v>
      </c>
      <c r="F36" s="90">
        <v>0.166</v>
      </c>
      <c r="G36" s="90">
        <v>0.16899999999999998</v>
      </c>
      <c r="H36" s="91">
        <v>0.174</v>
      </c>
      <c r="I36" s="92">
        <v>0.18</v>
      </c>
      <c r="J36" s="90">
        <v>0.185</v>
      </c>
      <c r="K36" s="90">
        <v>0.19</v>
      </c>
      <c r="L36" s="90">
        <v>0.182</v>
      </c>
      <c r="M36" s="90">
        <v>0.158</v>
      </c>
      <c r="N36" s="93">
        <v>0.159</v>
      </c>
      <c r="O36" s="93">
        <v>0.168</v>
      </c>
      <c r="P36" s="36"/>
      <c r="Q36" s="36"/>
      <c r="R36" s="37"/>
      <c r="S36" s="37"/>
    </row>
  </sheetData>
  <sheetProtection/>
  <mergeCells count="39"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A11:E11"/>
    <mergeCell ref="A32:B32"/>
    <mergeCell ref="A33:B33"/>
    <mergeCell ref="A34:B34"/>
    <mergeCell ref="A24:A26"/>
    <mergeCell ref="B24:E24"/>
    <mergeCell ref="B25:E25"/>
    <mergeCell ref="B26:E26"/>
    <mergeCell ref="A28:D28"/>
    <mergeCell ref="A5:E5"/>
    <mergeCell ref="A35:B35"/>
    <mergeCell ref="A36:B36"/>
    <mergeCell ref="C32:D32"/>
    <mergeCell ref="A6:A10"/>
    <mergeCell ref="B6:E6"/>
    <mergeCell ref="B7:E7"/>
    <mergeCell ref="B8:E8"/>
    <mergeCell ref="B9:E9"/>
    <mergeCell ref="B10:E10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="120" zoomScaleNormal="120" zoomScalePageLayoutView="0" workbookViewId="0" topLeftCell="A1">
      <pane ySplit="3" topLeftCell="A4" activePane="bottomLeft" state="frozen"/>
      <selection pane="topLeft" activeCell="C1" sqref="C1"/>
      <selection pane="bottomLeft" activeCell="C1" sqref="C1"/>
    </sheetView>
  </sheetViews>
  <sheetFormatPr defaultColWidth="9.00390625" defaultRowHeight="13.5"/>
  <cols>
    <col min="1" max="1" width="3.25390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8" width="4.75390625" style="2" customWidth="1"/>
    <col min="9" max="9" width="3.625" style="2" customWidth="1"/>
    <col min="10" max="11" width="3.75390625" style="2" customWidth="1"/>
    <col min="12" max="13" width="3.00390625" style="2" customWidth="1"/>
    <col min="14" max="14" width="3.75390625" style="2" customWidth="1"/>
    <col min="15" max="26" width="3.00390625" style="2" customWidth="1"/>
    <col min="27" max="27" width="4.125" style="2" customWidth="1"/>
    <col min="28" max="16384" width="9.00390625" style="2" customWidth="1"/>
  </cols>
  <sheetData>
    <row r="1" spans="1:27" s="18" customFormat="1" ht="12.75" customHeight="1">
      <c r="A1" s="18" t="s">
        <v>45</v>
      </c>
      <c r="J1" s="19"/>
      <c r="K1" s="19"/>
      <c r="L1" s="19"/>
      <c r="M1" s="19"/>
      <c r="N1" s="19"/>
      <c r="O1" s="19"/>
      <c r="P1" s="19"/>
      <c r="Q1" s="19"/>
      <c r="R1" s="19"/>
      <c r="AA1" s="32" t="s">
        <v>114</v>
      </c>
    </row>
    <row r="2" spans="1:27" s="8" customFormat="1" ht="12.75" customHeight="1">
      <c r="A2" s="145" t="s">
        <v>46</v>
      </c>
      <c r="B2" s="145"/>
      <c r="C2" s="141"/>
      <c r="D2" s="141"/>
      <c r="E2" s="141"/>
      <c r="F2" s="141" t="s">
        <v>47</v>
      </c>
      <c r="G2" s="171" t="s">
        <v>48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2" t="s">
        <v>49</v>
      </c>
      <c r="X2" s="172"/>
      <c r="Y2" s="172"/>
      <c r="Z2" s="172"/>
      <c r="AA2" s="168" t="s">
        <v>93</v>
      </c>
    </row>
    <row r="3" spans="1:27" ht="26.25" customHeight="1">
      <c r="A3" s="123"/>
      <c r="B3" s="123"/>
      <c r="C3" s="124"/>
      <c r="D3" s="124"/>
      <c r="E3" s="124"/>
      <c r="F3" s="124"/>
      <c r="G3" s="20" t="s">
        <v>19</v>
      </c>
      <c r="H3" s="20" t="s">
        <v>50</v>
      </c>
      <c r="I3" s="20" t="s">
        <v>51</v>
      </c>
      <c r="J3" s="21" t="s">
        <v>52</v>
      </c>
      <c r="K3" s="21" t="s">
        <v>53</v>
      </c>
      <c r="L3" s="31" t="s">
        <v>54</v>
      </c>
      <c r="M3" s="20" t="s">
        <v>55</v>
      </c>
      <c r="N3" s="20" t="s">
        <v>56</v>
      </c>
      <c r="O3" s="20" t="s">
        <v>57</v>
      </c>
      <c r="P3" s="20" t="s">
        <v>58</v>
      </c>
      <c r="Q3" s="22" t="s">
        <v>59</v>
      </c>
      <c r="R3" s="22" t="s">
        <v>60</v>
      </c>
      <c r="S3" s="22" t="s">
        <v>61</v>
      </c>
      <c r="T3" s="20" t="s">
        <v>62</v>
      </c>
      <c r="U3" s="20" t="s">
        <v>86</v>
      </c>
      <c r="V3" s="22" t="s">
        <v>63</v>
      </c>
      <c r="W3" s="22" t="s">
        <v>19</v>
      </c>
      <c r="X3" s="20" t="s">
        <v>50</v>
      </c>
      <c r="Y3" s="22" t="s">
        <v>52</v>
      </c>
      <c r="Z3" s="20" t="s">
        <v>53</v>
      </c>
      <c r="AA3" s="169"/>
    </row>
    <row r="4" spans="1:27" ht="12.75" customHeight="1">
      <c r="A4" s="112" t="s">
        <v>26</v>
      </c>
      <c r="B4" s="112"/>
      <c r="C4" s="113"/>
      <c r="D4" s="162"/>
      <c r="E4" s="23" t="s">
        <v>97</v>
      </c>
      <c r="F4" s="94">
        <f>G4+W4</f>
        <v>31884</v>
      </c>
      <c r="G4" s="94">
        <f>SUM(H4:V4)</f>
        <v>31277</v>
      </c>
      <c r="H4" s="94">
        <f>H6+H13+H14+H15+H16+H17+H25</f>
        <v>25565</v>
      </c>
      <c r="I4" s="94">
        <f aca="true" t="shared" si="0" ref="I4:V4">I6+I13+I14+I15+I16+I17+I25</f>
        <v>905</v>
      </c>
      <c r="J4" s="94">
        <f t="shared" si="0"/>
        <v>1077</v>
      </c>
      <c r="K4" s="95">
        <f t="shared" si="0"/>
        <v>1585</v>
      </c>
      <c r="L4" s="96">
        <f t="shared" si="0"/>
        <v>125</v>
      </c>
      <c r="M4" s="94">
        <f t="shared" si="0"/>
        <v>233</v>
      </c>
      <c r="N4" s="94">
        <f t="shared" si="0"/>
        <v>39</v>
      </c>
      <c r="O4" s="94">
        <f t="shared" si="0"/>
        <v>320</v>
      </c>
      <c r="P4" s="94">
        <f t="shared" si="0"/>
        <v>179</v>
      </c>
      <c r="Q4" s="94">
        <f t="shared" si="0"/>
        <v>172</v>
      </c>
      <c r="R4" s="94">
        <f t="shared" si="0"/>
        <v>391</v>
      </c>
      <c r="S4" s="94">
        <f t="shared" si="0"/>
        <v>37</v>
      </c>
      <c r="T4" s="94">
        <f t="shared" si="0"/>
        <v>569</v>
      </c>
      <c r="U4" s="94">
        <f t="shared" si="0"/>
        <v>39</v>
      </c>
      <c r="V4" s="94">
        <f t="shared" si="0"/>
        <v>41</v>
      </c>
      <c r="W4" s="94">
        <f>SUM(X4:Z4)</f>
        <v>607</v>
      </c>
      <c r="X4" s="94">
        <f>X6+X13+X14+X15+X16+X17+X25</f>
        <v>472</v>
      </c>
      <c r="Y4" s="94">
        <f>Y6+Y13+Y14+Y15+Y16+Y17+Y25</f>
        <v>58</v>
      </c>
      <c r="Z4" s="94">
        <f>Z6+Z13+Z14+Z15+Z16+Z17+Z25</f>
        <v>77</v>
      </c>
      <c r="AA4" s="97">
        <v>31232</v>
      </c>
    </row>
    <row r="5" spans="1:27" ht="12.75" customHeight="1">
      <c r="A5" s="170" t="s">
        <v>64</v>
      </c>
      <c r="B5" s="162" t="s">
        <v>65</v>
      </c>
      <c r="C5" s="173"/>
      <c r="D5" s="173"/>
      <c r="E5" s="174"/>
      <c r="F5" s="94">
        <f aca="true" t="shared" si="1" ref="F5:F32">G5+W5</f>
        <v>18380</v>
      </c>
      <c r="G5" s="94">
        <f aca="true" t="shared" si="2" ref="G5:G11">SUM(H5:V5)</f>
        <v>18267</v>
      </c>
      <c r="H5" s="94">
        <v>16410</v>
      </c>
      <c r="I5" s="94">
        <v>80</v>
      </c>
      <c r="J5" s="94">
        <v>180</v>
      </c>
      <c r="K5" s="95">
        <v>488</v>
      </c>
      <c r="L5" s="96">
        <v>4</v>
      </c>
      <c r="M5" s="94">
        <v>91</v>
      </c>
      <c r="N5" s="94">
        <v>39</v>
      </c>
      <c r="O5" s="94">
        <v>308</v>
      </c>
      <c r="P5" s="94">
        <v>119</v>
      </c>
      <c r="Q5" s="94">
        <v>118</v>
      </c>
      <c r="R5" s="94">
        <v>299</v>
      </c>
      <c r="S5" s="94">
        <v>13</v>
      </c>
      <c r="T5" s="94">
        <v>53</v>
      </c>
      <c r="U5" s="94">
        <v>37</v>
      </c>
      <c r="V5" s="94">
        <v>28</v>
      </c>
      <c r="W5" s="94">
        <f aca="true" t="shared" si="3" ref="W5:W32">SUM(X5:Z5)</f>
        <v>113</v>
      </c>
      <c r="X5" s="94">
        <v>101</v>
      </c>
      <c r="Y5" s="94">
        <v>2</v>
      </c>
      <c r="Z5" s="94">
        <v>10</v>
      </c>
      <c r="AA5" s="97">
        <v>18194</v>
      </c>
    </row>
    <row r="6" spans="1:27" ht="12.75" customHeight="1">
      <c r="A6" s="123"/>
      <c r="B6" s="160" t="s">
        <v>66</v>
      </c>
      <c r="C6" s="173"/>
      <c r="D6" s="173"/>
      <c r="E6" s="24" t="s">
        <v>98</v>
      </c>
      <c r="F6" s="94">
        <f t="shared" si="1"/>
        <v>15497</v>
      </c>
      <c r="G6" s="94">
        <f t="shared" si="2"/>
        <v>15431</v>
      </c>
      <c r="H6" s="94">
        <f>SUM(H7:H12)</f>
        <v>13839</v>
      </c>
      <c r="I6" s="94">
        <f aca="true" t="shared" si="4" ref="I6:V6">SUM(I7:I12)</f>
        <v>79</v>
      </c>
      <c r="J6" s="94">
        <f t="shared" si="4"/>
        <v>161</v>
      </c>
      <c r="K6" s="95">
        <f t="shared" si="4"/>
        <v>477</v>
      </c>
      <c r="L6" s="96">
        <f t="shared" si="4"/>
        <v>9</v>
      </c>
      <c r="M6" s="94">
        <f t="shared" si="4"/>
        <v>63</v>
      </c>
      <c r="N6" s="94">
        <f t="shared" si="4"/>
        <v>39</v>
      </c>
      <c r="O6" s="94">
        <f t="shared" si="4"/>
        <v>193</v>
      </c>
      <c r="P6" s="94">
        <f t="shared" si="4"/>
        <v>113</v>
      </c>
      <c r="Q6" s="94">
        <f t="shared" si="4"/>
        <v>94</v>
      </c>
      <c r="R6" s="94">
        <f t="shared" si="4"/>
        <v>243</v>
      </c>
      <c r="S6" s="94">
        <f t="shared" si="4"/>
        <v>13</v>
      </c>
      <c r="T6" s="94">
        <f t="shared" si="4"/>
        <v>50</v>
      </c>
      <c r="U6" s="94">
        <f t="shared" si="4"/>
        <v>31</v>
      </c>
      <c r="V6" s="94">
        <f t="shared" si="4"/>
        <v>27</v>
      </c>
      <c r="W6" s="94">
        <f t="shared" si="3"/>
        <v>66</v>
      </c>
      <c r="X6" s="94">
        <f>SUM(X7:X12)</f>
        <v>58</v>
      </c>
      <c r="Y6" s="98">
        <f>SUM(Y7:Y12)</f>
        <v>0</v>
      </c>
      <c r="Z6" s="94">
        <f>SUM(Z7:Z12)</f>
        <v>8</v>
      </c>
      <c r="AA6" s="97">
        <v>15215</v>
      </c>
    </row>
    <row r="7" spans="1:27" ht="12.75" customHeight="1">
      <c r="A7" s="123"/>
      <c r="B7" s="175"/>
      <c r="C7" s="163" t="s">
        <v>67</v>
      </c>
      <c r="D7" s="124" t="s">
        <v>68</v>
      </c>
      <c r="E7" s="124"/>
      <c r="F7" s="94">
        <f t="shared" si="1"/>
        <v>1085</v>
      </c>
      <c r="G7" s="94">
        <f t="shared" si="2"/>
        <v>1084</v>
      </c>
      <c r="H7" s="94">
        <v>991</v>
      </c>
      <c r="I7" s="99">
        <v>0</v>
      </c>
      <c r="J7" s="94">
        <v>1</v>
      </c>
      <c r="K7" s="95">
        <v>3</v>
      </c>
      <c r="L7" s="99">
        <v>0</v>
      </c>
      <c r="M7" s="95">
        <v>1</v>
      </c>
      <c r="N7" s="98">
        <v>0</v>
      </c>
      <c r="O7" s="94">
        <v>75</v>
      </c>
      <c r="P7" s="94">
        <v>1</v>
      </c>
      <c r="Q7" s="95">
        <v>2</v>
      </c>
      <c r="R7" s="94">
        <v>8</v>
      </c>
      <c r="S7" s="98">
        <v>0</v>
      </c>
      <c r="T7" s="98">
        <v>0</v>
      </c>
      <c r="U7" s="95">
        <v>2</v>
      </c>
      <c r="V7" s="98">
        <v>0</v>
      </c>
      <c r="W7" s="94">
        <f t="shared" si="3"/>
        <v>1</v>
      </c>
      <c r="X7" s="94">
        <v>1</v>
      </c>
      <c r="Y7" s="98">
        <v>0</v>
      </c>
      <c r="Z7" s="98">
        <v>0</v>
      </c>
      <c r="AA7" s="97">
        <v>999</v>
      </c>
    </row>
    <row r="8" spans="1:27" ht="12.75" customHeight="1">
      <c r="A8" s="123"/>
      <c r="B8" s="124"/>
      <c r="C8" s="113"/>
      <c r="D8" s="124" t="s">
        <v>69</v>
      </c>
      <c r="E8" s="124"/>
      <c r="F8" s="94">
        <f t="shared" si="1"/>
        <v>12852</v>
      </c>
      <c r="G8" s="94">
        <f t="shared" si="2"/>
        <v>12792</v>
      </c>
      <c r="H8" s="94">
        <v>11520</v>
      </c>
      <c r="I8" s="94">
        <v>56</v>
      </c>
      <c r="J8" s="94">
        <v>150</v>
      </c>
      <c r="K8" s="95">
        <v>415</v>
      </c>
      <c r="L8" s="100">
        <v>3</v>
      </c>
      <c r="M8" s="94">
        <v>38</v>
      </c>
      <c r="N8" s="98">
        <v>0</v>
      </c>
      <c r="O8" s="94">
        <v>118</v>
      </c>
      <c r="P8" s="94">
        <v>103</v>
      </c>
      <c r="Q8" s="94">
        <v>75</v>
      </c>
      <c r="R8" s="94">
        <v>219</v>
      </c>
      <c r="S8" s="94">
        <v>10</v>
      </c>
      <c r="T8" s="94">
        <v>32</v>
      </c>
      <c r="U8" s="94">
        <v>28</v>
      </c>
      <c r="V8" s="94">
        <v>25</v>
      </c>
      <c r="W8" s="94">
        <f t="shared" si="3"/>
        <v>60</v>
      </c>
      <c r="X8" s="94">
        <v>54</v>
      </c>
      <c r="Y8" s="98">
        <v>0</v>
      </c>
      <c r="Z8" s="94">
        <v>6</v>
      </c>
      <c r="AA8" s="97">
        <v>12637</v>
      </c>
    </row>
    <row r="9" spans="1:27" ht="12.75" customHeight="1">
      <c r="A9" s="123"/>
      <c r="B9" s="124"/>
      <c r="C9" s="163" t="s">
        <v>70</v>
      </c>
      <c r="D9" s="124" t="s">
        <v>68</v>
      </c>
      <c r="E9" s="124"/>
      <c r="F9" s="94">
        <f t="shared" si="1"/>
        <v>3</v>
      </c>
      <c r="G9" s="94">
        <f t="shared" si="2"/>
        <v>3</v>
      </c>
      <c r="H9" s="94">
        <v>3</v>
      </c>
      <c r="I9" s="98">
        <v>0</v>
      </c>
      <c r="J9" s="101">
        <v>0</v>
      </c>
      <c r="K9" s="101">
        <v>0</v>
      </c>
      <c r="L9" s="99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f t="shared" si="3"/>
        <v>0</v>
      </c>
      <c r="X9" s="98">
        <v>0</v>
      </c>
      <c r="Y9" s="98">
        <v>0</v>
      </c>
      <c r="Z9" s="98">
        <v>0</v>
      </c>
      <c r="AA9" s="97">
        <v>4</v>
      </c>
    </row>
    <row r="10" spans="1:27" ht="12.75" customHeight="1">
      <c r="A10" s="123"/>
      <c r="B10" s="124"/>
      <c r="C10" s="113"/>
      <c r="D10" s="124" t="s">
        <v>69</v>
      </c>
      <c r="E10" s="124"/>
      <c r="F10" s="94">
        <f t="shared" si="1"/>
        <v>1494</v>
      </c>
      <c r="G10" s="94">
        <f t="shared" si="2"/>
        <v>1490</v>
      </c>
      <c r="H10" s="94">
        <v>1313</v>
      </c>
      <c r="I10" s="94">
        <v>19</v>
      </c>
      <c r="J10" s="94">
        <v>10</v>
      </c>
      <c r="K10" s="95">
        <v>59</v>
      </c>
      <c r="L10" s="96">
        <v>1</v>
      </c>
      <c r="M10" s="94">
        <v>24</v>
      </c>
      <c r="N10" s="98">
        <v>0</v>
      </c>
      <c r="O10" s="98">
        <v>0</v>
      </c>
      <c r="P10" s="94">
        <v>9</v>
      </c>
      <c r="Q10" s="94">
        <v>16</v>
      </c>
      <c r="R10" s="94">
        <v>16</v>
      </c>
      <c r="S10" s="94">
        <v>3</v>
      </c>
      <c r="T10" s="94">
        <v>18</v>
      </c>
      <c r="U10" s="94">
        <v>1</v>
      </c>
      <c r="V10" s="94">
        <v>1</v>
      </c>
      <c r="W10" s="94">
        <f t="shared" si="3"/>
        <v>4</v>
      </c>
      <c r="X10" s="94">
        <v>3</v>
      </c>
      <c r="Y10" s="98">
        <v>0</v>
      </c>
      <c r="Z10" s="94">
        <v>1</v>
      </c>
      <c r="AA10" s="97">
        <v>1512</v>
      </c>
    </row>
    <row r="11" spans="1:27" ht="12.75" customHeight="1">
      <c r="A11" s="123"/>
      <c r="B11" s="124"/>
      <c r="C11" s="113" t="s">
        <v>71</v>
      </c>
      <c r="D11" s="113"/>
      <c r="E11" s="113"/>
      <c r="F11" s="94">
        <f t="shared" si="1"/>
        <v>14</v>
      </c>
      <c r="G11" s="94">
        <f t="shared" si="2"/>
        <v>13</v>
      </c>
      <c r="H11" s="94">
        <v>11</v>
      </c>
      <c r="I11" s="98">
        <v>0</v>
      </c>
      <c r="J11" s="98">
        <v>0</v>
      </c>
      <c r="K11" s="101">
        <v>0</v>
      </c>
      <c r="L11" s="99">
        <v>0</v>
      </c>
      <c r="M11" s="98">
        <v>0</v>
      </c>
      <c r="N11" s="98">
        <v>0</v>
      </c>
      <c r="O11" s="98">
        <v>0</v>
      </c>
      <c r="P11" s="98">
        <v>0</v>
      </c>
      <c r="Q11" s="94">
        <v>1</v>
      </c>
      <c r="R11" s="98">
        <v>0</v>
      </c>
      <c r="S11" s="98">
        <v>0</v>
      </c>
      <c r="T11" s="98">
        <v>0</v>
      </c>
      <c r="U11" s="98">
        <v>0</v>
      </c>
      <c r="V11" s="94">
        <v>1</v>
      </c>
      <c r="W11" s="94">
        <f t="shared" si="3"/>
        <v>1</v>
      </c>
      <c r="X11" s="98">
        <v>0</v>
      </c>
      <c r="Y11" s="98">
        <v>0</v>
      </c>
      <c r="Z11" s="94">
        <v>1</v>
      </c>
      <c r="AA11" s="97">
        <v>17</v>
      </c>
    </row>
    <row r="12" spans="1:27" ht="12.75" customHeight="1">
      <c r="A12" s="123"/>
      <c r="B12" s="124"/>
      <c r="C12" s="113" t="s">
        <v>72</v>
      </c>
      <c r="D12" s="113"/>
      <c r="E12" s="113"/>
      <c r="F12" s="94">
        <f t="shared" si="1"/>
        <v>49</v>
      </c>
      <c r="G12" s="94">
        <f>SUM(H12:V12)</f>
        <v>49</v>
      </c>
      <c r="H12" s="94">
        <v>1</v>
      </c>
      <c r="I12" s="94">
        <v>4</v>
      </c>
      <c r="J12" s="98">
        <v>0</v>
      </c>
      <c r="K12" s="101">
        <v>0</v>
      </c>
      <c r="L12" s="96">
        <v>5</v>
      </c>
      <c r="M12" s="98">
        <v>0</v>
      </c>
      <c r="N12" s="94">
        <v>39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f t="shared" si="3"/>
        <v>0</v>
      </c>
      <c r="X12" s="98">
        <v>0</v>
      </c>
      <c r="Y12" s="98">
        <v>0</v>
      </c>
      <c r="Z12" s="98">
        <v>0</v>
      </c>
      <c r="AA12" s="97">
        <v>46</v>
      </c>
    </row>
    <row r="13" spans="1:27" ht="12.75" customHeight="1">
      <c r="A13" s="112" t="s">
        <v>32</v>
      </c>
      <c r="B13" s="112"/>
      <c r="C13" s="113"/>
      <c r="D13" s="162"/>
      <c r="E13" s="24" t="s">
        <v>99</v>
      </c>
      <c r="F13" s="94">
        <f t="shared" si="1"/>
        <v>6654</v>
      </c>
      <c r="G13" s="94">
        <f aca="true" t="shared" si="5" ref="G13:G32">SUM(H13:V13)</f>
        <v>6563</v>
      </c>
      <c r="H13" s="94">
        <v>5369</v>
      </c>
      <c r="I13" s="94">
        <v>204</v>
      </c>
      <c r="J13" s="94">
        <v>175</v>
      </c>
      <c r="K13" s="95">
        <v>388</v>
      </c>
      <c r="L13" s="96">
        <v>12</v>
      </c>
      <c r="M13" s="94">
        <v>103</v>
      </c>
      <c r="N13" s="98">
        <v>0</v>
      </c>
      <c r="O13" s="94">
        <v>9</v>
      </c>
      <c r="P13" s="94">
        <v>30</v>
      </c>
      <c r="Q13" s="94">
        <v>45</v>
      </c>
      <c r="R13" s="94">
        <v>79</v>
      </c>
      <c r="S13" s="94">
        <v>9</v>
      </c>
      <c r="T13" s="94">
        <v>131</v>
      </c>
      <c r="U13" s="94">
        <v>2</v>
      </c>
      <c r="V13" s="94">
        <v>7</v>
      </c>
      <c r="W13" s="94">
        <f t="shared" si="3"/>
        <v>91</v>
      </c>
      <c r="X13" s="94">
        <v>81</v>
      </c>
      <c r="Y13" s="94">
        <v>2</v>
      </c>
      <c r="Z13" s="94">
        <v>8</v>
      </c>
      <c r="AA13" s="97">
        <v>6077</v>
      </c>
    </row>
    <row r="14" spans="1:27" ht="12.75" customHeight="1">
      <c r="A14" s="112" t="s">
        <v>33</v>
      </c>
      <c r="B14" s="112"/>
      <c r="C14" s="113"/>
      <c r="D14" s="162"/>
      <c r="E14" s="24" t="s">
        <v>100</v>
      </c>
      <c r="F14" s="94">
        <f t="shared" si="1"/>
        <v>242</v>
      </c>
      <c r="G14" s="94">
        <f t="shared" si="5"/>
        <v>237</v>
      </c>
      <c r="H14" s="94">
        <v>126</v>
      </c>
      <c r="I14" s="94">
        <v>5</v>
      </c>
      <c r="J14" s="94">
        <v>1</v>
      </c>
      <c r="K14" s="95">
        <v>82</v>
      </c>
      <c r="L14" s="100">
        <v>10</v>
      </c>
      <c r="M14" s="102">
        <v>1</v>
      </c>
      <c r="N14" s="98">
        <v>0</v>
      </c>
      <c r="O14" s="98">
        <v>0</v>
      </c>
      <c r="P14" s="98">
        <v>0</v>
      </c>
      <c r="Q14" s="94">
        <v>8</v>
      </c>
      <c r="R14" s="94">
        <v>1</v>
      </c>
      <c r="S14" s="98">
        <v>0</v>
      </c>
      <c r="T14" s="102">
        <v>3</v>
      </c>
      <c r="U14" s="98">
        <v>0</v>
      </c>
      <c r="V14" s="98">
        <v>0</v>
      </c>
      <c r="W14" s="94">
        <f t="shared" si="3"/>
        <v>5</v>
      </c>
      <c r="X14" s="94">
        <v>2</v>
      </c>
      <c r="Y14" s="98">
        <v>0</v>
      </c>
      <c r="Z14" s="94">
        <v>3</v>
      </c>
      <c r="AA14" s="97">
        <v>369</v>
      </c>
    </row>
    <row r="15" spans="1:27" ht="12.75" customHeight="1">
      <c r="A15" s="112" t="s">
        <v>34</v>
      </c>
      <c r="B15" s="112"/>
      <c r="C15" s="113"/>
      <c r="D15" s="162"/>
      <c r="E15" s="24" t="s">
        <v>101</v>
      </c>
      <c r="F15" s="94">
        <f t="shared" si="1"/>
        <v>118</v>
      </c>
      <c r="G15" s="94">
        <f t="shared" si="5"/>
        <v>116</v>
      </c>
      <c r="H15" s="94">
        <v>67</v>
      </c>
      <c r="I15" s="94">
        <v>11</v>
      </c>
      <c r="J15" s="94">
        <v>21</v>
      </c>
      <c r="K15" s="95">
        <v>5</v>
      </c>
      <c r="L15" s="99">
        <v>0</v>
      </c>
      <c r="M15" s="98">
        <v>0</v>
      </c>
      <c r="N15" s="98">
        <v>0</v>
      </c>
      <c r="O15" s="98">
        <v>0</v>
      </c>
      <c r="P15" s="95">
        <v>1</v>
      </c>
      <c r="Q15" s="98">
        <v>0</v>
      </c>
      <c r="R15" s="98">
        <v>0</v>
      </c>
      <c r="S15" s="95">
        <v>2</v>
      </c>
      <c r="T15" s="94">
        <v>8</v>
      </c>
      <c r="U15" s="95">
        <v>1</v>
      </c>
      <c r="V15" s="98">
        <v>0</v>
      </c>
      <c r="W15" s="94">
        <f t="shared" si="3"/>
        <v>2</v>
      </c>
      <c r="X15" s="94">
        <v>2</v>
      </c>
      <c r="Y15" s="98">
        <v>0</v>
      </c>
      <c r="Z15" s="98">
        <v>0</v>
      </c>
      <c r="AA15" s="97">
        <v>118</v>
      </c>
    </row>
    <row r="16" spans="1:27" ht="12.75" customHeight="1">
      <c r="A16" s="112" t="s">
        <v>35</v>
      </c>
      <c r="B16" s="112"/>
      <c r="C16" s="113"/>
      <c r="D16" s="162"/>
      <c r="E16" s="24" t="s">
        <v>102</v>
      </c>
      <c r="F16" s="94">
        <f t="shared" si="1"/>
        <v>4944</v>
      </c>
      <c r="G16" s="94">
        <f t="shared" si="5"/>
        <v>4809</v>
      </c>
      <c r="H16" s="94">
        <v>2615</v>
      </c>
      <c r="I16" s="94">
        <v>474</v>
      </c>
      <c r="J16" s="94">
        <v>673</v>
      </c>
      <c r="K16" s="95">
        <v>549</v>
      </c>
      <c r="L16" s="96">
        <v>76</v>
      </c>
      <c r="M16" s="94">
        <v>44</v>
      </c>
      <c r="N16" s="98">
        <v>0</v>
      </c>
      <c r="O16" s="94">
        <v>4</v>
      </c>
      <c r="P16" s="94">
        <v>29</v>
      </c>
      <c r="Q16" s="94">
        <v>4</v>
      </c>
      <c r="R16" s="94">
        <v>7</v>
      </c>
      <c r="S16" s="94">
        <v>11</v>
      </c>
      <c r="T16" s="94">
        <v>322</v>
      </c>
      <c r="U16" s="98">
        <v>0</v>
      </c>
      <c r="V16" s="102">
        <v>1</v>
      </c>
      <c r="W16" s="94">
        <f t="shared" si="3"/>
        <v>135</v>
      </c>
      <c r="X16" s="94">
        <v>107</v>
      </c>
      <c r="Y16" s="94">
        <v>20</v>
      </c>
      <c r="Z16" s="94">
        <v>8</v>
      </c>
      <c r="AA16" s="97">
        <v>4545</v>
      </c>
    </row>
    <row r="17" spans="1:27" ht="12.75" customHeight="1">
      <c r="A17" s="170" t="s">
        <v>73</v>
      </c>
      <c r="B17" s="160" t="s">
        <v>74</v>
      </c>
      <c r="C17" s="161"/>
      <c r="D17" s="161"/>
      <c r="E17" s="24" t="s">
        <v>103</v>
      </c>
      <c r="F17" s="94">
        <f t="shared" si="1"/>
        <v>4427</v>
      </c>
      <c r="G17" s="94">
        <f t="shared" si="5"/>
        <v>4119</v>
      </c>
      <c r="H17" s="94">
        <f>SUM(H18:H24)</f>
        <v>3547</v>
      </c>
      <c r="I17" s="94">
        <f aca="true" t="shared" si="6" ref="I17:V17">SUM(I18:I24)</f>
        <v>132</v>
      </c>
      <c r="J17" s="94">
        <f t="shared" si="6"/>
        <v>46</v>
      </c>
      <c r="K17" s="95">
        <f t="shared" si="6"/>
        <v>84</v>
      </c>
      <c r="L17" s="96">
        <f t="shared" si="6"/>
        <v>18</v>
      </c>
      <c r="M17" s="94">
        <f t="shared" si="6"/>
        <v>22</v>
      </c>
      <c r="N17" s="98">
        <f t="shared" si="6"/>
        <v>0</v>
      </c>
      <c r="O17" s="94">
        <f t="shared" si="6"/>
        <v>114</v>
      </c>
      <c r="P17" s="94">
        <f t="shared" si="6"/>
        <v>6</v>
      </c>
      <c r="Q17" s="94">
        <f t="shared" si="6"/>
        <v>21</v>
      </c>
      <c r="R17" s="94">
        <f t="shared" si="6"/>
        <v>61</v>
      </c>
      <c r="S17" s="94">
        <f t="shared" si="6"/>
        <v>2</v>
      </c>
      <c r="T17" s="94">
        <f t="shared" si="6"/>
        <v>55</v>
      </c>
      <c r="U17" s="94">
        <f t="shared" si="6"/>
        <v>5</v>
      </c>
      <c r="V17" s="94">
        <f t="shared" si="6"/>
        <v>6</v>
      </c>
      <c r="W17" s="94">
        <f t="shared" si="3"/>
        <v>308</v>
      </c>
      <c r="X17" s="94">
        <f>SUM(X18:X24)</f>
        <v>222</v>
      </c>
      <c r="Y17" s="94">
        <f>SUM(Y18:Y24)</f>
        <v>36</v>
      </c>
      <c r="Z17" s="94">
        <f>SUM(Z18:Z24)</f>
        <v>50</v>
      </c>
      <c r="AA17" s="97">
        <v>4907</v>
      </c>
    </row>
    <row r="18" spans="1:27" ht="12.75" customHeight="1">
      <c r="A18" s="123"/>
      <c r="B18" s="38"/>
      <c r="C18" s="113" t="s">
        <v>20</v>
      </c>
      <c r="D18" s="113"/>
      <c r="E18" s="113"/>
      <c r="F18" s="94">
        <f t="shared" si="1"/>
        <v>77</v>
      </c>
      <c r="G18" s="94">
        <f t="shared" si="5"/>
        <v>65</v>
      </c>
      <c r="H18" s="94">
        <v>45</v>
      </c>
      <c r="I18" s="94">
        <v>5</v>
      </c>
      <c r="J18" s="94">
        <v>3</v>
      </c>
      <c r="K18" s="95">
        <v>5</v>
      </c>
      <c r="L18" s="99">
        <v>0</v>
      </c>
      <c r="M18" s="94">
        <v>1</v>
      </c>
      <c r="N18" s="98">
        <v>0</v>
      </c>
      <c r="O18" s="98">
        <v>0</v>
      </c>
      <c r="P18" s="98">
        <v>0</v>
      </c>
      <c r="Q18" s="98">
        <v>0</v>
      </c>
      <c r="R18" s="94">
        <v>2</v>
      </c>
      <c r="S18" s="98">
        <v>0</v>
      </c>
      <c r="T18" s="94">
        <v>4</v>
      </c>
      <c r="U18" s="98">
        <v>0</v>
      </c>
      <c r="V18" s="98">
        <v>0</v>
      </c>
      <c r="W18" s="94">
        <f t="shared" si="3"/>
        <v>12</v>
      </c>
      <c r="X18" s="94">
        <v>12</v>
      </c>
      <c r="Y18" s="98">
        <v>0</v>
      </c>
      <c r="Z18" s="98">
        <v>0</v>
      </c>
      <c r="AA18" s="97">
        <v>100</v>
      </c>
    </row>
    <row r="19" spans="1:27" ht="12.75" customHeight="1">
      <c r="A19" s="123"/>
      <c r="B19" s="38"/>
      <c r="C19" s="163" t="s">
        <v>75</v>
      </c>
      <c r="D19" s="113"/>
      <c r="E19" s="113"/>
      <c r="F19" s="94">
        <f t="shared" si="1"/>
        <v>2323</v>
      </c>
      <c r="G19" s="94">
        <f t="shared" si="5"/>
        <v>2322</v>
      </c>
      <c r="H19" s="94">
        <v>2143</v>
      </c>
      <c r="I19" s="102">
        <v>3</v>
      </c>
      <c r="J19" s="94">
        <v>7</v>
      </c>
      <c r="K19" s="95">
        <v>6</v>
      </c>
      <c r="L19" s="99">
        <v>0</v>
      </c>
      <c r="M19" s="98">
        <v>0</v>
      </c>
      <c r="N19" s="98">
        <v>0</v>
      </c>
      <c r="O19" s="94">
        <v>108</v>
      </c>
      <c r="P19" s="94">
        <v>3</v>
      </c>
      <c r="Q19" s="94">
        <v>9</v>
      </c>
      <c r="R19" s="94">
        <v>34</v>
      </c>
      <c r="S19" s="98">
        <v>0</v>
      </c>
      <c r="T19" s="98">
        <v>0</v>
      </c>
      <c r="U19" s="94">
        <v>5</v>
      </c>
      <c r="V19" s="94">
        <v>4</v>
      </c>
      <c r="W19" s="94">
        <f t="shared" si="3"/>
        <v>1</v>
      </c>
      <c r="X19" s="102">
        <v>1</v>
      </c>
      <c r="Y19" s="98">
        <v>0</v>
      </c>
      <c r="Z19" s="98">
        <v>0</v>
      </c>
      <c r="AA19" s="97">
        <v>2536</v>
      </c>
    </row>
    <row r="20" spans="1:27" ht="12.75" customHeight="1">
      <c r="A20" s="123"/>
      <c r="B20" s="38"/>
      <c r="C20" s="163" t="s">
        <v>76</v>
      </c>
      <c r="D20" s="113"/>
      <c r="E20" s="113"/>
      <c r="F20" s="94">
        <f t="shared" si="1"/>
        <v>377</v>
      </c>
      <c r="G20" s="94">
        <f t="shared" si="5"/>
        <v>350</v>
      </c>
      <c r="H20" s="94">
        <v>312</v>
      </c>
      <c r="I20" s="94">
        <v>2</v>
      </c>
      <c r="J20" s="94">
        <v>7</v>
      </c>
      <c r="K20" s="95">
        <v>14</v>
      </c>
      <c r="L20" s="99">
        <v>0</v>
      </c>
      <c r="M20" s="94">
        <v>1</v>
      </c>
      <c r="N20" s="98">
        <v>0</v>
      </c>
      <c r="O20" s="94">
        <v>6</v>
      </c>
      <c r="P20" s="98">
        <v>0</v>
      </c>
      <c r="Q20" s="102">
        <v>3</v>
      </c>
      <c r="R20" s="94">
        <v>3</v>
      </c>
      <c r="S20" s="98">
        <v>0</v>
      </c>
      <c r="T20" s="102">
        <v>2</v>
      </c>
      <c r="U20" s="98">
        <v>0</v>
      </c>
      <c r="V20" s="98">
        <v>0</v>
      </c>
      <c r="W20" s="94">
        <f t="shared" si="3"/>
        <v>27</v>
      </c>
      <c r="X20" s="94">
        <v>27</v>
      </c>
      <c r="Y20" s="98">
        <v>0</v>
      </c>
      <c r="Z20" s="98">
        <v>0</v>
      </c>
      <c r="AA20" s="97">
        <v>343</v>
      </c>
    </row>
    <row r="21" spans="1:27" ht="12.75" customHeight="1">
      <c r="A21" s="123"/>
      <c r="B21" s="38"/>
      <c r="C21" s="113" t="s">
        <v>21</v>
      </c>
      <c r="D21" s="113"/>
      <c r="E21" s="113"/>
      <c r="F21" s="94">
        <f t="shared" si="1"/>
        <v>895</v>
      </c>
      <c r="G21" s="94">
        <f t="shared" si="5"/>
        <v>740</v>
      </c>
      <c r="H21" s="94">
        <v>583</v>
      </c>
      <c r="I21" s="94">
        <v>83</v>
      </c>
      <c r="J21" s="94">
        <v>14</v>
      </c>
      <c r="K21" s="95">
        <v>14</v>
      </c>
      <c r="L21" s="96">
        <v>3</v>
      </c>
      <c r="M21" s="94">
        <v>19</v>
      </c>
      <c r="N21" s="98">
        <v>0</v>
      </c>
      <c r="O21" s="98">
        <v>0</v>
      </c>
      <c r="P21" s="94">
        <v>2</v>
      </c>
      <c r="Q21" s="94">
        <v>8</v>
      </c>
      <c r="R21" s="94">
        <v>1</v>
      </c>
      <c r="S21" s="98">
        <v>0</v>
      </c>
      <c r="T21" s="94">
        <v>13</v>
      </c>
      <c r="U21" s="98">
        <v>0</v>
      </c>
      <c r="V21" s="98">
        <v>0</v>
      </c>
      <c r="W21" s="94">
        <f t="shared" si="3"/>
        <v>155</v>
      </c>
      <c r="X21" s="94">
        <v>91</v>
      </c>
      <c r="Y21" s="94">
        <v>24</v>
      </c>
      <c r="Z21" s="94">
        <v>40</v>
      </c>
      <c r="AA21" s="97">
        <v>1040</v>
      </c>
    </row>
    <row r="22" spans="1:27" ht="12.75" customHeight="1">
      <c r="A22" s="123"/>
      <c r="B22" s="38"/>
      <c r="C22" s="113" t="s">
        <v>22</v>
      </c>
      <c r="D22" s="113"/>
      <c r="E22" s="113"/>
      <c r="F22" s="94">
        <f t="shared" si="1"/>
        <v>58</v>
      </c>
      <c r="G22" s="94">
        <f t="shared" si="5"/>
        <v>58</v>
      </c>
      <c r="H22" s="94">
        <v>43</v>
      </c>
      <c r="I22" s="94">
        <v>2</v>
      </c>
      <c r="J22" s="98">
        <v>0</v>
      </c>
      <c r="K22" s="95">
        <v>1</v>
      </c>
      <c r="L22" s="99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4">
        <v>12</v>
      </c>
      <c r="S22" s="98">
        <v>0</v>
      </c>
      <c r="T22" s="98">
        <v>0</v>
      </c>
      <c r="U22" s="98">
        <v>0</v>
      </c>
      <c r="V22" s="98">
        <v>0</v>
      </c>
      <c r="W22" s="98">
        <f t="shared" si="3"/>
        <v>0</v>
      </c>
      <c r="X22" s="98">
        <v>0</v>
      </c>
      <c r="Y22" s="98">
        <v>0</v>
      </c>
      <c r="Z22" s="98">
        <v>0</v>
      </c>
      <c r="AA22" s="97">
        <v>24</v>
      </c>
    </row>
    <row r="23" spans="1:27" ht="12.75" customHeight="1">
      <c r="A23" s="123"/>
      <c r="B23" s="38"/>
      <c r="C23" s="113" t="s">
        <v>40</v>
      </c>
      <c r="D23" s="113"/>
      <c r="E23" s="113"/>
      <c r="F23" s="98">
        <f t="shared" si="1"/>
        <v>0</v>
      </c>
      <c r="G23" s="98">
        <f t="shared" si="5"/>
        <v>0</v>
      </c>
      <c r="H23" s="98">
        <v>0</v>
      </c>
      <c r="I23" s="98">
        <v>0</v>
      </c>
      <c r="J23" s="98">
        <v>0</v>
      </c>
      <c r="K23" s="101">
        <v>0</v>
      </c>
      <c r="L23" s="99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f t="shared" si="3"/>
        <v>0</v>
      </c>
      <c r="X23" s="98">
        <v>0</v>
      </c>
      <c r="Y23" s="98">
        <v>0</v>
      </c>
      <c r="Z23" s="98">
        <v>0</v>
      </c>
      <c r="AA23" s="97">
        <v>1</v>
      </c>
    </row>
    <row r="24" spans="1:27" ht="12.75" customHeight="1">
      <c r="A24" s="123"/>
      <c r="B24" s="39"/>
      <c r="C24" s="163" t="s">
        <v>0</v>
      </c>
      <c r="D24" s="113"/>
      <c r="E24" s="113"/>
      <c r="F24" s="94">
        <f t="shared" si="1"/>
        <v>697</v>
      </c>
      <c r="G24" s="94">
        <f t="shared" si="5"/>
        <v>584</v>
      </c>
      <c r="H24" s="94">
        <v>421</v>
      </c>
      <c r="I24" s="94">
        <v>37</v>
      </c>
      <c r="J24" s="94">
        <v>15</v>
      </c>
      <c r="K24" s="95">
        <v>44</v>
      </c>
      <c r="L24" s="96">
        <v>15</v>
      </c>
      <c r="M24" s="94">
        <v>1</v>
      </c>
      <c r="N24" s="98">
        <v>0</v>
      </c>
      <c r="O24" s="98">
        <v>0</v>
      </c>
      <c r="P24" s="94">
        <v>1</v>
      </c>
      <c r="Q24" s="94">
        <v>1</v>
      </c>
      <c r="R24" s="94">
        <v>9</v>
      </c>
      <c r="S24" s="94">
        <v>2</v>
      </c>
      <c r="T24" s="94">
        <v>36</v>
      </c>
      <c r="U24" s="98">
        <v>0</v>
      </c>
      <c r="V24" s="94">
        <v>2</v>
      </c>
      <c r="W24" s="94">
        <f t="shared" si="3"/>
        <v>113</v>
      </c>
      <c r="X24" s="94">
        <v>91</v>
      </c>
      <c r="Y24" s="102">
        <v>12</v>
      </c>
      <c r="Z24" s="94">
        <v>10</v>
      </c>
      <c r="AA24" s="97">
        <v>863</v>
      </c>
    </row>
    <row r="25" spans="1:27" ht="12.75" customHeight="1">
      <c r="A25" s="112" t="s">
        <v>94</v>
      </c>
      <c r="B25" s="112"/>
      <c r="C25" s="113"/>
      <c r="D25" s="162"/>
      <c r="E25" s="24" t="s">
        <v>110</v>
      </c>
      <c r="F25" s="94">
        <f t="shared" si="1"/>
        <v>2</v>
      </c>
      <c r="G25" s="94">
        <f t="shared" si="5"/>
        <v>2</v>
      </c>
      <c r="H25" s="94">
        <v>2</v>
      </c>
      <c r="I25" s="98">
        <v>0</v>
      </c>
      <c r="J25" s="98">
        <v>0</v>
      </c>
      <c r="K25" s="101">
        <v>0</v>
      </c>
      <c r="L25" s="99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f t="shared" si="3"/>
        <v>0</v>
      </c>
      <c r="X25" s="94"/>
      <c r="Y25" s="98">
        <v>0</v>
      </c>
      <c r="Z25" s="98">
        <v>0</v>
      </c>
      <c r="AA25" s="103">
        <v>1</v>
      </c>
    </row>
    <row r="26" spans="1:27" ht="12.75" customHeight="1">
      <c r="A26" s="166" t="s">
        <v>77</v>
      </c>
      <c r="B26" s="157"/>
      <c r="C26" s="123" t="s">
        <v>19</v>
      </c>
      <c r="D26" s="125"/>
      <c r="E26" s="24" t="s">
        <v>104</v>
      </c>
      <c r="F26" s="98">
        <f t="shared" si="1"/>
        <v>0</v>
      </c>
      <c r="G26" s="98">
        <f t="shared" si="5"/>
        <v>0</v>
      </c>
      <c r="H26" s="98">
        <v>0</v>
      </c>
      <c r="I26" s="98">
        <v>0</v>
      </c>
      <c r="J26" s="98">
        <v>0</v>
      </c>
      <c r="K26" s="101">
        <v>0</v>
      </c>
      <c r="L26" s="99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f>SUM(X26:Z26)</f>
        <v>0</v>
      </c>
      <c r="X26" s="98">
        <v>0</v>
      </c>
      <c r="Y26" s="98">
        <v>0</v>
      </c>
      <c r="Z26" s="98">
        <v>0</v>
      </c>
      <c r="AA26" s="101">
        <v>0</v>
      </c>
    </row>
    <row r="27" spans="1:27" ht="12.75" customHeight="1">
      <c r="A27" s="167"/>
      <c r="B27" s="158"/>
      <c r="C27" s="113" t="s">
        <v>78</v>
      </c>
      <c r="D27" s="113"/>
      <c r="E27" s="113"/>
      <c r="F27" s="98">
        <f t="shared" si="1"/>
        <v>0</v>
      </c>
      <c r="G27" s="98">
        <f t="shared" si="5"/>
        <v>0</v>
      </c>
      <c r="H27" s="98">
        <v>0</v>
      </c>
      <c r="I27" s="98">
        <v>0</v>
      </c>
      <c r="J27" s="98">
        <v>0</v>
      </c>
      <c r="K27" s="101">
        <v>0</v>
      </c>
      <c r="L27" s="99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f t="shared" si="3"/>
        <v>0</v>
      </c>
      <c r="X27" s="98">
        <v>0</v>
      </c>
      <c r="Y27" s="98">
        <v>0</v>
      </c>
      <c r="Z27" s="98">
        <v>0</v>
      </c>
      <c r="AA27" s="54">
        <v>0</v>
      </c>
    </row>
    <row r="28" spans="1:27" ht="12.75" customHeight="1">
      <c r="A28" s="167"/>
      <c r="B28" s="158"/>
      <c r="C28" s="113" t="s">
        <v>79</v>
      </c>
      <c r="D28" s="113"/>
      <c r="E28" s="113"/>
      <c r="F28" s="98">
        <f t="shared" si="1"/>
        <v>0</v>
      </c>
      <c r="G28" s="98">
        <f t="shared" si="5"/>
        <v>0</v>
      </c>
      <c r="H28" s="98">
        <v>0</v>
      </c>
      <c r="I28" s="98">
        <v>0</v>
      </c>
      <c r="J28" s="98">
        <v>0</v>
      </c>
      <c r="K28" s="101">
        <v>0</v>
      </c>
      <c r="L28" s="99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f t="shared" si="3"/>
        <v>0</v>
      </c>
      <c r="X28" s="98">
        <v>0</v>
      </c>
      <c r="Y28" s="98">
        <v>0</v>
      </c>
      <c r="Z28" s="98">
        <v>0</v>
      </c>
      <c r="AA28" s="101">
        <v>0</v>
      </c>
    </row>
    <row r="29" spans="1:27" ht="12.75" customHeight="1">
      <c r="A29" s="167"/>
      <c r="B29" s="158"/>
      <c r="C29" s="113" t="s">
        <v>80</v>
      </c>
      <c r="D29" s="113"/>
      <c r="E29" s="113"/>
      <c r="F29" s="98">
        <f t="shared" si="1"/>
        <v>0</v>
      </c>
      <c r="G29" s="98">
        <f t="shared" si="5"/>
        <v>0</v>
      </c>
      <c r="H29" s="98">
        <v>0</v>
      </c>
      <c r="I29" s="98">
        <v>0</v>
      </c>
      <c r="J29" s="98">
        <v>0</v>
      </c>
      <c r="K29" s="101">
        <v>0</v>
      </c>
      <c r="L29" s="99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f t="shared" si="3"/>
        <v>0</v>
      </c>
      <c r="X29" s="98">
        <v>0</v>
      </c>
      <c r="Y29" s="98">
        <v>0</v>
      </c>
      <c r="Z29" s="98">
        <v>0</v>
      </c>
      <c r="AA29" s="54">
        <v>0</v>
      </c>
    </row>
    <row r="30" spans="1:27" ht="12.75" customHeight="1">
      <c r="A30" s="167"/>
      <c r="B30" s="159"/>
      <c r="C30" s="113" t="s">
        <v>81</v>
      </c>
      <c r="D30" s="113"/>
      <c r="E30" s="113"/>
      <c r="F30" s="98">
        <f t="shared" si="1"/>
        <v>0</v>
      </c>
      <c r="G30" s="98">
        <f t="shared" si="5"/>
        <v>0</v>
      </c>
      <c r="H30" s="98">
        <v>0</v>
      </c>
      <c r="I30" s="98">
        <v>0</v>
      </c>
      <c r="J30" s="98">
        <v>0</v>
      </c>
      <c r="K30" s="101">
        <v>0</v>
      </c>
      <c r="L30" s="99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f t="shared" si="3"/>
        <v>0</v>
      </c>
      <c r="X30" s="98">
        <v>0</v>
      </c>
      <c r="Y30" s="98">
        <v>0</v>
      </c>
      <c r="Z30" s="98">
        <v>0</v>
      </c>
      <c r="AA30" s="54">
        <v>0</v>
      </c>
    </row>
    <row r="31" spans="1:27" ht="12.75" customHeight="1">
      <c r="A31" s="112" t="s">
        <v>82</v>
      </c>
      <c r="B31" s="112"/>
      <c r="C31" s="113"/>
      <c r="D31" s="162"/>
      <c r="E31" s="24" t="s">
        <v>105</v>
      </c>
      <c r="F31" s="94">
        <f t="shared" si="1"/>
        <v>5</v>
      </c>
      <c r="G31" s="94">
        <f t="shared" si="5"/>
        <v>5</v>
      </c>
      <c r="H31" s="94">
        <v>4</v>
      </c>
      <c r="I31" s="98">
        <v>0</v>
      </c>
      <c r="J31" s="98">
        <v>0</v>
      </c>
      <c r="K31" s="95">
        <v>1</v>
      </c>
      <c r="L31" s="99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f t="shared" si="3"/>
        <v>0</v>
      </c>
      <c r="X31" s="98">
        <v>0</v>
      </c>
      <c r="Y31" s="98">
        <v>0</v>
      </c>
      <c r="Z31" s="98">
        <v>0</v>
      </c>
      <c r="AA31" s="97">
        <v>4</v>
      </c>
    </row>
    <row r="32" spans="1:27" ht="12.75" customHeight="1">
      <c r="A32" s="138" t="s">
        <v>83</v>
      </c>
      <c r="B32" s="138"/>
      <c r="C32" s="113"/>
      <c r="D32" s="162"/>
      <c r="E32" s="24" t="s">
        <v>106</v>
      </c>
      <c r="F32" s="94">
        <f t="shared" si="1"/>
        <v>4</v>
      </c>
      <c r="G32" s="94">
        <f t="shared" si="5"/>
        <v>4</v>
      </c>
      <c r="H32" s="94">
        <v>4</v>
      </c>
      <c r="I32" s="98">
        <v>0</v>
      </c>
      <c r="J32" s="98">
        <v>0</v>
      </c>
      <c r="K32" s="101">
        <v>0</v>
      </c>
      <c r="L32" s="99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f t="shared" si="3"/>
        <v>0</v>
      </c>
      <c r="X32" s="98">
        <v>0</v>
      </c>
      <c r="Y32" s="98">
        <v>0</v>
      </c>
      <c r="Z32" s="98">
        <v>0</v>
      </c>
      <c r="AA32" s="97">
        <v>4</v>
      </c>
    </row>
    <row r="33" spans="1:27" ht="12.75" customHeight="1">
      <c r="A33" s="123" t="s">
        <v>84</v>
      </c>
      <c r="B33" s="123"/>
      <c r="C33" s="124"/>
      <c r="D33" s="124"/>
      <c r="E33" s="124"/>
      <c r="F33" s="104">
        <f>F6/F4*100</f>
        <v>48.60431564421026</v>
      </c>
      <c r="G33" s="104">
        <f aca="true" t="shared" si="7" ref="G33:Z33">G6/G4*100</f>
        <v>49.33657320075454</v>
      </c>
      <c r="H33" s="104">
        <f t="shared" si="7"/>
        <v>54.13260316839429</v>
      </c>
      <c r="I33" s="104">
        <f t="shared" si="7"/>
        <v>8.729281767955802</v>
      </c>
      <c r="J33" s="104">
        <f t="shared" si="7"/>
        <v>14.948932219127206</v>
      </c>
      <c r="K33" s="105">
        <f t="shared" si="7"/>
        <v>30.094637223974765</v>
      </c>
      <c r="L33" s="106">
        <f t="shared" si="7"/>
        <v>7.199999999999999</v>
      </c>
      <c r="M33" s="104">
        <f t="shared" si="7"/>
        <v>27.038626609442062</v>
      </c>
      <c r="N33" s="104">
        <f t="shared" si="7"/>
        <v>100</v>
      </c>
      <c r="O33" s="104">
        <f t="shared" si="7"/>
        <v>60.3125</v>
      </c>
      <c r="P33" s="104">
        <f t="shared" si="7"/>
        <v>63.128491620111724</v>
      </c>
      <c r="Q33" s="104">
        <f t="shared" si="7"/>
        <v>54.65116279069767</v>
      </c>
      <c r="R33" s="104">
        <f t="shared" si="7"/>
        <v>62.14833759590793</v>
      </c>
      <c r="S33" s="104">
        <f t="shared" si="7"/>
        <v>35.13513513513514</v>
      </c>
      <c r="T33" s="104">
        <f t="shared" si="7"/>
        <v>8.787346221441124</v>
      </c>
      <c r="U33" s="104">
        <f>U6/U4*100</f>
        <v>79.48717948717949</v>
      </c>
      <c r="V33" s="104">
        <f t="shared" si="7"/>
        <v>65.85365853658537</v>
      </c>
      <c r="W33" s="104">
        <f t="shared" si="7"/>
        <v>10.873146622734762</v>
      </c>
      <c r="X33" s="104">
        <f t="shared" si="7"/>
        <v>12.288135593220339</v>
      </c>
      <c r="Y33" s="98">
        <f t="shared" si="7"/>
        <v>0</v>
      </c>
      <c r="Z33" s="104">
        <f t="shared" si="7"/>
        <v>10.38961038961039</v>
      </c>
      <c r="AA33" s="105">
        <v>48.71606045081967</v>
      </c>
    </row>
    <row r="34" spans="1:27" ht="12.75" customHeight="1">
      <c r="A34" s="164" t="s">
        <v>85</v>
      </c>
      <c r="B34" s="164"/>
      <c r="C34" s="165"/>
      <c r="D34" s="165"/>
      <c r="E34" s="165"/>
      <c r="F34" s="107">
        <f>(F16+F26+F31+F32)/F4*100</f>
        <v>15.534437335340609</v>
      </c>
      <c r="G34" s="107">
        <f aca="true" t="shared" si="8" ref="G34:Z34">(G16+G26+G31+G32)/G4*100</f>
        <v>15.404290692841386</v>
      </c>
      <c r="H34" s="107">
        <f t="shared" si="8"/>
        <v>10.26012125953452</v>
      </c>
      <c r="I34" s="107">
        <f t="shared" si="8"/>
        <v>52.3756906077348</v>
      </c>
      <c r="J34" s="107">
        <f t="shared" si="8"/>
        <v>62.48839368616528</v>
      </c>
      <c r="K34" s="108">
        <f t="shared" si="8"/>
        <v>34.70031545741325</v>
      </c>
      <c r="L34" s="109">
        <f t="shared" si="8"/>
        <v>60.8</v>
      </c>
      <c r="M34" s="107">
        <f t="shared" si="8"/>
        <v>18.88412017167382</v>
      </c>
      <c r="N34" s="110">
        <f t="shared" si="8"/>
        <v>0</v>
      </c>
      <c r="O34" s="107">
        <f t="shared" si="8"/>
        <v>1.25</v>
      </c>
      <c r="P34" s="107">
        <f t="shared" si="8"/>
        <v>16.201117318435752</v>
      </c>
      <c r="Q34" s="107">
        <f t="shared" si="8"/>
        <v>2.3255813953488373</v>
      </c>
      <c r="R34" s="107">
        <f t="shared" si="8"/>
        <v>1.7902813299232736</v>
      </c>
      <c r="S34" s="107">
        <f t="shared" si="8"/>
        <v>29.72972972972973</v>
      </c>
      <c r="T34" s="107">
        <f t="shared" si="8"/>
        <v>56.59050966608085</v>
      </c>
      <c r="U34" s="110">
        <f t="shared" si="8"/>
        <v>0</v>
      </c>
      <c r="V34" s="107">
        <f t="shared" si="8"/>
        <v>2.4390243902439024</v>
      </c>
      <c r="W34" s="107">
        <f t="shared" si="8"/>
        <v>22.240527182866558</v>
      </c>
      <c r="X34" s="107">
        <f t="shared" si="8"/>
        <v>22.66949152542373</v>
      </c>
      <c r="Y34" s="111">
        <f t="shared" si="8"/>
        <v>34.48275862068966</v>
      </c>
      <c r="Z34" s="107">
        <f t="shared" si="8"/>
        <v>10.38961038961039</v>
      </c>
      <c r="AA34" s="108">
        <v>14.577996926229508</v>
      </c>
    </row>
    <row r="35" spans="1:3" ht="12.75" customHeight="1">
      <c r="A35" s="40"/>
      <c r="B35" s="40"/>
      <c r="C35" s="40"/>
    </row>
  </sheetData>
  <sheetProtection/>
  <mergeCells count="43">
    <mergeCell ref="A17:A24"/>
    <mergeCell ref="A13:D13"/>
    <mergeCell ref="A14:D14"/>
    <mergeCell ref="A15:D15"/>
    <mergeCell ref="A16:D16"/>
    <mergeCell ref="D9:E9"/>
    <mergeCell ref="W2:Z2"/>
    <mergeCell ref="B5:E5"/>
    <mergeCell ref="B6:D6"/>
    <mergeCell ref="B7:B12"/>
    <mergeCell ref="D10:E10"/>
    <mergeCell ref="A2:E3"/>
    <mergeCell ref="C12:E12"/>
    <mergeCell ref="AA2:AA3"/>
    <mergeCell ref="A4:D4"/>
    <mergeCell ref="A5:A12"/>
    <mergeCell ref="C7:C8"/>
    <mergeCell ref="D7:E7"/>
    <mergeCell ref="D8:E8"/>
    <mergeCell ref="C9:C10"/>
    <mergeCell ref="C11:E11"/>
    <mergeCell ref="F2:F3"/>
    <mergeCell ref="G2:V2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</mergeCells>
  <printOptions horizontalCentered="1"/>
  <pageMargins left="0.1968503937007874" right="0.1968503937007874" top="0.3937007874015748" bottom="0.5118110236220472" header="0.2362204724409449" footer="0.2362204724409449"/>
  <pageSetup firstPageNumber="32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2012-11-08T08:49:13Z</cp:lastPrinted>
  <dcterms:created xsi:type="dcterms:W3CDTF">2007-02-22T08:07:55Z</dcterms:created>
  <dcterms:modified xsi:type="dcterms:W3CDTF">2012-11-12T02:42:17Z</dcterms:modified>
  <cp:category/>
  <cp:version/>
  <cp:contentType/>
  <cp:contentStatus/>
</cp:coreProperties>
</file>