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<sst xmlns="http://schemas.openxmlformats.org/spreadsheetml/2006/main" count="36" uniqueCount="26">
  <si>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</si>
  <si>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</si>
  <si>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</si>
  <si>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</si>
  <si>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</si>
  <si>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</si>
  <si>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</si>
  <si>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</si>
  <si>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</si>
  <si>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</si>
  <si>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</si>
  <si>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</si>
  <si>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</si>
  <si>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表示年</t>
  </si>
  <si>
    <t>コンテナ移出　合計</t>
  </si>
  <si>
    <t>コンテナ移入　合計</t>
  </si>
  <si>
    <t>令和３年</t>
  </si>
  <si>
    <t>令和３年</t>
  </si>
  <si>
    <t>令和２年</t>
  </si>
  <si>
    <t>合計</t>
  </si>
  <si>
    <t>窯業品</t>
  </si>
  <si>
    <t>再利用資材</t>
  </si>
  <si>
    <t>化学薬品</t>
  </si>
  <si>
    <t>その他石油製品</t>
  </si>
  <si>
    <t>産業機械</t>
  </si>
  <si>
    <t>染料･塗料･合成樹脂･
その他化学工業品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</si>
</sst>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0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177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30" xfId="0" applyNumberFormat="1" applyFont="1" applyBorder="1" applyAlignment="1">
      <alignment/>
    </xf>
    <xf numFmtId="177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7" fontId="4" fillId="0" borderId="31" xfId="0" applyNumberFormat="1" applyFont="1" applyBorder="1" applyAlignment="1">
      <alignment/>
    </xf>
    <xf numFmtId="0" fontId="0" fillId="0" borderId="30" xfId="0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30" xfId="0" applyNumberFormat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0" borderId="18" xfId="0" applyFont="1" applyBorder="1" applyAlignment="1">
      <alignment horizontal="distributed" wrapText="1"/>
    </xf>
    <xf numFmtId="0" fontId="4" fillId="0" borderId="25" xfId="0" applyFont="1" applyBorder="1" applyAlignment="1">
      <alignment horizontal="distributed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4</xdr:col>
      <xdr:colOff>752475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2714625"/>
        <a:ext cx="32766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13</xdr:row>
      <xdr:rowOff>104775</xdr:rowOff>
    </xdr:from>
    <xdr:to>
      <xdr:col>8</xdr:col>
      <xdr:colOff>790575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3286125" y="2762250"/>
        <a:ext cx="32670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771525</xdr:colOff>
      <xdr:row>21</xdr:row>
      <xdr:rowOff>66675</xdr:rowOff>
    </xdr:from>
    <xdr:ext cx="838200" cy="180975"/>
    <xdr:sp textlink="Sheet2!$B$1">
      <xdr:nvSpPr>
        <xdr:cNvPr id="3" name="正方形/長方形 3"/>
        <xdr:cNvSpPr>
          <a:spLocks/>
        </xdr:cNvSpPr>
      </xdr:nvSpPr>
      <xdr:spPr>
        <a:xfrm>
          <a:off x="1238250" y="41052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twoCellAnchor>
    <xdr:from>
      <xdr:col>2</xdr:col>
      <xdr:colOff>571500</xdr:colOff>
      <xdr:row>22</xdr:row>
      <xdr:rowOff>114300</xdr:rowOff>
    </xdr:from>
    <xdr:to>
      <xdr:col>2</xdr:col>
      <xdr:colOff>1866900</xdr:colOff>
      <xdr:row>24</xdr:row>
      <xdr:rowOff>0</xdr:rowOff>
    </xdr:to>
    <xdr:sp textlink="Sheet2!$C$3">
      <xdr:nvSpPr>
        <xdr:cNvPr id="4" name="正方形/長方形 4"/>
        <xdr:cNvSpPr>
          <a:spLocks/>
        </xdr:cNvSpPr>
      </xdr:nvSpPr>
      <xdr:spPr>
        <a:xfrm>
          <a:off x="1038225" y="4333875"/>
          <a:ext cx="1295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140,277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oneCellAnchor>
    <xdr:from>
      <xdr:col>6</xdr:col>
      <xdr:colOff>447675</xdr:colOff>
      <xdr:row>21</xdr:row>
      <xdr:rowOff>66675</xdr:rowOff>
    </xdr:from>
    <xdr:ext cx="838200" cy="180975"/>
    <xdr:sp textlink="Sheet2!$B$1">
      <xdr:nvSpPr>
        <xdr:cNvPr id="5" name="正方形/長方形 5"/>
        <xdr:cNvSpPr>
          <a:spLocks/>
        </xdr:cNvSpPr>
      </xdr:nvSpPr>
      <xdr:spPr>
        <a:xfrm>
          <a:off x="4591050" y="41052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twoCellAnchor>
    <xdr:from>
      <xdr:col>6</xdr:col>
      <xdr:colOff>200025</xdr:colOff>
      <xdr:row>22</xdr:row>
      <xdr:rowOff>133350</xdr:rowOff>
    </xdr:from>
    <xdr:to>
      <xdr:col>7</xdr:col>
      <xdr:colOff>685800</xdr:colOff>
      <xdr:row>24</xdr:row>
      <xdr:rowOff>19050</xdr:rowOff>
    </xdr:to>
    <xdr:sp textlink="Sheet2!$C$4">
      <xdr:nvSpPr>
        <xdr:cNvPr id="6" name="正方形/長方形 6"/>
        <xdr:cNvSpPr>
          <a:spLocks/>
        </xdr:cNvSpPr>
      </xdr:nvSpPr>
      <xdr:spPr>
        <a:xfrm>
          <a:off x="4343400" y="4352925"/>
          <a:ext cx="1295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205,525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54" t="s">
        <v>10</v>
      </c>
      <c r="D5" s="54"/>
      <c r="E5" s="54"/>
      <c r="F5" s="54"/>
      <c r="G5" s="54"/>
    </row>
    <row r="6" spans="8:9" ht="14.25" thickBot="1">
      <c r="H6" s="28" t="s">
        <v>3</v>
      </c>
      <c r="I6" s="27"/>
    </row>
    <row r="7" spans="1:9" ht="16.5" customHeight="1">
      <c r="A7" s="2"/>
      <c r="B7" s="3"/>
      <c r="C7" s="29" t="s">
        <v>5</v>
      </c>
      <c r="D7" s="4"/>
      <c r="E7" s="5" t="s">
        <v>16</v>
      </c>
      <c r="F7" s="6" t="s">
        <v>0</v>
      </c>
      <c r="G7" s="6" t="s">
        <v>18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19</v>
      </c>
      <c r="D8" s="11"/>
      <c r="E8" s="31">
        <v>140277</v>
      </c>
      <c r="F8" s="40">
        <v>100</v>
      </c>
      <c r="G8" s="32">
        <v>141503</v>
      </c>
      <c r="H8" s="40">
        <f aca="true" t="shared" si="0" ref="H8:H13">(E8-G8)/G8*100</f>
        <v>-0.8664127262319526</v>
      </c>
      <c r="I8" s="33">
        <f aca="true" t="shared" si="1" ref="I8:I13">E8-G8</f>
        <v>-1226</v>
      </c>
    </row>
    <row r="9" spans="1:9" ht="27">
      <c r="A9" s="8" t="s">
        <v>7</v>
      </c>
      <c r="B9" s="9"/>
      <c r="C9" s="52" t="s">
        <v>25</v>
      </c>
      <c r="D9" s="42"/>
      <c r="E9" s="22">
        <v>81709</v>
      </c>
      <c r="F9" s="40">
        <f>ROUND(E9/E8*100,1)</f>
        <v>58.2</v>
      </c>
      <c r="G9" s="32">
        <v>96355</v>
      </c>
      <c r="H9" s="40">
        <f t="shared" si="0"/>
        <v>-15.20004151315448</v>
      </c>
      <c r="I9" s="33">
        <f t="shared" si="1"/>
        <v>-14646</v>
      </c>
    </row>
    <row r="10" spans="1:9" ht="16.5" customHeight="1">
      <c r="A10" s="36"/>
      <c r="B10" s="16"/>
      <c r="C10" s="17" t="s">
        <v>20</v>
      </c>
      <c r="D10" s="30"/>
      <c r="E10" s="43">
        <v>19695</v>
      </c>
      <c r="F10" s="40">
        <f>ROUND(E10/E8*100,1)</f>
        <v>14</v>
      </c>
      <c r="G10" s="43">
        <v>6904</v>
      </c>
      <c r="H10" s="40">
        <f t="shared" si="0"/>
        <v>185.2694090382387</v>
      </c>
      <c r="I10" s="33">
        <f t="shared" si="1"/>
        <v>12791</v>
      </c>
    </row>
    <row r="11" spans="1:9" ht="16.5" customHeight="1">
      <c r="A11" s="8" t="s">
        <v>6</v>
      </c>
      <c r="B11" s="13"/>
      <c r="C11" s="15" t="s">
        <v>21</v>
      </c>
      <c r="D11" s="14"/>
      <c r="E11" s="34">
        <v>13609</v>
      </c>
      <c r="F11" s="40">
        <f>ROUND(E11/E8*100,1)</f>
        <v>9.7</v>
      </c>
      <c r="G11" s="35">
        <v>10770</v>
      </c>
      <c r="H11" s="40">
        <f t="shared" si="0"/>
        <v>26.360259981429895</v>
      </c>
      <c r="I11" s="33">
        <f t="shared" si="1"/>
        <v>2839</v>
      </c>
    </row>
    <row r="12" spans="1:9" ht="16.5" customHeight="1">
      <c r="A12" s="8"/>
      <c r="B12" s="16"/>
      <c r="C12" s="17" t="s">
        <v>22</v>
      </c>
      <c r="D12" s="12"/>
      <c r="E12" s="23">
        <v>11193</v>
      </c>
      <c r="F12" s="40">
        <f>ROUND(E12/E8*100,1)</f>
        <v>8</v>
      </c>
      <c r="G12" s="22">
        <v>11709</v>
      </c>
      <c r="H12" s="40">
        <f t="shared" si="0"/>
        <v>-4.406866512938765</v>
      </c>
      <c r="I12" s="33">
        <f t="shared" si="1"/>
        <v>-516</v>
      </c>
    </row>
    <row r="13" spans="1:9" ht="16.5" customHeight="1" thickBot="1">
      <c r="A13" s="18"/>
      <c r="B13" s="19"/>
      <c r="C13" s="20" t="s">
        <v>12</v>
      </c>
      <c r="D13" s="21"/>
      <c r="E13" s="24">
        <f>E8-(E9+E10+E11+E12)</f>
        <v>14071</v>
      </c>
      <c r="F13" s="46">
        <f>ROUND(E13/E8*100,1)</f>
        <v>10</v>
      </c>
      <c r="G13" s="24">
        <f>G8-(G9+G10+G11+G12)</f>
        <v>15765</v>
      </c>
      <c r="H13" s="41">
        <f t="shared" si="0"/>
        <v>-10.745321915635902</v>
      </c>
      <c r="I13" s="45">
        <f t="shared" si="1"/>
        <v>-1694</v>
      </c>
    </row>
    <row r="22" ht="14.25"/>
    <row r="23" ht="14.25"/>
    <row r="36" spans="7:11" ht="13.5">
      <c r="G36" s="37"/>
      <c r="K36" s="38"/>
    </row>
    <row r="43" spans="3:7" ht="14.25">
      <c r="C43" s="54" t="s">
        <v>11</v>
      </c>
      <c r="D43" s="54"/>
      <c r="E43" s="54"/>
      <c r="F43" s="54"/>
      <c r="G43" s="54"/>
    </row>
    <row r="44" spans="8:9" ht="14.25" thickBot="1">
      <c r="H44" s="28" t="s">
        <v>3</v>
      </c>
      <c r="I44" s="27"/>
    </row>
    <row r="45" spans="1:9" ht="16.5" customHeight="1">
      <c r="A45" s="2"/>
      <c r="B45" s="3"/>
      <c r="C45" s="29" t="s">
        <v>4</v>
      </c>
      <c r="D45" s="4"/>
      <c r="E45" s="5" t="s">
        <v>16</v>
      </c>
      <c r="F45" s="6" t="s">
        <v>0</v>
      </c>
      <c r="G45" s="6" t="s">
        <v>18</v>
      </c>
      <c r="H45" s="6" t="s">
        <v>1</v>
      </c>
      <c r="I45" s="7" t="s">
        <v>2</v>
      </c>
    </row>
    <row r="46" spans="1:9" ht="16.5" customHeight="1">
      <c r="A46" s="8"/>
      <c r="B46" s="9"/>
      <c r="C46" s="10" t="s">
        <v>19</v>
      </c>
      <c r="D46" s="11"/>
      <c r="E46" s="23">
        <v>205525</v>
      </c>
      <c r="F46" s="39">
        <v>100</v>
      </c>
      <c r="G46" s="22">
        <v>179363</v>
      </c>
      <c r="H46" s="39">
        <f aca="true" t="shared" si="2" ref="H46:H51">(E46-G46)/G46*100</f>
        <v>14.586062900375216</v>
      </c>
      <c r="I46" s="25">
        <f aca="true" t="shared" si="3" ref="I46:I51">E46-G46</f>
        <v>26162</v>
      </c>
    </row>
    <row r="47" spans="1:9" ht="27">
      <c r="A47" s="36" t="s">
        <v>8</v>
      </c>
      <c r="B47" s="16"/>
      <c r="C47" s="53" t="s">
        <v>25</v>
      </c>
      <c r="D47" s="30"/>
      <c r="E47" s="43">
        <v>127502</v>
      </c>
      <c r="F47" s="44">
        <f>ROUND(E47/E46*100,1)</f>
        <v>62</v>
      </c>
      <c r="G47" s="43">
        <v>109810</v>
      </c>
      <c r="H47" s="39">
        <f t="shared" si="2"/>
        <v>16.111465258173208</v>
      </c>
      <c r="I47" s="25">
        <f t="shared" si="3"/>
        <v>17692</v>
      </c>
    </row>
    <row r="48" spans="1:9" ht="16.5" customHeight="1">
      <c r="A48" s="8"/>
      <c r="B48" s="13"/>
      <c r="C48" s="15" t="s">
        <v>22</v>
      </c>
      <c r="D48" s="14"/>
      <c r="E48" s="34">
        <v>44976</v>
      </c>
      <c r="F48" s="44">
        <f>ROUND(E48/E46*100,1)</f>
        <v>21.9</v>
      </c>
      <c r="G48" s="35">
        <v>41584</v>
      </c>
      <c r="H48" s="39">
        <f t="shared" si="2"/>
        <v>8.156983455175066</v>
      </c>
      <c r="I48" s="25">
        <f t="shared" si="3"/>
        <v>3392</v>
      </c>
    </row>
    <row r="49" spans="1:9" ht="16.5" customHeight="1">
      <c r="A49" s="8"/>
      <c r="B49" s="13"/>
      <c r="C49" s="15" t="s">
        <v>23</v>
      </c>
      <c r="D49" s="14"/>
      <c r="E49" s="34">
        <v>8440</v>
      </c>
      <c r="F49" s="44">
        <f>ROUND(E49/E46*100,1)</f>
        <v>4.1</v>
      </c>
      <c r="G49" s="35">
        <v>6808</v>
      </c>
      <c r="H49" s="39">
        <f t="shared" si="2"/>
        <v>23.971797884841365</v>
      </c>
      <c r="I49" s="25">
        <f t="shared" si="3"/>
        <v>1632</v>
      </c>
    </row>
    <row r="50" spans="1:9" ht="16.5" customHeight="1">
      <c r="A50" s="8" t="s">
        <v>9</v>
      </c>
      <c r="B50" s="16"/>
      <c r="C50" s="17" t="s">
        <v>24</v>
      </c>
      <c r="D50" s="12"/>
      <c r="E50" s="23">
        <v>6113</v>
      </c>
      <c r="F50" s="44">
        <f>ROUND(E50/E46*100,1)</f>
        <v>3</v>
      </c>
      <c r="G50" s="22">
        <v>126</v>
      </c>
      <c r="H50" s="39">
        <f t="shared" si="2"/>
        <v>4751.587301587302</v>
      </c>
      <c r="I50" s="25">
        <f t="shared" si="3"/>
        <v>5987</v>
      </c>
    </row>
    <row r="51" spans="1:9" ht="16.5" customHeight="1" thickBot="1">
      <c r="A51" s="18"/>
      <c r="B51" s="19"/>
      <c r="C51" s="20" t="s">
        <v>12</v>
      </c>
      <c r="D51" s="21"/>
      <c r="E51" s="24">
        <f>E46-(E47+E48+E49+E50)</f>
        <v>18494</v>
      </c>
      <c r="F51" s="46">
        <f>ROUND(E51/E46*100,1)</f>
        <v>9</v>
      </c>
      <c r="G51" s="24">
        <f>G46-(G47+G48+G49+G50)</f>
        <v>21035</v>
      </c>
      <c r="H51" s="41">
        <f t="shared" si="2"/>
        <v>-12.079866888519135</v>
      </c>
      <c r="I51" s="45">
        <f t="shared" si="3"/>
        <v>-2541</v>
      </c>
    </row>
  </sheetData>
  <sheetProtection/>
  <mergeCells count="2">
    <mergeCell ref="C5:G5"/>
    <mergeCell ref="C43:G43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8.875" style="0" customWidth="1"/>
    <col min="2" max="2" width="9.25390625" style="0" bestFit="1" customWidth="1"/>
    <col min="3" max="3" width="15.00390625" style="0" bestFit="1" customWidth="1"/>
  </cols>
  <sheetData>
    <row r="1" spans="1:3" ht="13.5">
      <c r="A1" s="47" t="s">
        <v>13</v>
      </c>
      <c r="B1" s="48" t="s">
        <v>17</v>
      </c>
      <c r="C1" s="49"/>
    </row>
    <row r="2" ht="13.5">
      <c r="C2" s="49"/>
    </row>
    <row r="3" spans="1:3" ht="13.5">
      <c r="A3" s="47" t="s">
        <v>14</v>
      </c>
      <c r="B3" s="50">
        <f>Sheet1!E8</f>
        <v>140277</v>
      </c>
      <c r="C3" s="51" t="str">
        <f>TEXT(B3,"###,###")&amp;"トン"</f>
        <v>140,277トン</v>
      </c>
    </row>
    <row r="4" spans="1:3" ht="13.5">
      <c r="A4" s="47" t="s">
        <v>15</v>
      </c>
      <c r="B4" s="50">
        <f>Sheet1!E46</f>
        <v>205525</v>
      </c>
      <c r="C4" s="51" t="str">
        <f>TEXT(B4,"###,###")&amp;"トン"</f>
        <v>205,525トン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2000-08-31T08:00:14Z</cp:lastPrinted>
  <dcterms:created xsi:type="dcterms:W3CDTF">2000-08-31T00:04:09Z</dcterms:created>
  <dcterms:modified xsi:type="dcterms:W3CDTF">2022-07-12T05:34:06Z</dcterms:modified>
  <cp:category/>
  <cp:version/>
  <cp:contentType/>
  <cp:contentStatus/>
</cp:coreProperties>
</file>