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5輸出入２" sheetId="1" r:id="rId1"/>
    <sheet name="元データ" sheetId="2" r:id="rId2"/>
  </sheets>
  <externalReferences>
    <externalReference r:id="rId5"/>
  </externalReferences>
  <definedNames>
    <definedName name="_xlnm.Print_Area" localSheetId="0">'15輸出入２'!$A$1:$J$48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<sst xmlns="http://schemas.openxmlformats.org/spreadsheetml/2006/main" count="80" uniqueCount="60">
  <si>
    <t>輸出：鋼材が全体の８１％を占める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</si>
  <si>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</si>
  <si>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</si>
  <si>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</si>
  <si>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</si>
  <si>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</si>
  <si>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</si>
  <si>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</si>
  <si>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</si>
  <si>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</si>
  <si>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鋼材</t>
  </si>
  <si>
    <t>韓国、中国、タイ</t>
  </si>
  <si>
    <t>セメント</t>
  </si>
  <si>
    <t>シンガポール、台湾、韓国</t>
  </si>
  <si>
    <t>鉄鋼</t>
  </si>
  <si>
    <t>台湾、ベトナム、タイ</t>
  </si>
  <si>
    <t>金属くず</t>
  </si>
  <si>
    <t>中国、ベトナム、インドネシア</t>
  </si>
  <si>
    <t>金属製品</t>
  </si>
  <si>
    <t>バングラデシュ、ベトナム</t>
  </si>
  <si>
    <t>コークス</t>
  </si>
  <si>
    <t>全増</t>
  </si>
  <si>
    <t>韓国</t>
  </si>
  <si>
    <t>電気機械</t>
  </si>
  <si>
    <t>中国</t>
  </si>
  <si>
    <t>そ　　の　　他</t>
  </si>
  <si>
    <t>合　　　　　計</t>
  </si>
  <si>
    <t>輸入：LNG(液化天然ガス)４０％、鉄鉱石 ３９％を占める</t>
  </si>
  <si>
    <t>■輸入貨物主要品種別表</t>
  </si>
  <si>
    <t>LNG（液化天然ガス）</t>
  </si>
  <si>
    <t>アラブ首長国、マレーシア、ブルネイ</t>
  </si>
  <si>
    <t>鉄鉱石</t>
  </si>
  <si>
    <t>オーストラリア、ブラジル、南アフリカ共和国</t>
  </si>
  <si>
    <t>石炭</t>
  </si>
  <si>
    <t>オーストラリア、カナダ、ロシア</t>
  </si>
  <si>
    <t>中国、台湾、韓国</t>
  </si>
  <si>
    <t>コークス</t>
  </si>
  <si>
    <t>原木</t>
  </si>
  <si>
    <t>マレーシア、ロシア、カナダ</t>
  </si>
  <si>
    <t>非金属鉱物</t>
  </si>
  <si>
    <t>中国、タイ</t>
  </si>
  <si>
    <t>石炭製品</t>
  </si>
  <si>
    <t>窯業品</t>
  </si>
  <si>
    <t>中国、韓国</t>
  </si>
  <si>
    <t>その他石油製品</t>
  </si>
  <si>
    <t>アメリカ、中国</t>
  </si>
  <si>
    <t>◎共通</t>
  </si>
  <si>
    <t>17年</t>
  </si>
  <si>
    <t>16年</t>
  </si>
  <si>
    <t>平成１7年</t>
  </si>
  <si>
    <t>平成１6年</t>
  </si>
  <si>
    <t>（17/16年）</t>
  </si>
  <si>
    <t>（17－16年）</t>
  </si>
  <si>
    <t>木更津港</t>
  </si>
  <si>
    <t>その他</t>
  </si>
  <si>
    <t>区　　分</t>
  </si>
  <si>
    <t>構成比</t>
  </si>
  <si>
    <t>計</t>
  </si>
  <si>
    <t>（１）輸出貨物主要品種</t>
  </si>
  <si>
    <t>（２）輸入貨物主要品種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</si>
</sst>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13"/>
      <color indexed="10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4" xfId="0" applyFont="1" applyFill="1" applyBorder="1" applyAlignment="1" quotePrefix="1">
      <alignment vertical="center"/>
    </xf>
    <xf numFmtId="0" fontId="9" fillId="0" borderId="3" xfId="0" applyFont="1" applyBorder="1" applyAlignment="1">
      <alignment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8" fillId="0" borderId="8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76" fontId="13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平成17年　2,553,286トン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.00625"/>
          <c:y val="0"/>
          <c:w val="0.97275"/>
          <c:h val="0.92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'元データ'!$B$7</c:f>
              <c:strCache>
                <c:ptCount val="1"/>
                <c:pt idx="0">
                  <c:v>鋼材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'元データ'!$D$7</c:f>
              <c:numCache>
                <c:ptCount val="1"/>
                <c:pt idx="0">
                  <c:v>0.8134736962486772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'元データ'!$B$8</c:f>
              <c:strCache>
                <c:ptCount val="1"/>
                <c:pt idx="0">
                  <c:v>セメント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'元データ'!$D$8</c:f>
              <c:numCache>
                <c:ptCount val="1"/>
                <c:pt idx="0">
                  <c:v>0.11973590110939393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'元データ'!$B$9</c:f>
              <c:strCache>
                <c:ptCount val="1"/>
                <c:pt idx="0">
                  <c:v>鉄鋼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'元データ'!$D$9</c:f>
              <c:numCache>
                <c:ptCount val="1"/>
                <c:pt idx="0">
                  <c:v>0.05357292524221728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'元データ'!$B$10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'元データ'!$D$10</c:f>
              <c:numCache>
                <c:ptCount val="1"/>
                <c:pt idx="0">
                  <c:v>0.013217477399711587</c:v>
                </c:pt>
              </c:numCache>
            </c:numRef>
          </c:val>
          <c:shape val="box"/>
        </c:ser>
        <c:overlap val="100"/>
        <c:shape val="box"/>
        <c:axId val="65420872"/>
        <c:axId val="51916937"/>
      </c:bar3DChart>
      <c:catAx>
        <c:axId val="65420872"/>
        <c:scaling>
          <c:orientation val="minMax"/>
        </c:scaling>
        <c:axPos val="l"/>
        <c:delete val="1"/>
        <c:majorTickMark val="in"/>
        <c:minorTickMark val="none"/>
        <c:tickLblPos val="low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</c:scaling>
        <c:axPos val="b"/>
        <c:delete val="1"/>
        <c:majorTickMark val="in"/>
        <c:minorTickMark val="none"/>
        <c:tickLblPos val="nextTo"/>
        <c:crossAx val="65420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5"/>
          <c:y val="0.71525"/>
          <c:w val="0.6985"/>
          <c:h val="0.175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9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平成17年　39,879,454トン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1525"/>
          <c:h val="0.98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'元データ'!$B$15</c:f>
              <c:strCache>
                <c:ptCount val="1"/>
                <c:pt idx="0">
                  <c:v>LNG（液化天然ガス）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'元データ'!$D$15</c:f>
              <c:numCache>
                <c:ptCount val="1"/>
                <c:pt idx="0">
                  <c:v>0.4010488207787398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'元データ'!$B$16</c:f>
              <c:strCache>
                <c:ptCount val="1"/>
                <c:pt idx="0">
                  <c:v>鉄鉱石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'元データ'!$D$16</c:f>
              <c:numCache>
                <c:ptCount val="1"/>
                <c:pt idx="0">
                  <c:v>0.3893698243712163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'元データ'!$B$17</c:f>
              <c:strCache>
                <c:ptCount val="1"/>
                <c:pt idx="0">
                  <c:v>石炭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'元データ'!$D$17</c:f>
              <c:numCache>
                <c:ptCount val="1"/>
                <c:pt idx="0">
                  <c:v>0.18342778715074684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'元データ'!$B$18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'元データ'!$D$18</c:f>
              <c:numCache>
                <c:ptCount val="1"/>
                <c:pt idx="0">
                  <c:v>0.026153567699296987</c:v>
                </c:pt>
              </c:numCache>
            </c:numRef>
          </c:val>
          <c:shape val="box"/>
        </c:ser>
        <c:overlap val="100"/>
        <c:shape val="box"/>
        <c:axId val="43203910"/>
        <c:axId val="53290871"/>
      </c:bar3DChart>
      <c:catAx>
        <c:axId val="43203910"/>
        <c:scaling>
          <c:orientation val="minMax"/>
        </c:scaling>
        <c:axPos val="l"/>
        <c:delete val="1"/>
        <c:majorTickMark val="in"/>
        <c:minorTickMark val="none"/>
        <c:tickLblPos val="low"/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</c:scaling>
        <c:axPos val="b"/>
        <c:delete val="1"/>
        <c:majorTickMark val="in"/>
        <c:minorTickMark val="none"/>
        <c:tickLblPos val="nextTo"/>
        <c:crossAx val="43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7515"/>
          <c:w val="0.68675"/>
          <c:h val="0.18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9</xdr:col>
      <xdr:colOff>1571625</xdr:colOff>
      <xdr:row>9</xdr:row>
      <xdr:rowOff>66675</xdr:rowOff>
    </xdr:to>
    <xdr:graphicFrame>
      <xdr:nvGraphicFramePr>
        <xdr:cNvPr id="1" name="Chart 1"/>
        <xdr:cNvGraphicFramePr/>
      </xdr:nvGraphicFramePr>
      <xdr:xfrm>
        <a:off x="228600" y="361950"/>
        <a:ext cx="73533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6</xdr:col>
      <xdr:colOff>371475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476250" y="6267450"/>
        <a:ext cx="329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26</xdr:row>
      <xdr:rowOff>0</xdr:rowOff>
    </xdr:from>
    <xdr:to>
      <xdr:col>9</xdr:col>
      <xdr:colOff>28575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3800475" y="6267450"/>
        <a:ext cx="2238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15</xdr:col>
      <xdr:colOff>381000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8315325" y="6267450"/>
        <a:ext cx="247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409575</xdr:colOff>
      <xdr:row>26</xdr:row>
      <xdr:rowOff>0</xdr:rowOff>
    </xdr:from>
    <xdr:to>
      <xdr:col>18</xdr:col>
      <xdr:colOff>47625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10820400" y="6267450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</xdr:colOff>
      <xdr:row>24</xdr:row>
      <xdr:rowOff>28575</xdr:rowOff>
    </xdr:from>
    <xdr:to>
      <xdr:col>9</xdr:col>
      <xdr:colOff>1781175</xdr:colOff>
      <xdr:row>32</xdr:row>
      <xdr:rowOff>123825</xdr:rowOff>
    </xdr:to>
    <xdr:graphicFrame>
      <xdr:nvGraphicFramePr>
        <xdr:cNvPr id="6" name="Chart 6"/>
        <xdr:cNvGraphicFramePr/>
      </xdr:nvGraphicFramePr>
      <xdr:xfrm>
        <a:off x="314325" y="5895975"/>
        <a:ext cx="747712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B1:T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125" style="0" customWidth="1"/>
    <col min="10" max="10" width="24.625" style="0" customWidth="1"/>
    <col min="11" max="12" width="5.625" style="0" customWidth="1"/>
    <col min="13" max="13" width="3.625" style="0" customWidth="1"/>
    <col min="14" max="14" width="3.625" style="2" customWidth="1"/>
    <col min="15" max="15" width="14.625" style="2" customWidth="1"/>
    <col min="16" max="16" width="12.625" style="2" customWidth="1"/>
    <col min="17" max="17" width="7.625" style="0" customWidth="1"/>
    <col min="18" max="18" width="12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7.75" customHeight="1">
      <c r="B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4:20" ht="15.75" customHeight="1">
      <c r="N10" s="3"/>
      <c r="O10" s="3"/>
      <c r="P10" s="3"/>
      <c r="Q10" s="3"/>
      <c r="R10" s="3"/>
      <c r="S10" s="3"/>
      <c r="T10" s="4"/>
    </row>
    <row r="11" spans="2:10" ht="15.75" customHeight="1">
      <c r="B11" s="5" t="s">
        <v>1</v>
      </c>
      <c r="C11" s="6"/>
      <c r="D11" s="6"/>
      <c r="E11" s="5"/>
      <c r="F11" s="5"/>
      <c r="G11" s="5"/>
      <c r="H11" s="5"/>
      <c r="I11" s="7"/>
      <c r="J11" s="8" t="s">
        <v>2</v>
      </c>
    </row>
    <row r="12" spans="2:11" ht="15.75" customHeight="1">
      <c r="B12" s="9" t="s">
        <v>3</v>
      </c>
      <c r="C12" s="9"/>
      <c r="D12" s="10" t="s">
        <v>4</v>
      </c>
      <c r="E12" s="11" t="str">
        <f>'元データ'!$D$1</f>
        <v>平成１7年</v>
      </c>
      <c r="F12" s="12"/>
      <c r="G12" s="13" t="str">
        <f>'元データ'!$E$1</f>
        <v>平成１6年</v>
      </c>
      <c r="H12" s="14" t="s">
        <v>5</v>
      </c>
      <c r="I12" s="15" t="s">
        <v>6</v>
      </c>
      <c r="J12" s="10" t="s">
        <v>7</v>
      </c>
      <c r="K12" s="16"/>
    </row>
    <row r="13" spans="2:11" ht="15.75" customHeight="1">
      <c r="B13" s="17" t="str">
        <f>'元データ'!$B$1</f>
        <v>17年</v>
      </c>
      <c r="C13" s="17" t="str">
        <f>'元データ'!$C$1</f>
        <v>16年</v>
      </c>
      <c r="D13" s="18"/>
      <c r="E13" s="19" t="s">
        <v>8</v>
      </c>
      <c r="F13" s="17" t="s">
        <v>9</v>
      </c>
      <c r="G13" s="13" t="s">
        <v>8</v>
      </c>
      <c r="H13" s="20" t="str">
        <f>'元データ'!$F$1</f>
        <v>（17/16年）</v>
      </c>
      <c r="I13" s="20" t="str">
        <f>'元データ'!$G$1</f>
        <v>（17－16年）</v>
      </c>
      <c r="J13" s="18"/>
      <c r="K13" s="16"/>
    </row>
    <row r="14" spans="2:16" ht="21" customHeight="1">
      <c r="B14" s="21">
        <v>1</v>
      </c>
      <c r="C14" s="21">
        <v>1</v>
      </c>
      <c r="D14" s="22" t="s">
        <v>10</v>
      </c>
      <c r="E14" s="23">
        <v>2077031</v>
      </c>
      <c r="F14" s="24">
        <f aca="true" t="shared" si="0" ref="F14:F21">E14/E$22*100</f>
        <v>81.34736962486771</v>
      </c>
      <c r="G14" s="23">
        <v>2244851</v>
      </c>
      <c r="H14" s="25">
        <f>(E14/G14-1)*100</f>
        <v>-7.475774561429693</v>
      </c>
      <c r="I14" s="23">
        <f aca="true" t="shared" si="1" ref="I14:I22">E14-G14</f>
        <v>-167820</v>
      </c>
      <c r="J14" s="26" t="s">
        <v>11</v>
      </c>
      <c r="K14" s="27"/>
      <c r="N14" s="28"/>
      <c r="O14" s="29"/>
      <c r="P14" s="30"/>
    </row>
    <row r="15" spans="2:16" ht="21" customHeight="1">
      <c r="B15" s="21">
        <v>2</v>
      </c>
      <c r="C15" s="21">
        <v>2</v>
      </c>
      <c r="D15" s="22" t="s">
        <v>12</v>
      </c>
      <c r="E15" s="23">
        <v>305720</v>
      </c>
      <c r="F15" s="24">
        <f t="shared" si="0"/>
        <v>11.973590110939393</v>
      </c>
      <c r="G15" s="23">
        <v>272679</v>
      </c>
      <c r="H15" s="31">
        <f>(E15/G15-1)*100</f>
        <v>12.117178073852397</v>
      </c>
      <c r="I15" s="23">
        <f t="shared" si="1"/>
        <v>33041</v>
      </c>
      <c r="J15" s="26" t="s">
        <v>13</v>
      </c>
      <c r="K15" s="27"/>
      <c r="N15" s="28"/>
      <c r="O15" s="32"/>
      <c r="P15" s="30"/>
    </row>
    <row r="16" spans="2:11" ht="21" customHeight="1">
      <c r="B16" s="21">
        <v>3</v>
      </c>
      <c r="C16" s="21">
        <v>3</v>
      </c>
      <c r="D16" s="22" t="s">
        <v>14</v>
      </c>
      <c r="E16" s="23">
        <v>136787</v>
      </c>
      <c r="F16" s="24">
        <f t="shared" si="0"/>
        <v>5.357292524221728</v>
      </c>
      <c r="G16" s="23">
        <v>135786</v>
      </c>
      <c r="H16" s="25">
        <f>(E16/G16-1)*100</f>
        <v>0.7371894009691626</v>
      </c>
      <c r="I16" s="23">
        <f t="shared" si="1"/>
        <v>1001</v>
      </c>
      <c r="J16" s="33" t="s">
        <v>15</v>
      </c>
      <c r="K16" s="27"/>
    </row>
    <row r="17" spans="2:11" ht="21" customHeight="1">
      <c r="B17" s="21">
        <v>4</v>
      </c>
      <c r="C17" s="21">
        <v>5</v>
      </c>
      <c r="D17" s="34" t="s">
        <v>16</v>
      </c>
      <c r="E17" s="23">
        <v>26258</v>
      </c>
      <c r="F17" s="24">
        <f t="shared" si="0"/>
        <v>1.0284002653835098</v>
      </c>
      <c r="G17" s="23">
        <v>46168</v>
      </c>
      <c r="H17" s="25">
        <f>(E17/G17-1)*100</f>
        <v>-43.1251083001213</v>
      </c>
      <c r="I17" s="23">
        <f t="shared" si="1"/>
        <v>-19910</v>
      </c>
      <c r="J17" s="26" t="s">
        <v>17</v>
      </c>
      <c r="K17" s="27"/>
    </row>
    <row r="18" spans="2:16" ht="21" customHeight="1">
      <c r="B18" s="21">
        <v>5</v>
      </c>
      <c r="C18" s="21">
        <v>7</v>
      </c>
      <c r="D18" s="34" t="s">
        <v>18</v>
      </c>
      <c r="E18" s="23">
        <v>4479</v>
      </c>
      <c r="F18" s="24">
        <f t="shared" si="0"/>
        <v>0.1754210064990761</v>
      </c>
      <c r="G18" s="23">
        <v>3085</v>
      </c>
      <c r="H18" s="25">
        <f>(E18/G18-1)*100</f>
        <v>45.186385737439224</v>
      </c>
      <c r="I18" s="23">
        <f t="shared" si="1"/>
        <v>1394</v>
      </c>
      <c r="J18" s="35" t="s">
        <v>19</v>
      </c>
      <c r="K18" s="27"/>
      <c r="N18" s="28"/>
      <c r="O18" s="29"/>
      <c r="P18" s="30"/>
    </row>
    <row r="19" spans="2:11" ht="21" customHeight="1">
      <c r="B19" s="21">
        <v>6</v>
      </c>
      <c r="C19" s="21"/>
      <c r="D19" s="22" t="s">
        <v>20</v>
      </c>
      <c r="E19" s="23">
        <v>1650</v>
      </c>
      <c r="F19" s="24">
        <f t="shared" si="0"/>
        <v>0.06462260788646475</v>
      </c>
      <c r="G19" s="23"/>
      <c r="H19" s="36" t="s">
        <v>21</v>
      </c>
      <c r="I19" s="23">
        <f t="shared" si="1"/>
        <v>1650</v>
      </c>
      <c r="J19" s="26" t="s">
        <v>22</v>
      </c>
      <c r="K19" s="27"/>
    </row>
    <row r="20" spans="2:11" ht="21" customHeight="1">
      <c r="B20" s="21">
        <v>7</v>
      </c>
      <c r="C20" s="21"/>
      <c r="D20" s="34" t="s">
        <v>23</v>
      </c>
      <c r="E20" s="23">
        <v>1361</v>
      </c>
      <c r="F20" s="24">
        <f t="shared" si="0"/>
        <v>0.053303860202108186</v>
      </c>
      <c r="G20" s="23"/>
      <c r="H20" s="36" t="s">
        <v>21</v>
      </c>
      <c r="I20" s="23">
        <f t="shared" si="1"/>
        <v>1361</v>
      </c>
      <c r="J20" s="35" t="s">
        <v>24</v>
      </c>
      <c r="K20" s="27"/>
    </row>
    <row r="21" spans="2:11" ht="21" customHeight="1">
      <c r="B21" s="37"/>
      <c r="C21" s="38" t="s">
        <v>25</v>
      </c>
      <c r="D21" s="39"/>
      <c r="E21" s="23">
        <f>E22-SUM(E14:E20)</f>
        <v>0</v>
      </c>
      <c r="F21" s="24">
        <f t="shared" si="0"/>
        <v>0</v>
      </c>
      <c r="G21" s="23">
        <f>G22-SUM(G14:G20)</f>
        <v>63045</v>
      </c>
      <c r="H21" s="25">
        <f>(E21/G21-1)*100</f>
        <v>-100</v>
      </c>
      <c r="I21" s="23">
        <f t="shared" si="1"/>
        <v>-63045</v>
      </c>
      <c r="J21" s="33"/>
      <c r="K21" s="27"/>
    </row>
    <row r="22" spans="2:11" ht="21" customHeight="1">
      <c r="B22" s="40"/>
      <c r="C22" s="38" t="s">
        <v>26</v>
      </c>
      <c r="D22" s="41"/>
      <c r="E22" s="23">
        <v>2553286</v>
      </c>
      <c r="F22" s="24">
        <f>SUM(F14:F21)</f>
        <v>100</v>
      </c>
      <c r="G22" s="23">
        <v>2765614</v>
      </c>
      <c r="H22" s="25">
        <f>(E22/G22-1)*100</f>
        <v>-7.677427146376903</v>
      </c>
      <c r="I22" s="23">
        <f t="shared" si="1"/>
        <v>-212328</v>
      </c>
      <c r="J22" s="33"/>
      <c r="K22" s="27"/>
    </row>
    <row r="23" spans="4:10" ht="28.5" customHeight="1">
      <c r="D23" s="42"/>
      <c r="E23" s="43"/>
      <c r="F23" s="44"/>
      <c r="G23" s="43"/>
      <c r="H23" s="45"/>
      <c r="I23" s="43"/>
      <c r="J23" s="46"/>
    </row>
    <row r="24" ht="27.75" customHeight="1">
      <c r="B24" s="1" t="s">
        <v>27</v>
      </c>
    </row>
    <row r="25" ht="15.75" customHeight="1"/>
    <row r="26" spans="12:18" ht="15.75" customHeight="1">
      <c r="L26" s="2"/>
      <c r="M26" s="2"/>
      <c r="Q26" s="2"/>
      <c r="R26" s="2"/>
    </row>
    <row r="27" spans="12:18" ht="15.75" customHeight="1">
      <c r="L27" s="2"/>
      <c r="M27" s="2"/>
      <c r="Q27" s="2"/>
      <c r="R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spans="2:10" ht="15.75" customHeight="1">
      <c r="B34" s="5" t="s">
        <v>28</v>
      </c>
      <c r="C34" s="6"/>
      <c r="D34" s="6"/>
      <c r="E34" s="5"/>
      <c r="F34" s="5"/>
      <c r="G34" s="5"/>
      <c r="H34" s="5"/>
      <c r="I34" s="7"/>
      <c r="J34" s="8" t="s">
        <v>2</v>
      </c>
    </row>
    <row r="35" spans="2:10" ht="15.75" customHeight="1">
      <c r="B35" s="9" t="s">
        <v>3</v>
      </c>
      <c r="C35" s="9"/>
      <c r="D35" s="10" t="s">
        <v>4</v>
      </c>
      <c r="E35" s="11" t="str">
        <f>'元データ'!$D$1</f>
        <v>平成１7年</v>
      </c>
      <c r="F35" s="12"/>
      <c r="G35" s="13" t="str">
        <f>'元データ'!$E$1</f>
        <v>平成１6年</v>
      </c>
      <c r="H35" s="14" t="s">
        <v>5</v>
      </c>
      <c r="I35" s="15" t="s">
        <v>6</v>
      </c>
      <c r="J35" s="10" t="s">
        <v>7</v>
      </c>
    </row>
    <row r="36" spans="2:10" ht="15.75" customHeight="1">
      <c r="B36" s="17" t="str">
        <f>'元データ'!$B$1</f>
        <v>17年</v>
      </c>
      <c r="C36" s="17" t="str">
        <f>'元データ'!$C$1</f>
        <v>16年</v>
      </c>
      <c r="D36" s="18"/>
      <c r="E36" s="19" t="s">
        <v>8</v>
      </c>
      <c r="F36" s="17" t="s">
        <v>9</v>
      </c>
      <c r="G36" s="13" t="s">
        <v>8</v>
      </c>
      <c r="H36" s="20" t="str">
        <f>'元データ'!$F$1</f>
        <v>（17/16年）</v>
      </c>
      <c r="I36" s="20" t="str">
        <f>'元データ'!$G$1</f>
        <v>（17－16年）</v>
      </c>
      <c r="J36" s="18"/>
    </row>
    <row r="37" spans="2:16" ht="15.75" customHeight="1">
      <c r="B37" s="21">
        <v>1</v>
      </c>
      <c r="C37" s="21">
        <v>1</v>
      </c>
      <c r="D37" s="47" t="s">
        <v>29</v>
      </c>
      <c r="E37" s="23">
        <v>15993608</v>
      </c>
      <c r="F37" s="24">
        <f aca="true" t="shared" si="2" ref="F37:F47">E37/E$48*100</f>
        <v>40.10488207787398</v>
      </c>
      <c r="G37" s="23">
        <v>16389377</v>
      </c>
      <c r="H37" s="25">
        <f aca="true" t="shared" si="3" ref="H37:H48">(E37/G37-1)*100</f>
        <v>-2.4147897751085945</v>
      </c>
      <c r="I37" s="23">
        <f aca="true" t="shared" si="4" ref="I37:I48">E37-G37</f>
        <v>-395769</v>
      </c>
      <c r="J37" s="26" t="s">
        <v>30</v>
      </c>
      <c r="N37" s="28"/>
      <c r="O37" s="29"/>
      <c r="P37" s="30"/>
    </row>
    <row r="38" spans="2:16" ht="15.75" customHeight="1">
      <c r="B38" s="21">
        <v>2</v>
      </c>
      <c r="C38" s="21">
        <v>2</v>
      </c>
      <c r="D38" s="22" t="s">
        <v>31</v>
      </c>
      <c r="E38" s="23">
        <v>15527856</v>
      </c>
      <c r="F38" s="24">
        <f t="shared" si="2"/>
        <v>38.93698243712163</v>
      </c>
      <c r="G38" s="23">
        <v>15781601</v>
      </c>
      <c r="H38" s="25">
        <f t="shared" si="3"/>
        <v>-1.6078533477053458</v>
      </c>
      <c r="I38" s="23">
        <f t="shared" si="4"/>
        <v>-253745</v>
      </c>
      <c r="J38" s="26" t="s">
        <v>32</v>
      </c>
      <c r="N38" s="28"/>
      <c r="O38" s="32"/>
      <c r="P38" s="30"/>
    </row>
    <row r="39" spans="2:16" ht="15.75" customHeight="1">
      <c r="B39" s="21">
        <v>3</v>
      </c>
      <c r="C39" s="21">
        <v>3</v>
      </c>
      <c r="D39" s="34" t="s">
        <v>33</v>
      </c>
      <c r="E39" s="23">
        <v>7315000</v>
      </c>
      <c r="F39" s="24">
        <f t="shared" si="2"/>
        <v>18.342778715074683</v>
      </c>
      <c r="G39" s="23">
        <v>7319480</v>
      </c>
      <c r="H39" s="25">
        <f t="shared" si="3"/>
        <v>-0.06120653379748653</v>
      </c>
      <c r="I39" s="23">
        <f t="shared" si="4"/>
        <v>-4480</v>
      </c>
      <c r="J39" s="26" t="s">
        <v>34</v>
      </c>
      <c r="N39" s="28"/>
      <c r="O39" s="29"/>
      <c r="P39" s="30"/>
    </row>
    <row r="40" spans="2:10" ht="15.75" customHeight="1">
      <c r="B40" s="21">
        <v>4</v>
      </c>
      <c r="C40" s="21">
        <v>4</v>
      </c>
      <c r="D40" s="34" t="s">
        <v>14</v>
      </c>
      <c r="E40" s="23">
        <v>511806</v>
      </c>
      <c r="F40" s="24">
        <f t="shared" si="2"/>
        <v>1.283382666171909</v>
      </c>
      <c r="G40" s="23">
        <v>438428</v>
      </c>
      <c r="H40" s="25">
        <f t="shared" si="3"/>
        <v>16.736613537456545</v>
      </c>
      <c r="I40" s="23">
        <f t="shared" si="4"/>
        <v>73378</v>
      </c>
      <c r="J40" s="26" t="s">
        <v>35</v>
      </c>
    </row>
    <row r="41" spans="2:10" ht="15.75" customHeight="1">
      <c r="B41" s="21">
        <v>5</v>
      </c>
      <c r="C41" s="21">
        <v>5</v>
      </c>
      <c r="D41" s="22" t="s">
        <v>36</v>
      </c>
      <c r="E41" s="23">
        <v>145597</v>
      </c>
      <c r="F41" s="24">
        <f t="shared" si="2"/>
        <v>0.36509276180160344</v>
      </c>
      <c r="G41" s="23">
        <v>225927</v>
      </c>
      <c r="H41" s="25">
        <f t="shared" si="3"/>
        <v>-35.55573260389417</v>
      </c>
      <c r="I41" s="23">
        <f t="shared" si="4"/>
        <v>-80330</v>
      </c>
      <c r="J41" s="26" t="s">
        <v>24</v>
      </c>
    </row>
    <row r="42" spans="2:10" ht="15.75" customHeight="1">
      <c r="B42" s="21">
        <v>6</v>
      </c>
      <c r="C42" s="21">
        <v>8</v>
      </c>
      <c r="D42" s="34" t="s">
        <v>37</v>
      </c>
      <c r="E42" s="23">
        <v>73277</v>
      </c>
      <c r="F42" s="24">
        <f t="shared" si="2"/>
        <v>0.18374624687690058</v>
      </c>
      <c r="G42" s="23">
        <v>52207</v>
      </c>
      <c r="H42" s="25">
        <f t="shared" si="3"/>
        <v>40.35857260520619</v>
      </c>
      <c r="I42" s="23">
        <f t="shared" si="4"/>
        <v>21070</v>
      </c>
      <c r="J42" s="33" t="s">
        <v>38</v>
      </c>
    </row>
    <row r="43" spans="2:10" ht="15.75" customHeight="1">
      <c r="B43" s="21">
        <v>7</v>
      </c>
      <c r="C43" s="21">
        <v>7</v>
      </c>
      <c r="D43" s="22" t="s">
        <v>39</v>
      </c>
      <c r="E43" s="23">
        <v>70903</v>
      </c>
      <c r="F43" s="24">
        <f t="shared" si="2"/>
        <v>0.1777933067990349</v>
      </c>
      <c r="G43" s="23">
        <v>65889</v>
      </c>
      <c r="H43" s="25">
        <f t="shared" si="3"/>
        <v>7.609767943055745</v>
      </c>
      <c r="I43" s="23">
        <f t="shared" si="4"/>
        <v>5014</v>
      </c>
      <c r="J43" s="26" t="s">
        <v>40</v>
      </c>
    </row>
    <row r="44" spans="2:16" ht="15.75" customHeight="1">
      <c r="B44" s="21">
        <v>8</v>
      </c>
      <c r="C44" s="21">
        <v>6</v>
      </c>
      <c r="D44" s="22" t="s">
        <v>41</v>
      </c>
      <c r="E44" s="23">
        <v>64861</v>
      </c>
      <c r="F44" s="24">
        <f t="shared" si="2"/>
        <v>0.162642648016194</v>
      </c>
      <c r="G44" s="23">
        <v>117177</v>
      </c>
      <c r="H44" s="25">
        <f t="shared" si="3"/>
        <v>-44.646987036705156</v>
      </c>
      <c r="I44" s="23">
        <f t="shared" si="4"/>
        <v>-52316</v>
      </c>
      <c r="J44" s="33" t="s">
        <v>24</v>
      </c>
      <c r="N44" s="28"/>
      <c r="O44" s="48"/>
      <c r="P44" s="30"/>
    </row>
    <row r="45" spans="2:16" ht="15.75" customHeight="1">
      <c r="B45" s="21">
        <v>9</v>
      </c>
      <c r="C45" s="21">
        <v>9</v>
      </c>
      <c r="D45" s="34" t="s">
        <v>42</v>
      </c>
      <c r="E45" s="23">
        <v>51724</v>
      </c>
      <c r="F45" s="24">
        <f t="shared" si="2"/>
        <v>0.129700873036025</v>
      </c>
      <c r="G45" s="23">
        <v>42365</v>
      </c>
      <c r="H45" s="25">
        <f t="shared" si="3"/>
        <v>22.09134899091232</v>
      </c>
      <c r="I45" s="23">
        <f t="shared" si="4"/>
        <v>9359</v>
      </c>
      <c r="J45" s="33" t="s">
        <v>43</v>
      </c>
      <c r="N45" s="28"/>
      <c r="O45" s="29"/>
      <c r="P45" s="30"/>
    </row>
    <row r="46" spans="2:16" ht="15.75" customHeight="1">
      <c r="B46" s="21">
        <v>10</v>
      </c>
      <c r="C46" s="21">
        <v>14</v>
      </c>
      <c r="D46" s="49" t="s">
        <v>44</v>
      </c>
      <c r="E46" s="23">
        <v>30937</v>
      </c>
      <c r="F46" s="24">
        <f t="shared" si="2"/>
        <v>0.0775762877796672</v>
      </c>
      <c r="G46" s="23">
        <v>13629</v>
      </c>
      <c r="H46" s="25">
        <f t="shared" si="3"/>
        <v>126.99391004475751</v>
      </c>
      <c r="I46" s="23">
        <f t="shared" si="4"/>
        <v>17308</v>
      </c>
      <c r="J46" s="26" t="s">
        <v>45</v>
      </c>
      <c r="N46" s="28"/>
      <c r="O46" s="50"/>
      <c r="P46" s="30"/>
    </row>
    <row r="47" spans="2:10" ht="15.75" customHeight="1">
      <c r="B47" s="40"/>
      <c r="C47" s="38" t="s">
        <v>25</v>
      </c>
      <c r="D47" s="51"/>
      <c r="E47" s="23">
        <f>E48-SUM(E37:E46)</f>
        <v>93885</v>
      </c>
      <c r="F47" s="24">
        <f t="shared" si="2"/>
        <v>0.23542197944836457</v>
      </c>
      <c r="G47" s="23">
        <f>G48-SUM(G37:G46)</f>
        <v>119825</v>
      </c>
      <c r="H47" s="25">
        <f t="shared" si="3"/>
        <v>-21.64823701230962</v>
      </c>
      <c r="I47" s="23">
        <f t="shared" si="4"/>
        <v>-25940</v>
      </c>
      <c r="J47" s="33"/>
    </row>
    <row r="48" spans="2:10" ht="15.75" customHeight="1">
      <c r="B48" s="40"/>
      <c r="C48" s="38" t="s">
        <v>26</v>
      </c>
      <c r="D48" s="41"/>
      <c r="E48" s="23">
        <v>39879454</v>
      </c>
      <c r="F48" s="24">
        <f>SUM(F37:F47)</f>
        <v>99.99999999999999</v>
      </c>
      <c r="G48" s="23">
        <v>40565905</v>
      </c>
      <c r="H48" s="25">
        <f t="shared" si="3"/>
        <v>-1.692187071877238</v>
      </c>
      <c r="I48" s="23">
        <f t="shared" si="4"/>
        <v>-686451</v>
      </c>
      <c r="J48" s="33"/>
    </row>
    <row r="49" ht="13.5" customHeight="1"/>
    <row r="50" spans="4:8" ht="13.5" customHeight="1">
      <c r="D50" s="52"/>
      <c r="E50" s="32"/>
      <c r="F50" s="30"/>
      <c r="H50" s="53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mergeCells count="8">
    <mergeCell ref="B12:C12"/>
    <mergeCell ref="D12:D13"/>
    <mergeCell ref="E12:F12"/>
    <mergeCell ref="J12:J13"/>
    <mergeCell ref="B35:C35"/>
    <mergeCell ref="D35:D36"/>
    <mergeCell ref="E35:F35"/>
    <mergeCell ref="J35:J36"/>
  </mergeCells>
  <printOptions/>
  <pageMargins left="0.5905511811023623" right="0.5905511811023623" top="0.984251968503937" bottom="0.984251968503937" header="0.5118110236220472" footer="0.5118110236220472"/>
  <pageSetup firstPageNumber="15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9"/>
  <sheetViews>
    <sheetView workbookViewId="0" topLeftCell="A1">
      <selection activeCell="A1" sqref="A1"/>
    </sheetView>
  </sheetViews>
  <sheetFormatPr defaultColWidth="9.00390625" defaultRowHeight="13.5"/>
  <cols>
    <col min="2" max="7" width="10.625" style="0" customWidth="1"/>
  </cols>
  <sheetData>
    <row r="1" spans="1:7" ht="15">
      <c r="A1" t="s">
        <v>46</v>
      </c>
      <c r="B1" s="54" t="s">
        <v>47</v>
      </c>
      <c r="C1" s="54" t="s">
        <v>48</v>
      </c>
      <c r="D1" s="55" t="s">
        <v>49</v>
      </c>
      <c r="E1" s="55" t="s">
        <v>50</v>
      </c>
      <c r="F1" s="56" t="s">
        <v>51</v>
      </c>
      <c r="G1" s="56" t="s">
        <v>52</v>
      </c>
    </row>
    <row r="2" ht="13.5">
      <c r="B2" s="57"/>
    </row>
    <row r="3" ht="13.5">
      <c r="A3" t="s">
        <v>53</v>
      </c>
    </row>
    <row r="5" spans="2:7" ht="13.5">
      <c r="B5" s="58" t="s">
        <v>58</v>
      </c>
      <c r="C5" s="58"/>
      <c r="D5" s="58"/>
      <c r="E5" s="58"/>
      <c r="F5" s="58"/>
      <c r="G5" s="61"/>
    </row>
    <row r="6" spans="1:7" ht="13.5">
      <c r="A6" s="59">
        <v>15</v>
      </c>
      <c r="B6" s="62" t="s">
        <v>55</v>
      </c>
      <c r="C6" s="64" t="str">
        <f>'15輸出入２'!E12</f>
        <v>平成１7年</v>
      </c>
      <c r="D6" s="62" t="s">
        <v>56</v>
      </c>
      <c r="E6" s="66"/>
      <c r="F6" s="16"/>
      <c r="G6" s="16"/>
    </row>
    <row r="7" spans="2:7" ht="13.5">
      <c r="B7" s="60" t="str">
        <f>'15輸出入２'!D14</f>
        <v>鋼材</v>
      </c>
      <c r="C7" s="60">
        <f>'15輸出入２'!E14</f>
        <v>2077031</v>
      </c>
      <c r="D7" s="67">
        <f>C7/$C$11</f>
        <v>0.8134736962486772</v>
      </c>
      <c r="E7" s="68"/>
      <c r="F7" s="69"/>
      <c r="G7" s="70"/>
    </row>
    <row r="8" spans="2:7" ht="13.5">
      <c r="B8" s="60" t="str">
        <f>'15輸出入２'!D15</f>
        <v>セメント</v>
      </c>
      <c r="C8" s="60">
        <f>'15輸出入２'!E15</f>
        <v>305720</v>
      </c>
      <c r="D8" s="67">
        <f>C8/$C$11</f>
        <v>0.11973590110939393</v>
      </c>
      <c r="E8" s="68"/>
      <c r="F8" s="69"/>
      <c r="G8" s="70"/>
    </row>
    <row r="9" spans="2:7" ht="13.5">
      <c r="B9" s="60" t="str">
        <f>'15輸出入２'!D16</f>
        <v>鉄鋼</v>
      </c>
      <c r="C9" s="60">
        <f>'15輸出入２'!E16</f>
        <v>136787</v>
      </c>
      <c r="D9" s="67">
        <f>C9/$C$11</f>
        <v>0.05357292524221728</v>
      </c>
      <c r="E9" s="68"/>
      <c r="F9" s="69"/>
      <c r="G9" s="70"/>
    </row>
    <row r="10" spans="2:7" ht="13.5">
      <c r="B10" s="71" t="s">
        <v>54</v>
      </c>
      <c r="C10" s="63">
        <f>C11-SUM(C7:C9)</f>
        <v>33748</v>
      </c>
      <c r="D10" s="67">
        <f>C10/$C$11</f>
        <v>0.013217477399711587</v>
      </c>
      <c r="E10" s="68"/>
      <c r="F10" s="69"/>
      <c r="G10" s="70"/>
    </row>
    <row r="11" spans="2:7" ht="13.5">
      <c r="B11" s="65" t="s">
        <v>57</v>
      </c>
      <c r="C11" s="60">
        <f>'15輸出入２'!E22</f>
        <v>2553286</v>
      </c>
      <c r="D11" s="67">
        <f>SUM(D7:D10)</f>
        <v>0.9999999999999999</v>
      </c>
      <c r="E11" s="68"/>
      <c r="F11" s="69"/>
      <c r="G11" s="70"/>
    </row>
    <row r="13" spans="2:7" ht="13.5">
      <c r="B13" s="58" t="s">
        <v>59</v>
      </c>
      <c r="C13" s="58"/>
      <c r="D13" s="58"/>
      <c r="E13" s="58"/>
      <c r="F13" s="58"/>
      <c r="G13" s="61"/>
    </row>
    <row r="14" spans="1:7" ht="13.5">
      <c r="A14" s="59">
        <v>15</v>
      </c>
      <c r="B14" s="62" t="s">
        <v>55</v>
      </c>
      <c r="C14" s="64" t="str">
        <f>'15輸出入２'!E35</f>
        <v>平成１7年</v>
      </c>
      <c r="D14" s="62" t="s">
        <v>56</v>
      </c>
      <c r="E14" s="66"/>
      <c r="F14" s="16"/>
      <c r="G14" s="16"/>
    </row>
    <row r="15" spans="2:7" ht="13.5">
      <c r="B15" s="60" t="str">
        <f>'15輸出入２'!D37</f>
        <v>LNG（液化天然ガス）</v>
      </c>
      <c r="C15" s="60">
        <f>'15輸出入２'!E37</f>
        <v>15993608</v>
      </c>
      <c r="D15" s="67">
        <f>C15/$C$19</f>
        <v>0.4010488207787398</v>
      </c>
      <c r="E15" s="68"/>
      <c r="F15" s="69"/>
      <c r="G15" s="70"/>
    </row>
    <row r="16" spans="2:7" ht="13.5">
      <c r="B16" s="60" t="str">
        <f>'15輸出入２'!D38</f>
        <v>鉄鉱石</v>
      </c>
      <c r="C16" s="60">
        <f>'15輸出入２'!E38</f>
        <v>15527856</v>
      </c>
      <c r="D16" s="67">
        <f>C16/$C$19</f>
        <v>0.3893698243712163</v>
      </c>
      <c r="E16" s="68"/>
      <c r="F16" s="69"/>
      <c r="G16" s="70"/>
    </row>
    <row r="17" spans="2:7" ht="13.5">
      <c r="B17" s="60" t="str">
        <f>'15輸出入２'!D39</f>
        <v>石炭</v>
      </c>
      <c r="C17" s="60">
        <f>'15輸出入２'!E39</f>
        <v>7315000</v>
      </c>
      <c r="D17" s="67">
        <f>C17/$C$19</f>
        <v>0.18342778715074684</v>
      </c>
      <c r="E17" s="68"/>
      <c r="F17" s="69"/>
      <c r="G17" s="70"/>
    </row>
    <row r="18" spans="2:7" ht="13.5">
      <c r="B18" s="71" t="s">
        <v>54</v>
      </c>
      <c r="C18" s="63">
        <f>C19-SUM(C15:C17)</f>
        <v>1042990</v>
      </c>
      <c r="D18" s="67">
        <f>C18/$C$19</f>
        <v>0.026153567699296987</v>
      </c>
      <c r="E18" s="68"/>
      <c r="F18" s="69"/>
      <c r="G18" s="70"/>
    </row>
    <row r="19" spans="2:7" ht="13.5">
      <c r="B19" s="65" t="s">
        <v>57</v>
      </c>
      <c r="C19" s="60">
        <f>'15輸出入２'!E48</f>
        <v>39879454</v>
      </c>
      <c r="D19" s="67">
        <f>SUM(D15:D18)</f>
        <v>1</v>
      </c>
      <c r="E19" s="68"/>
      <c r="F19" s="69"/>
      <c r="G19" s="70"/>
    </row>
  </sheetData>
  <printOptions/>
  <pageMargins left="0.75" right="0.75" top="1" bottom="1" header="0.512" footer="0.512"/>
  <pageSetup fitToWidth="2" fitToHeight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2006-10-25T04:34:30Z</dcterms:created>
  <dcterms:modified xsi:type="dcterms:W3CDTF">2006-10-25T04:35:54Z</dcterms:modified>
  <cp:category/>
  <cp:version/>
  <cp:contentType/>
  <cp:contentStatus/>
</cp:coreProperties>
</file>