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64.227.13\share\04管理指導班\00指導\塚本\複式簿記導入支援\041011固定資産台帳、アンケート他資料送付\資料送付\"/>
    </mc:Choice>
  </mc:AlternateContent>
  <workbookProtection workbookPassword="EFCF" lockStructure="1"/>
  <bookViews>
    <workbookView xWindow="0" yWindow="0" windowWidth="20730" windowHeight="9090"/>
  </bookViews>
  <sheets>
    <sheet name="初めに" sheetId="20" r:id="rId1"/>
    <sheet name="台帳" sheetId="15" r:id="rId2"/>
    <sheet name="記入例" sheetId="5" state="hidden" r:id="rId3"/>
    <sheet name="記入の留意点" sheetId="12" state="hidden" r:id="rId4"/>
    <sheet name="科目別集計" sheetId="18" state="hidden" r:id="rId5"/>
  </sheets>
  <definedNames>
    <definedName name="_xlnm._FilterDatabase" localSheetId="1" hidden="1">台帳!$A$1:$O$27</definedName>
    <definedName name="_xlnm.Print_Area" localSheetId="3">記入の留意点!$A$1:$T$52</definedName>
    <definedName name="_xlnm.Print_Area" localSheetId="2">記入例!$A$1:$T$50</definedName>
    <definedName name="_xlnm.Print_Area" localSheetId="0">初めに!$A$1:$L$19</definedName>
    <definedName name="_xlnm.Print_Area" localSheetId="1">台帳!$B$2:$O$27</definedName>
    <definedName name="_xlnm.Print_Titles" localSheetId="1">台帳!$1:$5</definedName>
    <definedName name="その他固定資産">科目別集計!$C$27:$C$34</definedName>
    <definedName name="款">#REF!</definedName>
    <definedName name="基本財産">科目別集計!$C$5:$C$8</definedName>
    <definedName name="特定資産">科目別集計!$C$11:$C$24</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6" i="15" l="1"/>
  <c r="X4" i="18" l="1"/>
  <c r="X5" i="18" s="1"/>
  <c r="X6" i="18" s="1"/>
  <c r="X7" i="18" s="1"/>
  <c r="X8" i="18" s="1"/>
  <c r="X9" i="18" s="1"/>
  <c r="X10" i="18" s="1"/>
  <c r="X11" i="18" s="1"/>
  <c r="X12" i="18" s="1"/>
  <c r="X13" i="18" s="1"/>
  <c r="X14" i="18" s="1"/>
  <c r="X15" i="18" s="1"/>
  <c r="X16" i="18" s="1"/>
  <c r="X17" i="18" s="1"/>
  <c r="X18" i="18" s="1"/>
  <c r="X19" i="18" s="1"/>
  <c r="X20" i="18" s="1"/>
  <c r="X21" i="18" s="1"/>
  <c r="X22" i="18" s="1"/>
  <c r="X23" i="18" s="1"/>
  <c r="X24" i="18" s="1"/>
  <c r="X25" i="18" s="1"/>
  <c r="X26" i="18" s="1"/>
  <c r="X27" i="18" s="1"/>
  <c r="X28" i="18" s="1"/>
  <c r="X29" i="18" s="1"/>
  <c r="X30" i="18" s="1"/>
  <c r="X31" i="18" s="1"/>
  <c r="X32" i="18" s="1"/>
  <c r="X33" i="18" s="1"/>
  <c r="X34" i="18" s="1"/>
  <c r="X35" i="18" s="1"/>
  <c r="X36" i="18" s="1"/>
  <c r="X37" i="18" s="1"/>
  <c r="X38" i="18" s="1"/>
  <c r="X39" i="18" s="1"/>
  <c r="X40" i="18" s="1"/>
  <c r="X41" i="18" s="1"/>
  <c r="X42" i="18" s="1"/>
  <c r="X43" i="18" s="1"/>
  <c r="X44" i="18" s="1"/>
  <c r="X45" i="18" s="1"/>
  <c r="X46" i="18" s="1"/>
  <c r="X47" i="18" s="1"/>
  <c r="X48" i="18" s="1"/>
  <c r="X49" i="18" s="1"/>
  <c r="X50" i="18" s="1"/>
  <c r="X51" i="18" s="1"/>
  <c r="X52" i="18" s="1"/>
  <c r="X53" i="18" s="1"/>
  <c r="X54" i="18" s="1"/>
  <c r="X55" i="18" s="1"/>
  <c r="X56" i="18" s="1"/>
  <c r="X57" i="18" s="1"/>
  <c r="X58" i="18" s="1"/>
  <c r="X59" i="18" s="1"/>
  <c r="X60" i="18" s="1"/>
  <c r="D28" i="18" l="1"/>
  <c r="D27" i="18"/>
  <c r="L27" i="15" l="1"/>
  <c r="N27" i="15"/>
  <c r="E26" i="15" l="1"/>
  <c r="E25" i="15"/>
  <c r="E24" i="15"/>
  <c r="E23" i="15"/>
  <c r="E22" i="15"/>
  <c r="E21" i="15"/>
  <c r="E20" i="15"/>
  <c r="E19" i="15"/>
  <c r="E18" i="15"/>
  <c r="E17" i="15"/>
  <c r="E16" i="15"/>
  <c r="E15" i="15"/>
  <c r="E14" i="15"/>
  <c r="E13" i="15"/>
  <c r="E12" i="15"/>
  <c r="E11" i="15"/>
  <c r="E10" i="15"/>
  <c r="E9" i="15"/>
  <c r="E8" i="15"/>
  <c r="E7" i="15"/>
  <c r="O21" i="12" l="1"/>
  <c r="J21" i="12"/>
  <c r="O20" i="12"/>
  <c r="I20" i="12"/>
  <c r="O19" i="12"/>
  <c r="V19" i="12" s="1"/>
  <c r="J19" i="12"/>
  <c r="Y18" i="12"/>
  <c r="X18" i="12"/>
  <c r="O18" i="12"/>
  <c r="V18" i="12" s="1"/>
  <c r="J18" i="12"/>
  <c r="O17" i="12"/>
  <c r="V17" i="12" s="1"/>
  <c r="J17" i="12"/>
  <c r="O16" i="12"/>
  <c r="V16" i="12" s="1"/>
  <c r="J16" i="12"/>
  <c r="Y15" i="12"/>
  <c r="X15" i="12"/>
  <c r="O15" i="12"/>
  <c r="V15" i="12" s="1"/>
  <c r="J15" i="12"/>
  <c r="O14" i="12"/>
  <c r="I14" i="12"/>
  <c r="O13" i="12"/>
  <c r="V13" i="12" s="1"/>
  <c r="J13" i="12"/>
  <c r="O12" i="12"/>
  <c r="J12" i="12"/>
  <c r="O11" i="12"/>
  <c r="V11" i="12" s="1"/>
  <c r="J11" i="12"/>
  <c r="O10" i="12"/>
  <c r="J10" i="12"/>
  <c r="O9" i="12"/>
  <c r="V9" i="12" s="1"/>
  <c r="J9" i="12"/>
  <c r="O8" i="12"/>
  <c r="J8" i="12"/>
  <c r="W8" i="12" l="1"/>
  <c r="W10" i="12"/>
  <c r="W12" i="12"/>
  <c r="V14" i="12"/>
  <c r="W17" i="12"/>
  <c r="J20" i="12"/>
  <c r="W20" i="12" s="1"/>
  <c r="V20" i="12"/>
  <c r="P8" i="12"/>
  <c r="V8" i="12"/>
  <c r="P12" i="12"/>
  <c r="X12" i="12" s="1"/>
  <c r="V12" i="12"/>
  <c r="P10" i="12"/>
  <c r="X10" i="12" s="1"/>
  <c r="V10" i="12"/>
  <c r="W9" i="12"/>
  <c r="W11" i="12"/>
  <c r="W13" i="12"/>
  <c r="W15" i="12"/>
  <c r="W16" i="12"/>
  <c r="W18" i="12"/>
  <c r="W19" i="12"/>
  <c r="W21" i="12"/>
  <c r="P21" i="12"/>
  <c r="X21" i="12" s="1"/>
  <c r="V21" i="12"/>
  <c r="P14" i="12"/>
  <c r="X14" i="12" s="1"/>
  <c r="P20" i="12"/>
  <c r="X20" i="12"/>
  <c r="R20" i="12"/>
  <c r="P9" i="12"/>
  <c r="P13" i="12"/>
  <c r="P11" i="12"/>
  <c r="P17" i="12"/>
  <c r="Q17" i="12"/>
  <c r="R8" i="12"/>
  <c r="R10" i="12"/>
  <c r="R12" i="12"/>
  <c r="R14" i="12"/>
  <c r="J14" i="12"/>
  <c r="W14" i="12" s="1"/>
  <c r="I22" i="12"/>
  <c r="P15" i="12"/>
  <c r="R15" i="12" s="1"/>
  <c r="Q15" i="12"/>
  <c r="S15" i="12" s="1"/>
  <c r="P16" i="12"/>
  <c r="Q16" i="12"/>
  <c r="P18" i="12"/>
  <c r="R18" i="12" s="1"/>
  <c r="Q18" i="12"/>
  <c r="S18" i="12" s="1"/>
  <c r="P19" i="12"/>
  <c r="Q19" i="12"/>
  <c r="Q20" i="12"/>
  <c r="Y20" i="12" s="1"/>
  <c r="R21" i="12"/>
  <c r="Q8" i="12"/>
  <c r="Q9" i="12"/>
  <c r="Y9" i="12" s="1"/>
  <c r="Q10" i="12"/>
  <c r="Y10" i="12" s="1"/>
  <c r="Q11" i="12"/>
  <c r="Y11" i="12" s="1"/>
  <c r="Q12" i="12"/>
  <c r="Y12" i="12" s="1"/>
  <c r="Q13" i="12"/>
  <c r="Y13" i="12" s="1"/>
  <c r="Q21" i="12"/>
  <c r="Y21" i="12" s="1"/>
  <c r="V22" i="12" l="1"/>
  <c r="W22" i="12"/>
  <c r="S9" i="12"/>
  <c r="X11" i="12"/>
  <c r="R11" i="12"/>
  <c r="R9" i="12"/>
  <c r="X9" i="12"/>
  <c r="R13" i="12"/>
  <c r="X13" i="12"/>
  <c r="Y16" i="12"/>
  <c r="S16" i="12"/>
  <c r="X16" i="12"/>
  <c r="R16" i="12"/>
  <c r="S10" i="12"/>
  <c r="S8" i="12"/>
  <c r="S20" i="12"/>
  <c r="Y17" i="12"/>
  <c r="S17" i="12"/>
  <c r="X17" i="12"/>
  <c r="R17" i="12"/>
  <c r="P22" i="12"/>
  <c r="S21" i="12"/>
  <c r="Y19" i="12"/>
  <c r="S19" i="12"/>
  <c r="X19" i="12"/>
  <c r="R19" i="12"/>
  <c r="S12" i="12"/>
  <c r="J22" i="12"/>
  <c r="Q14" i="12"/>
  <c r="Y14" i="12" s="1"/>
  <c r="S13" i="12"/>
  <c r="S11" i="12"/>
  <c r="R22" i="12" l="1"/>
  <c r="S24" i="12"/>
  <c r="S25" i="12"/>
  <c r="S14" i="12"/>
  <c r="S22" i="12" s="1"/>
  <c r="Q22" i="12"/>
  <c r="O6" i="5" l="1"/>
  <c r="V6" i="5" s="1"/>
  <c r="Y13" i="5"/>
  <c r="Y16" i="5"/>
  <c r="X13" i="5"/>
  <c r="X16" i="5"/>
  <c r="I12" i="5"/>
  <c r="J13" i="5"/>
  <c r="J14" i="5"/>
  <c r="J15" i="5"/>
  <c r="J16" i="5"/>
  <c r="J17" i="5"/>
  <c r="J19" i="5"/>
  <c r="J7" i="5"/>
  <c r="J8" i="5"/>
  <c r="J9" i="5"/>
  <c r="J10" i="5"/>
  <c r="J11" i="5"/>
  <c r="O13" i="5"/>
  <c r="V13" i="5" s="1"/>
  <c r="O7" i="5"/>
  <c r="V7" i="5" s="1"/>
  <c r="O8" i="5"/>
  <c r="V8" i="5" s="1"/>
  <c r="O9" i="5"/>
  <c r="V9" i="5" s="1"/>
  <c r="O10" i="5"/>
  <c r="V10" i="5" s="1"/>
  <c r="O11" i="5"/>
  <c r="V11" i="5" s="1"/>
  <c r="O12" i="5"/>
  <c r="O14" i="5"/>
  <c r="V14" i="5" s="1"/>
  <c r="O15" i="5"/>
  <c r="V15" i="5" s="1"/>
  <c r="O16" i="5"/>
  <c r="V16" i="5" s="1"/>
  <c r="O17" i="5"/>
  <c r="V17" i="5" s="1"/>
  <c r="O18" i="5"/>
  <c r="O19" i="5"/>
  <c r="V19" i="5" s="1"/>
  <c r="J6" i="5"/>
  <c r="W6" i="5" s="1"/>
  <c r="W10" i="5" l="1"/>
  <c r="W19" i="5"/>
  <c r="W14" i="5"/>
  <c r="W9" i="5"/>
  <c r="W17" i="5"/>
  <c r="W13" i="5"/>
  <c r="W8" i="5"/>
  <c r="W16" i="5"/>
  <c r="V12" i="5"/>
  <c r="W11" i="5"/>
  <c r="W7" i="5"/>
  <c r="W15" i="5"/>
  <c r="Q19" i="5"/>
  <c r="P19" i="5"/>
  <c r="Q17" i="5"/>
  <c r="P17" i="5"/>
  <c r="Q15" i="5"/>
  <c r="P15" i="5"/>
  <c r="P12" i="5"/>
  <c r="Q10" i="5"/>
  <c r="P10" i="5"/>
  <c r="Q8" i="5"/>
  <c r="P8" i="5"/>
  <c r="Q13" i="5"/>
  <c r="S13" i="5" s="1"/>
  <c r="P13" i="5"/>
  <c r="R13" i="5" s="1"/>
  <c r="Q16" i="5"/>
  <c r="S16" i="5" s="1"/>
  <c r="P16" i="5"/>
  <c r="R16" i="5" s="1"/>
  <c r="Q14" i="5"/>
  <c r="S14" i="5" s="1"/>
  <c r="P14" i="5"/>
  <c r="Q11" i="5"/>
  <c r="P11" i="5"/>
  <c r="Q9" i="5"/>
  <c r="P9" i="5"/>
  <c r="Q7" i="5"/>
  <c r="Y7" i="5" s="1"/>
  <c r="P7" i="5"/>
  <c r="P6" i="5"/>
  <c r="R6" i="5" s="1"/>
  <c r="Q6" i="5"/>
  <c r="S6" i="5" s="1"/>
  <c r="X7" i="5"/>
  <c r="X14" i="5"/>
  <c r="R14" i="5"/>
  <c r="R7" i="5"/>
  <c r="X11" i="5"/>
  <c r="X8" i="12" l="1"/>
  <c r="X22" i="12" s="1"/>
  <c r="Y8" i="12"/>
  <c r="Y22" i="12" s="1"/>
  <c r="Y14" i="5"/>
  <c r="S7" i="5"/>
  <c r="X6" i="5"/>
  <c r="X15" i="5"/>
  <c r="R15" i="5"/>
  <c r="X9" i="5"/>
  <c r="R9" i="5"/>
  <c r="X17" i="5"/>
  <c r="R17" i="5"/>
  <c r="X19" i="5"/>
  <c r="R19" i="5"/>
  <c r="R8" i="5"/>
  <c r="X8" i="5"/>
  <c r="R10" i="5"/>
  <c r="X10" i="5"/>
  <c r="R11" i="5"/>
  <c r="Y11" i="5"/>
  <c r="I18" i="5"/>
  <c r="P18" i="5" l="1"/>
  <c r="V18" i="5"/>
  <c r="V20" i="5" s="1"/>
  <c r="X18" i="5"/>
  <c r="Y10" i="5"/>
  <c r="S10" i="5"/>
  <c r="Y19" i="5"/>
  <c r="S19" i="5"/>
  <c r="Y9" i="5"/>
  <c r="S9" i="5"/>
  <c r="Y8" i="5"/>
  <c r="S8" i="5"/>
  <c r="Y17" i="5"/>
  <c r="S17" i="5"/>
  <c r="Y15" i="5"/>
  <c r="S15" i="5"/>
  <c r="Y6" i="5"/>
  <c r="S23" i="5"/>
  <c r="S11" i="5"/>
  <c r="I20" i="5"/>
  <c r="J12" i="5"/>
  <c r="J18" i="5"/>
  <c r="Q18" i="5" l="1"/>
  <c r="W18" i="5"/>
  <c r="Q12" i="5"/>
  <c r="W12" i="5"/>
  <c r="W20" i="5" s="1"/>
  <c r="Y18" i="5"/>
  <c r="R12" i="5"/>
  <c r="X12" i="5"/>
  <c r="Y12" i="5"/>
  <c r="S18" i="5"/>
  <c r="S12" i="5"/>
  <c r="R18" i="5"/>
  <c r="J20" i="5"/>
  <c r="S22" i="5" l="1"/>
  <c r="X20" i="5"/>
  <c r="Y20" i="5" l="1"/>
  <c r="Q20" i="5"/>
  <c r="S20" i="5"/>
  <c r="R20" i="5"/>
  <c r="P20" i="5"/>
</calcChain>
</file>

<file path=xl/sharedStrings.xml><?xml version="1.0" encoding="utf-8"?>
<sst xmlns="http://schemas.openxmlformats.org/spreadsheetml/2006/main" count="311" uniqueCount="119">
  <si>
    <t>↓↓↓　　自動計算　　↓↓↓</t>
    <rPh sb="5" eb="7">
      <t>ジドウ</t>
    </rPh>
    <rPh sb="7" eb="9">
      <t>ケイサン</t>
    </rPh>
    <phoneticPr fontId="3"/>
  </si>
  <si>
    <t>（単位：円）</t>
    <rPh sb="1" eb="3">
      <t>タンイ</t>
    </rPh>
    <rPh sb="4" eb="5">
      <t>エン</t>
    </rPh>
    <phoneticPr fontId="3"/>
  </si>
  <si>
    <t>施設名</t>
    <rPh sb="0" eb="3">
      <t>シセツメイ</t>
    </rPh>
    <phoneticPr fontId="3"/>
  </si>
  <si>
    <t>事業名</t>
    <rPh sb="0" eb="2">
      <t>ジギョウ</t>
    </rPh>
    <rPh sb="2" eb="3">
      <t>メイ</t>
    </rPh>
    <phoneticPr fontId="3"/>
  </si>
  <si>
    <t>事業費（取得価額）</t>
    <rPh sb="0" eb="3">
      <t>ジギョウヒ</t>
    </rPh>
    <rPh sb="4" eb="6">
      <t>シュトク</t>
    </rPh>
    <rPh sb="6" eb="8">
      <t>カガク</t>
    </rPh>
    <phoneticPr fontId="3"/>
  </si>
  <si>
    <t>減価償却累計額</t>
    <rPh sb="0" eb="2">
      <t>ゲンカ</t>
    </rPh>
    <rPh sb="2" eb="4">
      <t>ショウキャク</t>
    </rPh>
    <rPh sb="4" eb="7">
      <t>ルイケイガク</t>
    </rPh>
    <phoneticPr fontId="3"/>
  </si>
  <si>
    <t>期末残高</t>
    <rPh sb="0" eb="2">
      <t>キマツ</t>
    </rPh>
    <rPh sb="2" eb="4">
      <t>ザンダカ</t>
    </rPh>
    <phoneticPr fontId="3"/>
  </si>
  <si>
    <t>備考</t>
    <rPh sb="0" eb="2">
      <t>ビコウ</t>
    </rPh>
    <phoneticPr fontId="3"/>
  </si>
  <si>
    <t>全体</t>
    <rPh sb="0" eb="2">
      <t>ゼンタイ</t>
    </rPh>
    <phoneticPr fontId="3"/>
  </si>
  <si>
    <t>うち土地改良区負担分</t>
    <rPh sb="2" eb="4">
      <t>トチ</t>
    </rPh>
    <rPh sb="4" eb="7">
      <t>カイリョウク</t>
    </rPh>
    <rPh sb="7" eb="10">
      <t>フタンブン</t>
    </rPh>
    <phoneticPr fontId="3"/>
  </si>
  <si>
    <t>A頭首工</t>
    <rPh sb="1" eb="4">
      <t>トウシュコウ</t>
    </rPh>
    <phoneticPr fontId="3"/>
  </si>
  <si>
    <t>○○農業水利事業</t>
    <rPh sb="2" eb="4">
      <t>ノウギョウ</t>
    </rPh>
    <rPh sb="4" eb="6">
      <t>スイリ</t>
    </rPh>
    <rPh sb="6" eb="8">
      <t>ジギョウ</t>
    </rPh>
    <phoneticPr fontId="3"/>
  </si>
  <si>
    <t>国</t>
    <rPh sb="0" eb="1">
      <t>クニ</t>
    </rPh>
    <phoneticPr fontId="3"/>
  </si>
  <si>
    <t>新設</t>
    <rPh sb="0" eb="2">
      <t>シンセツ</t>
    </rPh>
    <phoneticPr fontId="3"/>
  </si>
  <si>
    <t>管理受託</t>
    <rPh sb="0" eb="2">
      <t>カンリ</t>
    </rPh>
    <rPh sb="2" eb="4">
      <t>ジュタク</t>
    </rPh>
    <phoneticPr fontId="3"/>
  </si>
  <si>
    <t>○○施設整備事業</t>
    <rPh sb="2" eb="4">
      <t>シセツ</t>
    </rPh>
    <rPh sb="4" eb="6">
      <t>セイビ</t>
    </rPh>
    <rPh sb="6" eb="8">
      <t>ジギョウ</t>
    </rPh>
    <phoneticPr fontId="3"/>
  </si>
  <si>
    <t>補修</t>
    <rPh sb="0" eb="2">
      <t>ホシュウ</t>
    </rPh>
    <phoneticPr fontId="3"/>
  </si>
  <si>
    <t>○○二期農業水利事業</t>
    <rPh sb="2" eb="4">
      <t>ニキ</t>
    </rPh>
    <rPh sb="4" eb="6">
      <t>ノウギョウ</t>
    </rPh>
    <rPh sb="6" eb="8">
      <t>スイリ</t>
    </rPh>
    <rPh sb="8" eb="10">
      <t>ジギョウ</t>
    </rPh>
    <phoneticPr fontId="3"/>
  </si>
  <si>
    <t>一部更新</t>
    <rPh sb="0" eb="2">
      <t>イチブ</t>
    </rPh>
    <rPh sb="2" eb="4">
      <t>コウシン</t>
    </rPh>
    <phoneticPr fontId="3"/>
  </si>
  <si>
    <t>B用水路</t>
    <rPh sb="1" eb="4">
      <t>ヨウスイロ</t>
    </rPh>
    <phoneticPr fontId="3"/>
  </si>
  <si>
    <t>県</t>
    <rPh sb="0" eb="1">
      <t>ケン</t>
    </rPh>
    <phoneticPr fontId="3"/>
  </si>
  <si>
    <t>所有</t>
    <rPh sb="0" eb="2">
      <t>ショユウ</t>
    </rPh>
    <phoneticPr fontId="3"/>
  </si>
  <si>
    <t>全部除却</t>
    <rPh sb="0" eb="2">
      <t>ゼンブ</t>
    </rPh>
    <rPh sb="2" eb="4">
      <t>ジョキャク</t>
    </rPh>
    <phoneticPr fontId="3"/>
  </si>
  <si>
    <t>○○三期農業水利事業</t>
    <rPh sb="2" eb="4">
      <t>サンキ</t>
    </rPh>
    <rPh sb="4" eb="6">
      <t>ノウギョウ</t>
    </rPh>
    <rPh sb="6" eb="8">
      <t>スイリ</t>
    </rPh>
    <rPh sb="8" eb="10">
      <t>ジギョウ</t>
    </rPh>
    <phoneticPr fontId="3"/>
  </si>
  <si>
    <t>除却</t>
    <rPh sb="0" eb="2">
      <t>ジョキャク</t>
    </rPh>
    <phoneticPr fontId="3"/>
  </si>
  <si>
    <t>C排水路</t>
    <rPh sb="1" eb="4">
      <t>ハイスイロ</t>
    </rPh>
    <phoneticPr fontId="3"/>
  </si>
  <si>
    <t>土改</t>
    <rPh sb="0" eb="1">
      <t>ツチ</t>
    </rPh>
    <phoneticPr fontId="3"/>
  </si>
  <si>
    <t>土水路</t>
    <rPh sb="0" eb="1">
      <t>ド</t>
    </rPh>
    <rPh sb="1" eb="3">
      <t>スイロ</t>
    </rPh>
    <phoneticPr fontId="3"/>
  </si>
  <si>
    <t>D地区（用水路、農道）</t>
    <rPh sb="1" eb="3">
      <t>チク</t>
    </rPh>
    <rPh sb="4" eb="7">
      <t>ヨウスイロ</t>
    </rPh>
    <rPh sb="8" eb="10">
      <t>ノウドウ</t>
    </rPh>
    <phoneticPr fontId="3"/>
  </si>
  <si>
    <t>○○区画整理事業</t>
    <rPh sb="2" eb="4">
      <t>クカク</t>
    </rPh>
    <rPh sb="4" eb="6">
      <t>セイリ</t>
    </rPh>
    <rPh sb="6" eb="8">
      <t>ジギョウ</t>
    </rPh>
    <phoneticPr fontId="3"/>
  </si>
  <si>
    <t>○○基盤整備促進事業</t>
    <rPh sb="2" eb="4">
      <t>キバン</t>
    </rPh>
    <rPh sb="4" eb="6">
      <t>セイビ</t>
    </rPh>
    <rPh sb="6" eb="8">
      <t>ソクシン</t>
    </rPh>
    <rPh sb="8" eb="10">
      <t>ジギョウ</t>
    </rPh>
    <phoneticPr fontId="3"/>
  </si>
  <si>
    <t>E用水路</t>
    <rPh sb="1" eb="4">
      <t>ヨウスイロ</t>
    </rPh>
    <phoneticPr fontId="3"/>
  </si>
  <si>
    <t>2018調査判明</t>
    <rPh sb="4" eb="6">
      <t>チョウサ</t>
    </rPh>
    <rPh sb="6" eb="8">
      <t>ハンメイ</t>
    </rPh>
    <phoneticPr fontId="3"/>
  </si>
  <si>
    <t>F用水路</t>
    <rPh sb="1" eb="4">
      <t>ヨウスイロ</t>
    </rPh>
    <phoneticPr fontId="3"/>
  </si>
  <si>
    <t>2018調査判明
（修正）</t>
    <rPh sb="4" eb="6">
      <t>チョウサ</t>
    </rPh>
    <rPh sb="6" eb="8">
      <t>ハンメイ</t>
    </rPh>
    <rPh sb="10" eb="12">
      <t>シュウセイ</t>
    </rPh>
    <phoneticPr fontId="3"/>
  </si>
  <si>
    <t>合　計</t>
    <rPh sb="0" eb="1">
      <t>ゴウ</t>
    </rPh>
    <rPh sb="2" eb="3">
      <t>ケイ</t>
    </rPh>
    <phoneticPr fontId="3"/>
  </si>
  <si>
    <t>取得
年度</t>
    <rPh sb="0" eb="2">
      <t>シュトク</t>
    </rPh>
    <rPh sb="3" eb="5">
      <t>ネンド</t>
    </rPh>
    <phoneticPr fontId="3"/>
  </si>
  <si>
    <t>耐用
年数</t>
    <rPh sb="0" eb="2">
      <t>タイヨウ</t>
    </rPh>
    <rPh sb="3" eb="5">
      <t>ネンスウ</t>
    </rPh>
    <phoneticPr fontId="3"/>
  </si>
  <si>
    <t>事業
区分</t>
    <rPh sb="0" eb="2">
      <t>ジギョウ</t>
    </rPh>
    <rPh sb="3" eb="5">
      <t>クブン</t>
    </rPh>
    <phoneticPr fontId="3"/>
  </si>
  <si>
    <t>管理
区分</t>
    <rPh sb="0" eb="2">
      <t>カンリ</t>
    </rPh>
    <rPh sb="3" eb="5">
      <t>クブン</t>
    </rPh>
    <phoneticPr fontId="3"/>
  </si>
  <si>
    <t>経過
年数</t>
    <rPh sb="0" eb="2">
      <t>ケイカ</t>
    </rPh>
    <rPh sb="3" eb="5">
      <t>ネンスウ</t>
    </rPh>
    <phoneticPr fontId="3"/>
  </si>
  <si>
    <t>造成
主体</t>
    <rPh sb="0" eb="2">
      <t>ゾウセイ</t>
    </rPh>
    <rPh sb="3" eb="5">
      <t>シュタイ</t>
    </rPh>
    <phoneticPr fontId="3"/>
  </si>
  <si>
    <t>①所有土地改良施設</t>
    <rPh sb="1" eb="3">
      <t>ショユウ</t>
    </rPh>
    <rPh sb="3" eb="5">
      <t>トチ</t>
    </rPh>
    <rPh sb="5" eb="7">
      <t>カイリョウ</t>
    </rPh>
    <rPh sb="7" eb="9">
      <t>シセツ</t>
    </rPh>
    <phoneticPr fontId="3"/>
  </si>
  <si>
    <t>②受託土地改良施設使用収益権</t>
    <rPh sb="1" eb="3">
      <t>ジュタク</t>
    </rPh>
    <rPh sb="3" eb="5">
      <t>トチ</t>
    </rPh>
    <rPh sb="5" eb="7">
      <t>カイリョウ</t>
    </rPh>
    <rPh sb="7" eb="9">
      <t>シセツ</t>
    </rPh>
    <rPh sb="9" eb="11">
      <t>シヨウ</t>
    </rPh>
    <rPh sb="11" eb="13">
      <t>シュウエキ</t>
    </rPh>
    <rPh sb="13" eb="14">
      <t>ケン</t>
    </rPh>
    <phoneticPr fontId="3"/>
  </si>
  <si>
    <t>○○土地改良区</t>
    <rPh sb="2" eb="4">
      <t>トチ</t>
    </rPh>
    <rPh sb="4" eb="7">
      <t>カイリョウク</t>
    </rPh>
    <phoneticPr fontId="3"/>
  </si>
  <si>
    <t>＜土地改良施設台帳：記入例＞</t>
    <rPh sb="1" eb="3">
      <t>トチ</t>
    </rPh>
    <rPh sb="3" eb="5">
      <t>カイリョウ</t>
    </rPh>
    <rPh sb="5" eb="7">
      <t>シセツ</t>
    </rPh>
    <rPh sb="7" eb="9">
      <t>ダイチョウ</t>
    </rPh>
    <rPh sb="10" eb="12">
      <t>キニュウ</t>
    </rPh>
    <rPh sb="12" eb="13">
      <t>レイ</t>
    </rPh>
    <phoneticPr fontId="3"/>
  </si>
  <si>
    <t>土地改良区負担割合</t>
    <rPh sb="0" eb="2">
      <t>トチ</t>
    </rPh>
    <rPh sb="2" eb="4">
      <t>カイリョウ</t>
    </rPh>
    <rPh sb="4" eb="5">
      <t>ク</t>
    </rPh>
    <rPh sb="5" eb="7">
      <t>フタン</t>
    </rPh>
    <rPh sb="7" eb="9">
      <t>ワリアイ</t>
    </rPh>
    <phoneticPr fontId="3"/>
  </si>
  <si>
    <t>所有</t>
  </si>
  <si>
    <t>管理受託</t>
  </si>
  <si>
    <t>↓　自動計算　↓</t>
    <phoneticPr fontId="3"/>
  </si>
  <si>
    <t>不明</t>
    <rPh sb="0" eb="2">
      <t>フメイ</t>
    </rPh>
    <phoneticPr fontId="3"/>
  </si>
  <si>
    <t xml:space="preserve">○「事業区分」には、「新設」「全面改修」、「一部更新」、「補修」、「除却」のいずれかを記載します。
</t>
    <phoneticPr fontId="3"/>
  </si>
  <si>
    <t>　・「新設」は、建設事業により新たに施設を造成した場合に使用します。
　</t>
    <phoneticPr fontId="3"/>
  </si>
  <si>
    <t xml:space="preserve">　・「一部更新」は、既存の施設の一部を取り壊して更新を行った場合に記載します。
</t>
    <phoneticPr fontId="3"/>
  </si>
  <si>
    <t xml:space="preserve">　・「補修」は、機能保全対策による補修・補強、施設の増設を行った場合に記載します。
</t>
    <phoneticPr fontId="3"/>
  </si>
  <si>
    <t>　・「除却」は、施設更新により既存の施設全体が更新された場合、土地改良施設を廃止した場合、災害などの事由により滅失した場合に記載します。</t>
    <phoneticPr fontId="3"/>
  </si>
  <si>
    <t xml:space="preserve">　・「全面改修」は、既存の施設の全部を取り壊して更新を行った場合に記載します。
</t>
    <phoneticPr fontId="3"/>
  </si>
  <si>
    <t xml:space="preserve">○「管理区分」には、施設の取得形態に応じて、「管理受託」、「所有」のいずれかを記載します。
</t>
    <phoneticPr fontId="3"/>
  </si>
  <si>
    <t>○「備考」には、その他、必要な情報を記載します。
　</t>
    <phoneticPr fontId="3"/>
  </si>
  <si>
    <t xml:space="preserve">　・除却した際には、除却された施設の備考欄に「全部除却」または「一部除却」と記載します。
</t>
    <phoneticPr fontId="3"/>
  </si>
  <si>
    <t>　・翌年度以降の調査により情報を追加・修正した場合は、「判明年度」及び「調査判明」を記載します。</t>
    <phoneticPr fontId="3"/>
  </si>
  <si>
    <t xml:space="preserve">○「施設名」のあとに、「所在」、「構造及び規模」、「数量」を加えることができることとします。
</t>
    <phoneticPr fontId="3"/>
  </si>
  <si>
    <t>○貸借対照表には、①所有土地改良施設及び②受託土地改良施設使用収益権を転記します。</t>
    <phoneticPr fontId="3"/>
  </si>
  <si>
    <t>　②受託土地改良施設使用収益権・・・土地改良区が管理を受託している土地改良施設の期末残高の土地改良区負担額合計</t>
    <phoneticPr fontId="3"/>
  </si>
  <si>
    <t>　①所有土地改良施設・・・・・・・・土地改良区が所有している土地改良施設の期末残高の全体額合計</t>
    <phoneticPr fontId="3"/>
  </si>
  <si>
    <t>【記入の留意事項】</t>
    <rPh sb="1" eb="3">
      <t>キニュウ</t>
    </rPh>
    <rPh sb="4" eb="6">
      <t>リュウイ</t>
    </rPh>
    <rPh sb="6" eb="8">
      <t>ジコウ</t>
    </rPh>
    <phoneticPr fontId="3"/>
  </si>
  <si>
    <t>所在</t>
    <rPh sb="0" eb="2">
      <t>ショザイ</t>
    </rPh>
    <phoneticPr fontId="3"/>
  </si>
  <si>
    <t>構造及び規模</t>
    <rPh sb="0" eb="2">
      <t>コウゾウ</t>
    </rPh>
    <rPh sb="2" eb="3">
      <t>オヨ</t>
    </rPh>
    <rPh sb="4" eb="6">
      <t>キボ</t>
    </rPh>
    <phoneticPr fontId="3"/>
  </si>
  <si>
    <t>数量</t>
    <rPh sb="0" eb="2">
      <t>スウリョウ</t>
    </rPh>
    <phoneticPr fontId="3"/>
  </si>
  <si>
    <t>（参考）減価償却費</t>
    <rPh sb="1" eb="3">
      <t>サンコウ</t>
    </rPh>
    <rPh sb="4" eb="6">
      <t>ゲンカ</t>
    </rPh>
    <rPh sb="6" eb="8">
      <t>ショウキャク</t>
    </rPh>
    <rPh sb="8" eb="9">
      <t>ヒ</t>
    </rPh>
    <phoneticPr fontId="3"/>
  </si>
  <si>
    <t>（参考）積立参考値</t>
    <rPh sb="1" eb="3">
      <t>サンコウ</t>
    </rPh>
    <rPh sb="4" eb="6">
      <t>ツミタテ</t>
    </rPh>
    <rPh sb="6" eb="8">
      <t>サンコウ</t>
    </rPh>
    <rPh sb="8" eb="9">
      <t>アタイ</t>
    </rPh>
    <phoneticPr fontId="3"/>
  </si>
  <si>
    <t>年度</t>
    <rPh sb="0" eb="2">
      <t>ネンド</t>
    </rPh>
    <phoneticPr fontId="3"/>
  </si>
  <si>
    <t>資産の種類及び名称
（名称・管理番号等を適宜記載）</t>
    <rPh sb="0" eb="2">
      <t>シサン</t>
    </rPh>
    <rPh sb="3" eb="5">
      <t>シュルイ</t>
    </rPh>
    <rPh sb="5" eb="6">
      <t>オヨ</t>
    </rPh>
    <rPh sb="7" eb="9">
      <t>メイショウ</t>
    </rPh>
    <rPh sb="11" eb="13">
      <t>メイショウ</t>
    </rPh>
    <rPh sb="14" eb="16">
      <t>カンリ</t>
    </rPh>
    <rPh sb="16" eb="18">
      <t>バンゴウ</t>
    </rPh>
    <rPh sb="18" eb="19">
      <t>トウ</t>
    </rPh>
    <rPh sb="20" eb="22">
      <t>テキギ</t>
    </rPh>
    <rPh sb="22" eb="24">
      <t>キサイ</t>
    </rPh>
    <phoneticPr fontId="3"/>
  </si>
  <si>
    <t>（単位：円）</t>
  </si>
  <si>
    <t>科　　　　　　目</t>
  </si>
  <si>
    <t>当年度</t>
  </si>
  <si>
    <t>勘定科目</t>
    <rPh sb="0" eb="2">
      <t>カンジョウ</t>
    </rPh>
    <rPh sb="2" eb="4">
      <t>カモク</t>
    </rPh>
    <phoneticPr fontId="3"/>
  </si>
  <si>
    <t>款</t>
    <rPh sb="0" eb="1">
      <t>カン</t>
    </rPh>
    <phoneticPr fontId="3"/>
  </si>
  <si>
    <t>項</t>
    <rPh sb="0" eb="1">
      <t>コウ</t>
    </rPh>
    <phoneticPr fontId="3"/>
  </si>
  <si>
    <t>特定資産</t>
    <phoneticPr fontId="3"/>
  </si>
  <si>
    <t>勘定科目"項"が以下の固定資産</t>
    <rPh sb="0" eb="2">
      <t>カンジョウ</t>
    </rPh>
    <rPh sb="2" eb="4">
      <t>カモク</t>
    </rPh>
    <rPh sb="5" eb="6">
      <t>コウ</t>
    </rPh>
    <rPh sb="8" eb="10">
      <t>イカ</t>
    </rPh>
    <rPh sb="11" eb="13">
      <t>コテイ</t>
    </rPh>
    <rPh sb="13" eb="15">
      <t>シサン</t>
    </rPh>
    <phoneticPr fontId="3"/>
  </si>
  <si>
    <t>土地改良施設用地等</t>
    <phoneticPr fontId="3"/>
  </si>
  <si>
    <t>土地改良施設用地等</t>
  </si>
  <si>
    <t>台　帳</t>
    <rPh sb="0" eb="1">
      <t>ダイ</t>
    </rPh>
    <rPh sb="2" eb="3">
      <t>チョウ</t>
    </rPh>
    <phoneticPr fontId="3"/>
  </si>
  <si>
    <t>地　目</t>
    <rPh sb="0" eb="1">
      <t>チ</t>
    </rPh>
    <rPh sb="2" eb="3">
      <t>モク</t>
    </rPh>
    <phoneticPr fontId="3"/>
  </si>
  <si>
    <t>現　況</t>
    <rPh sb="0" eb="1">
      <t>ゲン</t>
    </rPh>
    <rPh sb="2" eb="3">
      <t>キョウ</t>
    </rPh>
    <phoneticPr fontId="3"/>
  </si>
  <si>
    <t>地積
　　　　　　　　　　㎥</t>
    <rPh sb="0" eb="2">
      <t>チセキ</t>
    </rPh>
    <phoneticPr fontId="3"/>
  </si>
  <si>
    <t>取得価額
　　　　　　　　　円</t>
    <rPh sb="0" eb="2">
      <t>シュトク</t>
    </rPh>
    <rPh sb="2" eb="4">
      <t>カガク</t>
    </rPh>
    <rPh sb="14" eb="15">
      <t>エン</t>
    </rPh>
    <phoneticPr fontId="3"/>
  </si>
  <si>
    <t xml:space="preserve">用途
</t>
    <rPh sb="0" eb="2">
      <t>ヨウト</t>
    </rPh>
    <phoneticPr fontId="3"/>
  </si>
  <si>
    <t xml:space="preserve">備考
</t>
    <rPh sb="0" eb="2">
      <t>ビコウ</t>
    </rPh>
    <phoneticPr fontId="3"/>
  </si>
  <si>
    <t xml:space="preserve">土　地　の　所　在
</t>
    <rPh sb="0" eb="1">
      <t>ド</t>
    </rPh>
    <rPh sb="2" eb="3">
      <t>チ</t>
    </rPh>
    <rPh sb="6" eb="7">
      <t>ショ</t>
    </rPh>
    <rPh sb="8" eb="9">
      <t>ザイ</t>
    </rPh>
    <phoneticPr fontId="3"/>
  </si>
  <si>
    <t xml:space="preserve">整理番号
</t>
    <rPh sb="0" eb="2">
      <t>セイリ</t>
    </rPh>
    <rPh sb="2" eb="4">
      <t>バンゴウ</t>
    </rPh>
    <phoneticPr fontId="3"/>
  </si>
  <si>
    <t>様式２３</t>
    <rPh sb="0" eb="2">
      <t>ヨウシキ</t>
    </rPh>
    <phoneticPr fontId="3"/>
  </si>
  <si>
    <t>＜土地改良施設台帳（土地及び権利の部）＞</t>
    <rPh sb="7" eb="9">
      <t>ダイチョウ</t>
    </rPh>
    <rPh sb="10" eb="12">
      <t>トチ</t>
    </rPh>
    <rPh sb="12" eb="13">
      <t>オヨ</t>
    </rPh>
    <rPh sb="14" eb="16">
      <t>ケンリ</t>
    </rPh>
    <rPh sb="17" eb="18">
      <t>ブ</t>
    </rPh>
    <phoneticPr fontId="3"/>
  </si>
  <si>
    <t>取得年月日
（登記年月日）</t>
    <rPh sb="0" eb="2">
      <t>シュトク</t>
    </rPh>
    <rPh sb="2" eb="3">
      <t>ネン</t>
    </rPh>
    <rPh sb="3" eb="4">
      <t>ツキ</t>
    </rPh>
    <rPh sb="4" eb="5">
      <t>ヒ</t>
    </rPh>
    <rPh sb="7" eb="9">
      <t>トウキ</t>
    </rPh>
    <rPh sb="9" eb="12">
      <t>ネンガッピ</t>
    </rPh>
    <phoneticPr fontId="3"/>
  </si>
  <si>
    <t xml:space="preserve">  ■　対象資産</t>
    <rPh sb="4" eb="6">
      <t>タイショウ</t>
    </rPh>
    <rPh sb="6" eb="8">
      <t>シサン</t>
    </rPh>
    <phoneticPr fontId="3"/>
  </si>
  <si>
    <t xml:space="preserve">  ■　決算日</t>
    <rPh sb="4" eb="7">
      <t>ケッサンビ</t>
    </rPh>
    <phoneticPr fontId="3"/>
  </si>
  <si>
    <t xml:space="preserve">  ■　勘定科目　</t>
    <phoneticPr fontId="3"/>
  </si>
  <si>
    <t xml:space="preserve">  ■　取得年月日</t>
    <rPh sb="6" eb="9">
      <t>ネンガッピ</t>
    </rPh>
    <phoneticPr fontId="3"/>
  </si>
  <si>
    <t xml:space="preserve">  ■　取得価額</t>
    <phoneticPr fontId="3"/>
  </si>
  <si>
    <t>□土地改良施設台帳（土地及び権利の部）様式（シート名：台帳）</t>
    <rPh sb="25" eb="26">
      <t>メイ</t>
    </rPh>
    <rPh sb="27" eb="29">
      <t>ダイチョウ</t>
    </rPh>
    <phoneticPr fontId="3"/>
  </si>
  <si>
    <t>令和４事業年度末の貸借対照表に記載する場合、"20230331"を選びます。</t>
    <phoneticPr fontId="3"/>
  </si>
  <si>
    <t>（土地改良区会計基準  別紙  会計方式の移行措置）</t>
    <phoneticPr fontId="3"/>
  </si>
  <si>
    <t>このエクセルファイルは千葉県</t>
    <phoneticPr fontId="3"/>
  </si>
  <si>
    <t>・</t>
    <phoneticPr fontId="3"/>
  </si>
  <si>
    <t>　  土地改良施設台帳（土地</t>
    <rPh sb="3" eb="5">
      <t>ﾄﾁ</t>
    </rPh>
    <rPh sb="5" eb="7">
      <t>ｶｲﾘｮｳ</t>
    </rPh>
    <rPh sb="7" eb="9">
      <t>ｼｾﾂ</t>
    </rPh>
    <rPh sb="12" eb="14">
      <t>ﾄﾁ</t>
    </rPh>
    <phoneticPr fontId="25" type="halfwidthKatakana"/>
  </si>
  <si>
    <t>及び権利の部【様式２３】</t>
    <phoneticPr fontId="3"/>
  </si>
  <si>
    <t>７　本会計基準適用初年度以前から保有している土地改良施設用地等は、１円を</t>
    <phoneticPr fontId="3"/>
  </si>
  <si>
    <t xml:space="preserve">     備忘価額として計上することができる。</t>
    <phoneticPr fontId="3"/>
  </si>
  <si>
    <t>HPの土地改良区関係諸規</t>
    <phoneticPr fontId="3"/>
  </si>
  <si>
    <t>されています。</t>
    <phoneticPr fontId="3"/>
  </si>
  <si>
    <t>程類の中に、次のように登録</t>
    <phoneticPr fontId="3"/>
  </si>
  <si>
    <t>（ｴｸｾﾙ:67.2KB）</t>
    <phoneticPr fontId="3"/>
  </si>
  <si>
    <t>決算日を選択してください。↓</t>
    <rPh sb="0" eb="3">
      <t>ケッサンビ</t>
    </rPh>
    <rPh sb="4" eb="6">
      <t>センタク</t>
    </rPh>
    <phoneticPr fontId="3"/>
  </si>
  <si>
    <t>プルダウンにより勘定科目"項"を選んでください。</t>
    <rPh sb="8" eb="10">
      <t>カンジョウ</t>
    </rPh>
    <rPh sb="10" eb="12">
      <t>カモク</t>
    </rPh>
    <rPh sb="16" eb="17">
      <t>エラ</t>
    </rPh>
    <phoneticPr fontId="3"/>
  </si>
  <si>
    <t>西暦日付を『2000/9/20』の形式で入力してください。不確定の際は取得年度の期初</t>
    <rPh sb="0" eb="2">
      <t>セイレキ</t>
    </rPh>
    <rPh sb="2" eb="4">
      <t>ヒヅケ</t>
    </rPh>
    <rPh sb="17" eb="19">
      <t>ケイシキ</t>
    </rPh>
    <rPh sb="35" eb="37">
      <t>シュトク</t>
    </rPh>
    <rPh sb="37" eb="38">
      <t>ネン</t>
    </rPh>
    <rPh sb="38" eb="39">
      <t>ド</t>
    </rPh>
    <rPh sb="40" eb="42">
      <t>キショ</t>
    </rPh>
    <phoneticPr fontId="3"/>
  </si>
  <si>
    <t>取得時の価額を入力してください。</t>
    <rPh sb="2" eb="3">
      <t>ジ</t>
    </rPh>
    <rPh sb="4" eb="6">
      <t>カガク</t>
    </rPh>
    <phoneticPr fontId="3"/>
  </si>
  <si>
    <t>として『取得年4桁/4/1』を入力してください。</t>
    <rPh sb="8" eb="9">
      <t>ケタ</t>
    </rPh>
    <phoneticPr fontId="3"/>
  </si>
  <si>
    <t>○当ファイルは土地改良施設台帳（土地及び権利の部）の様式として利用ください。</t>
    <rPh sb="7" eb="9">
      <t>トチ</t>
    </rPh>
    <rPh sb="9" eb="11">
      <t>カイリョウ</t>
    </rPh>
    <rPh sb="11" eb="13">
      <t>シセツ</t>
    </rPh>
    <rPh sb="13" eb="15">
      <t>ダイチョウ</t>
    </rPh>
    <rPh sb="16" eb="18">
      <t>トチ</t>
    </rPh>
    <rPh sb="18" eb="19">
      <t>オヨ</t>
    </rPh>
    <rPh sb="20" eb="22">
      <t>ケンリ</t>
    </rPh>
    <rPh sb="23" eb="24">
      <t>ブ</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</si>
</sst>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yyyy/m/d;@"/>
    <numFmt numFmtId="178" formatCode="0.000"/>
    <numFmt numFmtId="179" formatCode="0.0000"/>
    <numFmt numFmtId="180" formatCode="0.0"/>
  </numFmts>
  <fonts count="32">
    <font>
      <sz val="11"/>
      <color theme="1"/>
      <name val="ＭＳ Ｐゴシック"/>
      <family val="2"/>
      <charset val="128"/>
      <scheme val="minor"/>
    </font>
    <font>
      <sz val="11"/>
      <color theme="1"/>
      <name val="ＭＳ Ｐゴシック"/>
      <family val="2"/>
      <charset val="128"/>
      <scheme val="minor"/>
    </font>
    <font>
      <sz val="11"/>
      <color theme="1"/>
      <name val="Meiryo UI"/>
      <family val="3"/>
      <charset val="128"/>
    </font>
    <font>
      <sz val="6"/>
      <name val="ＭＳ Ｐゴシック"/>
      <family val="2"/>
      <charset val="128"/>
      <scheme val="minor"/>
    </font>
    <font>
      <sz val="12"/>
      <color theme="1"/>
      <name val="Meiryo UI"/>
      <family val="3"/>
      <charset val="128"/>
    </font>
    <font>
      <sz val="13"/>
      <name val="Meiryo UI"/>
      <family val="3"/>
      <charset val="128"/>
    </font>
    <font>
      <sz val="13"/>
      <color theme="1"/>
      <name val="Meiryo UI"/>
      <family val="3"/>
      <charset val="128"/>
    </font>
    <font>
      <sz val="14"/>
      <color theme="1"/>
      <name val="Meiryo UI"/>
      <family val="3"/>
      <charset val="128"/>
    </font>
    <font>
      <b/>
      <sz val="14"/>
      <color rgb="FFFF0000"/>
      <name val="Meiryo UI"/>
      <family val="3"/>
      <charset val="128"/>
    </font>
    <font>
      <sz val="18"/>
      <color theme="1"/>
      <name val="Meiryo UI"/>
      <family val="3"/>
      <charset val="128"/>
    </font>
    <font>
      <u/>
      <sz val="18"/>
      <color theme="1"/>
      <name val="Meiryo UI"/>
      <family val="3"/>
      <charset val="128"/>
    </font>
    <font>
      <sz val="11"/>
      <name val="Meiryo UI"/>
      <family val="3"/>
      <charset val="128"/>
    </font>
    <font>
      <b/>
      <sz val="14"/>
      <name val="Meiryo UI"/>
      <family val="3"/>
      <charset val="128"/>
    </font>
    <font>
      <b/>
      <sz val="14"/>
      <color theme="1"/>
      <name val="Meiryo UI"/>
      <family val="3"/>
      <charset val="128"/>
    </font>
    <font>
      <sz val="14"/>
      <name val="Meiryo UI"/>
      <family val="3"/>
      <charset val="128"/>
    </font>
    <font>
      <sz val="24"/>
      <color theme="1"/>
      <name val="Meiryo UI"/>
      <family val="3"/>
      <charset val="128"/>
    </font>
    <font>
      <sz val="11"/>
      <color rgb="FFFF0000"/>
      <name val="Meiryo UI"/>
      <family val="3"/>
      <charset val="128"/>
    </font>
    <font>
      <sz val="16"/>
      <color theme="1"/>
      <name val="Meiryo UI"/>
      <family val="3"/>
      <charset val="128"/>
    </font>
    <font>
      <sz val="12"/>
      <name val="Meiryo UI"/>
      <family val="3"/>
      <charset val="128"/>
    </font>
    <font>
      <sz val="22"/>
      <color theme="1"/>
      <name val="Meiryo UI"/>
      <family val="3"/>
      <charset val="128"/>
    </font>
    <font>
      <sz val="12"/>
      <color rgb="FF000000"/>
      <name val="Meiryo UI"/>
      <family val="3"/>
      <charset val="128"/>
    </font>
    <font>
      <sz val="12"/>
      <color rgb="FF000000"/>
      <name val="Arial"/>
      <family val="2"/>
    </font>
    <font>
      <sz val="12"/>
      <color theme="1"/>
      <name val="ＭＳ Ｐゴシック"/>
      <family val="2"/>
      <charset val="128"/>
      <scheme val="minor"/>
    </font>
    <font>
      <sz val="13"/>
      <name val="Arial"/>
      <family val="2"/>
    </font>
    <font>
      <sz val="13"/>
      <color theme="1"/>
      <name val="Arial"/>
      <family val="2"/>
    </font>
    <font>
      <sz val="6"/>
      <name val="meiryoui"/>
      <family val="2"/>
      <charset val="128"/>
    </font>
    <font>
      <sz val="14"/>
      <color theme="1"/>
      <name val="ＭＳ Ｐゴシック"/>
      <family val="2"/>
      <charset val="128"/>
      <scheme val="minor"/>
    </font>
    <font>
      <sz val="11"/>
      <color theme="0"/>
      <name val="ＭＳ Ｐゴシック"/>
      <family val="2"/>
      <charset val="128"/>
      <scheme val="minor"/>
    </font>
    <font>
      <sz val="12"/>
      <color theme="0"/>
      <name val="Meiryo UI"/>
      <family val="3"/>
      <charset val="128"/>
    </font>
    <font>
      <sz val="12"/>
      <color theme="0"/>
      <name val="ＭＳ Ｐゴシック"/>
      <family val="2"/>
      <charset val="128"/>
      <scheme val="minor"/>
    </font>
    <font>
      <sz val="11"/>
      <color theme="0"/>
      <name val="Meiryo UI"/>
      <family val="3"/>
      <charset val="128"/>
    </font>
    <font>
      <u/>
      <sz val="12"/>
      <color theme="0"/>
      <name val="Meiryo UI"/>
      <family val="3"/>
      <charset val="128"/>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FFFF9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CCFF99"/>
        <bgColor indexed="64"/>
      </patternFill>
    </fill>
  </fills>
  <borders count="5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style="thin">
        <color auto="1"/>
      </right>
      <top style="double">
        <color auto="1"/>
      </top>
      <bottom style="thin">
        <color auto="1"/>
      </bottom>
      <diagonal/>
    </border>
    <border diagonalDown="1">
      <left style="thin">
        <color auto="1"/>
      </left>
      <right style="thin">
        <color auto="1"/>
      </right>
      <top style="double">
        <color auto="1"/>
      </top>
      <bottom style="thin">
        <color auto="1"/>
      </bottom>
      <diagonal style="thin">
        <color auto="1"/>
      </diagonal>
    </border>
    <border>
      <left style="medium">
        <color auto="1"/>
      </left>
      <right style="medium">
        <color auto="1"/>
      </right>
      <top style="medium">
        <color auto="1"/>
      </top>
      <bottom style="medium">
        <color auto="1"/>
      </bottom>
      <diagonal/>
    </border>
    <border>
      <left style="double">
        <color auto="1"/>
      </left>
      <right style="double">
        <color auto="1"/>
      </right>
      <top style="double">
        <color auto="1"/>
      </top>
      <bottom style="double">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top/>
      <bottom style="double">
        <color auto="1"/>
      </bottom>
      <diagonal/>
    </border>
    <border>
      <left style="thin">
        <color auto="1"/>
      </left>
      <right/>
      <top style="double">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bottom style="double">
        <color auto="1"/>
      </bottom>
      <diagonal/>
    </border>
    <border diagonalDown="1">
      <left/>
      <right style="thin">
        <color auto="1"/>
      </right>
      <top style="double">
        <color auto="1"/>
      </top>
      <bottom style="thin">
        <color auto="1"/>
      </bottom>
      <diagonal style="thin">
        <color auto="1"/>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right style="thin">
        <color indexed="64"/>
      </right>
      <top/>
      <bottom style="thin">
        <color indexed="64"/>
      </bottom>
      <diagonal/>
    </border>
    <border diagonalDown="1">
      <left style="thin">
        <color auto="1"/>
      </left>
      <right style="thin">
        <color auto="1"/>
      </right>
      <top/>
      <bottom style="thin">
        <color auto="1"/>
      </bottom>
      <diagonal style="thin">
        <color auto="1"/>
      </diagonal>
    </border>
    <border>
      <left style="double">
        <color auto="1"/>
      </left>
      <right style="double">
        <color auto="1"/>
      </right>
      <top style="double">
        <color auto="1"/>
      </top>
      <bottom/>
      <diagonal/>
    </border>
    <border>
      <left style="double">
        <color auto="1"/>
      </left>
      <right style="double">
        <color auto="1"/>
      </right>
      <top/>
      <bottom style="double">
        <color auto="1"/>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
      <left style="medium">
        <color rgb="FF000000"/>
      </left>
      <right style="medium">
        <color rgb="FF000000"/>
      </right>
      <top/>
      <bottom style="medium">
        <color indexed="64"/>
      </bottom>
      <diagonal/>
    </border>
    <border>
      <left style="medium">
        <color rgb="FF000000"/>
      </left>
      <right/>
      <top/>
      <bottom style="medium">
        <color indexed="64"/>
      </bottom>
      <diagonal/>
    </border>
    <border>
      <left/>
      <right/>
      <top/>
      <bottom style="medium">
        <color indexed="64"/>
      </bottom>
      <diagonal/>
    </border>
    <border>
      <left/>
      <right style="medium">
        <color rgb="FF000000"/>
      </right>
      <top/>
      <bottom style="medium">
        <color indexed="64"/>
      </bottom>
      <diagonal/>
    </border>
    <border diagonalDown="1">
      <left/>
      <right style="thin">
        <color auto="1"/>
      </right>
      <top/>
      <bottom style="thin">
        <color auto="1"/>
      </bottom>
      <diagonal style="thin">
        <color auto="1"/>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62">
    <xf numFmtId="0" fontId="0" fillId="0" borderId="0" xfId="0">
      <alignment vertical="center"/>
    </xf>
    <xf numFmtId="0" fontId="2" fillId="0" borderId="0" xfId="0" applyFont="1">
      <alignment vertical="center"/>
    </xf>
    <xf numFmtId="0" fontId="2" fillId="2" borderId="0" xfId="0" applyFont="1" applyFill="1">
      <alignment vertical="center"/>
    </xf>
    <xf numFmtId="38" fontId="6" fillId="0" borderId="9" xfId="1" applyFont="1" applyFill="1" applyBorder="1" applyAlignment="1">
      <alignment horizontal="center" vertical="center"/>
    </xf>
    <xf numFmtId="38" fontId="5" fillId="3" borderId="10" xfId="1" applyFont="1" applyFill="1" applyBorder="1" applyAlignment="1">
      <alignment horizontal="center" vertical="center"/>
    </xf>
    <xf numFmtId="38" fontId="5" fillId="4" borderId="10" xfId="1" applyFont="1" applyFill="1" applyBorder="1" applyAlignment="1">
      <alignment horizontal="center" vertical="center"/>
    </xf>
    <xf numFmtId="38" fontId="5" fillId="5" borderId="2" xfId="1" applyFont="1" applyFill="1" applyBorder="1" applyAlignment="1">
      <alignment horizontal="center" vertical="center"/>
    </xf>
    <xf numFmtId="38" fontId="6" fillId="5" borderId="8" xfId="1"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38" fontId="5" fillId="5" borderId="2" xfId="1" applyNumberFormat="1" applyFont="1" applyFill="1" applyBorder="1" applyAlignment="1">
      <alignment horizontal="center" vertical="center"/>
    </xf>
    <xf numFmtId="0" fontId="5" fillId="0" borderId="2" xfId="0" applyFont="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176" fontId="2" fillId="2" borderId="0" xfId="2" applyNumberFormat="1" applyFont="1" applyFill="1">
      <alignment vertical="center"/>
    </xf>
    <xf numFmtId="176" fontId="2" fillId="0" borderId="0" xfId="2" applyNumberFormat="1" applyFont="1">
      <alignment vertical="center"/>
    </xf>
    <xf numFmtId="38" fontId="2" fillId="2" borderId="0" xfId="1" applyFont="1" applyFill="1">
      <alignment vertical="center"/>
    </xf>
    <xf numFmtId="0" fontId="5" fillId="5" borderId="2" xfId="1" applyNumberFormat="1" applyFont="1" applyFill="1" applyBorder="1" applyAlignment="1">
      <alignment horizontal="center" vertical="center"/>
    </xf>
    <xf numFmtId="0" fontId="5" fillId="0" borderId="2" xfId="1" applyNumberFormat="1" applyFont="1" applyFill="1" applyBorder="1" applyAlignment="1" applyProtection="1">
      <alignment horizontal="center" vertical="center"/>
      <protection locked="0"/>
    </xf>
    <xf numFmtId="38" fontId="5" fillId="0" borderId="2" xfId="1" applyFont="1" applyFill="1" applyBorder="1" applyAlignment="1" applyProtection="1">
      <alignment horizontal="center" vertical="center"/>
      <protection locked="0"/>
    </xf>
    <xf numFmtId="0" fontId="5" fillId="0" borderId="5" xfId="1" applyNumberFormat="1" applyFont="1" applyFill="1" applyBorder="1" applyAlignment="1" applyProtection="1">
      <alignment horizontal="center" vertical="center"/>
      <protection locked="0"/>
    </xf>
    <xf numFmtId="38" fontId="5" fillId="0" borderId="5" xfId="1" applyFont="1" applyFill="1" applyBorder="1" applyAlignment="1" applyProtection="1">
      <alignment horizontal="center" vertical="center"/>
      <protection locked="0"/>
    </xf>
    <xf numFmtId="0" fontId="5" fillId="0" borderId="24" xfId="1" applyNumberFormat="1" applyFont="1" applyFill="1" applyBorder="1" applyAlignment="1" applyProtection="1">
      <alignment horizontal="center" vertical="center"/>
      <protection locked="0"/>
    </xf>
    <xf numFmtId="38" fontId="5" fillId="0" borderId="6" xfId="1" applyFont="1" applyFill="1" applyBorder="1" applyAlignment="1" applyProtection="1">
      <alignment horizontal="center" vertical="center"/>
      <protection locked="0"/>
    </xf>
    <xf numFmtId="0" fontId="9" fillId="2" borderId="0" xfId="0" applyFont="1" applyFill="1" applyProtection="1">
      <alignment vertical="center"/>
      <protection locked="0"/>
    </xf>
    <xf numFmtId="0" fontId="2" fillId="2" borderId="0" xfId="0" applyFont="1" applyFill="1" applyProtection="1">
      <alignment vertical="center"/>
      <protection locked="0"/>
    </xf>
    <xf numFmtId="0" fontId="8" fillId="0" borderId="11"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4" fillId="2" borderId="0" xfId="0" applyFont="1" applyFill="1" applyProtection="1">
      <alignment vertical="center"/>
      <protection locked="0"/>
    </xf>
    <xf numFmtId="0" fontId="5" fillId="0" borderId="17" xfId="0" applyFont="1" applyFill="1" applyBorder="1" applyProtection="1">
      <alignment vertical="center"/>
      <protection locked="0"/>
    </xf>
    <xf numFmtId="0" fontId="5" fillId="0" borderId="2" xfId="0" applyFont="1" applyFill="1" applyBorder="1" applyAlignment="1" applyProtection="1">
      <alignment horizontal="center" vertical="center"/>
      <protection locked="0"/>
    </xf>
    <xf numFmtId="0" fontId="5" fillId="0" borderId="4" xfId="0" applyFont="1" applyFill="1" applyBorder="1" applyProtection="1">
      <alignment vertical="center"/>
      <protection locked="0"/>
    </xf>
    <xf numFmtId="0" fontId="5" fillId="0" borderId="5" xfId="0" applyFont="1" applyFill="1" applyBorder="1" applyAlignment="1" applyProtection="1">
      <alignment horizontal="center" vertical="center"/>
      <protection locked="0"/>
    </xf>
    <xf numFmtId="0" fontId="5" fillId="0" borderId="3" xfId="0" applyFont="1" applyFill="1" applyBorder="1" applyProtection="1">
      <alignment vertical="center"/>
      <protection locked="0"/>
    </xf>
    <xf numFmtId="0" fontId="5" fillId="0" borderId="3" xfId="0" applyFont="1" applyFill="1" applyBorder="1" applyAlignment="1" applyProtection="1">
      <alignment horizontal="left" vertical="center" wrapText="1"/>
      <protection locked="0"/>
    </xf>
    <xf numFmtId="0" fontId="6" fillId="0" borderId="16" xfId="0" applyFont="1" applyFill="1" applyBorder="1" applyAlignment="1" applyProtection="1">
      <alignment horizontal="center" vertical="center"/>
      <protection locked="0"/>
    </xf>
    <xf numFmtId="0" fontId="6" fillId="0" borderId="20" xfId="0" applyFont="1" applyFill="1" applyBorder="1" applyProtection="1">
      <alignment vertical="center"/>
      <protection locked="0"/>
    </xf>
    <xf numFmtId="0" fontId="6" fillId="0" borderId="9" xfId="0" applyFont="1" applyFill="1" applyBorder="1" applyAlignment="1" applyProtection="1">
      <alignment horizontal="center" vertical="center"/>
      <protection locked="0"/>
    </xf>
    <xf numFmtId="0" fontId="2" fillId="0" borderId="0" xfId="0" applyFont="1" applyProtection="1">
      <alignment vertical="center"/>
      <protection locked="0"/>
    </xf>
    <xf numFmtId="0" fontId="10" fillId="2" borderId="0" xfId="0" applyFont="1" applyFill="1" applyAlignment="1" applyProtection="1">
      <alignment horizontal="right" vertical="center"/>
      <protection locked="0"/>
    </xf>
    <xf numFmtId="0" fontId="7" fillId="2" borderId="0" xfId="0" applyFont="1" applyFill="1" applyAlignment="1" applyProtection="1">
      <alignment horizontal="right" vertical="center"/>
      <protection locked="0"/>
    </xf>
    <xf numFmtId="0" fontId="6" fillId="0" borderId="8" xfId="0" applyFont="1" applyFill="1" applyBorder="1" applyAlignment="1" applyProtection="1">
      <alignment horizontal="center" vertical="center"/>
      <protection locked="0"/>
    </xf>
    <xf numFmtId="38" fontId="6" fillId="0" borderId="9" xfId="1" applyFont="1" applyFill="1" applyBorder="1" applyAlignment="1" applyProtection="1">
      <alignment horizontal="center" vertical="center"/>
      <protection locked="0"/>
    </xf>
    <xf numFmtId="38" fontId="2" fillId="2" borderId="0" xfId="0" applyNumberFormat="1" applyFont="1" applyFill="1">
      <alignment vertical="center"/>
    </xf>
    <xf numFmtId="0" fontId="5" fillId="0" borderId="3" xfId="0" applyFont="1" applyFill="1" applyBorder="1" applyAlignment="1" applyProtection="1">
      <alignment horizontal="left" vertical="center" wrapText="1"/>
      <protection locked="0"/>
    </xf>
    <xf numFmtId="0" fontId="5" fillId="0" borderId="5"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7" fillId="5" borderId="0" xfId="0" applyFont="1" applyFill="1" applyAlignment="1">
      <alignment horizontal="center" vertical="center"/>
    </xf>
    <xf numFmtId="0" fontId="9" fillId="2" borderId="0" xfId="0" applyFont="1" applyFill="1" applyAlignment="1" applyProtection="1">
      <alignment vertical="center"/>
      <protection locked="0"/>
    </xf>
    <xf numFmtId="176" fontId="5" fillId="0" borderId="2" xfId="2" applyNumberFormat="1" applyFont="1" applyFill="1" applyBorder="1" applyAlignment="1" applyProtection="1">
      <alignment horizontal="center" vertical="center"/>
      <protection locked="0"/>
    </xf>
    <xf numFmtId="176" fontId="5" fillId="0" borderId="5" xfId="2" applyNumberFormat="1" applyFont="1" applyFill="1" applyBorder="1" applyAlignment="1" applyProtection="1">
      <alignment horizontal="center" vertical="center"/>
      <protection locked="0"/>
    </xf>
    <xf numFmtId="176" fontId="5" fillId="0" borderId="6" xfId="2" applyNumberFormat="1" applyFont="1" applyFill="1" applyBorder="1" applyAlignment="1" applyProtection="1">
      <alignment horizontal="center" vertical="center"/>
      <protection locked="0"/>
    </xf>
    <xf numFmtId="176" fontId="6" fillId="0" borderId="8" xfId="2" applyNumberFormat="1" applyFont="1" applyFill="1" applyBorder="1" applyAlignment="1">
      <alignment horizontal="center" vertical="center"/>
    </xf>
    <xf numFmtId="38" fontId="5" fillId="0" borderId="2" xfId="1" applyFont="1" applyFill="1" applyBorder="1" applyAlignment="1">
      <alignment horizontal="center" vertical="center"/>
    </xf>
    <xf numFmtId="38" fontId="5" fillId="0" borderId="5" xfId="1" applyFont="1" applyFill="1" applyBorder="1" applyAlignment="1">
      <alignment horizontal="center" vertical="center"/>
    </xf>
    <xf numFmtId="0" fontId="5" fillId="0" borderId="2" xfId="1" applyNumberFormat="1" applyFont="1" applyFill="1" applyBorder="1" applyAlignment="1">
      <alignment horizontal="center" vertical="center"/>
    </xf>
    <xf numFmtId="0" fontId="5" fillId="0" borderId="24" xfId="1" applyNumberFormat="1" applyFont="1" applyFill="1" applyBorder="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2" xfId="0" applyFont="1" applyFill="1" applyBorder="1" applyProtection="1">
      <alignment vertical="center"/>
      <protection locked="0"/>
    </xf>
    <xf numFmtId="0" fontId="5" fillId="0" borderId="2" xfId="0" applyFont="1" applyFill="1" applyBorder="1" applyAlignment="1" applyProtection="1">
      <alignment horizontal="left" vertical="center" wrapText="1"/>
      <protection locked="0"/>
    </xf>
    <xf numFmtId="38" fontId="5" fillId="0" borderId="2" xfId="1" applyFont="1" applyFill="1" applyBorder="1" applyAlignment="1" applyProtection="1">
      <alignment horizontal="right" vertical="center"/>
      <protection locked="0"/>
    </xf>
    <xf numFmtId="0" fontId="0" fillId="0" borderId="0" xfId="0" applyBorder="1">
      <alignment vertical="center"/>
    </xf>
    <xf numFmtId="177" fontId="5" fillId="0" borderId="2" xfId="0" applyNumberFormat="1" applyFont="1" applyFill="1" applyBorder="1" applyAlignment="1" applyProtection="1">
      <alignment horizontal="center" vertical="center"/>
      <protection locked="0"/>
    </xf>
    <xf numFmtId="0" fontId="14" fillId="0" borderId="2" xfId="0" applyFont="1" applyFill="1" applyBorder="1" applyAlignment="1" applyProtection="1">
      <alignment horizontal="center" vertical="center"/>
      <protection locked="0"/>
    </xf>
    <xf numFmtId="0" fontId="2" fillId="2" borderId="0" xfId="0" applyFont="1" applyFill="1" applyProtection="1">
      <alignment vertical="center"/>
    </xf>
    <xf numFmtId="0" fontId="9" fillId="2" borderId="0" xfId="0" applyFont="1" applyFill="1" applyProtection="1">
      <alignment vertical="center"/>
    </xf>
    <xf numFmtId="0" fontId="11" fillId="2" borderId="0" xfId="0" applyFont="1" applyFill="1" applyProtection="1">
      <alignment vertical="center"/>
    </xf>
    <xf numFmtId="0" fontId="2" fillId="0" borderId="0" xfId="0" applyFont="1" applyProtection="1">
      <alignment vertical="center"/>
    </xf>
    <xf numFmtId="14" fontId="2" fillId="2" borderId="0" xfId="0" applyNumberFormat="1" applyFont="1" applyFill="1" applyProtection="1">
      <alignment vertical="center"/>
    </xf>
    <xf numFmtId="0" fontId="12" fillId="2" borderId="0" xfId="0" applyFont="1" applyFill="1" applyBorder="1" applyAlignment="1" applyProtection="1">
      <alignment horizontal="left" vertical="center"/>
    </xf>
    <xf numFmtId="0" fontId="4" fillId="2" borderId="0" xfId="0" applyFont="1" applyFill="1" applyProtection="1">
      <alignment vertical="center"/>
    </xf>
    <xf numFmtId="0" fontId="2" fillId="2" borderId="0" xfId="0"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xf>
    <xf numFmtId="38" fontId="6" fillId="0" borderId="27" xfId="1" applyFont="1" applyFill="1" applyBorder="1" applyAlignment="1" applyProtection="1">
      <alignment horizontal="center" vertical="center"/>
    </xf>
    <xf numFmtId="0" fontId="13" fillId="2" borderId="0" xfId="0" applyFont="1" applyFill="1" applyProtection="1">
      <alignment vertical="center"/>
    </xf>
    <xf numFmtId="38" fontId="2" fillId="2" borderId="0" xfId="0" applyNumberFormat="1" applyFont="1" applyFill="1" applyProtection="1">
      <alignment vertical="center"/>
    </xf>
    <xf numFmtId="0" fontId="9" fillId="2" borderId="0" xfId="0" applyFont="1" applyFill="1" applyAlignment="1" applyProtection="1">
      <alignment vertical="center"/>
    </xf>
    <xf numFmtId="0" fontId="11" fillId="0" borderId="0" xfId="0" applyFont="1" applyProtection="1">
      <alignment vertical="center"/>
    </xf>
    <xf numFmtId="0" fontId="4" fillId="0" borderId="28" xfId="0" applyFont="1" applyBorder="1" applyAlignment="1" applyProtection="1">
      <alignment horizontal="center" vertical="center"/>
    </xf>
    <xf numFmtId="0" fontId="15" fillId="2" borderId="0" xfId="0" applyFont="1" applyFill="1" applyProtection="1">
      <alignment vertical="center"/>
    </xf>
    <xf numFmtId="0" fontId="6" fillId="0" borderId="26" xfId="0" applyFont="1" applyFill="1" applyBorder="1" applyProtection="1">
      <alignment vertical="center"/>
    </xf>
    <xf numFmtId="178" fontId="2" fillId="0" borderId="0" xfId="0" applyNumberFormat="1" applyFont="1" applyProtection="1">
      <alignment vertical="center"/>
    </xf>
    <xf numFmtId="1" fontId="2" fillId="2" borderId="0" xfId="0" applyNumberFormat="1" applyFont="1" applyFill="1" applyProtection="1">
      <alignment vertical="center"/>
    </xf>
    <xf numFmtId="179" fontId="2" fillId="0" borderId="0" xfId="0" applyNumberFormat="1" applyFont="1" applyProtection="1">
      <alignment vertical="center"/>
    </xf>
    <xf numFmtId="38" fontId="2" fillId="0" borderId="0" xfId="1" applyFont="1" applyProtection="1">
      <alignment vertical="center"/>
    </xf>
    <xf numFmtId="180" fontId="2" fillId="2" borderId="0" xfId="0" applyNumberFormat="1" applyFont="1" applyFill="1" applyProtection="1">
      <alignment vertical="center"/>
    </xf>
    <xf numFmtId="0" fontId="2" fillId="2" borderId="0" xfId="0" applyFont="1" applyFill="1" applyAlignment="1" applyProtection="1">
      <alignment vertical="center" wrapText="1"/>
    </xf>
    <xf numFmtId="0" fontId="2" fillId="2" borderId="0" xfId="0" applyFont="1" applyFill="1" applyAlignment="1" applyProtection="1">
      <alignment horizontal="center" vertical="center"/>
    </xf>
    <xf numFmtId="0" fontId="5" fillId="0" borderId="2" xfId="0" applyFont="1" applyFill="1" applyBorder="1" applyAlignment="1" applyProtection="1">
      <alignment horizontal="right" vertical="center" wrapText="1"/>
      <protection locked="0"/>
    </xf>
    <xf numFmtId="38" fontId="16" fillId="0" borderId="0" xfId="1" applyFont="1" applyProtection="1">
      <alignment vertical="center"/>
    </xf>
    <xf numFmtId="38" fontId="2" fillId="0" borderId="0" xfId="0" quotePrefix="1" applyNumberFormat="1" applyFont="1" applyProtection="1">
      <alignment vertical="center"/>
    </xf>
    <xf numFmtId="38" fontId="17" fillId="0" borderId="0" xfId="0" quotePrefix="1" applyNumberFormat="1" applyFont="1" applyAlignment="1" applyProtection="1">
      <alignment vertical="center" wrapText="1"/>
    </xf>
    <xf numFmtId="38" fontId="11" fillId="2" borderId="0" xfId="0" applyNumberFormat="1" applyFont="1" applyFill="1" applyProtection="1">
      <alignment vertical="center"/>
    </xf>
    <xf numFmtId="38" fontId="11" fillId="0" borderId="0" xfId="0" applyNumberFormat="1" applyFont="1" applyProtection="1">
      <alignment vertical="center"/>
    </xf>
    <xf numFmtId="38" fontId="11" fillId="0" borderId="0" xfId="1" applyNumberFormat="1" applyFont="1" applyProtection="1">
      <alignment vertical="center"/>
    </xf>
    <xf numFmtId="38" fontId="11" fillId="0" borderId="0" xfId="1" applyFont="1" applyProtection="1">
      <alignment vertical="center"/>
    </xf>
    <xf numFmtId="180" fontId="11" fillId="0" borderId="0" xfId="0" applyNumberFormat="1" applyFont="1" applyProtection="1">
      <alignment vertical="center"/>
    </xf>
    <xf numFmtId="38" fontId="11" fillId="0" borderId="0" xfId="1" quotePrefix="1" applyNumberFormat="1" applyFont="1" applyProtection="1">
      <alignment vertical="center"/>
    </xf>
    <xf numFmtId="38" fontId="11" fillId="2" borderId="0" xfId="1" applyFont="1" applyFill="1" applyProtection="1">
      <alignment vertical="center"/>
    </xf>
    <xf numFmtId="38" fontId="2" fillId="0" borderId="0" xfId="1" applyFont="1" applyBorder="1" applyProtection="1">
      <alignment vertical="center"/>
    </xf>
    <xf numFmtId="38" fontId="11" fillId="0" borderId="0" xfId="1" applyFont="1" applyBorder="1" applyProtection="1">
      <alignment vertical="center"/>
    </xf>
    <xf numFmtId="0" fontId="19" fillId="2" borderId="0" xfId="0" applyFont="1" applyFill="1" applyProtection="1">
      <alignment vertical="center"/>
    </xf>
    <xf numFmtId="0" fontId="20" fillId="0" borderId="0" xfId="0" applyFont="1" applyAlignment="1">
      <alignment horizontal="right" vertical="center"/>
    </xf>
    <xf numFmtId="0" fontId="4" fillId="0" borderId="0" xfId="0" applyFont="1">
      <alignment vertical="center"/>
    </xf>
    <xf numFmtId="0" fontId="20" fillId="0" borderId="32" xfId="0" applyFont="1" applyBorder="1" applyAlignment="1">
      <alignment horizontal="center" vertical="center" wrapText="1"/>
    </xf>
    <xf numFmtId="0" fontId="18" fillId="0" borderId="33" xfId="0" applyNumberFormat="1" applyFont="1" applyFill="1" applyBorder="1" applyAlignment="1" applyProtection="1">
      <alignment vertical="center"/>
    </xf>
    <xf numFmtId="0" fontId="18" fillId="0" borderId="0" xfId="0" applyNumberFormat="1" applyFont="1" applyFill="1" applyBorder="1" applyAlignment="1" applyProtection="1">
      <alignment vertical="center"/>
    </xf>
    <xf numFmtId="0" fontId="18" fillId="0" borderId="34" xfId="0" applyNumberFormat="1" applyFont="1" applyFill="1" applyBorder="1" applyAlignment="1" applyProtection="1">
      <alignment vertical="center" wrapText="1"/>
    </xf>
    <xf numFmtId="38" fontId="21" fillId="0" borderId="35" xfId="1" applyFont="1" applyBorder="1" applyAlignment="1">
      <alignment vertical="center" wrapText="1"/>
    </xf>
    <xf numFmtId="38" fontId="21" fillId="0" borderId="39" xfId="1" applyFont="1" applyBorder="1" applyAlignment="1">
      <alignment vertical="center" wrapText="1"/>
    </xf>
    <xf numFmtId="0" fontId="18" fillId="0" borderId="36" xfId="0" applyNumberFormat="1" applyFont="1" applyFill="1" applyBorder="1" applyAlignment="1" applyProtection="1">
      <alignment horizontal="left" vertical="center"/>
    </xf>
    <xf numFmtId="0" fontId="18" fillId="0" borderId="37" xfId="0" applyNumberFormat="1" applyFont="1" applyFill="1" applyBorder="1" applyAlignment="1" applyProtection="1">
      <alignment horizontal="left" vertical="center"/>
    </xf>
    <xf numFmtId="0" fontId="18" fillId="0" borderId="38" xfId="0" applyNumberFormat="1" applyFont="1" applyFill="1" applyBorder="1" applyAlignment="1" applyProtection="1">
      <alignment horizontal="left" vertical="center" wrapText="1"/>
    </xf>
    <xf numFmtId="0" fontId="4" fillId="0" borderId="0" xfId="0" applyFont="1" applyBorder="1" applyAlignment="1" applyProtection="1">
      <alignment horizontal="center" vertical="center"/>
    </xf>
    <xf numFmtId="14" fontId="8" fillId="0" borderId="0" xfId="0" applyNumberFormat="1" applyFont="1" applyFill="1" applyBorder="1" applyAlignment="1" applyProtection="1">
      <alignment horizontal="center" vertical="center"/>
    </xf>
    <xf numFmtId="0" fontId="18" fillId="0" borderId="0" xfId="0" applyNumberFormat="1" applyFont="1" applyFill="1" applyBorder="1" applyAlignment="1" applyProtection="1">
      <alignment vertical="center" wrapText="1"/>
    </xf>
    <xf numFmtId="38" fontId="2" fillId="0" borderId="0" xfId="1" applyFont="1">
      <alignment vertical="center"/>
    </xf>
    <xf numFmtId="0" fontId="22" fillId="7" borderId="0" xfId="0" applyFont="1" applyFill="1">
      <alignment vertical="center"/>
    </xf>
    <xf numFmtId="0" fontId="22" fillId="8" borderId="44" xfId="0" applyFont="1" applyFill="1" applyBorder="1">
      <alignment vertical="center"/>
    </xf>
    <xf numFmtId="0" fontId="22" fillId="8" borderId="4" xfId="0" applyFont="1" applyFill="1" applyBorder="1">
      <alignment vertical="center"/>
    </xf>
    <xf numFmtId="0" fontId="4" fillId="8" borderId="12" xfId="0" applyFont="1" applyFill="1" applyBorder="1">
      <alignment vertical="center"/>
    </xf>
    <xf numFmtId="0" fontId="22" fillId="8" borderId="1" xfId="0" applyFont="1" applyFill="1" applyBorder="1">
      <alignment vertical="center"/>
    </xf>
    <xf numFmtId="0" fontId="22" fillId="8" borderId="26" xfId="0" applyFont="1" applyFill="1" applyBorder="1">
      <alignment vertical="center"/>
    </xf>
    <xf numFmtId="0" fontId="4" fillId="8" borderId="3" xfId="0" applyFont="1" applyFill="1" applyBorder="1">
      <alignment vertical="center"/>
    </xf>
    <xf numFmtId="38" fontId="2" fillId="0" borderId="0" xfId="0" applyNumberFormat="1" applyFont="1" applyProtection="1">
      <alignment vertical="center"/>
    </xf>
    <xf numFmtId="1" fontId="11" fillId="2" borderId="0" xfId="0" applyNumberFormat="1" applyFont="1" applyFill="1" applyProtection="1">
      <alignment vertical="center"/>
    </xf>
    <xf numFmtId="14" fontId="8" fillId="0" borderId="29" xfId="0" applyNumberFormat="1" applyFont="1" applyFill="1" applyBorder="1" applyAlignment="1" applyProtection="1">
      <alignment horizontal="center" vertical="center"/>
      <protection locked="0"/>
    </xf>
    <xf numFmtId="0" fontId="18" fillId="0" borderId="46" xfId="0" applyNumberFormat="1" applyFont="1" applyFill="1" applyBorder="1" applyAlignment="1" applyProtection="1">
      <alignment vertical="center"/>
    </xf>
    <xf numFmtId="0" fontId="18" fillId="0" borderId="47" xfId="0" applyNumberFormat="1" applyFont="1" applyFill="1" applyBorder="1" applyAlignment="1" applyProtection="1">
      <alignment vertical="center"/>
    </xf>
    <xf numFmtId="0" fontId="18" fillId="0" borderId="48" xfId="0" applyNumberFormat="1" applyFont="1" applyFill="1" applyBorder="1" applyAlignment="1" applyProtection="1">
      <alignment vertical="center" wrapText="1"/>
    </xf>
    <xf numFmtId="38" fontId="21" fillId="0" borderId="45" xfId="1" applyFont="1" applyBorder="1" applyAlignment="1">
      <alignment vertical="center" wrapText="1"/>
    </xf>
    <xf numFmtId="0" fontId="5" fillId="0" borderId="41" xfId="0" applyFont="1" applyFill="1" applyBorder="1" applyAlignment="1" applyProtection="1">
      <alignment horizontal="center" vertical="center" wrapText="1"/>
      <protection locked="0"/>
    </xf>
    <xf numFmtId="0" fontId="5" fillId="0" borderId="41"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right" vertical="center" wrapText="1"/>
      <protection locked="0"/>
    </xf>
    <xf numFmtId="38" fontId="23" fillId="0" borderId="41" xfId="1" applyFont="1" applyFill="1" applyBorder="1" applyAlignment="1" applyProtection="1">
      <alignment horizontal="right" vertical="center" wrapText="1"/>
      <protection locked="0"/>
    </xf>
    <xf numFmtId="0" fontId="6" fillId="0" borderId="1" xfId="0" applyFont="1" applyFill="1" applyBorder="1" applyAlignment="1" applyProtection="1">
      <alignment horizontal="center" vertical="center"/>
    </xf>
    <xf numFmtId="0" fontId="6" fillId="0" borderId="49" xfId="0" applyFont="1" applyFill="1" applyBorder="1" applyProtection="1">
      <alignment vertical="center"/>
    </xf>
    <xf numFmtId="38" fontId="24" fillId="5" borderId="26" xfId="1" applyFont="1" applyFill="1" applyBorder="1" applyAlignment="1" applyProtection="1">
      <alignment horizontal="right" vertical="center"/>
    </xf>
    <xf numFmtId="0" fontId="6" fillId="5" borderId="26" xfId="0" applyFont="1" applyFill="1" applyBorder="1" applyProtection="1">
      <alignment vertical="center"/>
    </xf>
    <xf numFmtId="14" fontId="0" fillId="0" borderId="0" xfId="0" applyNumberFormat="1">
      <alignment vertical="center"/>
    </xf>
    <xf numFmtId="0" fontId="4" fillId="7" borderId="3" xfId="0" applyFont="1" applyFill="1" applyBorder="1">
      <alignment vertical="center"/>
    </xf>
    <xf numFmtId="0" fontId="4" fillId="7" borderId="44" xfId="0" applyFont="1" applyFill="1" applyBorder="1">
      <alignment vertical="center"/>
    </xf>
    <xf numFmtId="0" fontId="4" fillId="7" borderId="4" xfId="0" applyFont="1" applyFill="1" applyBorder="1">
      <alignment vertical="center"/>
    </xf>
    <xf numFmtId="0" fontId="4" fillId="7" borderId="0" xfId="0" applyFont="1" applyFill="1" applyBorder="1">
      <alignment vertical="center"/>
    </xf>
    <xf numFmtId="0" fontId="4" fillId="7" borderId="18" xfId="0" applyFont="1" applyFill="1" applyBorder="1">
      <alignment vertical="center"/>
    </xf>
    <xf numFmtId="0" fontId="4" fillId="7" borderId="14" xfId="0" applyFont="1" applyFill="1" applyBorder="1">
      <alignment vertical="center"/>
    </xf>
    <xf numFmtId="0" fontId="22" fillId="0" borderId="0" xfId="0" applyFont="1">
      <alignment vertical="center"/>
    </xf>
    <xf numFmtId="0" fontId="22" fillId="7" borderId="0" xfId="0" applyFont="1" applyFill="1" applyBorder="1">
      <alignment vertical="center"/>
    </xf>
    <xf numFmtId="0" fontId="22" fillId="7" borderId="18" xfId="0" applyFont="1" applyFill="1" applyBorder="1">
      <alignment vertical="center"/>
    </xf>
    <xf numFmtId="0" fontId="22" fillId="7" borderId="14" xfId="0" applyFont="1" applyFill="1" applyBorder="1">
      <alignment vertical="center"/>
    </xf>
    <xf numFmtId="0" fontId="22" fillId="7" borderId="12" xfId="0" applyFont="1" applyFill="1" applyBorder="1">
      <alignment vertical="center"/>
    </xf>
    <xf numFmtId="0" fontId="4" fillId="7" borderId="1" xfId="0" applyFont="1" applyFill="1" applyBorder="1">
      <alignment vertical="center"/>
    </xf>
    <xf numFmtId="0" fontId="22" fillId="7" borderId="1" xfId="0" applyFont="1" applyFill="1" applyBorder="1">
      <alignment vertical="center"/>
    </xf>
    <xf numFmtId="0" fontId="22" fillId="7" borderId="26" xfId="0" applyFont="1" applyFill="1" applyBorder="1">
      <alignment vertical="center"/>
    </xf>
    <xf numFmtId="0" fontId="26" fillId="0" borderId="0" xfId="0" applyFont="1">
      <alignment vertical="center"/>
    </xf>
    <xf numFmtId="0" fontId="7" fillId="0" borderId="0" xfId="0" applyFont="1">
      <alignment vertical="center"/>
    </xf>
    <xf numFmtId="0" fontId="5" fillId="0" borderId="2"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left" vertical="center" wrapText="1"/>
      <protection locked="0"/>
    </xf>
    <xf numFmtId="0" fontId="2" fillId="0" borderId="0" xfId="0" applyFont="1" applyAlignment="1" applyProtection="1">
      <alignment vertical="top"/>
    </xf>
    <xf numFmtId="0" fontId="11" fillId="0" borderId="0" xfId="0" applyFont="1" applyAlignment="1" applyProtection="1">
      <alignment vertical="top"/>
    </xf>
    <xf numFmtId="0" fontId="2" fillId="2" borderId="0" xfId="0" applyFont="1" applyFill="1" applyAlignment="1" applyProtection="1">
      <alignment wrapText="1"/>
    </xf>
    <xf numFmtId="0" fontId="2" fillId="2" borderId="0" xfId="0" applyFont="1" applyFill="1" applyAlignment="1" applyProtection="1"/>
    <xf numFmtId="0" fontId="2" fillId="0" borderId="0" xfId="0" applyFont="1" applyAlignment="1" applyProtection="1"/>
    <xf numFmtId="0" fontId="11" fillId="2" borderId="0" xfId="0" applyFont="1" applyFill="1" applyAlignment="1" applyProtection="1"/>
    <xf numFmtId="0" fontId="11" fillId="0" borderId="0" xfId="0" applyFont="1" applyAlignment="1" applyProtection="1"/>
    <xf numFmtId="0" fontId="11" fillId="2" borderId="0" xfId="0" applyFont="1" applyFill="1" applyAlignment="1" applyProtection="1">
      <alignment wrapText="1"/>
    </xf>
    <xf numFmtId="0" fontId="11" fillId="0" borderId="0" xfId="0" applyFont="1" applyAlignment="1" applyProtection="1">
      <alignment wrapText="1"/>
    </xf>
    <xf numFmtId="0" fontId="5" fillId="0" borderId="40"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xf>
    <xf numFmtId="0" fontId="5" fillId="0" borderId="42" xfId="0" applyFont="1" applyFill="1" applyBorder="1" applyAlignment="1" applyProtection="1">
      <alignment horizontal="center" vertical="center" wrapText="1"/>
    </xf>
    <xf numFmtId="0" fontId="5" fillId="0" borderId="41" xfId="0" applyFont="1" applyFill="1" applyBorder="1" applyAlignment="1" applyProtection="1">
      <alignment horizontal="center" vertical="center" wrapText="1"/>
    </xf>
    <xf numFmtId="0" fontId="2" fillId="2" borderId="0" xfId="0" applyFont="1" applyFill="1" applyAlignment="1" applyProtection="1">
      <alignment vertical="top"/>
    </xf>
    <xf numFmtId="0" fontId="2" fillId="0" borderId="0" xfId="0" applyFont="1" applyAlignment="1" applyProtection="1">
      <alignment horizontal="center" vertical="top"/>
    </xf>
    <xf numFmtId="0" fontId="2" fillId="0" borderId="0" xfId="0" applyFont="1" applyAlignment="1" applyProtection="1">
      <alignment vertical="top" wrapText="1"/>
    </xf>
    <xf numFmtId="0" fontId="11" fillId="0" borderId="0" xfId="0" applyFont="1" applyAlignment="1" applyProtection="1">
      <alignment vertical="center" wrapText="1"/>
    </xf>
    <xf numFmtId="0" fontId="11" fillId="0" borderId="0" xfId="0" applyFont="1" applyAlignment="1" applyProtection="1">
      <alignment vertical="top" wrapText="1"/>
    </xf>
    <xf numFmtId="0" fontId="11" fillId="0" borderId="0" xfId="0" quotePrefix="1" applyFont="1" applyAlignment="1" applyProtection="1">
      <alignment vertical="top" wrapText="1"/>
    </xf>
    <xf numFmtId="0" fontId="2" fillId="0" borderId="0" xfId="0" quotePrefix="1" applyFont="1" applyAlignment="1" applyProtection="1">
      <alignment vertical="center" wrapText="1"/>
    </xf>
    <xf numFmtId="0" fontId="5" fillId="0" borderId="2" xfId="0" applyFont="1" applyFill="1" applyBorder="1" applyAlignment="1" applyProtection="1">
      <alignment horizontal="left" vertical="center"/>
    </xf>
    <xf numFmtId="0" fontId="5" fillId="0" borderId="2" xfId="0" applyFont="1" applyFill="1" applyBorder="1" applyAlignment="1" applyProtection="1">
      <alignment horizontal="center" vertical="center"/>
    </xf>
    <xf numFmtId="0" fontId="5" fillId="2" borderId="2" xfId="0" applyFont="1" applyFill="1" applyBorder="1" applyAlignment="1" applyProtection="1">
      <alignment horizontal="left" vertical="center"/>
    </xf>
    <xf numFmtId="0" fontId="5" fillId="0" borderId="2" xfId="0" applyFont="1" applyFill="1" applyBorder="1" applyAlignment="1" applyProtection="1">
      <alignment horizontal="left" vertical="center" wrapText="1"/>
    </xf>
    <xf numFmtId="0" fontId="5" fillId="6" borderId="2" xfId="0" applyFont="1" applyFill="1" applyBorder="1" applyAlignment="1" applyProtection="1">
      <alignment horizontal="left" vertical="center"/>
    </xf>
    <xf numFmtId="0" fontId="14" fillId="5" borderId="41" xfId="0" applyNumberFormat="1" applyFont="1" applyFill="1" applyBorder="1" applyAlignment="1" applyProtection="1">
      <alignment horizontal="center" vertical="center"/>
    </xf>
    <xf numFmtId="38" fontId="5" fillId="2" borderId="41" xfId="1" applyFont="1" applyFill="1" applyBorder="1" applyAlignment="1" applyProtection="1">
      <alignment horizontal="right" vertical="center"/>
    </xf>
    <xf numFmtId="0" fontId="16" fillId="2" borderId="0" xfId="0" applyFont="1" applyFill="1" applyAlignment="1" applyProtection="1">
      <alignment horizontal="center" vertical="center" textRotation="255"/>
    </xf>
    <xf numFmtId="0" fontId="16" fillId="0" borderId="0" xfId="0" applyFont="1" applyAlignment="1" applyProtection="1">
      <alignment horizontal="center" vertical="center"/>
    </xf>
    <xf numFmtId="0" fontId="2" fillId="0" borderId="0" xfId="0" applyFont="1" applyAlignment="1" applyProtection="1">
      <alignment horizontal="center"/>
    </xf>
    <xf numFmtId="0" fontId="5" fillId="0" borderId="5" xfId="0" applyFont="1" applyFill="1" applyBorder="1" applyAlignment="1" applyProtection="1">
      <alignment horizontal="center" wrapText="1"/>
    </xf>
    <xf numFmtId="0" fontId="5" fillId="0" borderId="25" xfId="0" applyFont="1" applyFill="1" applyBorder="1" applyAlignment="1" applyProtection="1">
      <alignment horizontal="center" wrapText="1"/>
    </xf>
    <xf numFmtId="0" fontId="5" fillId="0" borderId="40" xfId="0" applyFont="1" applyFill="1" applyBorder="1" applyAlignment="1" applyProtection="1">
      <alignment horizontal="center" wrapText="1"/>
    </xf>
    <xf numFmtId="0" fontId="5" fillId="0" borderId="25" xfId="0" applyFont="1" applyFill="1" applyBorder="1" applyAlignment="1" applyProtection="1">
      <alignment horizontal="center"/>
    </xf>
    <xf numFmtId="0" fontId="5" fillId="0" borderId="3"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5" fillId="0" borderId="2" xfId="0" applyFont="1" applyFill="1" applyBorder="1" applyAlignment="1" applyProtection="1">
      <alignment horizontal="center" wrapText="1"/>
    </xf>
    <xf numFmtId="0" fontId="5" fillId="0" borderId="5" xfId="0" applyFont="1" applyFill="1" applyBorder="1" applyAlignment="1" applyProtection="1">
      <alignment horizontal="center"/>
    </xf>
    <xf numFmtId="0" fontId="5" fillId="0" borderId="3" xfId="0" applyFont="1" applyFill="1" applyBorder="1" applyAlignment="1" applyProtection="1">
      <alignment horizontal="center" wrapText="1"/>
    </xf>
    <xf numFmtId="0" fontId="5" fillId="0" borderId="12" xfId="0" applyFont="1" applyFill="1" applyBorder="1" applyAlignment="1" applyProtection="1">
      <alignment horizontal="center"/>
    </xf>
    <xf numFmtId="0" fontId="2" fillId="2" borderId="18" xfId="0" applyFont="1" applyFill="1" applyBorder="1" applyAlignment="1" applyProtection="1">
      <alignment horizontal="center" vertical="center" wrapText="1"/>
    </xf>
    <xf numFmtId="0" fontId="5" fillId="0" borderId="41"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0" borderId="2"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42"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7" fillId="5" borderId="1" xfId="0" applyFont="1" applyFill="1" applyBorder="1" applyAlignment="1">
      <alignment horizontal="center" vertical="center"/>
    </xf>
    <xf numFmtId="0" fontId="5" fillId="0" borderId="12" xfId="0" applyFont="1" applyFill="1" applyBorder="1" applyAlignment="1" applyProtection="1">
      <alignment horizontal="center" vertical="center"/>
      <protection locked="0"/>
    </xf>
    <xf numFmtId="0" fontId="5" fillId="0" borderId="13" xfId="0" applyFont="1" applyFill="1" applyBorder="1" applyAlignment="1" applyProtection="1">
      <alignment horizontal="center" vertical="center"/>
      <protection locked="0"/>
    </xf>
    <xf numFmtId="0" fontId="5" fillId="0" borderId="17"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protection locked="0"/>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7" fillId="5" borderId="0" xfId="0" applyFont="1" applyFill="1" applyBorder="1" applyAlignment="1">
      <alignment horizontal="center" vertical="center"/>
    </xf>
    <xf numFmtId="0" fontId="7" fillId="4" borderId="21" xfId="0" applyFont="1" applyFill="1" applyBorder="1" applyAlignment="1">
      <alignment horizontal="left" vertical="center" wrapText="1" indent="1"/>
    </xf>
    <xf numFmtId="0" fontId="7" fillId="4" borderId="23" xfId="0" applyFont="1" applyFill="1" applyBorder="1" applyAlignment="1">
      <alignment horizontal="left" vertical="center" wrapText="1" indent="1"/>
    </xf>
    <xf numFmtId="0" fontId="7" fillId="4" borderId="22" xfId="0" applyFont="1" applyFill="1" applyBorder="1" applyAlignment="1">
      <alignment horizontal="left" vertical="center" wrapText="1" indent="1"/>
    </xf>
    <xf numFmtId="0" fontId="5" fillId="0" borderId="2" xfId="0" applyFont="1" applyBorder="1" applyAlignment="1" applyProtection="1">
      <alignment horizontal="center" vertical="center"/>
      <protection locked="0"/>
    </xf>
    <xf numFmtId="0" fontId="5" fillId="0" borderId="3" xfId="0" applyFont="1" applyFill="1" applyBorder="1" applyAlignment="1" applyProtection="1">
      <alignment horizontal="left" vertical="center"/>
      <protection locked="0"/>
    </xf>
    <xf numFmtId="0" fontId="5" fillId="0" borderId="14" xfId="0" applyFont="1" applyFill="1" applyBorder="1" applyAlignment="1" applyProtection="1">
      <alignment horizontal="left" vertical="center"/>
      <protection locked="0"/>
    </xf>
    <xf numFmtId="0" fontId="5" fillId="0" borderId="12" xfId="0" applyFont="1" applyFill="1" applyBorder="1" applyAlignment="1" applyProtection="1">
      <alignment horizontal="left" vertical="center"/>
      <protection locked="0"/>
    </xf>
    <xf numFmtId="0" fontId="5" fillId="0" borderId="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15"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protection locked="0"/>
    </xf>
    <xf numFmtId="0" fontId="5" fillId="0" borderId="18" xfId="0" applyFont="1" applyFill="1" applyBorder="1" applyAlignment="1" applyProtection="1">
      <alignment horizontal="left" vertical="center"/>
      <protection locked="0"/>
    </xf>
    <xf numFmtId="0" fontId="5" fillId="0" borderId="19" xfId="0" applyFont="1" applyFill="1" applyBorder="1" applyAlignment="1" applyProtection="1">
      <alignment horizontal="left" vertical="center"/>
      <protection locked="0"/>
    </xf>
    <xf numFmtId="0" fontId="5" fillId="0" borderId="5"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wrapText="1"/>
      <protection locked="0"/>
    </xf>
    <xf numFmtId="0" fontId="7" fillId="3" borderId="21" xfId="0" applyFont="1" applyFill="1" applyBorder="1" applyAlignment="1">
      <alignment horizontal="left" vertical="center" indent="1"/>
    </xf>
    <xf numFmtId="0" fontId="7" fillId="3" borderId="23" xfId="0" applyFont="1" applyFill="1" applyBorder="1" applyAlignment="1">
      <alignment horizontal="left" vertical="center" indent="1"/>
    </xf>
    <xf numFmtId="0" fontId="7" fillId="3" borderId="22" xfId="0" applyFont="1" applyFill="1" applyBorder="1" applyAlignment="1">
      <alignment horizontal="left" vertical="center" indent="1"/>
    </xf>
    <xf numFmtId="176" fontId="5" fillId="0" borderId="5" xfId="2" applyNumberFormat="1" applyFont="1" applyFill="1" applyBorder="1" applyAlignment="1">
      <alignment horizontal="center" vertical="center" wrapText="1"/>
    </xf>
    <xf numFmtId="176" fontId="5" fillId="0" borderId="25" xfId="2" applyNumberFormat="1" applyFont="1" applyFill="1" applyBorder="1" applyAlignment="1">
      <alignment horizontal="center" vertical="center" wrapText="1"/>
    </xf>
    <xf numFmtId="0" fontId="5" fillId="0" borderId="2" xfId="0" applyFont="1" applyFill="1" applyBorder="1" applyAlignment="1" applyProtection="1">
      <alignment horizontal="left" vertical="center"/>
      <protection locked="0"/>
    </xf>
    <xf numFmtId="0" fontId="5" fillId="0" borderId="2" xfId="0" applyFont="1" applyFill="1" applyBorder="1" applyAlignment="1" applyProtection="1">
      <alignment horizontal="left" vertical="center" wrapText="1"/>
      <protection locked="0"/>
    </xf>
    <xf numFmtId="0" fontId="5" fillId="0" borderId="24" xfId="0" applyFont="1" applyFill="1" applyBorder="1" applyAlignment="1" applyProtection="1">
      <alignment horizontal="left" vertical="center" wrapText="1"/>
      <protection locked="0"/>
    </xf>
    <xf numFmtId="0" fontId="20" fillId="0" borderId="30"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32" xfId="0" applyFont="1" applyBorder="1" applyAlignment="1">
      <alignment horizontal="center" vertical="center" wrapText="1"/>
    </xf>
    <xf numFmtId="0" fontId="27" fillId="2" borderId="0" xfId="0" applyFont="1" applyFill="1">
      <alignment vertical="center"/>
    </xf>
    <xf numFmtId="0" fontId="28" fillId="2" borderId="0" xfId="0" applyFont="1" applyFill="1">
      <alignment vertical="center"/>
    </xf>
    <xf numFmtId="0" fontId="29" fillId="2" borderId="0" xfId="0" applyFont="1" applyFill="1">
      <alignment vertical="center"/>
    </xf>
    <xf numFmtId="0" fontId="30" fillId="2" borderId="0" xfId="0" applyFont="1" applyFill="1" applyAlignment="1">
      <alignment horizontal="right" vertical="center"/>
    </xf>
    <xf numFmtId="0" fontId="31" fillId="2" borderId="0" xfId="0" applyFont="1" applyFill="1">
      <alignmen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CCFF99"/>
      <color rgb="FF99FF66"/>
      <color rgb="FF66FF33"/>
      <color rgb="FFFFFFCC"/>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12</xdr:col>
      <xdr:colOff>657225</xdr:colOff>
      <xdr:row>6</xdr:row>
      <xdr:rowOff>238124</xdr:rowOff>
    </xdr:from>
    <xdr:to>
      <xdr:col>14</xdr:col>
      <xdr:colOff>381000</xdr:colOff>
      <xdr:row>8</xdr:row>
      <xdr:rowOff>152399</xdr:rowOff>
    </xdr:to>
    <xdr:sp macro="" textlink="">
      <xdr:nvSpPr>
        <xdr:cNvPr id="2" name="テキスト ボックス 1"/>
        <xdr:cNvSpPr txBox="1"/>
      </xdr:nvSpPr>
      <xdr:spPr>
        <a:xfrm>
          <a:off x="8601075" y="1390649"/>
          <a:ext cx="53340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0">
              <a:solidFill>
                <a:schemeClr val="bg1"/>
              </a:solidFill>
              <a:latin typeface="Meiryo UI" panose="020B0604030504040204" pitchFamily="50" charset="-128"/>
              <a:ea typeface="Meiryo UI" panose="020B0604030504040204" pitchFamily="50" charset="-128"/>
            </a:rPr>
            <a:t>Excel</a:t>
          </a:r>
        </a:p>
        <a:p>
          <a:endParaRPr kumimoji="1" lang="ja-JP" altLang="en-US" sz="1100" b="0">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209550</xdr:colOff>
      <xdr:row>3</xdr:row>
      <xdr:rowOff>103909</xdr:rowOff>
    </xdr:from>
    <xdr:to>
      <xdr:col>6</xdr:col>
      <xdr:colOff>590552</xdr:colOff>
      <xdr:row>4</xdr:row>
      <xdr:rowOff>277090</xdr:rowOff>
    </xdr:to>
    <xdr:sp macro="" textlink="">
      <xdr:nvSpPr>
        <xdr:cNvPr id="2" name="四角形吹き出し 5">
          <a:extLst>
            <a:ext uri="{FF2B5EF4-FFF2-40B4-BE49-F238E27FC236}">
              <a16:creationId xmlns:a16="http://schemas.microsoft.com/office/drawing/2014/main" id="{8C15C092-3367-43D6-B809-F6B83B65BF22}"/>
            </a:ext>
          </a:extLst>
        </xdr:cNvPr>
        <xdr:cNvSpPr/>
      </xdr:nvSpPr>
      <xdr:spPr>
        <a:xfrm>
          <a:off x="1733550" y="865909"/>
          <a:ext cx="2533652" cy="458931"/>
        </a:xfrm>
        <a:prstGeom prst="wedgeRectCallout">
          <a:avLst>
            <a:gd name="adj1" fmla="val -58251"/>
            <a:gd name="adj2" fmla="val -2506"/>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評価時点の年度を記入します</a:t>
          </a:r>
        </a:p>
      </xdr:txBody>
    </xdr:sp>
    <xdr:clientData/>
  </xdr:twoCellAnchor>
  <xdr:twoCellAnchor>
    <xdr:from>
      <xdr:col>7</xdr:col>
      <xdr:colOff>140277</xdr:colOff>
      <xdr:row>0</xdr:row>
      <xdr:rowOff>133350</xdr:rowOff>
    </xdr:from>
    <xdr:to>
      <xdr:col>8</xdr:col>
      <xdr:colOff>1872096</xdr:colOff>
      <xdr:row>3</xdr:row>
      <xdr:rowOff>280554</xdr:rowOff>
    </xdr:to>
    <xdr:sp macro="" textlink="">
      <xdr:nvSpPr>
        <xdr:cNvPr id="3" name="四角形吹き出し 6">
          <a:extLst>
            <a:ext uri="{FF2B5EF4-FFF2-40B4-BE49-F238E27FC236}">
              <a16:creationId xmlns:a16="http://schemas.microsoft.com/office/drawing/2014/main" id="{E2780EA8-47B4-4A02-BCD1-E8A1BCED3CF3}"/>
            </a:ext>
          </a:extLst>
        </xdr:cNvPr>
        <xdr:cNvSpPr/>
      </xdr:nvSpPr>
      <xdr:spPr>
        <a:xfrm>
          <a:off x="4578927" y="133350"/>
          <a:ext cx="2608119" cy="909204"/>
        </a:xfrm>
        <a:prstGeom prst="wedgeRectCallout">
          <a:avLst>
            <a:gd name="adj1" fmla="val 22728"/>
            <a:gd name="adj2" fmla="val 89941"/>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共同事業や共同施設については、農水分の共有持分額を記入します</a:t>
          </a:r>
        </a:p>
      </xdr:txBody>
    </xdr:sp>
    <xdr:clientData/>
  </xdr:twoCellAnchor>
  <xdr:twoCellAnchor>
    <xdr:from>
      <xdr:col>1</xdr:col>
      <xdr:colOff>493568</xdr:colOff>
      <xdr:row>17</xdr:row>
      <xdr:rowOff>32905</xdr:rowOff>
    </xdr:from>
    <xdr:to>
      <xdr:col>5</xdr:col>
      <xdr:colOff>1847850</xdr:colOff>
      <xdr:row>20</xdr:row>
      <xdr:rowOff>88323</xdr:rowOff>
    </xdr:to>
    <xdr:sp macro="" textlink="">
      <xdr:nvSpPr>
        <xdr:cNvPr id="4" name="四角形吹き出し 8">
          <a:extLst>
            <a:ext uri="{FF2B5EF4-FFF2-40B4-BE49-F238E27FC236}">
              <a16:creationId xmlns:a16="http://schemas.microsoft.com/office/drawing/2014/main" id="{37783227-A4A0-4FDC-B81A-72782E52501B}"/>
            </a:ext>
          </a:extLst>
        </xdr:cNvPr>
        <xdr:cNvSpPr/>
      </xdr:nvSpPr>
      <xdr:spPr>
        <a:xfrm>
          <a:off x="893618" y="6738505"/>
          <a:ext cx="2478232" cy="1312718"/>
        </a:xfrm>
        <a:prstGeom prst="wedgeRectCallout">
          <a:avLst>
            <a:gd name="adj1" fmla="val -32184"/>
            <a:gd name="adj2" fmla="val -68808"/>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区画整理をまとめて評価する場合、土地改良区が所有又は管理している施設が分かるように明記します</a:t>
          </a:r>
        </a:p>
      </xdr:txBody>
    </xdr:sp>
    <xdr:clientData/>
  </xdr:twoCellAnchor>
  <xdr:twoCellAnchor>
    <xdr:from>
      <xdr:col>1</xdr:col>
      <xdr:colOff>666750</xdr:colOff>
      <xdr:row>22</xdr:row>
      <xdr:rowOff>249382</xdr:rowOff>
    </xdr:from>
    <xdr:to>
      <xdr:col>6</xdr:col>
      <xdr:colOff>244187</xdr:colOff>
      <xdr:row>25</xdr:row>
      <xdr:rowOff>361950</xdr:rowOff>
    </xdr:to>
    <xdr:sp macro="" textlink="">
      <xdr:nvSpPr>
        <xdr:cNvPr id="5" name="四角形吹き出し 9">
          <a:extLst>
            <a:ext uri="{FF2B5EF4-FFF2-40B4-BE49-F238E27FC236}">
              <a16:creationId xmlns:a16="http://schemas.microsoft.com/office/drawing/2014/main" id="{D2018A54-4943-4EE0-9F1F-3347733157A3}"/>
            </a:ext>
          </a:extLst>
        </xdr:cNvPr>
        <xdr:cNvSpPr/>
      </xdr:nvSpPr>
      <xdr:spPr>
        <a:xfrm>
          <a:off x="1066800" y="9050482"/>
          <a:ext cx="2854037" cy="1369868"/>
        </a:xfrm>
        <a:prstGeom prst="wedgeRectCallout">
          <a:avLst>
            <a:gd name="adj1" fmla="val -33860"/>
            <a:gd name="adj2" fmla="val -71999"/>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「施設名」のあとに、「所在」、「構造及び規模」、「数量」を加えることができることとします（列を非表示にしています）</a:t>
          </a:r>
        </a:p>
      </xdr:txBody>
    </xdr:sp>
    <xdr:clientData/>
  </xdr:twoCellAnchor>
  <xdr:twoCellAnchor>
    <xdr:from>
      <xdr:col>10</xdr:col>
      <xdr:colOff>107372</xdr:colOff>
      <xdr:row>1</xdr:row>
      <xdr:rowOff>74468</xdr:rowOff>
    </xdr:from>
    <xdr:to>
      <xdr:col>13</xdr:col>
      <xdr:colOff>101832</xdr:colOff>
      <xdr:row>4</xdr:row>
      <xdr:rowOff>126422</xdr:rowOff>
    </xdr:to>
    <xdr:sp macro="" textlink="">
      <xdr:nvSpPr>
        <xdr:cNvPr id="6" name="四角形吹き出し 7">
          <a:extLst>
            <a:ext uri="{FF2B5EF4-FFF2-40B4-BE49-F238E27FC236}">
              <a16:creationId xmlns:a16="http://schemas.microsoft.com/office/drawing/2014/main" id="{FB63E4D7-9B62-4747-925C-B22D5E5F0777}"/>
            </a:ext>
          </a:extLst>
        </xdr:cNvPr>
        <xdr:cNvSpPr/>
      </xdr:nvSpPr>
      <xdr:spPr>
        <a:xfrm>
          <a:off x="9232322" y="264968"/>
          <a:ext cx="1956610" cy="909204"/>
        </a:xfrm>
        <a:prstGeom prst="wedgeRectCallout">
          <a:avLst>
            <a:gd name="adj1" fmla="val -35433"/>
            <a:gd name="adj2" fmla="val 70858"/>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不明の場合は「不明」と入力します</a:t>
          </a:r>
        </a:p>
      </xdr:txBody>
    </xdr:sp>
    <xdr:clientData/>
  </xdr:twoCellAnchor>
  <xdr:twoCellAnchor>
    <xdr:from>
      <xdr:col>18</xdr:col>
      <xdr:colOff>436419</xdr:colOff>
      <xdr:row>7</xdr:row>
      <xdr:rowOff>216478</xdr:rowOff>
    </xdr:from>
    <xdr:to>
      <xdr:col>19</xdr:col>
      <xdr:colOff>630381</xdr:colOff>
      <xdr:row>9</xdr:row>
      <xdr:rowOff>306532</xdr:rowOff>
    </xdr:to>
    <xdr:sp macro="" textlink="">
      <xdr:nvSpPr>
        <xdr:cNvPr id="7" name="四角形吹き出し 12">
          <a:extLst>
            <a:ext uri="{FF2B5EF4-FFF2-40B4-BE49-F238E27FC236}">
              <a16:creationId xmlns:a16="http://schemas.microsoft.com/office/drawing/2014/main" id="{AEBF51F4-5458-4600-8C38-B8EFF5A6F356}"/>
            </a:ext>
          </a:extLst>
        </xdr:cNvPr>
        <xdr:cNvSpPr/>
      </xdr:nvSpPr>
      <xdr:spPr>
        <a:xfrm>
          <a:off x="22401069" y="2731078"/>
          <a:ext cx="2098962" cy="928254"/>
        </a:xfrm>
        <a:prstGeom prst="wedgeRectCallout">
          <a:avLst>
            <a:gd name="adj1" fmla="val -38577"/>
            <a:gd name="adj2" fmla="val 70858"/>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耐用年数を超過した施設は、期末残高を備忘価額１円とします</a:t>
          </a:r>
        </a:p>
      </xdr:txBody>
    </xdr:sp>
    <xdr:clientData/>
  </xdr:twoCellAnchor>
  <xdr:twoCellAnchor>
    <xdr:from>
      <xdr:col>18</xdr:col>
      <xdr:colOff>571500</xdr:colOff>
      <xdr:row>15</xdr:row>
      <xdr:rowOff>197428</xdr:rowOff>
    </xdr:from>
    <xdr:to>
      <xdr:col>19</xdr:col>
      <xdr:colOff>498764</xdr:colOff>
      <xdr:row>17</xdr:row>
      <xdr:rowOff>287482</xdr:rowOff>
    </xdr:to>
    <xdr:sp macro="" textlink="">
      <xdr:nvSpPr>
        <xdr:cNvPr id="8" name="四角形吹き出し 11">
          <a:extLst>
            <a:ext uri="{FF2B5EF4-FFF2-40B4-BE49-F238E27FC236}">
              <a16:creationId xmlns:a16="http://schemas.microsoft.com/office/drawing/2014/main" id="{59E212B1-D55C-4E00-9127-E812FD319B75}"/>
            </a:ext>
          </a:extLst>
        </xdr:cNvPr>
        <xdr:cNvSpPr/>
      </xdr:nvSpPr>
      <xdr:spPr>
        <a:xfrm>
          <a:off x="22536150" y="6064828"/>
          <a:ext cx="1832264" cy="928254"/>
        </a:xfrm>
        <a:prstGeom prst="wedgeRectCallout">
          <a:avLst>
            <a:gd name="adj1" fmla="val 34791"/>
            <a:gd name="adj2" fmla="val -79894"/>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資産評価の対象外施設についても、記載します</a:t>
          </a:r>
        </a:p>
      </xdr:txBody>
    </xdr:sp>
    <xdr:clientData/>
  </xdr:twoCellAnchor>
  <xdr:twoCellAnchor>
    <xdr:from>
      <xdr:col>12</xdr:col>
      <xdr:colOff>228600</xdr:colOff>
      <xdr:row>25</xdr:row>
      <xdr:rowOff>403513</xdr:rowOff>
    </xdr:from>
    <xdr:to>
      <xdr:col>16</xdr:col>
      <xdr:colOff>959428</xdr:colOff>
      <xdr:row>28</xdr:row>
      <xdr:rowOff>299602</xdr:rowOff>
    </xdr:to>
    <xdr:sp macro="" textlink="">
      <xdr:nvSpPr>
        <xdr:cNvPr id="9" name="四角形吹き出し 10">
          <a:extLst>
            <a:ext uri="{FF2B5EF4-FFF2-40B4-BE49-F238E27FC236}">
              <a16:creationId xmlns:a16="http://schemas.microsoft.com/office/drawing/2014/main" id="{721FEBC4-E1FA-41C7-87EB-931CDA57AB1E}"/>
            </a:ext>
          </a:extLst>
        </xdr:cNvPr>
        <xdr:cNvSpPr/>
      </xdr:nvSpPr>
      <xdr:spPr>
        <a:xfrm>
          <a:off x="10572750" y="10461913"/>
          <a:ext cx="4731328" cy="1153389"/>
        </a:xfrm>
        <a:prstGeom prst="wedgeRectCallout">
          <a:avLst>
            <a:gd name="adj1" fmla="val 28456"/>
            <a:gd name="adj2" fmla="val -81812"/>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貸借対照表に計上する金額（自動計算）</a:t>
          </a:r>
          <a:endPar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①所有施設の期末残高の全体額合計</a:t>
          </a:r>
          <a:endPar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②管理受託施設の期末残高の土地改良区負担額合計</a:t>
          </a:r>
        </a:p>
      </xdr:txBody>
    </xdr:sp>
    <xdr:clientData/>
  </xdr:twoCellAnchor>
  <xdr:twoCellAnchor>
    <xdr:from>
      <xdr:col>23</xdr:col>
      <xdr:colOff>926522</xdr:colOff>
      <xdr:row>22</xdr:row>
      <xdr:rowOff>235526</xdr:rowOff>
    </xdr:from>
    <xdr:to>
      <xdr:col>26</xdr:col>
      <xdr:colOff>249381</xdr:colOff>
      <xdr:row>24</xdr:row>
      <xdr:rowOff>221672</xdr:rowOff>
    </xdr:to>
    <xdr:sp macro="" textlink="">
      <xdr:nvSpPr>
        <xdr:cNvPr id="10" name="四角形吹き出し 10">
          <a:extLst>
            <a:ext uri="{FF2B5EF4-FFF2-40B4-BE49-F238E27FC236}">
              <a16:creationId xmlns:a16="http://schemas.microsoft.com/office/drawing/2014/main" id="{84321DF1-2665-4FA0-B79E-C3EE42A4FE94}"/>
            </a:ext>
          </a:extLst>
        </xdr:cNvPr>
        <xdr:cNvSpPr/>
      </xdr:nvSpPr>
      <xdr:spPr>
        <a:xfrm>
          <a:off x="26765249" y="9019308"/>
          <a:ext cx="3797877" cy="817419"/>
        </a:xfrm>
        <a:prstGeom prst="wedgeRectCallout">
          <a:avLst>
            <a:gd name="adj1" fmla="val -36771"/>
            <a:gd name="adj2" fmla="val -73554"/>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（参考）</a:t>
          </a:r>
          <a:endPar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減価償却累計額を現在価値化したもの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V36"/>
  <sheetViews>
    <sheetView tabSelected="1" zoomScaleNormal="100" workbookViewId="0">
      <selection activeCell="A2" sqref="A2"/>
    </sheetView>
  </sheetViews>
  <sheetFormatPr defaultRowHeight="13.5"/>
  <cols>
    <col min="1" max="11" width="7.625" customWidth="1"/>
    <col min="12" max="12" width="3.875" customWidth="1"/>
    <col min="14" max="14" width="1.625" customWidth="1"/>
    <col min="17" max="17" width="8.625" customWidth="1"/>
  </cols>
  <sheetData>
    <row r="1" spans="1:22" ht="20.25" customHeight="1">
      <c r="A1" s="129"/>
      <c r="B1" s="124"/>
      <c r="C1" s="124"/>
      <c r="D1" s="124"/>
      <c r="E1" s="124"/>
      <c r="F1" s="124"/>
      <c r="G1" s="124"/>
      <c r="H1" s="124"/>
      <c r="I1" s="124"/>
      <c r="J1" s="124"/>
      <c r="K1" s="124"/>
      <c r="L1" s="125"/>
      <c r="R1" s="152"/>
      <c r="S1" s="152"/>
      <c r="T1" s="152"/>
      <c r="U1" s="152"/>
      <c r="V1" s="152"/>
    </row>
    <row r="2" spans="1:22" ht="20.25" customHeight="1">
      <c r="A2" s="126" t="s">
        <v>118</v>
      </c>
      <c r="B2" s="127"/>
      <c r="C2" s="127"/>
      <c r="D2" s="127"/>
      <c r="E2" s="127"/>
      <c r="F2" s="127"/>
      <c r="G2" s="127"/>
      <c r="H2" s="127"/>
      <c r="I2" s="127"/>
      <c r="J2" s="127"/>
      <c r="K2" s="127"/>
      <c r="L2" s="128"/>
      <c r="R2" s="109"/>
      <c r="S2" s="109"/>
      <c r="T2" s="109"/>
      <c r="U2" s="109"/>
      <c r="V2" s="109"/>
    </row>
    <row r="3" spans="1:22" ht="5.25" customHeight="1">
      <c r="A3" s="123"/>
      <c r="B3" s="123"/>
      <c r="C3" s="123"/>
      <c r="D3" s="123"/>
      <c r="E3" s="123"/>
      <c r="F3" s="123"/>
      <c r="G3" s="123"/>
      <c r="H3" s="123"/>
      <c r="I3" s="123"/>
      <c r="J3" s="123"/>
      <c r="K3" s="123"/>
      <c r="L3" s="123"/>
      <c r="R3" s="152"/>
      <c r="S3" s="152"/>
      <c r="T3" s="152"/>
      <c r="U3" s="152"/>
      <c r="V3" s="152"/>
    </row>
    <row r="4" spans="1:22" s="152" customFormat="1" ht="18" customHeight="1">
      <c r="A4" s="146" t="s">
        <v>100</v>
      </c>
      <c r="B4" s="147"/>
      <c r="C4" s="147"/>
      <c r="D4" s="147"/>
      <c r="E4" s="147"/>
      <c r="F4" s="147"/>
      <c r="G4" s="147"/>
      <c r="H4" s="147"/>
      <c r="I4" s="147"/>
      <c r="J4" s="147"/>
      <c r="K4" s="147"/>
      <c r="L4" s="148"/>
      <c r="N4" s="257"/>
      <c r="O4" s="258" t="s">
        <v>103</v>
      </c>
      <c r="P4" s="259"/>
      <c r="Q4" s="257"/>
      <c r="R4" s="109"/>
      <c r="S4" s="109"/>
      <c r="T4" s="109"/>
      <c r="U4" s="109"/>
      <c r="V4" s="109"/>
    </row>
    <row r="5" spans="1:22" s="152" customFormat="1" ht="18" customHeight="1">
      <c r="A5" s="151" t="s">
        <v>95</v>
      </c>
      <c r="B5" s="149"/>
      <c r="C5" s="153"/>
      <c r="D5" s="153"/>
      <c r="E5" s="153"/>
      <c r="F5" s="153"/>
      <c r="G5" s="153"/>
      <c r="H5" s="153"/>
      <c r="I5" s="153"/>
      <c r="J5" s="153"/>
      <c r="K5" s="153"/>
      <c r="L5" s="154"/>
      <c r="N5" s="257"/>
      <c r="O5" s="258" t="s">
        <v>109</v>
      </c>
      <c r="P5" s="259"/>
      <c r="Q5" s="257"/>
    </row>
    <row r="6" spans="1:22" s="152" customFormat="1" ht="18" customHeight="1">
      <c r="A6" s="151"/>
      <c r="B6" s="149" t="s">
        <v>80</v>
      </c>
      <c r="C6" s="149"/>
      <c r="D6" s="149"/>
      <c r="E6" s="153"/>
      <c r="F6" s="153"/>
      <c r="G6" s="153"/>
      <c r="H6" s="153"/>
      <c r="I6" s="153"/>
      <c r="J6" s="153"/>
      <c r="K6" s="153"/>
      <c r="L6" s="154"/>
      <c r="N6" s="257"/>
      <c r="O6" s="258" t="s">
        <v>111</v>
      </c>
      <c r="P6" s="259"/>
      <c r="Q6" s="257"/>
      <c r="R6" s="109"/>
      <c r="S6" s="109"/>
      <c r="T6" s="109"/>
      <c r="U6" s="109"/>
      <c r="V6" s="109"/>
    </row>
    <row r="7" spans="1:22" s="152" customFormat="1" ht="18" customHeight="1">
      <c r="A7" s="151"/>
      <c r="B7" s="149" t="s">
        <v>81</v>
      </c>
      <c r="C7" s="149"/>
      <c r="D7" s="149"/>
      <c r="E7" s="149"/>
      <c r="F7" s="149"/>
      <c r="G7" s="149"/>
      <c r="H7" s="149"/>
      <c r="I7" s="149"/>
      <c r="J7" s="149"/>
      <c r="K7" s="149"/>
      <c r="L7" s="150"/>
      <c r="N7" s="257"/>
      <c r="O7" s="258" t="s">
        <v>110</v>
      </c>
      <c r="P7" s="259"/>
      <c r="Q7" s="257"/>
    </row>
    <row r="8" spans="1:22" s="152" customFormat="1" ht="18" customHeight="1">
      <c r="A8" s="151" t="s">
        <v>96</v>
      </c>
      <c r="B8" s="149"/>
      <c r="C8" s="149"/>
      <c r="D8" s="149"/>
      <c r="E8" s="149"/>
      <c r="F8" s="149"/>
      <c r="G8" s="149"/>
      <c r="H8" s="149"/>
      <c r="I8" s="149"/>
      <c r="J8" s="149"/>
      <c r="K8" s="149"/>
      <c r="L8" s="150"/>
      <c r="N8" s="257"/>
      <c r="O8" s="259"/>
      <c r="P8" s="259"/>
      <c r="Q8" s="257"/>
    </row>
    <row r="9" spans="1:22" s="152" customFormat="1" ht="18" customHeight="1">
      <c r="A9" s="151"/>
      <c r="B9" s="149" t="s">
        <v>101</v>
      </c>
      <c r="C9" s="149"/>
      <c r="D9" s="149"/>
      <c r="E9" s="149"/>
      <c r="F9" s="149"/>
      <c r="G9" s="149"/>
      <c r="H9" s="149"/>
      <c r="I9" s="149"/>
      <c r="J9" s="149"/>
      <c r="K9" s="149"/>
      <c r="L9" s="150"/>
      <c r="N9" s="260" t="s">
        <v>104</v>
      </c>
      <c r="O9" s="261" t="s">
        <v>105</v>
      </c>
      <c r="P9" s="259"/>
      <c r="Q9" s="257"/>
    </row>
    <row r="10" spans="1:22" s="109" customFormat="1" ht="18" customHeight="1">
      <c r="A10" s="151" t="s">
        <v>97</v>
      </c>
      <c r="B10" s="149"/>
      <c r="C10" s="149"/>
      <c r="D10" s="149"/>
      <c r="E10" s="149"/>
      <c r="F10" s="149"/>
      <c r="G10" s="149"/>
      <c r="H10" s="149"/>
      <c r="I10" s="149"/>
      <c r="J10" s="149"/>
      <c r="K10" s="149"/>
      <c r="L10" s="150"/>
      <c r="M10" s="152"/>
      <c r="N10" s="257"/>
      <c r="O10" s="261" t="s">
        <v>106</v>
      </c>
      <c r="P10" s="259"/>
      <c r="Q10" s="257"/>
      <c r="R10" s="152"/>
      <c r="S10" s="152"/>
      <c r="T10" s="152"/>
      <c r="U10" s="152"/>
      <c r="V10" s="152"/>
    </row>
    <row r="11" spans="1:22" s="152" customFormat="1" ht="18" customHeight="1">
      <c r="A11" s="151"/>
      <c r="B11" s="149" t="s">
        <v>114</v>
      </c>
      <c r="C11" s="149"/>
      <c r="D11" s="149"/>
      <c r="E11" s="149"/>
      <c r="F11" s="149"/>
      <c r="G11" s="149"/>
      <c r="H11" s="149"/>
      <c r="I11" s="149"/>
      <c r="J11" s="149"/>
      <c r="K11" s="149"/>
      <c r="L11" s="150"/>
      <c r="M11" s="109"/>
      <c r="N11" s="257"/>
      <c r="O11" s="261" t="s">
        <v>112</v>
      </c>
      <c r="P11" s="259"/>
      <c r="Q11" s="257"/>
    </row>
    <row r="12" spans="1:22" s="109" customFormat="1" ht="18" customHeight="1">
      <c r="A12" s="151" t="s">
        <v>98</v>
      </c>
      <c r="B12" s="149"/>
      <c r="C12" s="149"/>
      <c r="D12" s="149"/>
      <c r="E12" s="149"/>
      <c r="F12" s="149"/>
      <c r="G12" s="149"/>
      <c r="H12" s="149"/>
      <c r="I12" s="149"/>
      <c r="J12" s="149"/>
      <c r="K12" s="149"/>
      <c r="L12" s="150"/>
    </row>
    <row r="13" spans="1:22" s="152" customFormat="1" ht="18" customHeight="1">
      <c r="A13" s="151"/>
      <c r="B13" s="149" t="s">
        <v>115</v>
      </c>
      <c r="C13" s="149"/>
      <c r="D13" s="149"/>
      <c r="E13" s="149"/>
      <c r="F13" s="149"/>
      <c r="G13" s="149"/>
      <c r="H13" s="149"/>
      <c r="I13" s="149"/>
      <c r="J13" s="149"/>
      <c r="K13" s="149"/>
      <c r="L13" s="150"/>
    </row>
    <row r="14" spans="1:22" s="109" customFormat="1" ht="18" customHeight="1">
      <c r="A14" s="151"/>
      <c r="B14" s="149" t="s">
        <v>117</v>
      </c>
      <c r="C14" s="149"/>
      <c r="D14" s="149"/>
      <c r="E14" s="149"/>
      <c r="F14" s="149"/>
      <c r="G14" s="149"/>
      <c r="H14" s="149"/>
      <c r="I14" s="149"/>
      <c r="J14" s="149"/>
      <c r="K14" s="149"/>
      <c r="L14" s="150"/>
    </row>
    <row r="15" spans="1:22" s="152" customFormat="1" ht="18" customHeight="1">
      <c r="A15" s="151" t="s">
        <v>99</v>
      </c>
      <c r="B15" s="149"/>
      <c r="C15" s="149"/>
      <c r="D15" s="149"/>
      <c r="E15" s="149"/>
      <c r="F15" s="149"/>
      <c r="G15" s="149"/>
      <c r="H15" s="149"/>
      <c r="I15" s="149"/>
      <c r="J15" s="149"/>
      <c r="K15" s="149"/>
      <c r="L15" s="150"/>
      <c r="M15" s="109"/>
    </row>
    <row r="16" spans="1:22" s="152" customFormat="1" ht="19.5">
      <c r="A16" s="151"/>
      <c r="B16" s="149" t="s">
        <v>116</v>
      </c>
      <c r="C16" s="149"/>
      <c r="D16" s="149"/>
      <c r="E16" s="149"/>
      <c r="F16" s="149"/>
      <c r="G16" s="149"/>
      <c r="H16" s="149"/>
      <c r="I16" s="149"/>
      <c r="J16" s="149"/>
      <c r="K16" s="149"/>
      <c r="L16" s="150"/>
      <c r="M16" s="109"/>
      <c r="N16" s="160"/>
      <c r="O16" s="160"/>
      <c r="P16" s="161"/>
      <c r="Q16" s="109"/>
      <c r="R16" s="109"/>
      <c r="S16" s="109"/>
      <c r="T16" s="109"/>
      <c r="U16" s="109"/>
    </row>
    <row r="17" spans="1:17" s="152" customFormat="1" ht="19.5">
      <c r="A17" s="155"/>
      <c r="B17" s="149" t="s">
        <v>102</v>
      </c>
      <c r="C17" s="153"/>
      <c r="D17" s="153"/>
      <c r="E17" s="153"/>
      <c r="F17" s="153"/>
      <c r="G17" s="153"/>
      <c r="H17" s="153"/>
      <c r="I17" s="153"/>
      <c r="J17" s="153"/>
      <c r="K17" s="153"/>
      <c r="L17" s="154"/>
      <c r="N17" s="160"/>
      <c r="O17" s="160"/>
      <c r="P17" s="161"/>
    </row>
    <row r="18" spans="1:17" s="152" customFormat="1" ht="19.5">
      <c r="A18" s="155"/>
      <c r="B18" s="149" t="s">
        <v>107</v>
      </c>
      <c r="C18" s="153"/>
      <c r="D18" s="153"/>
      <c r="E18" s="153"/>
      <c r="F18" s="153"/>
      <c r="G18" s="153"/>
      <c r="H18" s="153"/>
      <c r="I18" s="153"/>
      <c r="J18" s="153"/>
      <c r="K18" s="153"/>
      <c r="L18" s="154"/>
      <c r="N18" s="160"/>
      <c r="O18" s="160"/>
      <c r="P18" s="161"/>
    </row>
    <row r="19" spans="1:17" s="152" customFormat="1" ht="19.5">
      <c r="A19" s="156"/>
      <c r="B19" s="157" t="s">
        <v>108</v>
      </c>
      <c r="C19" s="158"/>
      <c r="D19" s="158"/>
      <c r="E19" s="158"/>
      <c r="F19" s="158"/>
      <c r="G19" s="158"/>
      <c r="H19" s="158"/>
      <c r="I19" s="158"/>
      <c r="J19" s="158"/>
      <c r="K19" s="158"/>
      <c r="L19" s="159"/>
      <c r="N19" s="160"/>
      <c r="O19" s="160"/>
      <c r="P19" s="161"/>
    </row>
    <row r="20" spans="1:17" s="152" customFormat="1" ht="14.25">
      <c r="N20"/>
      <c r="O20"/>
      <c r="P20"/>
    </row>
    <row r="23" spans="1:17" ht="19.5">
      <c r="N23" s="160"/>
      <c r="O23" s="160"/>
      <c r="P23" s="161"/>
      <c r="Q23" s="161"/>
    </row>
    <row r="24" spans="1:17" ht="19.5">
      <c r="N24" s="160"/>
      <c r="O24" s="160"/>
      <c r="P24" s="161"/>
      <c r="Q24" s="161"/>
    </row>
    <row r="25" spans="1:17" ht="19.5">
      <c r="N25" s="160"/>
      <c r="O25" s="160"/>
      <c r="P25" s="161"/>
      <c r="Q25" s="161"/>
    </row>
    <row r="26" spans="1:17" ht="19.5">
      <c r="N26" s="160"/>
      <c r="O26" s="160"/>
      <c r="P26" s="161"/>
      <c r="Q26" s="161"/>
    </row>
    <row r="27" spans="1:17" ht="19.5">
      <c r="N27" s="160"/>
      <c r="O27" s="160"/>
      <c r="P27" s="161"/>
      <c r="Q27" s="161"/>
    </row>
    <row r="28" spans="1:17" ht="19.5">
      <c r="Q28" s="161"/>
    </row>
    <row r="29" spans="1:17" ht="19.5">
      <c r="Q29" s="161"/>
    </row>
    <row r="30" spans="1:17" ht="19.5">
      <c r="Q30" s="161"/>
    </row>
    <row r="33" spans="14:17" ht="19.5">
      <c r="N33" s="160"/>
      <c r="O33" s="161"/>
      <c r="P33" s="161"/>
      <c r="Q33" s="161"/>
    </row>
    <row r="34" spans="14:17" ht="19.5">
      <c r="N34" s="160"/>
      <c r="O34" s="161"/>
      <c r="P34" s="161"/>
      <c r="Q34" s="161"/>
    </row>
    <row r="35" spans="14:17" ht="19.5">
      <c r="N35" s="160"/>
      <c r="O35" s="161"/>
      <c r="P35" s="161"/>
      <c r="Q35" s="161"/>
    </row>
    <row r="36" spans="14:17" ht="19.5">
      <c r="N36" s="160"/>
      <c r="O36" s="161"/>
      <c r="P36" s="161"/>
      <c r="Q36" s="161"/>
    </row>
  </sheetData>
  <sheetProtection password="EFCF" sheet="1" objects="1" scenarios="1"/>
  <phoneticPr fontId="3"/>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O884"/>
  <sheetViews>
    <sheetView showGridLines="0" topLeftCell="D1" zoomScaleNormal="100" workbookViewId="0">
      <selection activeCell="D2" sqref="D2"/>
    </sheetView>
  </sheetViews>
  <sheetFormatPr defaultColWidth="9" defaultRowHeight="15.75"/>
  <cols>
    <col min="1" max="1" width="5.25" style="73" customWidth="1"/>
    <col min="2" max="2" width="12.75" style="73" hidden="1" customWidth="1"/>
    <col min="3" max="3" width="10.375" style="73" hidden="1" customWidth="1"/>
    <col min="4" max="4" width="36.125" style="73" customWidth="1"/>
    <col min="5" max="5" width="19.25" style="73" customWidth="1"/>
    <col min="6" max="6" width="29.375" style="73" customWidth="1"/>
    <col min="7" max="7" width="17.5" style="73" customWidth="1"/>
    <col min="8" max="8" width="11.375" style="73" customWidth="1"/>
    <col min="9" max="9" width="56.25" style="73" customWidth="1"/>
    <col min="10" max="10" width="19.25" style="73" customWidth="1"/>
    <col min="11" max="11" width="19" style="73" customWidth="1"/>
    <col min="12" max="12" width="20.5" style="73" customWidth="1"/>
    <col min="13" max="13" width="19.25" style="73" customWidth="1"/>
    <col min="14" max="14" width="20.5" style="73" customWidth="1"/>
    <col min="15" max="15" width="16.125" style="83" customWidth="1"/>
    <col min="16" max="16" width="4.75" style="73" customWidth="1"/>
    <col min="17" max="17" width="2.25" style="73" customWidth="1"/>
    <col min="18" max="18" width="3.25" style="73" customWidth="1"/>
    <col min="19" max="20" width="4.625" style="73" customWidth="1"/>
    <col min="21" max="21" width="7.125" style="73" customWidth="1"/>
    <col min="22" max="22" width="6" style="73" customWidth="1"/>
    <col min="23" max="23" width="10.75" style="73" customWidth="1"/>
    <col min="24" max="24" width="9.25" style="73" customWidth="1"/>
    <col min="25" max="25" width="2.125" style="73" customWidth="1"/>
    <col min="26" max="28" width="9.125" style="73" customWidth="1"/>
    <col min="29" max="29" width="10.375" style="73" customWidth="1"/>
    <col min="30" max="30" width="11.5" style="83" customWidth="1"/>
    <col min="31" max="32" width="10.25" style="73" customWidth="1"/>
    <col min="33" max="35" width="11.375" style="73" customWidth="1"/>
    <col min="36" max="36" width="11.375" style="83" customWidth="1"/>
    <col min="37" max="37" width="9.625" style="83" customWidth="1"/>
    <col min="38" max="38" width="11.875" style="83" customWidth="1"/>
    <col min="39" max="39" width="11.125" style="83" customWidth="1"/>
    <col min="40" max="40" width="11.375" style="83" customWidth="1"/>
    <col min="41" max="41" width="12.125" style="83" customWidth="1"/>
    <col min="42" max="42" width="9.875" style="83" customWidth="1"/>
    <col min="43" max="43" width="12.625" style="83" customWidth="1"/>
    <col min="44" max="44" width="9.875" style="83" customWidth="1"/>
    <col min="45" max="46" width="10.875" style="83" customWidth="1"/>
    <col min="47" max="47" width="9.125" style="83" customWidth="1"/>
    <col min="48" max="48" width="9.625" style="83" customWidth="1"/>
    <col min="49" max="49" width="9.125" style="83" customWidth="1"/>
    <col min="50" max="53" width="9" style="83" customWidth="1"/>
    <col min="54" max="54" width="10.875" style="83" customWidth="1"/>
    <col min="55" max="57" width="9" style="73" customWidth="1"/>
    <col min="58" max="58" width="11.5" style="73" customWidth="1"/>
    <col min="59" max="16384" width="9" style="73"/>
  </cols>
  <sheetData>
    <row r="1" spans="1:67" ht="33.75" thickBot="1">
      <c r="A1" s="70"/>
      <c r="C1" s="70"/>
      <c r="D1" s="107" t="s">
        <v>92</v>
      </c>
      <c r="F1" s="85" t="s">
        <v>93</v>
      </c>
      <c r="H1" s="85"/>
      <c r="I1" s="85"/>
      <c r="J1" s="85"/>
      <c r="K1" s="85"/>
      <c r="L1" s="85"/>
      <c r="M1" s="85"/>
      <c r="N1" s="85"/>
      <c r="P1" s="70"/>
      <c r="Q1" s="70"/>
      <c r="R1" s="70"/>
      <c r="S1" s="70"/>
      <c r="T1" s="70"/>
      <c r="U1" s="70"/>
      <c r="V1" s="70"/>
      <c r="AK1" s="99"/>
      <c r="AN1" s="99"/>
      <c r="AX1" s="99"/>
      <c r="BC1" s="97"/>
      <c r="BD1" s="97"/>
      <c r="BE1" s="97"/>
      <c r="BF1" s="97"/>
      <c r="BG1" s="97"/>
      <c r="BH1" s="97"/>
      <c r="BI1" s="97"/>
      <c r="BJ1" s="97"/>
      <c r="BK1" s="97"/>
      <c r="BL1" s="97"/>
      <c r="BM1" s="97"/>
      <c r="BN1" s="97"/>
      <c r="BO1" s="97"/>
    </row>
    <row r="2" spans="1:67" ht="23.25" customHeight="1" thickTop="1">
      <c r="A2" s="74"/>
      <c r="B2" s="74"/>
      <c r="C2" s="70"/>
      <c r="D2" s="84" t="s">
        <v>113</v>
      </c>
      <c r="E2" s="119"/>
      <c r="F2" s="81"/>
      <c r="G2" s="70"/>
      <c r="H2" s="70"/>
      <c r="I2" s="81"/>
      <c r="J2" s="81"/>
      <c r="K2" s="81"/>
      <c r="L2" s="81"/>
      <c r="M2" s="81"/>
      <c r="N2" s="81"/>
      <c r="O2" s="98"/>
      <c r="P2" s="70"/>
      <c r="Q2" s="70"/>
      <c r="R2" s="70"/>
      <c r="BC2" s="97"/>
      <c r="BD2" s="97"/>
      <c r="BE2" s="97"/>
      <c r="BF2" s="97"/>
      <c r="BG2" s="97"/>
      <c r="BH2" s="97"/>
      <c r="BI2" s="97"/>
      <c r="BJ2" s="97"/>
      <c r="BK2" s="97"/>
      <c r="BL2" s="97"/>
      <c r="BM2" s="97"/>
      <c r="BN2" s="97"/>
      <c r="BO2" s="97"/>
    </row>
    <row r="3" spans="1:67" ht="30" customHeight="1" thickBot="1">
      <c r="A3" s="70"/>
      <c r="C3" s="75" t="s">
        <v>71</v>
      </c>
      <c r="D3" s="132">
        <v>45016</v>
      </c>
      <c r="E3" s="120"/>
      <c r="F3" s="76"/>
      <c r="G3" s="70"/>
      <c r="H3" s="76"/>
      <c r="I3" s="76"/>
      <c r="J3" s="76"/>
      <c r="K3" s="76"/>
      <c r="L3" s="76"/>
      <c r="M3" s="76"/>
      <c r="N3" s="76"/>
      <c r="O3" s="72"/>
      <c r="P3" s="70"/>
      <c r="Q3" s="70"/>
      <c r="R3" s="70"/>
      <c r="S3" s="70"/>
      <c r="T3" s="93"/>
      <c r="U3" s="93"/>
      <c r="V3" s="92"/>
      <c r="AC3" s="164"/>
      <c r="AG3" s="164"/>
      <c r="AO3" s="165"/>
      <c r="AP3" s="165"/>
      <c r="AQ3" s="165"/>
      <c r="AR3" s="165"/>
      <c r="BB3" s="192"/>
      <c r="BC3" s="192"/>
      <c r="BD3" s="97"/>
      <c r="BE3" s="97"/>
      <c r="BF3" s="97"/>
      <c r="BG3" s="97"/>
      <c r="BH3" s="97"/>
      <c r="BI3" s="97"/>
      <c r="BJ3" s="97"/>
      <c r="BK3" s="97"/>
      <c r="BL3" s="97"/>
      <c r="BM3" s="97"/>
      <c r="BN3" s="97"/>
      <c r="BO3" s="97"/>
    </row>
    <row r="4" spans="1:67" ht="29.25" customHeight="1" thickTop="1">
      <c r="A4" s="204"/>
      <c r="B4" s="205" t="s">
        <v>2</v>
      </c>
      <c r="C4" s="206" t="s">
        <v>66</v>
      </c>
      <c r="D4" s="208" t="s">
        <v>72</v>
      </c>
      <c r="E4" s="210" t="s">
        <v>76</v>
      </c>
      <c r="F4" s="211"/>
      <c r="G4" s="200" t="s">
        <v>94</v>
      </c>
      <c r="H4" s="194" t="s">
        <v>91</v>
      </c>
      <c r="I4" s="194" t="s">
        <v>90</v>
      </c>
      <c r="J4" s="198" t="s">
        <v>84</v>
      </c>
      <c r="K4" s="199"/>
      <c r="L4" s="196" t="s">
        <v>86</v>
      </c>
      <c r="M4" s="196" t="s">
        <v>88</v>
      </c>
      <c r="N4" s="202" t="s">
        <v>87</v>
      </c>
      <c r="O4" s="196" t="s">
        <v>89</v>
      </c>
      <c r="P4" s="70"/>
      <c r="Q4" s="70"/>
      <c r="R4" s="191"/>
      <c r="S4" s="166"/>
      <c r="T4" s="167"/>
      <c r="U4" s="167"/>
      <c r="V4" s="167"/>
      <c r="W4" s="193"/>
      <c r="X4" s="193"/>
      <c r="Y4" s="168"/>
      <c r="Z4" s="168"/>
      <c r="AA4" s="166"/>
      <c r="AB4" s="167"/>
      <c r="AC4" s="166"/>
      <c r="AD4" s="169"/>
      <c r="AE4" s="167"/>
      <c r="AF4" s="167"/>
      <c r="AG4" s="166"/>
      <c r="AH4" s="167"/>
      <c r="AI4" s="167"/>
      <c r="AK4" s="170"/>
      <c r="AL4" s="170"/>
      <c r="AM4" s="170"/>
      <c r="AN4" s="170"/>
      <c r="AQ4" s="170"/>
      <c r="AR4" s="170"/>
      <c r="AS4" s="170"/>
      <c r="AU4" s="170"/>
      <c r="AV4" s="171"/>
      <c r="AW4" s="171"/>
      <c r="AX4" s="169"/>
      <c r="AY4" s="172"/>
      <c r="AZ4" s="170"/>
    </row>
    <row r="5" spans="1:67" ht="33" customHeight="1">
      <c r="A5" s="204"/>
      <c r="B5" s="205"/>
      <c r="C5" s="207"/>
      <c r="D5" s="209"/>
      <c r="E5" s="173" t="s">
        <v>77</v>
      </c>
      <c r="F5" s="174" t="s">
        <v>78</v>
      </c>
      <c r="G5" s="201"/>
      <c r="H5" s="195"/>
      <c r="I5" s="195"/>
      <c r="J5" s="175" t="s">
        <v>83</v>
      </c>
      <c r="K5" s="176" t="s">
        <v>85</v>
      </c>
      <c r="L5" s="195"/>
      <c r="M5" s="195"/>
      <c r="N5" s="203"/>
      <c r="O5" s="197"/>
      <c r="P5" s="70"/>
      <c r="Q5" s="70"/>
      <c r="R5" s="191"/>
      <c r="S5" s="177"/>
      <c r="T5" s="177"/>
      <c r="U5" s="177"/>
      <c r="V5" s="177"/>
      <c r="W5" s="164"/>
      <c r="X5" s="164"/>
      <c r="Y5" s="164"/>
      <c r="Z5" s="164"/>
      <c r="AA5" s="164"/>
      <c r="AB5" s="164"/>
      <c r="AC5" s="164"/>
      <c r="AD5" s="165"/>
      <c r="AE5" s="178"/>
      <c r="AF5" s="178"/>
      <c r="AG5" s="164"/>
      <c r="AH5" s="164"/>
      <c r="AI5" s="179"/>
      <c r="AJ5" s="180"/>
      <c r="AK5" s="181"/>
      <c r="AL5" s="181"/>
      <c r="AM5" s="181"/>
      <c r="AN5" s="181"/>
      <c r="AO5" s="181"/>
      <c r="AP5" s="181"/>
      <c r="AQ5" s="181"/>
      <c r="AR5" s="181"/>
      <c r="AS5" s="182"/>
      <c r="AT5" s="181"/>
      <c r="AU5" s="182"/>
      <c r="AV5" s="180"/>
      <c r="AW5" s="180"/>
      <c r="AX5" s="181"/>
      <c r="AY5" s="165"/>
      <c r="AZ5" s="165"/>
      <c r="BC5" s="183"/>
    </row>
    <row r="6" spans="1:67" ht="45.75" customHeight="1">
      <c r="A6" s="77"/>
      <c r="B6" s="184"/>
      <c r="C6" s="185"/>
      <c r="D6" s="69"/>
      <c r="E6" s="189" t="str">
        <f>IFERROR(INDEX((科目別集計!$B$27:$C$30),MATCH(F6,科目別集計!$C$27:$C$30,0),1),"")</f>
        <v>特定資産</v>
      </c>
      <c r="F6" s="69" t="s">
        <v>82</v>
      </c>
      <c r="G6" s="68"/>
      <c r="H6" s="162"/>
      <c r="I6" s="162"/>
      <c r="J6" s="137"/>
      <c r="K6" s="137"/>
      <c r="L6" s="137"/>
      <c r="M6" s="137"/>
      <c r="N6" s="140"/>
      <c r="O6" s="66"/>
      <c r="P6" s="81"/>
      <c r="Q6" s="70"/>
      <c r="R6" s="70"/>
      <c r="S6" s="88"/>
      <c r="T6" s="70"/>
      <c r="U6" s="91"/>
      <c r="V6" s="91"/>
      <c r="W6" s="87"/>
      <c r="X6" s="87"/>
      <c r="Z6" s="87"/>
      <c r="AA6" s="89"/>
      <c r="AB6" s="87"/>
      <c r="AC6" s="105"/>
      <c r="AD6" s="106"/>
      <c r="AE6" s="105"/>
      <c r="AF6" s="95"/>
      <c r="AG6" s="90"/>
      <c r="AH6" s="90"/>
      <c r="AI6" s="90"/>
      <c r="AJ6" s="100"/>
      <c r="AK6" s="100"/>
      <c r="AL6" s="103"/>
      <c r="AM6" s="103"/>
      <c r="AN6" s="100"/>
      <c r="AO6" s="101"/>
      <c r="AP6" s="104"/>
      <c r="AQ6" s="104"/>
      <c r="AS6" s="99"/>
      <c r="AT6" s="101"/>
      <c r="AU6" s="102"/>
      <c r="AV6" s="101"/>
      <c r="AW6" s="101"/>
      <c r="AX6" s="101"/>
      <c r="BB6" s="131"/>
      <c r="BC6" s="96"/>
      <c r="BJ6" s="130"/>
      <c r="BK6" s="130"/>
      <c r="BL6" s="130"/>
      <c r="BM6" s="130"/>
    </row>
    <row r="7" spans="1:67" ht="45.75" customHeight="1">
      <c r="A7" s="77"/>
      <c r="B7" s="184"/>
      <c r="C7" s="185"/>
      <c r="D7" s="69"/>
      <c r="E7" s="189" t="str">
        <f>IFERROR(INDEX((科目別集計!$B$27:$C$30),MATCH(F7,科目別集計!$C$27:$C$30,0),1),"")</f>
        <v>特定資産</v>
      </c>
      <c r="F7" s="69" t="s">
        <v>82</v>
      </c>
      <c r="G7" s="68"/>
      <c r="H7" s="162"/>
      <c r="I7" s="162"/>
      <c r="J7" s="137"/>
      <c r="K7" s="137"/>
      <c r="L7" s="137"/>
      <c r="M7" s="137"/>
      <c r="N7" s="140"/>
      <c r="O7" s="66"/>
      <c r="P7" s="81"/>
      <c r="Q7" s="70"/>
      <c r="R7" s="70"/>
      <c r="S7" s="88"/>
      <c r="T7" s="70"/>
      <c r="U7" s="91"/>
      <c r="V7" s="91"/>
      <c r="W7" s="87"/>
      <c r="X7" s="87"/>
      <c r="Z7" s="87"/>
      <c r="AA7" s="89"/>
      <c r="AB7" s="87"/>
      <c r="AC7" s="105"/>
      <c r="AD7" s="106"/>
      <c r="AE7" s="105"/>
      <c r="AF7" s="95"/>
      <c r="AG7" s="90"/>
      <c r="AH7" s="90"/>
      <c r="AI7" s="90"/>
      <c r="AJ7" s="100"/>
      <c r="AK7" s="100"/>
      <c r="AL7" s="103"/>
      <c r="AM7" s="103"/>
      <c r="AN7" s="100"/>
      <c r="AO7" s="101"/>
      <c r="AP7" s="104"/>
      <c r="AQ7" s="104"/>
      <c r="AS7" s="99"/>
      <c r="AT7" s="101"/>
      <c r="AU7" s="102"/>
      <c r="AV7" s="101"/>
      <c r="AW7" s="101"/>
      <c r="AX7" s="101"/>
      <c r="BB7" s="131"/>
      <c r="BC7" s="96"/>
      <c r="BJ7" s="130"/>
      <c r="BK7" s="130"/>
      <c r="BL7" s="130"/>
      <c r="BM7" s="130"/>
    </row>
    <row r="8" spans="1:67" ht="45.75" customHeight="1">
      <c r="A8" s="77"/>
      <c r="B8" s="184"/>
      <c r="C8" s="185"/>
      <c r="D8" s="69"/>
      <c r="E8" s="189" t="str">
        <f>IFERROR(INDEX((科目別集計!$B$27:$C$30),MATCH(F8,科目別集計!$C$27:$C$30,0),1),"")</f>
        <v>特定資産</v>
      </c>
      <c r="F8" s="69" t="s">
        <v>82</v>
      </c>
      <c r="G8" s="68"/>
      <c r="H8" s="162"/>
      <c r="I8" s="162"/>
      <c r="J8" s="137"/>
      <c r="K8" s="137"/>
      <c r="L8" s="137"/>
      <c r="M8" s="137"/>
      <c r="N8" s="140"/>
      <c r="O8" s="66"/>
      <c r="P8" s="81"/>
      <c r="Q8" s="70"/>
      <c r="R8" s="70"/>
      <c r="S8" s="88"/>
      <c r="T8" s="70"/>
      <c r="U8" s="91"/>
      <c r="V8" s="91"/>
      <c r="W8" s="87"/>
      <c r="X8" s="87"/>
      <c r="Z8" s="87"/>
      <c r="AA8" s="89"/>
      <c r="AB8" s="87"/>
      <c r="AC8" s="105"/>
      <c r="AD8" s="106"/>
      <c r="AE8" s="105"/>
      <c r="AF8" s="95"/>
      <c r="AG8" s="90"/>
      <c r="AH8" s="90"/>
      <c r="AI8" s="90"/>
      <c r="AJ8" s="100"/>
      <c r="AK8" s="100"/>
      <c r="AL8" s="103"/>
      <c r="AM8" s="103"/>
      <c r="AN8" s="100"/>
      <c r="AO8" s="101"/>
      <c r="AP8" s="104"/>
      <c r="AQ8" s="104"/>
      <c r="AS8" s="99"/>
      <c r="AT8" s="101"/>
      <c r="AU8" s="102"/>
      <c r="AV8" s="101"/>
      <c r="AW8" s="101"/>
      <c r="AX8" s="101"/>
      <c r="BB8" s="131"/>
      <c r="BC8" s="96"/>
      <c r="BJ8" s="130"/>
      <c r="BK8" s="130"/>
      <c r="BL8" s="130"/>
      <c r="BM8" s="130"/>
    </row>
    <row r="9" spans="1:67" ht="45.75" customHeight="1">
      <c r="A9" s="77"/>
      <c r="B9" s="184"/>
      <c r="C9" s="185"/>
      <c r="D9" s="69"/>
      <c r="E9" s="189" t="str">
        <f>IFERROR(INDEX((科目別集計!$B$27:$C$30),MATCH(F9,科目別集計!$C$27:$C$30,0),1),"")</f>
        <v>特定資産</v>
      </c>
      <c r="F9" s="69" t="s">
        <v>82</v>
      </c>
      <c r="G9" s="68"/>
      <c r="H9" s="162"/>
      <c r="I9" s="162"/>
      <c r="J9" s="137"/>
      <c r="K9" s="137"/>
      <c r="L9" s="137"/>
      <c r="M9" s="137"/>
      <c r="N9" s="140"/>
      <c r="O9" s="66"/>
      <c r="P9" s="81"/>
      <c r="Q9" s="70"/>
      <c r="R9" s="70"/>
      <c r="S9" s="88"/>
      <c r="T9" s="70"/>
      <c r="U9" s="91"/>
      <c r="V9" s="91"/>
      <c r="W9" s="87"/>
      <c r="X9" s="87"/>
      <c r="Z9" s="87"/>
      <c r="AA9" s="89"/>
      <c r="AB9" s="87"/>
      <c r="AC9" s="105"/>
      <c r="AD9" s="106"/>
      <c r="AE9" s="105"/>
      <c r="AF9" s="95"/>
      <c r="AG9" s="90"/>
      <c r="AH9" s="90"/>
      <c r="AI9" s="90"/>
      <c r="AJ9" s="100"/>
      <c r="AK9" s="100"/>
      <c r="AL9" s="103"/>
      <c r="AM9" s="103"/>
      <c r="AN9" s="100"/>
      <c r="AO9" s="101"/>
      <c r="AP9" s="104"/>
      <c r="AQ9" s="104"/>
      <c r="AS9" s="99"/>
      <c r="AT9" s="101"/>
      <c r="AU9" s="102"/>
      <c r="AV9" s="101"/>
      <c r="AW9" s="101"/>
      <c r="AX9" s="101"/>
      <c r="BB9" s="131"/>
      <c r="BC9" s="96"/>
      <c r="BJ9" s="130"/>
      <c r="BK9" s="130"/>
      <c r="BL9" s="130"/>
      <c r="BM9" s="130"/>
    </row>
    <row r="10" spans="1:67" ht="45.75" customHeight="1">
      <c r="A10" s="77"/>
      <c r="B10" s="186"/>
      <c r="C10" s="187"/>
      <c r="D10" s="69"/>
      <c r="E10" s="189" t="str">
        <f>IFERROR(INDEX((科目別集計!$B$27:$C$30),MATCH(F10,科目別集計!$C$27:$C$30,0),1),"")</f>
        <v>特定資産</v>
      </c>
      <c r="F10" s="69" t="s">
        <v>82</v>
      </c>
      <c r="G10" s="68"/>
      <c r="H10" s="162"/>
      <c r="I10" s="163"/>
      <c r="J10" s="138"/>
      <c r="K10" s="138"/>
      <c r="L10" s="138"/>
      <c r="M10" s="138"/>
      <c r="N10" s="140"/>
      <c r="O10" s="66"/>
      <c r="P10" s="81"/>
      <c r="Q10" s="70"/>
      <c r="R10" s="70"/>
      <c r="S10" s="88"/>
      <c r="T10" s="70"/>
      <c r="U10" s="91"/>
      <c r="V10" s="91"/>
      <c r="W10" s="87"/>
      <c r="X10" s="87"/>
      <c r="Z10" s="87"/>
      <c r="AA10" s="89"/>
      <c r="AB10" s="87"/>
      <c r="AC10" s="105"/>
      <c r="AD10" s="106"/>
      <c r="AE10" s="105"/>
      <c r="AF10" s="95"/>
      <c r="AG10" s="90"/>
      <c r="AH10" s="90"/>
      <c r="AI10" s="90"/>
      <c r="AJ10" s="100"/>
      <c r="AK10" s="100"/>
      <c r="AL10" s="103"/>
      <c r="AM10" s="103"/>
      <c r="AN10" s="100"/>
      <c r="AO10" s="101"/>
      <c r="AP10" s="104"/>
      <c r="AQ10" s="104"/>
      <c r="AS10" s="99"/>
      <c r="AT10" s="101"/>
      <c r="AU10" s="102"/>
      <c r="AV10" s="101"/>
      <c r="AW10" s="101"/>
      <c r="AX10" s="101"/>
      <c r="BB10" s="131"/>
      <c r="BC10" s="96"/>
      <c r="BJ10" s="130"/>
      <c r="BK10" s="130"/>
      <c r="BL10" s="130"/>
      <c r="BM10" s="130"/>
    </row>
    <row r="11" spans="1:67" ht="45.75" customHeight="1">
      <c r="A11" s="77"/>
      <c r="B11" s="186"/>
      <c r="C11" s="187"/>
      <c r="D11" s="69"/>
      <c r="E11" s="189" t="str">
        <f>IFERROR(INDEX((科目別集計!$B$27:$C$30),MATCH(F11,科目別集計!$C$27:$C$30,0),1),"")</f>
        <v>特定資産</v>
      </c>
      <c r="F11" s="69" t="s">
        <v>82</v>
      </c>
      <c r="G11" s="68"/>
      <c r="H11" s="162"/>
      <c r="I11" s="163"/>
      <c r="J11" s="138"/>
      <c r="K11" s="138"/>
      <c r="L11" s="138"/>
      <c r="M11" s="138"/>
      <c r="N11" s="140"/>
      <c r="O11" s="66"/>
      <c r="P11" s="81"/>
      <c r="Q11" s="70"/>
      <c r="R11" s="70"/>
      <c r="S11" s="88"/>
      <c r="T11" s="70"/>
      <c r="U11" s="91"/>
      <c r="V11" s="91"/>
      <c r="W11" s="87"/>
      <c r="X11" s="87"/>
      <c r="Z11" s="87"/>
      <c r="AA11" s="89"/>
      <c r="AB11" s="87"/>
      <c r="AC11" s="105"/>
      <c r="AD11" s="106"/>
      <c r="AE11" s="105"/>
      <c r="AF11" s="95"/>
      <c r="AG11" s="90"/>
      <c r="AH11" s="90"/>
      <c r="AI11" s="90"/>
      <c r="AJ11" s="100"/>
      <c r="AK11" s="100"/>
      <c r="AL11" s="103"/>
      <c r="AM11" s="103"/>
      <c r="AN11" s="100"/>
      <c r="AO11" s="101"/>
      <c r="AP11" s="104"/>
      <c r="AQ11" s="104"/>
      <c r="AS11" s="99"/>
      <c r="AT11" s="101"/>
      <c r="AU11" s="102"/>
      <c r="AV11" s="101"/>
      <c r="AW11" s="101"/>
      <c r="AX11" s="101"/>
      <c r="BB11" s="131"/>
      <c r="BC11" s="96"/>
      <c r="BJ11" s="130"/>
      <c r="BK11" s="130"/>
      <c r="BL11" s="130"/>
      <c r="BM11" s="130"/>
    </row>
    <row r="12" spans="1:67" ht="45.75" customHeight="1">
      <c r="A12" s="77"/>
      <c r="B12" s="186"/>
      <c r="C12" s="187"/>
      <c r="D12" s="69"/>
      <c r="E12" s="189" t="str">
        <f>IFERROR(INDEX((科目別集計!$B$27:$C$30),MATCH(F12,科目別集計!$C$27:$C$30,0),1),"")</f>
        <v>特定資産</v>
      </c>
      <c r="F12" s="69" t="s">
        <v>82</v>
      </c>
      <c r="G12" s="68"/>
      <c r="H12" s="162"/>
      <c r="I12" s="163"/>
      <c r="J12" s="138"/>
      <c r="K12" s="138"/>
      <c r="L12" s="138"/>
      <c r="M12" s="138"/>
      <c r="N12" s="140"/>
      <c r="O12" s="66"/>
      <c r="P12" s="81"/>
      <c r="Q12" s="70"/>
      <c r="R12" s="70"/>
      <c r="S12" s="88"/>
      <c r="T12" s="70"/>
      <c r="U12" s="91"/>
      <c r="V12" s="91"/>
      <c r="W12" s="87"/>
      <c r="X12" s="87"/>
      <c r="Z12" s="87"/>
      <c r="AA12" s="89"/>
      <c r="AB12" s="87"/>
      <c r="AC12" s="105"/>
      <c r="AD12" s="106"/>
      <c r="AE12" s="105"/>
      <c r="AF12" s="95"/>
      <c r="AG12" s="90"/>
      <c r="AH12" s="90"/>
      <c r="AI12" s="90"/>
      <c r="AJ12" s="100"/>
      <c r="AK12" s="100"/>
      <c r="AL12" s="103"/>
      <c r="AM12" s="103"/>
      <c r="AN12" s="100"/>
      <c r="AO12" s="101"/>
      <c r="AP12" s="104"/>
      <c r="AQ12" s="104"/>
      <c r="AS12" s="99"/>
      <c r="AT12" s="101"/>
      <c r="AU12" s="102"/>
      <c r="AV12" s="101"/>
      <c r="AW12" s="101"/>
      <c r="AX12" s="101"/>
      <c r="BB12" s="131"/>
      <c r="BC12" s="96"/>
      <c r="BJ12" s="130"/>
      <c r="BK12" s="130"/>
      <c r="BL12" s="130"/>
      <c r="BM12" s="130"/>
    </row>
    <row r="13" spans="1:67" ht="45.75" customHeight="1">
      <c r="A13" s="77"/>
      <c r="B13" s="186"/>
      <c r="C13" s="187"/>
      <c r="D13" s="69"/>
      <c r="E13" s="189" t="str">
        <f>IFERROR(INDEX((科目別集計!$B$27:$C$30),MATCH(F13,科目別集計!$C$27:$C$30,0),1),"")</f>
        <v>特定資産</v>
      </c>
      <c r="F13" s="69" t="s">
        <v>82</v>
      </c>
      <c r="G13" s="68"/>
      <c r="H13" s="162"/>
      <c r="I13" s="163"/>
      <c r="J13" s="138"/>
      <c r="K13" s="138"/>
      <c r="L13" s="138"/>
      <c r="M13" s="138"/>
      <c r="N13" s="140"/>
      <c r="O13" s="66"/>
      <c r="P13" s="81"/>
      <c r="Q13" s="70"/>
      <c r="R13" s="70"/>
      <c r="S13" s="88"/>
      <c r="T13" s="70"/>
      <c r="U13" s="91"/>
      <c r="V13" s="91"/>
      <c r="W13" s="87"/>
      <c r="X13" s="87"/>
      <c r="Z13" s="87"/>
      <c r="AA13" s="89"/>
      <c r="AB13" s="87"/>
      <c r="AC13" s="105"/>
      <c r="AD13" s="106"/>
      <c r="AE13" s="105"/>
      <c r="AF13" s="95"/>
      <c r="AG13" s="90"/>
      <c r="AH13" s="90"/>
      <c r="AI13" s="90"/>
      <c r="AJ13" s="100"/>
      <c r="AK13" s="100"/>
      <c r="AL13" s="103"/>
      <c r="AM13" s="103"/>
      <c r="AN13" s="100"/>
      <c r="AO13" s="101"/>
      <c r="AP13" s="104"/>
      <c r="AQ13" s="104"/>
      <c r="AS13" s="99"/>
      <c r="AT13" s="101"/>
      <c r="AU13" s="102"/>
      <c r="AV13" s="101"/>
      <c r="AW13" s="101"/>
      <c r="AX13" s="101"/>
      <c r="BB13" s="131"/>
      <c r="BC13" s="96"/>
      <c r="BJ13" s="130"/>
      <c r="BK13" s="130"/>
      <c r="BL13" s="130"/>
      <c r="BM13" s="130"/>
    </row>
    <row r="14" spans="1:67" ht="45.75" customHeight="1">
      <c r="A14" s="77"/>
      <c r="B14" s="186"/>
      <c r="C14" s="187"/>
      <c r="D14" s="69"/>
      <c r="E14" s="189" t="str">
        <f>IFERROR(INDEX((科目別集計!$B$27:$C$30),MATCH(F14,科目別集計!$C$27:$C$30,0),1),"")</f>
        <v>特定資産</v>
      </c>
      <c r="F14" s="69" t="s">
        <v>82</v>
      </c>
      <c r="G14" s="68"/>
      <c r="H14" s="162"/>
      <c r="I14" s="163"/>
      <c r="J14" s="138"/>
      <c r="K14" s="138"/>
      <c r="L14" s="138"/>
      <c r="M14" s="138"/>
      <c r="N14" s="140"/>
      <c r="O14" s="66"/>
      <c r="P14" s="81"/>
      <c r="Q14" s="70"/>
      <c r="R14" s="70"/>
      <c r="S14" s="88"/>
      <c r="T14" s="70"/>
      <c r="U14" s="91"/>
      <c r="V14" s="91"/>
      <c r="W14" s="87"/>
      <c r="X14" s="87"/>
      <c r="Z14" s="87"/>
      <c r="AA14" s="89"/>
      <c r="AB14" s="87"/>
      <c r="AC14" s="105"/>
      <c r="AD14" s="106"/>
      <c r="AE14" s="105"/>
      <c r="AF14" s="95"/>
      <c r="AG14" s="90"/>
      <c r="AH14" s="90"/>
      <c r="AI14" s="90"/>
      <c r="AJ14" s="100"/>
      <c r="AK14" s="100"/>
      <c r="AL14" s="103"/>
      <c r="AM14" s="103"/>
      <c r="AN14" s="100"/>
      <c r="AO14" s="101"/>
      <c r="AP14" s="104"/>
      <c r="AQ14" s="104"/>
      <c r="AS14" s="99"/>
      <c r="AT14" s="101"/>
      <c r="AU14" s="102"/>
      <c r="AV14" s="101"/>
      <c r="AW14" s="101"/>
      <c r="AX14" s="101"/>
      <c r="BB14" s="131"/>
      <c r="BC14" s="96"/>
      <c r="BJ14" s="130"/>
      <c r="BK14" s="130"/>
      <c r="BL14" s="130"/>
      <c r="BM14" s="130"/>
    </row>
    <row r="15" spans="1:67" ht="45.75" customHeight="1">
      <c r="A15" s="77"/>
      <c r="B15" s="188"/>
      <c r="C15" s="184"/>
      <c r="D15" s="69"/>
      <c r="E15" s="189" t="str">
        <f>IFERROR(INDEX((科目別集計!$B$27:$C$30),MATCH(F15,科目別集計!$C$27:$C$30,0),1),"")</f>
        <v>特定資産</v>
      </c>
      <c r="F15" s="69" t="s">
        <v>82</v>
      </c>
      <c r="G15" s="68"/>
      <c r="H15" s="162"/>
      <c r="I15" s="163"/>
      <c r="J15" s="138"/>
      <c r="K15" s="138"/>
      <c r="L15" s="138"/>
      <c r="M15" s="138"/>
      <c r="N15" s="140"/>
      <c r="O15" s="66"/>
      <c r="P15" s="81"/>
      <c r="Q15" s="70"/>
      <c r="R15" s="70"/>
      <c r="S15" s="88"/>
      <c r="T15" s="70"/>
      <c r="U15" s="91"/>
      <c r="V15" s="91"/>
      <c r="W15" s="87"/>
      <c r="X15" s="87"/>
      <c r="Z15" s="87"/>
      <c r="AA15" s="89"/>
      <c r="AB15" s="87"/>
      <c r="AC15" s="105"/>
      <c r="AD15" s="106"/>
      <c r="AE15" s="105"/>
      <c r="AF15" s="95"/>
      <c r="AG15" s="90"/>
      <c r="AH15" s="90"/>
      <c r="AI15" s="90"/>
      <c r="AJ15" s="100"/>
      <c r="AK15" s="100"/>
      <c r="AL15" s="103"/>
      <c r="AM15" s="103"/>
      <c r="AN15" s="100"/>
      <c r="AO15" s="101"/>
      <c r="AP15" s="104"/>
      <c r="AQ15" s="104"/>
      <c r="AS15" s="99"/>
      <c r="AT15" s="101"/>
      <c r="AU15" s="102"/>
      <c r="AV15" s="101"/>
      <c r="AW15" s="101"/>
      <c r="AX15" s="101"/>
      <c r="BB15" s="131"/>
      <c r="BC15" s="96"/>
      <c r="BJ15" s="130"/>
      <c r="BK15" s="130"/>
      <c r="BL15" s="130"/>
      <c r="BM15" s="130"/>
    </row>
    <row r="16" spans="1:67" ht="45.75" customHeight="1">
      <c r="A16" s="77"/>
      <c r="B16" s="188"/>
      <c r="C16" s="184"/>
      <c r="D16" s="69"/>
      <c r="E16" s="189" t="str">
        <f>IFERROR(INDEX((科目別集計!$B$27:$C$30),MATCH(F16,科目別集計!$C$27:$C$30,0),1),"")</f>
        <v>特定資産</v>
      </c>
      <c r="F16" s="69" t="s">
        <v>82</v>
      </c>
      <c r="G16" s="68"/>
      <c r="H16" s="162"/>
      <c r="I16" s="163"/>
      <c r="J16" s="138"/>
      <c r="K16" s="138"/>
      <c r="L16" s="138"/>
      <c r="M16" s="138"/>
      <c r="N16" s="140"/>
      <c r="O16" s="66"/>
      <c r="P16" s="81"/>
      <c r="Q16" s="70"/>
      <c r="R16" s="70"/>
      <c r="S16" s="88"/>
      <c r="T16" s="70"/>
      <c r="U16" s="91"/>
      <c r="V16" s="91"/>
      <c r="W16" s="87"/>
      <c r="X16" s="87"/>
      <c r="Z16" s="87"/>
      <c r="AA16" s="89"/>
      <c r="AB16" s="87"/>
      <c r="AC16" s="105"/>
      <c r="AD16" s="106"/>
      <c r="AE16" s="105"/>
      <c r="AF16" s="95"/>
      <c r="AG16" s="90"/>
      <c r="AH16" s="90"/>
      <c r="AI16" s="90"/>
      <c r="AJ16" s="100"/>
      <c r="AK16" s="100"/>
      <c r="AL16" s="103"/>
      <c r="AM16" s="103"/>
      <c r="AN16" s="100"/>
      <c r="AO16" s="101"/>
      <c r="AP16" s="104"/>
      <c r="AQ16" s="104"/>
      <c r="AS16" s="99"/>
      <c r="AT16" s="101"/>
      <c r="AU16" s="102"/>
      <c r="AV16" s="101"/>
      <c r="AW16" s="101"/>
      <c r="AX16" s="101"/>
      <c r="BB16" s="131"/>
      <c r="BC16" s="96"/>
      <c r="BJ16" s="130"/>
      <c r="BK16" s="130"/>
      <c r="BL16" s="130"/>
      <c r="BM16" s="130"/>
    </row>
    <row r="17" spans="1:65" ht="45.75" customHeight="1">
      <c r="A17" s="77"/>
      <c r="B17" s="188"/>
      <c r="C17" s="184"/>
      <c r="D17" s="69"/>
      <c r="E17" s="189" t="str">
        <f>IFERROR(INDEX((科目別集計!$B$27:$C$30),MATCH(F17,科目別集計!$C$27:$C$30,0),1),"")</f>
        <v>特定資産</v>
      </c>
      <c r="F17" s="69" t="s">
        <v>82</v>
      </c>
      <c r="G17" s="68"/>
      <c r="H17" s="162"/>
      <c r="I17" s="163"/>
      <c r="J17" s="138"/>
      <c r="K17" s="138"/>
      <c r="L17" s="138"/>
      <c r="M17" s="138"/>
      <c r="N17" s="140"/>
      <c r="O17" s="66"/>
      <c r="P17" s="81"/>
      <c r="Q17" s="70"/>
      <c r="R17" s="70"/>
      <c r="S17" s="88"/>
      <c r="T17" s="70"/>
      <c r="U17" s="91"/>
      <c r="V17" s="91"/>
      <c r="W17" s="87"/>
      <c r="X17" s="87"/>
      <c r="Z17" s="87"/>
      <c r="AA17" s="89"/>
      <c r="AB17" s="87"/>
      <c r="AC17" s="105"/>
      <c r="AD17" s="106"/>
      <c r="AE17" s="105"/>
      <c r="AF17" s="95"/>
      <c r="AG17" s="90"/>
      <c r="AH17" s="90"/>
      <c r="AI17" s="90"/>
      <c r="AJ17" s="100"/>
      <c r="AK17" s="100"/>
      <c r="AL17" s="103"/>
      <c r="AM17" s="103"/>
      <c r="AN17" s="100"/>
      <c r="AO17" s="101"/>
      <c r="AP17" s="104"/>
      <c r="AQ17" s="104"/>
      <c r="AS17" s="99"/>
      <c r="AT17" s="101"/>
      <c r="AU17" s="102"/>
      <c r="AV17" s="101"/>
      <c r="AW17" s="101"/>
      <c r="AX17" s="101"/>
      <c r="BB17" s="131"/>
      <c r="BC17" s="96"/>
      <c r="BJ17" s="130"/>
      <c r="BK17" s="130"/>
      <c r="BL17" s="130"/>
      <c r="BM17" s="130"/>
    </row>
    <row r="18" spans="1:65" ht="45.75" customHeight="1">
      <c r="A18" s="77"/>
      <c r="B18" s="188"/>
      <c r="C18" s="184"/>
      <c r="D18" s="69"/>
      <c r="E18" s="189" t="str">
        <f>IFERROR(INDEX((科目別集計!$B$27:$C$30),MATCH(F18,科目別集計!$C$27:$C$30,0),1),"")</f>
        <v>特定資産</v>
      </c>
      <c r="F18" s="69" t="s">
        <v>82</v>
      </c>
      <c r="G18" s="68"/>
      <c r="H18" s="162"/>
      <c r="I18" s="163"/>
      <c r="J18" s="138"/>
      <c r="K18" s="138"/>
      <c r="L18" s="138"/>
      <c r="M18" s="138"/>
      <c r="N18" s="140"/>
      <c r="O18" s="66"/>
      <c r="P18" s="81"/>
      <c r="Q18" s="70"/>
      <c r="R18" s="70"/>
      <c r="S18" s="88"/>
      <c r="T18" s="70"/>
      <c r="U18" s="91"/>
      <c r="V18" s="91"/>
      <c r="W18" s="87"/>
      <c r="X18" s="87"/>
      <c r="Z18" s="87"/>
      <c r="AA18" s="89"/>
      <c r="AB18" s="87"/>
      <c r="AC18" s="105"/>
      <c r="AD18" s="106"/>
      <c r="AE18" s="105"/>
      <c r="AF18" s="95"/>
      <c r="AG18" s="90"/>
      <c r="AH18" s="90"/>
      <c r="AI18" s="90"/>
      <c r="AJ18" s="100"/>
      <c r="AK18" s="100"/>
      <c r="AL18" s="103"/>
      <c r="AM18" s="103"/>
      <c r="AN18" s="100"/>
      <c r="AO18" s="101"/>
      <c r="AP18" s="104"/>
      <c r="AQ18" s="104"/>
      <c r="AS18" s="99"/>
      <c r="AT18" s="101"/>
      <c r="AU18" s="102"/>
      <c r="AV18" s="101"/>
      <c r="AW18" s="101"/>
      <c r="AX18" s="101"/>
      <c r="BB18" s="131"/>
      <c r="BC18" s="96"/>
      <c r="BJ18" s="130"/>
      <c r="BK18" s="130"/>
      <c r="BL18" s="130"/>
      <c r="BM18" s="130"/>
    </row>
    <row r="19" spans="1:65" ht="45.75" customHeight="1">
      <c r="A19" s="77"/>
      <c r="B19" s="188"/>
      <c r="C19" s="184"/>
      <c r="D19" s="69"/>
      <c r="E19" s="189" t="str">
        <f>IFERROR(INDEX((科目別集計!$B$27:$C$30),MATCH(F19,科目別集計!$C$27:$C$30,0),1),"")</f>
        <v>特定資産</v>
      </c>
      <c r="F19" s="69" t="s">
        <v>82</v>
      </c>
      <c r="G19" s="68"/>
      <c r="H19" s="162"/>
      <c r="I19" s="163"/>
      <c r="J19" s="138"/>
      <c r="K19" s="138"/>
      <c r="L19" s="138"/>
      <c r="M19" s="138"/>
      <c r="N19" s="140"/>
      <c r="O19" s="66"/>
      <c r="P19" s="81"/>
      <c r="Q19" s="70"/>
      <c r="R19" s="70"/>
      <c r="S19" s="88"/>
      <c r="T19" s="70"/>
      <c r="U19" s="91"/>
      <c r="V19" s="91"/>
      <c r="W19" s="87"/>
      <c r="X19" s="87"/>
      <c r="Z19" s="87"/>
      <c r="AA19" s="89"/>
      <c r="AB19" s="87"/>
      <c r="AC19" s="105"/>
      <c r="AD19" s="106"/>
      <c r="AE19" s="105"/>
      <c r="AF19" s="95"/>
      <c r="AG19" s="90"/>
      <c r="AH19" s="90"/>
      <c r="AI19" s="90"/>
      <c r="AJ19" s="100"/>
      <c r="AK19" s="100"/>
      <c r="AL19" s="103"/>
      <c r="AM19" s="103"/>
      <c r="AN19" s="100"/>
      <c r="AO19" s="101"/>
      <c r="AP19" s="104"/>
      <c r="AQ19" s="104"/>
      <c r="AS19" s="99"/>
      <c r="AT19" s="101"/>
      <c r="AU19" s="102"/>
      <c r="AV19" s="101"/>
      <c r="AW19" s="101"/>
      <c r="AX19" s="101"/>
      <c r="BB19" s="131"/>
      <c r="BC19" s="96"/>
      <c r="BJ19" s="130"/>
      <c r="BK19" s="130"/>
      <c r="BL19" s="130"/>
      <c r="BM19" s="130"/>
    </row>
    <row r="20" spans="1:65" ht="45.75" customHeight="1">
      <c r="A20" s="77"/>
      <c r="B20" s="188"/>
      <c r="C20" s="184"/>
      <c r="D20" s="69"/>
      <c r="E20" s="189" t="str">
        <f>IFERROR(INDEX((科目別集計!$B$27:$C$30),MATCH(F20,科目別集計!$C$27:$C$30,0),1),"")</f>
        <v>特定資産</v>
      </c>
      <c r="F20" s="69" t="s">
        <v>82</v>
      </c>
      <c r="G20" s="68"/>
      <c r="H20" s="162"/>
      <c r="I20" s="163"/>
      <c r="J20" s="138"/>
      <c r="K20" s="138"/>
      <c r="L20" s="138"/>
      <c r="M20" s="138"/>
      <c r="N20" s="140"/>
      <c r="O20" s="66"/>
      <c r="P20" s="81"/>
      <c r="Q20" s="70"/>
      <c r="R20" s="70"/>
      <c r="S20" s="88"/>
      <c r="T20" s="70"/>
      <c r="U20" s="91"/>
      <c r="V20" s="91"/>
      <c r="W20" s="87"/>
      <c r="X20" s="87"/>
      <c r="Z20" s="87"/>
      <c r="AA20" s="89"/>
      <c r="AB20" s="87"/>
      <c r="AC20" s="105"/>
      <c r="AD20" s="106"/>
      <c r="AE20" s="105"/>
      <c r="AF20" s="95"/>
      <c r="AG20" s="90"/>
      <c r="AH20" s="90"/>
      <c r="AI20" s="90"/>
      <c r="AJ20" s="100"/>
      <c r="AK20" s="100"/>
      <c r="AL20" s="103"/>
      <c r="AM20" s="103"/>
      <c r="AN20" s="100"/>
      <c r="AO20" s="101"/>
      <c r="AP20" s="104"/>
      <c r="AQ20" s="104"/>
      <c r="AS20" s="99"/>
      <c r="AT20" s="101"/>
      <c r="AU20" s="102"/>
      <c r="AV20" s="101"/>
      <c r="AW20" s="101"/>
      <c r="AX20" s="101"/>
      <c r="BB20" s="131"/>
      <c r="BC20" s="96"/>
      <c r="BJ20" s="130"/>
      <c r="BK20" s="130"/>
      <c r="BL20" s="130"/>
      <c r="BM20" s="130"/>
    </row>
    <row r="21" spans="1:65" ht="45.75" customHeight="1">
      <c r="A21" s="77"/>
      <c r="B21" s="188"/>
      <c r="C21" s="184"/>
      <c r="D21" s="69"/>
      <c r="E21" s="189" t="str">
        <f>IFERROR(INDEX((科目別集計!$B$27:$C$30),MATCH(F21,科目別集計!$C$27:$C$30,0),1),"")</f>
        <v>特定資産</v>
      </c>
      <c r="F21" s="69" t="s">
        <v>82</v>
      </c>
      <c r="G21" s="68"/>
      <c r="H21" s="162"/>
      <c r="I21" s="163"/>
      <c r="J21" s="138"/>
      <c r="K21" s="138"/>
      <c r="L21" s="138"/>
      <c r="M21" s="138"/>
      <c r="N21" s="140"/>
      <c r="O21" s="66"/>
      <c r="P21" s="81"/>
      <c r="Q21" s="70"/>
      <c r="R21" s="70"/>
      <c r="S21" s="88"/>
      <c r="T21" s="70"/>
      <c r="U21" s="91"/>
      <c r="V21" s="91"/>
      <c r="W21" s="87"/>
      <c r="X21" s="87"/>
      <c r="Z21" s="87"/>
      <c r="AA21" s="89"/>
      <c r="AB21" s="87"/>
      <c r="AC21" s="105"/>
      <c r="AD21" s="106"/>
      <c r="AE21" s="105"/>
      <c r="AF21" s="95"/>
      <c r="AG21" s="90"/>
      <c r="AH21" s="90"/>
      <c r="AI21" s="90"/>
      <c r="AJ21" s="100"/>
      <c r="AK21" s="100"/>
      <c r="AL21" s="103"/>
      <c r="AM21" s="103"/>
      <c r="AN21" s="100"/>
      <c r="AO21" s="101"/>
      <c r="AP21" s="104"/>
      <c r="AQ21" s="104"/>
      <c r="AS21" s="99"/>
      <c r="AT21" s="101"/>
      <c r="AU21" s="102"/>
      <c r="AV21" s="101"/>
      <c r="AW21" s="101"/>
      <c r="AX21" s="101"/>
      <c r="BB21" s="131"/>
      <c r="BC21" s="96"/>
      <c r="BJ21" s="130"/>
      <c r="BK21" s="130"/>
      <c r="BL21" s="130"/>
      <c r="BM21" s="130"/>
    </row>
    <row r="22" spans="1:65" ht="45.75" customHeight="1">
      <c r="A22" s="77"/>
      <c r="B22" s="184"/>
      <c r="C22" s="185"/>
      <c r="D22" s="69"/>
      <c r="E22" s="189" t="str">
        <f>IFERROR(INDEX((科目別集計!$B$27:$C$30),MATCH(F22,科目別集計!$C$27:$C$30,0),1),"")</f>
        <v>特定資産</v>
      </c>
      <c r="F22" s="69" t="s">
        <v>82</v>
      </c>
      <c r="G22" s="68"/>
      <c r="H22" s="162"/>
      <c r="I22" s="162"/>
      <c r="J22" s="137"/>
      <c r="K22" s="137"/>
      <c r="L22" s="137"/>
      <c r="M22" s="137"/>
      <c r="N22" s="140"/>
      <c r="O22" s="66"/>
      <c r="P22" s="81"/>
      <c r="Q22" s="70"/>
      <c r="R22" s="70"/>
      <c r="S22" s="88"/>
      <c r="T22" s="70"/>
      <c r="U22" s="91"/>
      <c r="V22" s="91"/>
      <c r="W22" s="87"/>
      <c r="X22" s="87"/>
      <c r="Z22" s="87"/>
      <c r="AA22" s="89"/>
      <c r="AB22" s="87"/>
      <c r="AC22" s="105"/>
      <c r="AD22" s="106"/>
      <c r="AE22" s="105"/>
      <c r="AF22" s="95"/>
      <c r="AG22" s="90"/>
      <c r="AH22" s="90"/>
      <c r="AI22" s="90"/>
      <c r="AJ22" s="100"/>
      <c r="AK22" s="100"/>
      <c r="AL22" s="103"/>
      <c r="AM22" s="103"/>
      <c r="AN22" s="100"/>
      <c r="AO22" s="101"/>
      <c r="AP22" s="104"/>
      <c r="AQ22" s="104"/>
      <c r="AS22" s="99"/>
      <c r="AT22" s="101"/>
      <c r="AU22" s="102"/>
      <c r="AV22" s="101"/>
      <c r="AW22" s="101"/>
      <c r="AX22" s="101"/>
      <c r="BB22" s="131"/>
      <c r="BC22" s="96"/>
      <c r="BJ22" s="130"/>
      <c r="BK22" s="130"/>
      <c r="BL22" s="130"/>
      <c r="BM22" s="130"/>
    </row>
    <row r="23" spans="1:65" ht="45.75" customHeight="1">
      <c r="A23" s="77"/>
      <c r="B23" s="184"/>
      <c r="C23" s="185"/>
      <c r="D23" s="69"/>
      <c r="E23" s="189" t="str">
        <f>IFERROR(INDEX((科目別集計!$B$27:$C$30),MATCH(F23,科目別集計!$C$27:$C$30,0),1),"")</f>
        <v>特定資産</v>
      </c>
      <c r="F23" s="69" t="s">
        <v>82</v>
      </c>
      <c r="G23" s="68"/>
      <c r="H23" s="162"/>
      <c r="I23" s="162"/>
      <c r="J23" s="137"/>
      <c r="K23" s="137"/>
      <c r="L23" s="137"/>
      <c r="M23" s="137"/>
      <c r="N23" s="140"/>
      <c r="O23" s="66"/>
      <c r="P23" s="81"/>
      <c r="Q23" s="70"/>
      <c r="R23" s="70"/>
      <c r="S23" s="88"/>
      <c r="T23" s="70"/>
      <c r="U23" s="91"/>
      <c r="V23" s="91"/>
      <c r="W23" s="87"/>
      <c r="X23" s="87"/>
      <c r="Z23" s="87"/>
      <c r="AA23" s="89"/>
      <c r="AB23" s="87"/>
      <c r="AC23" s="105"/>
      <c r="AD23" s="106"/>
      <c r="AE23" s="105"/>
      <c r="AF23" s="95"/>
      <c r="AG23" s="90"/>
      <c r="AH23" s="90"/>
      <c r="AI23" s="90"/>
      <c r="AJ23" s="100"/>
      <c r="AK23" s="100"/>
      <c r="AL23" s="103"/>
      <c r="AM23" s="103"/>
      <c r="AN23" s="100"/>
      <c r="AO23" s="101"/>
      <c r="AP23" s="104"/>
      <c r="AQ23" s="104"/>
      <c r="AS23" s="99"/>
      <c r="AT23" s="101"/>
      <c r="AU23" s="102"/>
      <c r="AV23" s="101"/>
      <c r="AW23" s="101"/>
      <c r="AX23" s="101"/>
      <c r="BB23" s="131"/>
      <c r="BC23" s="96"/>
      <c r="BJ23" s="130"/>
      <c r="BK23" s="130"/>
      <c r="BL23" s="130"/>
      <c r="BM23" s="130"/>
    </row>
    <row r="24" spans="1:65" ht="45.75" customHeight="1">
      <c r="A24" s="77"/>
      <c r="B24" s="184"/>
      <c r="C24" s="185"/>
      <c r="D24" s="69"/>
      <c r="E24" s="189" t="str">
        <f>IFERROR(INDEX((科目別集計!$B$27:$C$30),MATCH(F24,科目別集計!$C$27:$C$30,0),1),"")</f>
        <v>特定資産</v>
      </c>
      <c r="F24" s="69" t="s">
        <v>82</v>
      </c>
      <c r="G24" s="68"/>
      <c r="H24" s="162"/>
      <c r="I24" s="162"/>
      <c r="J24" s="137"/>
      <c r="K24" s="137"/>
      <c r="L24" s="137"/>
      <c r="M24" s="137"/>
      <c r="N24" s="140"/>
      <c r="O24" s="66"/>
      <c r="P24" s="81"/>
      <c r="Q24" s="70"/>
      <c r="R24" s="70"/>
      <c r="S24" s="88"/>
      <c r="T24" s="70"/>
      <c r="U24" s="91"/>
      <c r="V24" s="91"/>
      <c r="W24" s="87"/>
      <c r="X24" s="87"/>
      <c r="Z24" s="87"/>
      <c r="AA24" s="89"/>
      <c r="AB24" s="87"/>
      <c r="AC24" s="105"/>
      <c r="AD24" s="106"/>
      <c r="AE24" s="105"/>
      <c r="AF24" s="95"/>
      <c r="AG24" s="90"/>
      <c r="AH24" s="90"/>
      <c r="AI24" s="90"/>
      <c r="AJ24" s="100"/>
      <c r="AK24" s="100"/>
      <c r="AL24" s="103"/>
      <c r="AM24" s="103"/>
      <c r="AN24" s="100"/>
      <c r="AO24" s="101"/>
      <c r="AP24" s="104"/>
      <c r="AQ24" s="104"/>
      <c r="AS24" s="99"/>
      <c r="AT24" s="101"/>
      <c r="AU24" s="102"/>
      <c r="AV24" s="101"/>
      <c r="AW24" s="101"/>
      <c r="AX24" s="101"/>
      <c r="BB24" s="131"/>
      <c r="BC24" s="96"/>
      <c r="BJ24" s="130"/>
      <c r="BK24" s="130"/>
      <c r="BL24" s="130"/>
      <c r="BM24" s="130"/>
    </row>
    <row r="25" spans="1:65" ht="45.75" customHeight="1">
      <c r="A25" s="77"/>
      <c r="B25" s="186"/>
      <c r="C25" s="187"/>
      <c r="D25" s="69"/>
      <c r="E25" s="189" t="str">
        <f>IFERROR(INDEX((科目別集計!$B$27:$C$30),MATCH(F25,科目別集計!$C$27:$C$30,0),1),"")</f>
        <v>特定資産</v>
      </c>
      <c r="F25" s="69" t="s">
        <v>82</v>
      </c>
      <c r="G25" s="68"/>
      <c r="H25" s="162"/>
      <c r="I25" s="163"/>
      <c r="J25" s="138"/>
      <c r="K25" s="138"/>
      <c r="L25" s="138"/>
      <c r="M25" s="138"/>
      <c r="N25" s="140"/>
      <c r="O25" s="66"/>
      <c r="P25" s="81"/>
      <c r="Q25" s="70"/>
      <c r="R25" s="70"/>
      <c r="S25" s="88"/>
      <c r="T25" s="70"/>
      <c r="U25" s="91"/>
      <c r="V25" s="91"/>
      <c r="W25" s="87"/>
      <c r="X25" s="87"/>
      <c r="Z25" s="87"/>
      <c r="AA25" s="89"/>
      <c r="AB25" s="87"/>
      <c r="AC25" s="105"/>
      <c r="AD25" s="106"/>
      <c r="AE25" s="105"/>
      <c r="AF25" s="95"/>
      <c r="AG25" s="90"/>
      <c r="AH25" s="90"/>
      <c r="AI25" s="90"/>
      <c r="AJ25" s="100"/>
      <c r="AK25" s="100"/>
      <c r="AL25" s="103"/>
      <c r="AM25" s="103"/>
      <c r="AN25" s="100"/>
      <c r="AO25" s="101"/>
      <c r="AP25" s="104"/>
      <c r="AQ25" s="104"/>
      <c r="AS25" s="99"/>
      <c r="AT25" s="101"/>
      <c r="AU25" s="102"/>
      <c r="AV25" s="101"/>
      <c r="AW25" s="101"/>
      <c r="AX25" s="101"/>
      <c r="BB25" s="131"/>
      <c r="BC25" s="96"/>
      <c r="BJ25" s="130"/>
      <c r="BK25" s="130"/>
      <c r="BL25" s="130"/>
      <c r="BM25" s="130"/>
    </row>
    <row r="26" spans="1:65" ht="45.75" customHeight="1">
      <c r="A26" s="77"/>
      <c r="B26" s="186"/>
      <c r="C26" s="187"/>
      <c r="D26" s="69"/>
      <c r="E26" s="189" t="str">
        <f>IFERROR(INDEX((科目別集計!$B$27:$C$30),MATCH(F26,科目別集計!$C$27:$C$30,0),1),"")</f>
        <v>特定資産</v>
      </c>
      <c r="F26" s="69" t="s">
        <v>82</v>
      </c>
      <c r="G26" s="68"/>
      <c r="H26" s="162"/>
      <c r="I26" s="94"/>
      <c r="J26" s="139"/>
      <c r="K26" s="139"/>
      <c r="L26" s="139"/>
      <c r="M26" s="139"/>
      <c r="N26" s="140"/>
      <c r="O26" s="66"/>
      <c r="P26" s="81"/>
      <c r="Q26" s="70"/>
      <c r="R26" s="70"/>
      <c r="S26" s="88"/>
      <c r="T26" s="70"/>
      <c r="U26" s="91"/>
      <c r="V26" s="91"/>
      <c r="W26" s="87"/>
      <c r="X26" s="87"/>
      <c r="Z26" s="87"/>
      <c r="AA26" s="89"/>
      <c r="AB26" s="87"/>
      <c r="AC26" s="105"/>
      <c r="AD26" s="106"/>
      <c r="AE26" s="105"/>
      <c r="AF26" s="95"/>
      <c r="AG26" s="90"/>
      <c r="AH26" s="90"/>
      <c r="AI26" s="90"/>
      <c r="AJ26" s="100"/>
      <c r="AK26" s="100"/>
      <c r="AL26" s="103"/>
      <c r="AM26" s="103"/>
      <c r="AN26" s="100"/>
      <c r="AO26" s="101"/>
      <c r="AP26" s="104"/>
      <c r="AQ26" s="104"/>
      <c r="AS26" s="99"/>
      <c r="AT26" s="101"/>
      <c r="AU26" s="102"/>
      <c r="AV26" s="101"/>
      <c r="AW26" s="101"/>
      <c r="AX26" s="101"/>
      <c r="BB26" s="131"/>
      <c r="BC26" s="96"/>
      <c r="BJ26" s="130"/>
      <c r="BK26" s="130"/>
      <c r="BL26" s="130"/>
      <c r="BM26" s="130"/>
    </row>
    <row r="27" spans="1:65" ht="46.5" customHeight="1">
      <c r="A27" s="70"/>
      <c r="B27" s="78" t="s">
        <v>35</v>
      </c>
      <c r="C27" s="78"/>
      <c r="D27" s="78"/>
      <c r="E27" s="141"/>
      <c r="F27" s="142"/>
      <c r="G27" s="79"/>
      <c r="H27" s="86"/>
      <c r="I27" s="86"/>
      <c r="J27" s="86"/>
      <c r="K27" s="86"/>
      <c r="L27" s="144">
        <f>SUM(L6:L26)</f>
        <v>0</v>
      </c>
      <c r="M27" s="86"/>
      <c r="N27" s="143">
        <f>SUM(N6:N26)</f>
        <v>0</v>
      </c>
      <c r="O27" s="190"/>
      <c r="P27" s="70"/>
      <c r="Q27" s="70"/>
      <c r="R27" s="70"/>
      <c r="S27" s="70"/>
      <c r="T27" s="70"/>
      <c r="U27" s="70"/>
      <c r="V27" s="70"/>
    </row>
    <row r="28" spans="1:65" ht="24.75" customHeight="1">
      <c r="A28" s="70"/>
      <c r="B28" s="80"/>
      <c r="C28" s="70"/>
      <c r="D28" s="70"/>
      <c r="E28" s="70"/>
      <c r="F28" s="70"/>
      <c r="G28" s="70"/>
      <c r="H28" s="70"/>
      <c r="I28" s="70"/>
      <c r="J28" s="70"/>
      <c r="K28" s="70"/>
      <c r="L28" s="70"/>
      <c r="M28" s="70"/>
      <c r="N28" s="70"/>
      <c r="O28" s="72"/>
      <c r="P28" s="70"/>
      <c r="Q28" s="70"/>
      <c r="R28" s="70"/>
      <c r="S28" s="70"/>
      <c r="T28" s="70"/>
      <c r="U28" s="70"/>
      <c r="V28" s="70"/>
      <c r="AN28" s="100"/>
    </row>
    <row r="29" spans="1:65" ht="20.45" customHeight="1">
      <c r="A29" s="70"/>
      <c r="C29" s="70"/>
      <c r="D29" s="70"/>
      <c r="E29" s="70"/>
      <c r="F29" s="70"/>
      <c r="G29" s="70"/>
      <c r="H29" s="70"/>
      <c r="I29" s="70"/>
      <c r="J29" s="70"/>
      <c r="K29" s="70"/>
      <c r="L29" s="70"/>
      <c r="M29" s="70"/>
      <c r="N29" s="70"/>
      <c r="O29" s="72"/>
      <c r="P29" s="70"/>
      <c r="Q29" s="70"/>
      <c r="R29" s="70"/>
      <c r="S29" s="70"/>
      <c r="T29" s="70"/>
      <c r="U29" s="70"/>
      <c r="V29" s="70"/>
    </row>
    <row r="30" spans="1:65" ht="20.45" customHeight="1">
      <c r="A30" s="70"/>
      <c r="C30" s="70"/>
      <c r="D30" s="70"/>
      <c r="E30" s="70"/>
      <c r="F30" s="70"/>
      <c r="G30" s="70"/>
      <c r="H30" s="70"/>
      <c r="I30" s="70"/>
      <c r="J30" s="70"/>
      <c r="K30" s="70"/>
      <c r="L30" s="70"/>
      <c r="M30" s="70"/>
      <c r="N30" s="70"/>
      <c r="O30" s="72"/>
      <c r="P30" s="70"/>
      <c r="Q30" s="70"/>
      <c r="R30" s="70"/>
      <c r="S30" s="70"/>
      <c r="T30" s="70"/>
      <c r="U30" s="70"/>
      <c r="V30" s="70"/>
    </row>
    <row r="31" spans="1:65" ht="20.45" customHeight="1">
      <c r="A31" s="70"/>
      <c r="C31" s="70"/>
      <c r="D31" s="70"/>
      <c r="E31" s="70"/>
      <c r="F31" s="70"/>
      <c r="G31" s="70"/>
      <c r="H31" s="70"/>
      <c r="I31" s="70"/>
      <c r="J31" s="70"/>
      <c r="K31" s="70"/>
      <c r="L31" s="70"/>
      <c r="M31" s="70"/>
      <c r="N31" s="70"/>
      <c r="O31" s="72"/>
      <c r="P31" s="70"/>
      <c r="Q31" s="70"/>
      <c r="R31" s="70"/>
      <c r="S31" s="70"/>
      <c r="T31" s="70"/>
      <c r="U31" s="70"/>
      <c r="V31" s="70"/>
    </row>
    <row r="32" spans="1:65" ht="20.45" customHeight="1">
      <c r="A32" s="70"/>
      <c r="C32" s="70"/>
      <c r="D32" s="70"/>
      <c r="E32" s="70"/>
      <c r="F32" s="70"/>
      <c r="G32" s="70"/>
      <c r="H32" s="70"/>
      <c r="I32" s="70"/>
      <c r="J32" s="70"/>
      <c r="K32" s="70"/>
      <c r="L32" s="70"/>
      <c r="M32" s="70"/>
      <c r="N32" s="70"/>
      <c r="O32" s="72"/>
      <c r="P32" s="70"/>
      <c r="Q32" s="70"/>
      <c r="R32" s="70"/>
      <c r="S32" s="70"/>
      <c r="T32" s="70"/>
      <c r="U32" s="70"/>
      <c r="V32" s="70"/>
    </row>
    <row r="33" spans="1:22" ht="20.45" customHeight="1">
      <c r="A33" s="70"/>
      <c r="C33" s="70"/>
      <c r="D33" s="70"/>
      <c r="E33" s="70"/>
      <c r="F33" s="70"/>
      <c r="G33" s="70"/>
      <c r="H33" s="70"/>
      <c r="I33" s="70"/>
      <c r="J33" s="70"/>
      <c r="K33" s="70"/>
      <c r="L33" s="70"/>
      <c r="M33" s="70"/>
      <c r="N33" s="70"/>
      <c r="O33" s="72"/>
      <c r="P33" s="70"/>
      <c r="Q33" s="70"/>
      <c r="R33" s="70"/>
      <c r="S33" s="70"/>
      <c r="T33" s="70"/>
      <c r="U33" s="70"/>
      <c r="V33" s="70"/>
    </row>
    <row r="34" spans="1:22" ht="20.45" customHeight="1">
      <c r="A34" s="70"/>
      <c r="C34" s="70"/>
      <c r="D34" s="70"/>
      <c r="E34" s="70"/>
      <c r="F34" s="70"/>
      <c r="G34" s="70"/>
      <c r="H34" s="70"/>
      <c r="I34" s="70"/>
      <c r="J34" s="70"/>
      <c r="K34" s="70"/>
      <c r="L34" s="70"/>
      <c r="M34" s="70"/>
      <c r="N34" s="70"/>
      <c r="O34" s="72"/>
      <c r="P34" s="70"/>
      <c r="Q34" s="70"/>
      <c r="R34" s="70"/>
      <c r="S34" s="70"/>
      <c r="T34" s="70"/>
      <c r="U34" s="70"/>
      <c r="V34" s="70"/>
    </row>
    <row r="35" spans="1:22" ht="20.45" customHeight="1">
      <c r="A35" s="70"/>
      <c r="C35" s="70"/>
      <c r="D35" s="70"/>
      <c r="E35" s="70"/>
      <c r="F35" s="70"/>
      <c r="G35" s="70"/>
      <c r="H35" s="70"/>
      <c r="I35" s="70"/>
      <c r="J35" s="70"/>
      <c r="K35" s="70"/>
      <c r="L35" s="70"/>
      <c r="M35" s="70"/>
      <c r="N35" s="70"/>
      <c r="O35" s="72"/>
      <c r="P35" s="70"/>
      <c r="Q35" s="70"/>
      <c r="R35" s="70"/>
      <c r="S35" s="70"/>
      <c r="T35" s="70"/>
      <c r="U35" s="70"/>
      <c r="V35" s="70"/>
    </row>
    <row r="36" spans="1:22" ht="20.45" customHeight="1">
      <c r="A36" s="70"/>
      <c r="C36" s="70"/>
      <c r="D36" s="70"/>
      <c r="E36" s="70"/>
      <c r="F36" s="70"/>
      <c r="G36" s="70"/>
      <c r="H36" s="70"/>
      <c r="I36" s="70"/>
      <c r="J36" s="70"/>
      <c r="K36" s="70"/>
      <c r="L36" s="70"/>
      <c r="M36" s="70"/>
      <c r="N36" s="70"/>
      <c r="O36" s="72"/>
      <c r="P36" s="70"/>
      <c r="Q36" s="70"/>
      <c r="R36" s="70"/>
      <c r="S36" s="70"/>
      <c r="T36" s="70"/>
      <c r="U36" s="70"/>
      <c r="V36" s="70"/>
    </row>
    <row r="37" spans="1:22" ht="20.45" customHeight="1">
      <c r="A37" s="70"/>
      <c r="B37" s="70"/>
      <c r="C37" s="70"/>
      <c r="D37" s="70"/>
      <c r="E37" s="70"/>
      <c r="F37" s="70"/>
      <c r="G37" s="70"/>
      <c r="H37" s="70"/>
      <c r="I37" s="70"/>
      <c r="J37" s="70"/>
      <c r="K37" s="70"/>
      <c r="L37" s="70"/>
      <c r="M37" s="70"/>
      <c r="N37" s="70"/>
      <c r="O37" s="72"/>
      <c r="P37" s="70"/>
      <c r="Q37" s="70"/>
      <c r="R37" s="70"/>
      <c r="S37" s="70"/>
      <c r="T37" s="70"/>
      <c r="U37" s="70"/>
      <c r="V37" s="70"/>
    </row>
    <row r="38" spans="1:22" ht="20.45" customHeight="1">
      <c r="A38" s="70"/>
      <c r="B38" s="71"/>
      <c r="C38" s="70"/>
      <c r="D38" s="70"/>
      <c r="E38" s="70"/>
      <c r="F38" s="70"/>
      <c r="G38" s="70"/>
      <c r="H38" s="70"/>
      <c r="I38" s="70"/>
      <c r="J38" s="70"/>
      <c r="K38" s="70"/>
      <c r="L38" s="70"/>
      <c r="M38" s="70"/>
      <c r="N38" s="70"/>
      <c r="O38" s="72"/>
      <c r="P38" s="70"/>
      <c r="Q38" s="70"/>
      <c r="R38" s="70"/>
      <c r="S38" s="70"/>
      <c r="T38" s="70"/>
      <c r="U38" s="70"/>
      <c r="V38" s="70"/>
    </row>
    <row r="39" spans="1:22" ht="20.45" customHeight="1">
      <c r="A39" s="70"/>
      <c r="B39" s="71" t="s">
        <v>65</v>
      </c>
      <c r="C39" s="70"/>
      <c r="D39" s="70"/>
      <c r="E39" s="70"/>
      <c r="F39" s="70"/>
      <c r="G39" s="70"/>
      <c r="H39" s="70"/>
      <c r="I39" s="70"/>
      <c r="J39" s="70"/>
      <c r="K39" s="70"/>
      <c r="L39" s="70"/>
      <c r="M39" s="70"/>
      <c r="N39" s="70"/>
      <c r="O39" s="72"/>
      <c r="P39" s="70"/>
      <c r="Q39" s="70"/>
      <c r="R39" s="70"/>
      <c r="S39" s="70"/>
      <c r="T39" s="70"/>
      <c r="U39" s="70"/>
      <c r="V39" s="70"/>
    </row>
    <row r="40" spans="1:22" ht="20.45" customHeight="1">
      <c r="A40" s="70"/>
      <c r="B40" s="82" t="s">
        <v>51</v>
      </c>
      <c r="C40" s="70"/>
      <c r="D40" s="70"/>
      <c r="E40" s="70"/>
      <c r="F40" s="70"/>
      <c r="G40" s="70"/>
      <c r="H40" s="70"/>
      <c r="I40" s="70"/>
      <c r="J40" s="70"/>
      <c r="K40" s="70"/>
      <c r="L40" s="70"/>
      <c r="M40" s="70"/>
      <c r="N40" s="70"/>
      <c r="O40" s="72"/>
      <c r="P40" s="70"/>
      <c r="Q40" s="70"/>
      <c r="R40" s="70"/>
      <c r="S40" s="70"/>
      <c r="T40" s="70"/>
      <c r="U40" s="70"/>
      <c r="V40" s="70"/>
    </row>
    <row r="41" spans="1:22" ht="20.45" customHeight="1">
      <c r="A41" s="70"/>
      <c r="B41" s="82" t="s">
        <v>52</v>
      </c>
      <c r="C41" s="70"/>
      <c r="D41" s="70"/>
      <c r="E41" s="70"/>
      <c r="F41" s="70"/>
      <c r="G41" s="70"/>
      <c r="H41" s="70"/>
      <c r="I41" s="70"/>
      <c r="J41" s="70"/>
      <c r="K41" s="70"/>
      <c r="L41" s="70"/>
      <c r="M41" s="70"/>
      <c r="N41" s="70"/>
      <c r="O41" s="72"/>
      <c r="P41" s="70"/>
      <c r="Q41" s="70"/>
      <c r="R41" s="70"/>
      <c r="S41" s="70"/>
      <c r="T41" s="70"/>
      <c r="U41" s="70"/>
      <c r="V41" s="70"/>
    </row>
    <row r="42" spans="1:22" ht="20.45" customHeight="1">
      <c r="A42" s="70"/>
      <c r="B42" s="82" t="s">
        <v>56</v>
      </c>
      <c r="C42" s="70"/>
      <c r="D42" s="70"/>
      <c r="E42" s="70"/>
      <c r="F42" s="70"/>
      <c r="G42" s="70"/>
      <c r="H42" s="70"/>
      <c r="I42" s="70"/>
      <c r="J42" s="70"/>
      <c r="K42" s="70"/>
      <c r="L42" s="70"/>
      <c r="M42" s="70"/>
      <c r="N42" s="70"/>
      <c r="O42" s="72"/>
      <c r="P42" s="70"/>
      <c r="Q42" s="70"/>
      <c r="R42" s="70"/>
      <c r="S42" s="70"/>
      <c r="T42" s="70"/>
      <c r="U42" s="70"/>
      <c r="V42" s="70"/>
    </row>
    <row r="43" spans="1:22" ht="20.45" customHeight="1">
      <c r="A43" s="70"/>
      <c r="B43" s="82" t="s">
        <v>53</v>
      </c>
      <c r="C43" s="70"/>
      <c r="D43" s="70"/>
      <c r="E43" s="70"/>
      <c r="F43" s="70"/>
      <c r="G43" s="70"/>
      <c r="H43" s="70"/>
      <c r="I43" s="70"/>
      <c r="J43" s="70"/>
      <c r="K43" s="70"/>
      <c r="L43" s="70"/>
      <c r="M43" s="70"/>
      <c r="N43" s="70"/>
      <c r="O43" s="72"/>
      <c r="P43" s="70"/>
      <c r="Q43" s="70"/>
      <c r="R43" s="70"/>
      <c r="S43" s="70"/>
      <c r="T43" s="70"/>
      <c r="U43" s="70"/>
      <c r="V43" s="70"/>
    </row>
    <row r="44" spans="1:22" ht="20.45" customHeight="1">
      <c r="A44" s="70"/>
      <c r="B44" s="82" t="s">
        <v>54</v>
      </c>
      <c r="C44" s="70"/>
      <c r="D44" s="70"/>
      <c r="E44" s="70"/>
      <c r="F44" s="70"/>
      <c r="G44" s="70"/>
      <c r="H44" s="70"/>
      <c r="I44" s="70"/>
      <c r="J44" s="70"/>
      <c r="K44" s="70"/>
      <c r="L44" s="70"/>
      <c r="M44" s="70"/>
      <c r="N44" s="70"/>
      <c r="O44" s="72"/>
      <c r="P44" s="70"/>
      <c r="Q44" s="70"/>
      <c r="R44" s="70"/>
      <c r="S44" s="70"/>
      <c r="T44" s="70"/>
      <c r="U44" s="70"/>
      <c r="V44" s="70"/>
    </row>
    <row r="45" spans="1:22" ht="20.45" customHeight="1">
      <c r="A45" s="70"/>
      <c r="B45" s="82" t="s">
        <v>55</v>
      </c>
      <c r="C45" s="70"/>
      <c r="D45" s="70"/>
      <c r="E45" s="70"/>
      <c r="F45" s="70"/>
      <c r="G45" s="70"/>
      <c r="H45" s="70"/>
      <c r="I45" s="70"/>
      <c r="J45" s="70"/>
      <c r="K45" s="70"/>
      <c r="L45" s="70"/>
      <c r="M45" s="70"/>
      <c r="N45" s="70"/>
      <c r="O45" s="72"/>
      <c r="P45" s="70"/>
      <c r="Q45" s="70"/>
      <c r="R45" s="70"/>
      <c r="S45" s="70"/>
      <c r="T45" s="70"/>
      <c r="U45" s="70"/>
      <c r="V45" s="70"/>
    </row>
    <row r="46" spans="1:22" ht="20.45" customHeight="1">
      <c r="A46" s="70"/>
      <c r="B46" s="82"/>
      <c r="C46" s="70"/>
      <c r="D46" s="70"/>
      <c r="E46" s="70"/>
      <c r="F46" s="70"/>
      <c r="G46" s="70"/>
      <c r="H46" s="70"/>
      <c r="I46" s="70"/>
      <c r="J46" s="70"/>
      <c r="K46" s="70"/>
      <c r="L46" s="70"/>
      <c r="M46" s="70"/>
      <c r="N46" s="70"/>
      <c r="O46" s="72"/>
      <c r="P46" s="70"/>
      <c r="Q46" s="70"/>
      <c r="R46" s="70"/>
      <c r="S46" s="70"/>
      <c r="T46" s="70"/>
      <c r="U46" s="70"/>
      <c r="V46" s="70"/>
    </row>
    <row r="47" spans="1:22" ht="20.45" customHeight="1">
      <c r="A47" s="70"/>
      <c r="B47" s="82" t="s">
        <v>57</v>
      </c>
      <c r="C47" s="70"/>
      <c r="D47" s="70"/>
      <c r="E47" s="70"/>
      <c r="F47" s="70"/>
      <c r="G47" s="70"/>
      <c r="H47" s="70"/>
      <c r="I47" s="70"/>
      <c r="J47" s="70"/>
      <c r="K47" s="70"/>
      <c r="L47" s="70"/>
      <c r="M47" s="70"/>
      <c r="N47" s="70"/>
      <c r="O47" s="72"/>
      <c r="P47" s="70"/>
      <c r="Q47" s="70"/>
      <c r="R47" s="70"/>
      <c r="S47" s="70"/>
      <c r="T47" s="70"/>
      <c r="U47" s="70"/>
      <c r="V47" s="70"/>
    </row>
    <row r="48" spans="1:22" ht="20.45" customHeight="1">
      <c r="A48" s="70"/>
      <c r="B48" s="71"/>
      <c r="C48" s="70"/>
      <c r="D48" s="70"/>
      <c r="E48" s="70"/>
      <c r="F48" s="70"/>
      <c r="G48" s="70"/>
      <c r="H48" s="70"/>
      <c r="I48" s="70"/>
      <c r="J48" s="70"/>
      <c r="K48" s="70"/>
      <c r="L48" s="70"/>
      <c r="M48" s="70"/>
      <c r="N48" s="70"/>
      <c r="O48" s="72"/>
      <c r="P48" s="70"/>
      <c r="Q48" s="70"/>
      <c r="R48" s="70"/>
      <c r="S48" s="70"/>
      <c r="T48" s="70"/>
      <c r="U48" s="70"/>
      <c r="V48" s="70"/>
    </row>
    <row r="49" spans="1:22" ht="20.45" customHeight="1">
      <c r="A49" s="70"/>
      <c r="B49" s="82" t="s">
        <v>58</v>
      </c>
      <c r="C49" s="70"/>
      <c r="D49" s="70"/>
      <c r="E49" s="70"/>
      <c r="F49" s="70"/>
      <c r="G49" s="70"/>
      <c r="H49" s="70"/>
      <c r="I49" s="70"/>
      <c r="J49" s="70"/>
      <c r="K49" s="70"/>
      <c r="L49" s="70"/>
      <c r="M49" s="70"/>
      <c r="N49" s="70"/>
      <c r="O49" s="72"/>
      <c r="P49" s="70"/>
      <c r="Q49" s="70"/>
      <c r="R49" s="70"/>
      <c r="S49" s="70"/>
      <c r="T49" s="70"/>
      <c r="U49" s="70"/>
      <c r="V49" s="70"/>
    </row>
    <row r="50" spans="1:22" ht="20.45" customHeight="1">
      <c r="A50" s="70"/>
      <c r="B50" s="82" t="s">
        <v>59</v>
      </c>
      <c r="C50" s="70"/>
      <c r="D50" s="70"/>
      <c r="E50" s="70"/>
      <c r="F50" s="70"/>
      <c r="G50" s="70"/>
      <c r="H50" s="70"/>
      <c r="I50" s="70"/>
      <c r="J50" s="70"/>
      <c r="K50" s="70"/>
      <c r="L50" s="70"/>
      <c r="M50" s="70"/>
      <c r="N50" s="70"/>
      <c r="O50" s="72"/>
      <c r="P50" s="70"/>
      <c r="Q50" s="70"/>
      <c r="R50" s="70"/>
      <c r="S50" s="70"/>
      <c r="T50" s="70"/>
      <c r="U50" s="70"/>
      <c r="V50" s="70"/>
    </row>
    <row r="51" spans="1:22" ht="20.45" customHeight="1">
      <c r="B51" s="71" t="s">
        <v>60</v>
      </c>
    </row>
    <row r="52" spans="1:22" ht="20.45" customHeight="1">
      <c r="B52" s="71"/>
    </row>
    <row r="53" spans="1:22" ht="20.45" customHeight="1">
      <c r="B53" s="82" t="s">
        <v>61</v>
      </c>
    </row>
    <row r="54" spans="1:22" ht="20.45" customHeight="1">
      <c r="B54" s="71"/>
    </row>
    <row r="55" spans="1:22" ht="20.45" customHeight="1">
      <c r="B55" s="71" t="s">
        <v>62</v>
      </c>
    </row>
    <row r="56" spans="1:22" ht="20.45" customHeight="1">
      <c r="B56" s="71" t="s">
        <v>64</v>
      </c>
    </row>
    <row r="57" spans="1:22" ht="20.45" customHeight="1">
      <c r="B57" s="71" t="s">
        <v>63</v>
      </c>
    </row>
    <row r="58" spans="1:22" ht="20.45" customHeight="1"/>
    <row r="59" spans="1:22" ht="20.45" customHeight="1"/>
    <row r="60" spans="1:22" ht="20.45" customHeight="1"/>
    <row r="61" spans="1:22" ht="20.45" customHeight="1"/>
    <row r="62" spans="1:22" ht="20.45" customHeight="1"/>
    <row r="63" spans="1:22" ht="20.45" customHeight="1"/>
    <row r="64" spans="1:22" ht="20.45" customHeight="1"/>
    <row r="65" ht="20.45" customHeight="1"/>
    <row r="66" ht="20.45" customHeight="1"/>
    <row r="67" ht="20.45" customHeight="1"/>
    <row r="68" ht="20.45" customHeight="1"/>
    <row r="69" ht="20.45" customHeight="1"/>
    <row r="70" ht="20.45" customHeight="1"/>
    <row r="71" ht="20.45" customHeight="1"/>
    <row r="72" ht="20.45" customHeight="1"/>
    <row r="73" ht="20.45" customHeight="1"/>
    <row r="74" ht="20.45" customHeight="1"/>
    <row r="75" ht="20.45" customHeight="1"/>
    <row r="76" ht="20.45" customHeight="1"/>
    <row r="77" ht="20.45" customHeight="1"/>
    <row r="78" ht="20.45" customHeight="1"/>
    <row r="79" ht="20.45" customHeight="1"/>
    <row r="80" ht="20.45" customHeight="1"/>
    <row r="81" ht="20.45" customHeight="1"/>
    <row r="82" ht="20.45" customHeight="1"/>
    <row r="83" ht="20.45" customHeight="1"/>
    <row r="84" ht="20.45" customHeight="1"/>
    <row r="85" ht="20.45" customHeight="1"/>
    <row r="86" ht="20.45" customHeight="1"/>
    <row r="87" ht="20.45" customHeight="1"/>
    <row r="88" ht="20.45" customHeight="1"/>
    <row r="89" ht="20.45" customHeight="1"/>
    <row r="90" ht="20.45" customHeight="1"/>
    <row r="91" ht="20.45" customHeight="1"/>
    <row r="92" ht="20.45" customHeight="1"/>
    <row r="93" ht="20.45" customHeight="1"/>
    <row r="94" ht="20.45" customHeight="1"/>
    <row r="95" ht="20.45" customHeight="1"/>
    <row r="96" ht="20.45" customHeight="1"/>
    <row r="97" ht="20.45" customHeight="1"/>
    <row r="98" ht="20.45" customHeight="1"/>
    <row r="99" ht="20.45" customHeight="1"/>
    <row r="100" ht="20.45" customHeight="1"/>
    <row r="101" ht="20.45" customHeight="1"/>
    <row r="102" ht="20.45" customHeight="1"/>
    <row r="103" ht="20.45" customHeight="1"/>
    <row r="104" ht="20.45" customHeight="1"/>
    <row r="105" ht="20.45" customHeight="1"/>
    <row r="106" ht="20.45" customHeight="1"/>
    <row r="107" ht="20.45" customHeight="1"/>
    <row r="108" ht="20.45" customHeight="1"/>
    <row r="109" ht="20.45" customHeight="1"/>
    <row r="110" ht="20.45" customHeight="1"/>
    <row r="111" ht="20.45" customHeight="1"/>
    <row r="112" ht="20.45" customHeight="1"/>
    <row r="113" ht="20.45" customHeight="1"/>
    <row r="114" ht="20.45" customHeight="1"/>
    <row r="115" ht="20.45" customHeight="1"/>
    <row r="116" ht="20.45" customHeight="1"/>
    <row r="117" ht="20.45" customHeight="1"/>
    <row r="118" ht="20.45" customHeight="1"/>
    <row r="119" ht="20.45" customHeight="1"/>
    <row r="120" ht="20.45" customHeight="1"/>
    <row r="121" ht="20.45" customHeight="1"/>
    <row r="122" ht="20.45" customHeight="1"/>
    <row r="123" ht="20.45" customHeight="1"/>
    <row r="124" ht="20.45" customHeight="1"/>
    <row r="125" ht="20.45" customHeight="1"/>
    <row r="126" ht="20.45" customHeight="1"/>
    <row r="127" ht="20.45" customHeight="1"/>
    <row r="128" ht="20.45" customHeight="1"/>
    <row r="129" ht="20.45" customHeight="1"/>
    <row r="130" ht="20.45" customHeight="1"/>
    <row r="131" ht="20.45" customHeight="1"/>
    <row r="132" ht="20.45" customHeight="1"/>
    <row r="133" ht="20.45" customHeight="1"/>
    <row r="134" ht="20.45" customHeight="1"/>
    <row r="135" ht="20.45" customHeight="1"/>
    <row r="136" ht="20.45" customHeight="1"/>
    <row r="137" ht="20.45" customHeight="1"/>
    <row r="138" ht="20.45" customHeight="1"/>
    <row r="139" ht="20.45" customHeight="1"/>
    <row r="140" ht="20.45" customHeight="1"/>
    <row r="141" ht="20.45" customHeight="1"/>
    <row r="142" ht="20.45" customHeight="1"/>
    <row r="143" ht="20.45" customHeight="1"/>
    <row r="144" ht="20.45" customHeight="1"/>
    <row r="145" ht="20.45" customHeight="1"/>
    <row r="146" ht="20.45" customHeight="1"/>
    <row r="147" ht="20.45" customHeight="1"/>
    <row r="148" ht="20.45" customHeight="1"/>
    <row r="149" ht="20.45" customHeight="1"/>
    <row r="150" ht="20.45" customHeight="1"/>
    <row r="151" ht="20.45" customHeight="1"/>
    <row r="152" ht="20.45" customHeight="1"/>
    <row r="153" ht="20.45" customHeight="1"/>
    <row r="154" ht="20.45" customHeight="1"/>
    <row r="155" ht="20.45" customHeight="1"/>
    <row r="156" ht="20.45" customHeight="1"/>
    <row r="157" ht="20.45" customHeight="1"/>
    <row r="158" ht="20.45" customHeight="1"/>
    <row r="159" ht="20.45" customHeight="1"/>
    <row r="160" ht="20.45" customHeight="1"/>
    <row r="161" ht="20.45" customHeight="1"/>
    <row r="162" ht="20.45" customHeight="1"/>
    <row r="163" ht="20.45" customHeight="1"/>
    <row r="164" ht="20.45" customHeight="1"/>
    <row r="165" ht="20.45" customHeight="1"/>
    <row r="166" ht="20.45" customHeight="1"/>
    <row r="167" ht="20.45" customHeight="1"/>
    <row r="168" ht="20.45" customHeight="1"/>
    <row r="169" ht="20.45" customHeight="1"/>
    <row r="170" ht="20.45" customHeight="1"/>
    <row r="171" ht="20.45" customHeight="1"/>
    <row r="172" ht="20.45" customHeight="1"/>
    <row r="173" ht="20.45" customHeight="1"/>
    <row r="174" ht="20.45" customHeight="1"/>
    <row r="175" ht="20.45" customHeight="1"/>
    <row r="176" ht="20.45" customHeight="1"/>
    <row r="177" ht="20.45" customHeight="1"/>
    <row r="178" ht="20.45" customHeight="1"/>
    <row r="179" ht="20.45" customHeight="1"/>
    <row r="180" ht="20.45" customHeight="1"/>
    <row r="181" ht="20.45" customHeight="1"/>
    <row r="182" ht="20.45" customHeight="1"/>
    <row r="183" ht="20.45" customHeight="1"/>
    <row r="184" ht="20.45" customHeight="1"/>
    <row r="185" ht="20.45" customHeight="1"/>
    <row r="186" ht="20.45" customHeight="1"/>
    <row r="187" ht="20.45" customHeight="1"/>
    <row r="188" ht="20.45" customHeight="1"/>
    <row r="189" ht="20.45" customHeight="1"/>
    <row r="190" ht="20.45" customHeight="1"/>
    <row r="191" ht="20.45" customHeight="1"/>
    <row r="192" ht="20.45" customHeight="1"/>
    <row r="193" ht="20.45" customHeight="1"/>
    <row r="194" ht="20.45" customHeight="1"/>
    <row r="195" ht="20.45" customHeight="1"/>
    <row r="196" ht="20.45" customHeight="1"/>
    <row r="197" ht="20.45" customHeight="1"/>
    <row r="198" ht="20.45" customHeight="1"/>
    <row r="199" ht="20.45" customHeight="1"/>
    <row r="200" ht="20.45" customHeight="1"/>
    <row r="201" ht="20.45" customHeight="1"/>
    <row r="202" ht="20.45" customHeight="1"/>
    <row r="203" ht="20.45" customHeight="1"/>
    <row r="204" ht="20.45" customHeight="1"/>
    <row r="205" ht="20.45" customHeight="1"/>
    <row r="206" ht="20.45" customHeight="1"/>
    <row r="207" ht="20.45" customHeight="1"/>
    <row r="208" ht="20.45" customHeight="1"/>
    <row r="209" ht="20.45" customHeight="1"/>
    <row r="210" ht="20.45" customHeight="1"/>
    <row r="211" ht="20.45" customHeight="1"/>
    <row r="212" ht="20.45" customHeight="1"/>
    <row r="213" ht="20.45" customHeight="1"/>
    <row r="214" ht="20.45" customHeight="1"/>
    <row r="215" ht="20.45" customHeight="1"/>
    <row r="216" ht="20.45" customHeight="1"/>
    <row r="217" ht="20.45" customHeight="1"/>
    <row r="218" ht="20.45" customHeight="1"/>
    <row r="219" ht="20.45" customHeight="1"/>
    <row r="220" ht="20.45" customHeight="1"/>
    <row r="221" ht="20.45" customHeight="1"/>
    <row r="222" ht="20.45" customHeight="1"/>
    <row r="223" ht="20.45" customHeight="1"/>
    <row r="224" ht="20.45" customHeight="1"/>
    <row r="225" ht="20.45" customHeight="1"/>
    <row r="226" ht="20.45" customHeight="1"/>
    <row r="227" ht="20.45" customHeight="1"/>
    <row r="228" ht="20.45" customHeight="1"/>
    <row r="229" ht="20.45" customHeight="1"/>
    <row r="230" ht="20.45" customHeight="1"/>
    <row r="231" ht="20.45" customHeight="1"/>
    <row r="232" ht="20.45" customHeight="1"/>
    <row r="233" ht="20.45" customHeight="1"/>
    <row r="234" ht="20.45" customHeight="1"/>
    <row r="235" ht="20.45" customHeight="1"/>
    <row r="236" ht="20.45" customHeight="1"/>
    <row r="237" ht="20.45" customHeight="1"/>
    <row r="238" ht="20.45" customHeight="1"/>
    <row r="239" ht="20.45" customHeight="1"/>
    <row r="240" ht="20.45" customHeight="1"/>
    <row r="241" ht="20.45" customHeight="1"/>
    <row r="242" ht="20.45" customHeight="1"/>
    <row r="243" ht="20.45" customHeight="1"/>
    <row r="244" ht="20.45" customHeight="1"/>
    <row r="245" ht="20.45" customHeight="1"/>
    <row r="246" ht="20.45" customHeight="1"/>
    <row r="247" ht="20.45" customHeight="1"/>
    <row r="248" ht="20.45" customHeight="1"/>
    <row r="249" ht="20.45" customHeight="1"/>
    <row r="250" ht="20.45" customHeight="1"/>
    <row r="251" ht="20.45" customHeight="1"/>
    <row r="252" ht="20.45" customHeight="1"/>
    <row r="253" ht="20.45" customHeight="1"/>
    <row r="254" ht="20.45" customHeight="1"/>
    <row r="255" ht="20.45" customHeight="1"/>
    <row r="256" ht="20.45" customHeight="1"/>
    <row r="257" ht="20.45" customHeight="1"/>
    <row r="258" ht="20.45" customHeight="1"/>
    <row r="259" ht="20.45" customHeight="1"/>
    <row r="260" ht="20.45" customHeight="1"/>
    <row r="261" ht="20.45" customHeight="1"/>
    <row r="262" ht="20.45" customHeight="1"/>
    <row r="263" ht="20.45" customHeight="1"/>
    <row r="264" ht="20.45" customHeight="1"/>
    <row r="265" ht="20.45" customHeight="1"/>
    <row r="266" ht="20.45" customHeight="1"/>
    <row r="267" ht="20.45" customHeight="1"/>
    <row r="268" ht="20.45" customHeight="1"/>
    <row r="269" ht="20.45" customHeight="1"/>
    <row r="270" ht="20.45" customHeight="1"/>
    <row r="271" ht="20.45" customHeight="1"/>
    <row r="272" ht="20.45" customHeight="1"/>
    <row r="273" ht="20.45" customHeight="1"/>
    <row r="274" ht="20.45" customHeight="1"/>
    <row r="275" ht="20.45" customHeight="1"/>
    <row r="276" ht="20.45" customHeight="1"/>
    <row r="277" ht="20.45" customHeight="1"/>
    <row r="278" ht="20.45" customHeight="1"/>
    <row r="279" ht="20.45" customHeight="1"/>
    <row r="280" ht="20.45" customHeight="1"/>
    <row r="281" ht="20.45" customHeight="1"/>
    <row r="282" ht="20.45" customHeight="1"/>
    <row r="283" ht="20.45" customHeight="1"/>
    <row r="284" ht="20.45" customHeight="1"/>
    <row r="285" ht="20.45" customHeight="1"/>
    <row r="286" ht="20.45" customHeight="1"/>
    <row r="287" ht="20.45" customHeight="1"/>
    <row r="288" ht="20.45" customHeight="1"/>
    <row r="289" ht="20.45" customHeight="1"/>
    <row r="290" ht="20.45" customHeight="1"/>
    <row r="291" ht="20.45" customHeight="1"/>
    <row r="292" ht="20.45" customHeight="1"/>
    <row r="293" ht="20.45" customHeight="1"/>
    <row r="294" ht="20.45" customHeight="1"/>
    <row r="295" ht="20.45" customHeight="1"/>
    <row r="296" ht="20.45" customHeight="1"/>
    <row r="297" ht="20.45" customHeight="1"/>
    <row r="298" ht="20.45" customHeight="1"/>
    <row r="299" ht="20.45" customHeight="1"/>
    <row r="300" ht="20.45" customHeight="1"/>
    <row r="301" ht="20.45" customHeight="1"/>
    <row r="302" ht="20.45" customHeight="1"/>
    <row r="303" ht="20.45" customHeight="1"/>
    <row r="304" ht="20.45" customHeight="1"/>
    <row r="305" ht="20.45" customHeight="1"/>
    <row r="306" ht="20.45" customHeight="1"/>
    <row r="307" ht="20.45" customHeight="1"/>
    <row r="308" ht="20.45" customHeight="1"/>
    <row r="309" ht="20.45" customHeight="1"/>
    <row r="310" ht="20.45" customHeight="1"/>
    <row r="311" ht="20.45" customHeight="1"/>
    <row r="312" ht="20.45" customHeight="1"/>
    <row r="313" ht="20.45" customHeight="1"/>
    <row r="314" ht="20.45" customHeight="1"/>
    <row r="315" ht="20.45" customHeight="1"/>
    <row r="316" ht="20.45" customHeight="1"/>
    <row r="317" ht="20.45" customHeight="1"/>
    <row r="318" ht="20.45" customHeight="1"/>
    <row r="319" ht="20.45" customHeight="1"/>
    <row r="320" ht="20.45" customHeight="1"/>
    <row r="321" ht="20.45" customHeight="1"/>
    <row r="322" ht="20.45" customHeight="1"/>
    <row r="323" ht="20.45" customHeight="1"/>
    <row r="324" ht="20.45" customHeight="1"/>
    <row r="325" ht="20.45" customHeight="1"/>
    <row r="326" ht="20.45" customHeight="1"/>
    <row r="327" ht="20.45" customHeight="1"/>
    <row r="328" ht="20.45" customHeight="1"/>
    <row r="329" ht="20.45" customHeight="1"/>
    <row r="330" ht="20.45" customHeight="1"/>
    <row r="331" ht="20.45" customHeight="1"/>
    <row r="332" ht="20.45" customHeight="1"/>
    <row r="333" ht="20.45" customHeight="1"/>
    <row r="334" ht="20.45" customHeight="1"/>
    <row r="335" ht="20.45" customHeight="1"/>
    <row r="336" ht="20.45" customHeight="1"/>
    <row r="337" ht="20.45" customHeight="1"/>
    <row r="338" ht="20.45" customHeight="1"/>
    <row r="339" ht="20.45" customHeight="1"/>
    <row r="340" ht="20.45" customHeight="1"/>
    <row r="341" ht="20.45" customHeight="1"/>
    <row r="342" ht="20.45" customHeight="1"/>
    <row r="343" ht="20.45" customHeight="1"/>
    <row r="344" ht="20.45" customHeight="1"/>
    <row r="345" ht="20.45" customHeight="1"/>
    <row r="346" ht="20.45" customHeight="1"/>
    <row r="347" ht="20.45" customHeight="1"/>
    <row r="348" ht="20.45" customHeight="1"/>
    <row r="349" ht="20.45" customHeight="1"/>
    <row r="350" ht="20.45" customHeight="1"/>
    <row r="351" ht="20.45" customHeight="1"/>
    <row r="352" ht="20.45" customHeight="1"/>
    <row r="353" ht="20.45" customHeight="1"/>
    <row r="354" ht="20.45" customHeight="1"/>
    <row r="355" ht="20.45" customHeight="1"/>
    <row r="356" ht="20.45" customHeight="1"/>
    <row r="357" ht="20.45" customHeight="1"/>
    <row r="358" ht="20.45" customHeight="1"/>
    <row r="359" ht="20.45" customHeight="1"/>
    <row r="360" ht="20.45" customHeight="1"/>
    <row r="361" ht="20.45" customHeight="1"/>
    <row r="362" ht="20.45" customHeight="1"/>
    <row r="363" ht="20.45" customHeight="1"/>
    <row r="364" ht="20.45" customHeight="1"/>
    <row r="365" ht="20.45" customHeight="1"/>
    <row r="366" ht="20.45" customHeight="1"/>
    <row r="367" ht="20.45" customHeight="1"/>
    <row r="368" ht="20.45" customHeight="1"/>
    <row r="369" ht="20.45" customHeight="1"/>
    <row r="370" ht="20.45" customHeight="1"/>
    <row r="371" ht="20.45" customHeight="1"/>
    <row r="372" ht="20.45" customHeight="1"/>
    <row r="373" ht="20.45" customHeight="1"/>
    <row r="374" ht="20.45" customHeight="1"/>
    <row r="375" ht="20.45" customHeight="1"/>
    <row r="376" ht="20.45" customHeight="1"/>
    <row r="377" ht="20.45" customHeight="1"/>
    <row r="378" ht="20.45" customHeight="1"/>
    <row r="379" ht="20.45" customHeight="1"/>
    <row r="380" ht="20.45" customHeight="1"/>
    <row r="381" ht="20.45" customHeight="1"/>
    <row r="382" ht="20.45" customHeight="1"/>
    <row r="383" ht="20.45" customHeight="1"/>
    <row r="384" ht="20.45" customHeight="1"/>
    <row r="385" ht="20.45" customHeight="1"/>
    <row r="386" ht="20.45" customHeight="1"/>
    <row r="387" ht="20.45" customHeight="1"/>
    <row r="388" ht="20.45" customHeight="1"/>
    <row r="389" ht="20.45" customHeight="1"/>
    <row r="390" ht="20.45" customHeight="1"/>
    <row r="391" ht="20.45" customHeight="1"/>
    <row r="392" ht="20.45" customHeight="1"/>
    <row r="393" ht="20.45" customHeight="1"/>
    <row r="394" ht="20.45" customHeight="1"/>
    <row r="395" ht="20.45" customHeight="1"/>
    <row r="396" ht="20.45" customHeight="1"/>
    <row r="397" ht="20.45" customHeight="1"/>
    <row r="398" ht="20.45" customHeight="1"/>
    <row r="399" ht="20.45" customHeight="1"/>
    <row r="400" ht="20.45" customHeight="1"/>
    <row r="401" ht="20.45" customHeight="1"/>
    <row r="402" ht="20.45" customHeight="1"/>
    <row r="403" ht="20.45" customHeight="1"/>
    <row r="404" ht="20.45" customHeight="1"/>
    <row r="405" ht="20.45" customHeight="1"/>
    <row r="406" ht="20.45" customHeight="1"/>
    <row r="407" ht="20.45" customHeight="1"/>
    <row r="408" ht="20.45" customHeight="1"/>
    <row r="409" ht="20.45" customHeight="1"/>
    <row r="410" ht="20.45" customHeight="1"/>
    <row r="411" ht="20.45" customHeight="1"/>
    <row r="412" ht="20.45" customHeight="1"/>
    <row r="413" ht="20.45" customHeight="1"/>
    <row r="414" ht="20.45" customHeight="1"/>
    <row r="415" ht="20.45" customHeight="1"/>
    <row r="416" ht="20.45" customHeight="1"/>
    <row r="417" ht="20.45" customHeight="1"/>
    <row r="418" ht="20.45" customHeight="1"/>
    <row r="419" ht="20.45" customHeight="1"/>
    <row r="420" ht="20.45" customHeight="1"/>
    <row r="421" ht="20.45" customHeight="1"/>
    <row r="422" ht="20.45" customHeight="1"/>
    <row r="423" ht="20.45" customHeight="1"/>
    <row r="424" ht="20.45" customHeight="1"/>
    <row r="425" ht="20.45" customHeight="1"/>
    <row r="426" ht="20.45" customHeight="1"/>
    <row r="427" ht="20.45" customHeight="1"/>
    <row r="428" ht="20.45" customHeight="1"/>
    <row r="429" ht="20.45" customHeight="1"/>
    <row r="430" ht="20.45" customHeight="1"/>
    <row r="431" ht="20.45" customHeight="1"/>
    <row r="432" ht="20.45" customHeight="1"/>
    <row r="433" ht="20.45" customHeight="1"/>
    <row r="434" ht="20.45" customHeight="1"/>
    <row r="435" ht="20.45" customHeight="1"/>
    <row r="436" ht="20.45" customHeight="1"/>
    <row r="437" ht="20.45" customHeight="1"/>
    <row r="438" ht="20.45" customHeight="1"/>
    <row r="439" ht="20.45" customHeight="1"/>
    <row r="440" ht="20.45" customHeight="1"/>
    <row r="441" ht="20.45" customHeight="1"/>
    <row r="442" ht="20.45" customHeight="1"/>
    <row r="443" ht="20.45" customHeight="1"/>
    <row r="444" ht="20.45" customHeight="1"/>
    <row r="445" ht="20.45" customHeight="1"/>
    <row r="446" ht="20.45" customHeight="1"/>
    <row r="447" ht="20.45" customHeight="1"/>
    <row r="448" ht="20.45" customHeight="1"/>
    <row r="449" ht="20.45" customHeight="1"/>
    <row r="450" ht="20.45" customHeight="1"/>
    <row r="451" ht="20.45" customHeight="1"/>
    <row r="452" ht="20.45" customHeight="1"/>
    <row r="453" ht="20.45" customHeight="1"/>
    <row r="454" ht="20.45" customHeight="1"/>
    <row r="455" ht="20.45" customHeight="1"/>
    <row r="456" ht="20.45" customHeight="1"/>
    <row r="457" ht="20.45" customHeight="1"/>
    <row r="458" ht="20.45" customHeight="1"/>
    <row r="459" ht="20.45" customHeight="1"/>
    <row r="460" ht="20.45" customHeight="1"/>
    <row r="461" ht="20.45" customHeight="1"/>
    <row r="462" ht="20.45" customHeight="1"/>
    <row r="463" ht="20.45" customHeight="1"/>
    <row r="464" ht="20.45" customHeight="1"/>
    <row r="465" ht="20.45" customHeight="1"/>
    <row r="466" ht="20.45" customHeight="1"/>
    <row r="467" ht="20.45" customHeight="1"/>
    <row r="468" ht="20.45" customHeight="1"/>
    <row r="469" ht="20.45" customHeight="1"/>
    <row r="470" ht="20.45" customHeight="1"/>
    <row r="471" ht="20.45" customHeight="1"/>
    <row r="472" ht="20.45" customHeight="1"/>
    <row r="473" ht="20.45" customHeight="1"/>
    <row r="474" ht="20.45" customHeight="1"/>
    <row r="475" ht="20.45" customHeight="1"/>
    <row r="476" ht="20.45" customHeight="1"/>
    <row r="477" ht="20.45" customHeight="1"/>
    <row r="478" ht="20.45" customHeight="1"/>
    <row r="479" ht="20.45" customHeight="1"/>
    <row r="480" ht="20.45" customHeight="1"/>
    <row r="481" ht="20.45" customHeight="1"/>
    <row r="482" ht="20.45" customHeight="1"/>
    <row r="483" ht="20.45" customHeight="1"/>
    <row r="484" ht="20.45" customHeight="1"/>
    <row r="485" ht="20.45" customHeight="1"/>
    <row r="486" ht="20.45" customHeight="1"/>
    <row r="487" ht="20.45" customHeight="1"/>
    <row r="488" ht="20.45" customHeight="1"/>
    <row r="489" ht="20.45" customHeight="1"/>
    <row r="490" ht="20.45" customHeight="1"/>
    <row r="491" ht="20.45" customHeight="1"/>
    <row r="492" ht="20.45" customHeight="1"/>
    <row r="493" ht="20.45" customHeight="1"/>
    <row r="494" ht="20.45" customHeight="1"/>
    <row r="495" ht="20.45" customHeight="1"/>
    <row r="496" ht="20.45" customHeight="1"/>
    <row r="497" ht="20.45" customHeight="1"/>
    <row r="498" ht="20.45" customHeight="1"/>
    <row r="499" ht="20.45" customHeight="1"/>
    <row r="500" ht="20.45" customHeight="1"/>
    <row r="501" ht="20.45" customHeight="1"/>
    <row r="502" ht="20.45" customHeight="1"/>
    <row r="503" ht="20.45" customHeight="1"/>
    <row r="504" ht="20.45" customHeight="1"/>
    <row r="505" ht="20.45" customHeight="1"/>
    <row r="506" ht="20.45" customHeight="1"/>
    <row r="507" ht="20.45" customHeight="1"/>
    <row r="508" ht="20.45" customHeight="1"/>
    <row r="509" ht="20.45" customHeight="1"/>
    <row r="510" ht="20.45" customHeight="1"/>
    <row r="511" ht="20.45" customHeight="1"/>
    <row r="512" ht="20.45" customHeight="1"/>
    <row r="513" ht="20.45" customHeight="1"/>
    <row r="514" ht="20.45" customHeight="1"/>
    <row r="515" ht="20.45" customHeight="1"/>
    <row r="516" ht="20.45" customHeight="1"/>
    <row r="517" ht="20.45" customHeight="1"/>
    <row r="518" ht="20.45" customHeight="1"/>
    <row r="519" ht="20.45" customHeight="1"/>
    <row r="520" ht="20.45" customHeight="1"/>
    <row r="521" ht="20.45" customHeight="1"/>
    <row r="522" ht="20.45" customHeight="1"/>
    <row r="523" ht="20.45" customHeight="1"/>
    <row r="524" ht="20.45" customHeight="1"/>
    <row r="525" ht="20.45" customHeight="1"/>
    <row r="526" ht="20.45" customHeight="1"/>
    <row r="527" ht="20.45" customHeight="1"/>
    <row r="528" ht="20.45" customHeight="1"/>
    <row r="529" ht="20.45" customHeight="1"/>
    <row r="530" ht="20.45" customHeight="1"/>
    <row r="531" ht="20.45" customHeight="1"/>
    <row r="532" ht="20.45" customHeight="1"/>
    <row r="533" ht="20.45" customHeight="1"/>
    <row r="534" ht="20.45" customHeight="1"/>
    <row r="535" ht="20.45" customHeight="1"/>
    <row r="536" ht="20.45" customHeight="1"/>
    <row r="537" ht="20.45" customHeight="1"/>
    <row r="538" ht="20.45" customHeight="1"/>
    <row r="539" ht="20.45" customHeight="1"/>
    <row r="540" ht="20.45" customHeight="1"/>
    <row r="541" ht="20.45" customHeight="1"/>
    <row r="542" ht="20.45" customHeight="1"/>
    <row r="543" ht="20.45" customHeight="1"/>
    <row r="544" ht="20.45" customHeight="1"/>
    <row r="545" ht="20.45" customHeight="1"/>
    <row r="546" ht="20.45" customHeight="1"/>
    <row r="547" ht="20.45" customHeight="1"/>
    <row r="548" ht="20.45" customHeight="1"/>
    <row r="549" ht="20.45" customHeight="1"/>
    <row r="550" ht="20.45" customHeight="1"/>
    <row r="551" ht="20.45" customHeight="1"/>
    <row r="552" ht="20.45" customHeight="1"/>
    <row r="553" ht="20.45" customHeight="1"/>
    <row r="554" ht="20.45" customHeight="1"/>
    <row r="555" ht="20.45" customHeight="1"/>
    <row r="556" ht="20.45" customHeight="1"/>
    <row r="557" ht="20.45" customHeight="1"/>
    <row r="558" ht="20.45" customHeight="1"/>
    <row r="559" ht="20.45" customHeight="1"/>
    <row r="560" ht="20.45" customHeight="1"/>
    <row r="561" ht="20.45" customHeight="1"/>
    <row r="562" ht="20.45" customHeight="1"/>
    <row r="563" ht="20.45" customHeight="1"/>
    <row r="564" ht="20.45" customHeight="1"/>
    <row r="565" ht="20.45" customHeight="1"/>
    <row r="566" ht="20.45" customHeight="1"/>
    <row r="567" ht="20.45" customHeight="1"/>
    <row r="568" ht="20.45" customHeight="1"/>
    <row r="569" ht="20.45" customHeight="1"/>
    <row r="570" ht="20.45" customHeight="1"/>
    <row r="571" ht="20.45" customHeight="1"/>
    <row r="572" ht="20.45" customHeight="1"/>
    <row r="573" ht="20.45" customHeight="1"/>
    <row r="574" ht="20.45" customHeight="1"/>
    <row r="575" ht="20.45" customHeight="1"/>
    <row r="576" ht="20.45" customHeight="1"/>
    <row r="577" ht="20.45" customHeight="1"/>
    <row r="578" ht="20.45" customHeight="1"/>
    <row r="579" ht="20.45" customHeight="1"/>
    <row r="580" ht="20.45" customHeight="1"/>
    <row r="581" ht="20.45" customHeight="1"/>
    <row r="582" ht="20.45" customHeight="1"/>
    <row r="583" ht="20.45" customHeight="1"/>
    <row r="584" ht="20.45" customHeight="1"/>
    <row r="585" ht="20.45" customHeight="1"/>
    <row r="586" ht="20.45" customHeight="1"/>
    <row r="587" ht="20.45" customHeight="1"/>
    <row r="588" ht="20.45" customHeight="1"/>
    <row r="589" ht="20.45" customHeight="1"/>
    <row r="590" ht="20.45" customHeight="1"/>
    <row r="591" ht="20.45" customHeight="1"/>
    <row r="592" ht="20.45" customHeight="1"/>
    <row r="593" ht="20.45" customHeight="1"/>
    <row r="594" ht="20.45" customHeight="1"/>
    <row r="595" ht="20.45" customHeight="1"/>
    <row r="596" ht="20.45" customHeight="1"/>
    <row r="597" ht="20.45" customHeight="1"/>
    <row r="598" ht="20.45" customHeight="1"/>
    <row r="599" ht="20.45" customHeight="1"/>
    <row r="600" ht="20.45" customHeight="1"/>
    <row r="601" ht="20.45" customHeight="1"/>
    <row r="602" ht="20.45" customHeight="1"/>
    <row r="603" ht="20.45" customHeight="1"/>
    <row r="604" ht="20.45" customHeight="1"/>
    <row r="605" ht="20.45" customHeight="1"/>
    <row r="606" ht="20.45" customHeight="1"/>
    <row r="607" ht="20.45" customHeight="1"/>
    <row r="608" ht="20.45" customHeight="1"/>
    <row r="609" ht="20.45" customHeight="1"/>
    <row r="610" ht="20.45" customHeight="1"/>
    <row r="611" ht="20.45" customHeight="1"/>
    <row r="612" ht="20.45" customHeight="1"/>
    <row r="613" ht="20.45" customHeight="1"/>
    <row r="614" ht="20.45" customHeight="1"/>
    <row r="615" ht="20.45" customHeight="1"/>
    <row r="616" ht="20.45" customHeight="1"/>
    <row r="617" ht="20.45" customHeight="1"/>
    <row r="618" ht="20.45" customHeight="1"/>
    <row r="619" ht="20.45" customHeight="1"/>
    <row r="620" ht="20.45" customHeight="1"/>
    <row r="621" ht="20.45" customHeight="1"/>
    <row r="622" ht="20.45" customHeight="1"/>
    <row r="623" ht="20.45" customHeight="1"/>
    <row r="624" ht="20.45" customHeight="1"/>
    <row r="625" ht="20.45" customHeight="1"/>
    <row r="626" ht="20.45" customHeight="1"/>
    <row r="627" ht="20.45" customHeight="1"/>
    <row r="628" ht="20.45" customHeight="1"/>
    <row r="629" ht="20.45" customHeight="1"/>
    <row r="630" ht="20.45" customHeight="1"/>
    <row r="631" ht="20.45" customHeight="1"/>
    <row r="632" ht="20.45" customHeight="1"/>
    <row r="633" ht="20.45" customHeight="1"/>
    <row r="634" ht="20.45" customHeight="1"/>
    <row r="635" ht="20.45" customHeight="1"/>
    <row r="636" ht="20.45" customHeight="1"/>
    <row r="637" ht="20.45" customHeight="1"/>
    <row r="638" ht="20.45" customHeight="1"/>
    <row r="639" ht="20.45" customHeight="1"/>
    <row r="640" ht="20.45" customHeight="1"/>
    <row r="641" ht="20.45" customHeight="1"/>
    <row r="642" ht="20.45" customHeight="1"/>
    <row r="643" ht="20.45" customHeight="1"/>
    <row r="644" ht="20.45" customHeight="1"/>
    <row r="645" ht="20.45" customHeight="1"/>
    <row r="646" ht="20.45" customHeight="1"/>
    <row r="647" ht="20.45" customHeight="1"/>
    <row r="648" ht="20.45" customHeight="1"/>
    <row r="649" ht="20.45" customHeight="1"/>
    <row r="650" ht="20.45" customHeight="1"/>
    <row r="651" ht="20.45" customHeight="1"/>
    <row r="652" ht="20.45" customHeight="1"/>
    <row r="653" ht="20.45" customHeight="1"/>
    <row r="654" ht="20.45" customHeight="1"/>
    <row r="655" ht="20.45" customHeight="1"/>
    <row r="656" ht="20.45" customHeight="1"/>
    <row r="657" ht="20.45" customHeight="1"/>
    <row r="658" ht="20.45" customHeight="1"/>
    <row r="659" ht="20.45" customHeight="1"/>
    <row r="660" ht="20.45" customHeight="1"/>
    <row r="661" ht="20.45" customHeight="1"/>
    <row r="662" ht="20.45" customHeight="1"/>
    <row r="663" ht="20.45" customHeight="1"/>
    <row r="664" ht="20.45" customHeight="1"/>
    <row r="665" ht="20.45" customHeight="1"/>
    <row r="666" ht="20.45" customHeight="1"/>
    <row r="667" ht="20.45" customHeight="1"/>
    <row r="668" ht="20.45" customHeight="1"/>
    <row r="669" ht="20.45" customHeight="1"/>
    <row r="670" ht="20.45" customHeight="1"/>
    <row r="671" ht="20.45" customHeight="1"/>
    <row r="672" ht="20.45" customHeight="1"/>
    <row r="673" ht="20.45" customHeight="1"/>
    <row r="674" ht="20.45" customHeight="1"/>
    <row r="675" ht="20.45" customHeight="1"/>
    <row r="676" ht="20.45" customHeight="1"/>
    <row r="677" ht="20.45" customHeight="1"/>
    <row r="678" ht="20.45" customHeight="1"/>
    <row r="679" ht="20.45" customHeight="1"/>
    <row r="680" ht="20.45" customHeight="1"/>
    <row r="681" ht="20.45" customHeight="1"/>
    <row r="682" ht="20.45" customHeight="1"/>
    <row r="683" ht="20.45" customHeight="1"/>
    <row r="684" ht="20.45" customHeight="1"/>
    <row r="685" ht="20.45" customHeight="1"/>
    <row r="686" ht="20.45" customHeight="1"/>
    <row r="687" ht="20.45" customHeight="1"/>
    <row r="688" ht="20.45" customHeight="1"/>
    <row r="689" ht="20.45" customHeight="1"/>
    <row r="690" ht="20.45" customHeight="1"/>
    <row r="691" ht="20.45" customHeight="1"/>
    <row r="692" ht="20.45" customHeight="1"/>
    <row r="693" ht="20.45" customHeight="1"/>
    <row r="694" ht="20.45" customHeight="1"/>
    <row r="695" ht="20.45" customHeight="1"/>
    <row r="696" ht="20.45" customHeight="1"/>
    <row r="697" ht="20.45" customHeight="1"/>
    <row r="698" ht="20.45" customHeight="1"/>
    <row r="699" ht="20.45" customHeight="1"/>
    <row r="700" ht="20.45" customHeight="1"/>
    <row r="701" ht="20.45" customHeight="1"/>
    <row r="702" ht="20.45" customHeight="1"/>
    <row r="703" ht="20.45" customHeight="1"/>
    <row r="704" ht="20.45" customHeight="1"/>
    <row r="705" ht="20.45" customHeight="1"/>
    <row r="706" ht="20.45" customHeight="1"/>
    <row r="707" ht="20.45" customHeight="1"/>
    <row r="708" ht="20.45" customHeight="1"/>
    <row r="709" ht="20.45" customHeight="1"/>
    <row r="710" ht="20.45" customHeight="1"/>
    <row r="711" ht="20.45" customHeight="1"/>
    <row r="712" ht="20.45" customHeight="1"/>
    <row r="713" ht="20.45" customHeight="1"/>
    <row r="714" ht="20.45" customHeight="1"/>
    <row r="715" ht="20.45" customHeight="1"/>
    <row r="716" ht="20.45" customHeight="1"/>
    <row r="717" ht="20.45" customHeight="1"/>
    <row r="718" ht="20.45" customHeight="1"/>
    <row r="719" ht="20.45" customHeight="1"/>
    <row r="720" ht="20.45" customHeight="1"/>
    <row r="721" ht="20.45" customHeight="1"/>
    <row r="722" ht="20.45" customHeight="1"/>
    <row r="723" ht="20.45" customHeight="1"/>
    <row r="724" ht="20.45" customHeight="1"/>
    <row r="725" ht="20.45" customHeight="1"/>
    <row r="726" ht="20.45" customHeight="1"/>
    <row r="727" ht="20.45" customHeight="1"/>
    <row r="728" ht="20.45" customHeight="1"/>
    <row r="729" ht="20.45" customHeight="1"/>
    <row r="730" ht="20.45" customHeight="1"/>
    <row r="731" ht="20.45" customHeight="1"/>
    <row r="732" ht="20.45" customHeight="1"/>
    <row r="733" ht="20.45" customHeight="1"/>
    <row r="734" ht="20.45" customHeight="1"/>
    <row r="735" ht="20.45" customHeight="1"/>
    <row r="736" ht="20.45" customHeight="1"/>
    <row r="737" ht="20.45" customHeight="1"/>
    <row r="738" ht="20.45" customHeight="1"/>
    <row r="739" ht="20.45" customHeight="1"/>
    <row r="740" ht="20.45" customHeight="1"/>
    <row r="741" ht="20.45" customHeight="1"/>
    <row r="742" ht="20.45" customHeight="1"/>
    <row r="743" ht="20.45" customHeight="1"/>
    <row r="744" ht="20.45" customHeight="1"/>
    <row r="745" ht="20.45" customHeight="1"/>
    <row r="746" ht="20.45" customHeight="1"/>
    <row r="747" ht="20.45" customHeight="1"/>
    <row r="748" ht="20.45" customHeight="1"/>
    <row r="749" ht="20.45" customHeight="1"/>
    <row r="750" ht="20.45" customHeight="1"/>
    <row r="751" ht="20.45" customHeight="1"/>
    <row r="752" ht="20.45" customHeight="1"/>
    <row r="753" ht="20.45" customHeight="1"/>
    <row r="754" ht="20.45" customHeight="1"/>
    <row r="755" ht="20.45" customHeight="1"/>
    <row r="756" ht="20.45" customHeight="1"/>
    <row r="757" ht="20.45" customHeight="1"/>
    <row r="758" ht="20.45" customHeight="1"/>
    <row r="759" ht="20.45" customHeight="1"/>
    <row r="760" ht="20.45" customHeight="1"/>
    <row r="761" ht="20.45" customHeight="1"/>
    <row r="762" ht="20.45" customHeight="1"/>
    <row r="763" ht="20.45" customHeight="1"/>
    <row r="764" ht="20.45" customHeight="1"/>
    <row r="765" ht="20.45" customHeight="1"/>
    <row r="766" ht="20.45" customHeight="1"/>
    <row r="767" ht="20.45" customHeight="1"/>
    <row r="768" ht="20.45" customHeight="1"/>
    <row r="769" ht="20.45" customHeight="1"/>
    <row r="770" ht="20.45" customHeight="1"/>
    <row r="771" ht="20.45" customHeight="1"/>
    <row r="772" ht="20.45" customHeight="1"/>
    <row r="773" ht="20.45" customHeight="1"/>
    <row r="774" ht="20.45" customHeight="1"/>
    <row r="775" ht="20.45" customHeight="1"/>
    <row r="776" ht="20.45" customHeight="1"/>
    <row r="777" ht="20.45" customHeight="1"/>
    <row r="778" ht="20.45" customHeight="1"/>
    <row r="779" ht="20.45" customHeight="1"/>
    <row r="780" ht="20.45" customHeight="1"/>
    <row r="781" ht="20.45" customHeight="1"/>
    <row r="782" ht="20.45" customHeight="1"/>
    <row r="783" ht="20.45" customHeight="1"/>
    <row r="784" ht="20.45" customHeight="1"/>
    <row r="785" ht="20.45" customHeight="1"/>
    <row r="786" ht="20.45" customHeight="1"/>
    <row r="787" ht="20.45" customHeight="1"/>
    <row r="788" ht="20.45" customHeight="1"/>
    <row r="789" ht="20.45" customHeight="1"/>
    <row r="790" ht="20.45" customHeight="1"/>
    <row r="791" ht="20.45" customHeight="1"/>
    <row r="792" ht="20.45" customHeight="1"/>
    <row r="793" ht="20.45" customHeight="1"/>
    <row r="794" ht="20.45" customHeight="1"/>
    <row r="795" ht="20.45" customHeight="1"/>
    <row r="796" ht="20.45" customHeight="1"/>
    <row r="797" ht="20.45" customHeight="1"/>
    <row r="798" ht="20.45" customHeight="1"/>
    <row r="799" ht="20.45" customHeight="1"/>
    <row r="800" ht="20.45" customHeight="1"/>
    <row r="801" ht="20.45" customHeight="1"/>
    <row r="802" ht="20.45" customHeight="1"/>
    <row r="803" ht="20.45" customHeight="1"/>
    <row r="804" ht="20.45" customHeight="1"/>
    <row r="805" ht="20.45" customHeight="1"/>
    <row r="806" ht="20.45" customHeight="1"/>
    <row r="807" ht="20.45" customHeight="1"/>
    <row r="808" ht="20.45" customHeight="1"/>
    <row r="809" ht="20.45" customHeight="1"/>
    <row r="810" ht="20.45" customHeight="1"/>
    <row r="811" ht="20.45" customHeight="1"/>
    <row r="812" ht="20.45" customHeight="1"/>
    <row r="813" ht="20.45" customHeight="1"/>
    <row r="814" ht="20.45" customHeight="1"/>
    <row r="815" ht="20.45" customHeight="1"/>
    <row r="816" ht="20.45" customHeight="1"/>
    <row r="817" ht="20.45" customHeight="1"/>
    <row r="818" ht="20.45" customHeight="1"/>
    <row r="819" ht="20.45" customHeight="1"/>
    <row r="820" ht="20.45" customHeight="1"/>
    <row r="821" ht="20.45" customHeight="1"/>
    <row r="822" ht="20.45" customHeight="1"/>
    <row r="823" ht="20.45" customHeight="1"/>
    <row r="824" ht="20.45" customHeight="1"/>
    <row r="825" ht="20.45" customHeight="1"/>
    <row r="826" ht="20.45" customHeight="1"/>
    <row r="827" ht="20.45" customHeight="1"/>
    <row r="828" ht="20.45" customHeight="1"/>
    <row r="829" ht="20.45" customHeight="1"/>
    <row r="830" ht="20.45" customHeight="1"/>
    <row r="831" ht="20.45" customHeight="1"/>
    <row r="832" ht="20.45" customHeight="1"/>
    <row r="833" ht="20.45" customHeight="1"/>
    <row r="834" ht="20.45" customHeight="1"/>
    <row r="835" ht="20.45" customHeight="1"/>
    <row r="836" ht="20.45" customHeight="1"/>
    <row r="837" ht="20.45" customHeight="1"/>
    <row r="838" ht="20.45" customHeight="1"/>
    <row r="839" ht="20.45" customHeight="1"/>
    <row r="840" ht="20.45" customHeight="1"/>
    <row r="841" ht="20.45" customHeight="1"/>
    <row r="842" ht="20.45" customHeight="1"/>
    <row r="843" ht="20.45" customHeight="1"/>
    <row r="844" ht="20.45" customHeight="1"/>
    <row r="845" ht="20.45" customHeight="1"/>
    <row r="846" ht="20.45" customHeight="1"/>
    <row r="847" ht="20.45" customHeight="1"/>
    <row r="848" ht="20.45" customHeight="1"/>
    <row r="849" ht="20.45" customHeight="1"/>
    <row r="850" ht="20.45" customHeight="1"/>
    <row r="851" ht="20.45" customHeight="1"/>
    <row r="852" ht="20.45" customHeight="1"/>
    <row r="853" ht="20.45" customHeight="1"/>
    <row r="854" ht="20.45" customHeight="1"/>
    <row r="855" ht="20.45" customHeight="1"/>
    <row r="856" ht="20.45" customHeight="1"/>
    <row r="857" ht="20.45" customHeight="1"/>
    <row r="858" ht="20.45" customHeight="1"/>
    <row r="859" ht="20.45" customHeight="1"/>
    <row r="860" ht="20.45" customHeight="1"/>
    <row r="861" ht="20.45" customHeight="1"/>
    <row r="862" ht="20.45" customHeight="1"/>
    <row r="863" ht="20.45" customHeight="1"/>
    <row r="864" ht="20.45" customHeight="1"/>
    <row r="865" ht="20.45" customHeight="1"/>
    <row r="866" ht="20.45" customHeight="1"/>
    <row r="867" ht="20.45" customHeight="1"/>
    <row r="868" ht="20.45" customHeight="1"/>
    <row r="869" ht="20.45" customHeight="1"/>
    <row r="870" ht="20.45" customHeight="1"/>
    <row r="871" ht="20.45" customHeight="1"/>
    <row r="872" ht="20.45" customHeight="1"/>
    <row r="873" ht="20.45" customHeight="1"/>
    <row r="874" ht="20.45" customHeight="1"/>
    <row r="875" ht="20.45" customHeight="1"/>
    <row r="876" ht="20.45" customHeight="1"/>
    <row r="877" ht="20.45" customHeight="1"/>
    <row r="878" ht="20.45" customHeight="1"/>
    <row r="879" ht="20.45" customHeight="1"/>
    <row r="880" ht="20.45" customHeight="1"/>
    <row r="881" ht="20.45" customHeight="1"/>
    <row r="882" ht="20.45" customHeight="1"/>
    <row r="883" ht="20.45" customHeight="1"/>
    <row r="884" ht="20.45" customHeight="1"/>
  </sheetData>
  <sheetProtection password="EFCF" sheet="1" objects="1" scenarios="1"/>
  <mergeCells count="16">
    <mergeCell ref="A4:A5"/>
    <mergeCell ref="B4:B5"/>
    <mergeCell ref="C4:C5"/>
    <mergeCell ref="D4:D5"/>
    <mergeCell ref="E4:F4"/>
    <mergeCell ref="G4:G5"/>
    <mergeCell ref="I4:I5"/>
    <mergeCell ref="M4:M5"/>
    <mergeCell ref="N4:N5"/>
    <mergeCell ref="L4:L5"/>
    <mergeCell ref="R4:R5"/>
    <mergeCell ref="BB3:BC3"/>
    <mergeCell ref="W4:X4"/>
    <mergeCell ref="H4:H5"/>
    <mergeCell ref="O4:O5"/>
    <mergeCell ref="J4:K4"/>
  </mergeCells>
  <phoneticPr fontId="3"/>
  <dataValidations count="2">
    <dataValidation type="whole" errorStyle="warning" operator="equal" allowBlank="1" showInputMessage="1" showErrorMessage="1" error="数量は１として下さい。" sqref="H6">
      <formula1>1</formula1>
    </dataValidation>
    <dataValidation type="list" errorStyle="warning" allowBlank="1" showInputMessage="1" showErrorMessage="1" error="手入力も可能　先に進めます" sqref="E3">
      <formula1>#REF!</formula1>
    </dataValidation>
  </dataValidations>
  <pageMargins left="0.9055118110236221" right="0.70866141732283472" top="0.94488188976377963" bottom="0.55118110236220474" header="0.31496062992125984" footer="0.31496062992125984"/>
  <pageSetup paperSize="9" scale="46" fitToHeight="0" orientation="landscape" r:id="rId1"/>
  <headerFooter>
    <oddFooter>&amp;L&amp;"Meiryo UI,標準"&amp;14（注）１ 整理番号は「１－○」「２－○」というように枝番を付して、工作物の整理番号との関連番号とすることが望ましい。
　　 　  ２ 備考欄においては、「所有権」又は「区分地上権」等権利の種類等について記載するものとする。</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科目別集計!$C$27:$C$30</xm:f>
          </x14:formula1>
          <xm:sqref>F6:F26</xm:sqref>
        </x14:dataValidation>
        <x14:dataValidation type="list" errorStyle="warning" allowBlank="1" showInputMessage="1" showErrorMessage="1" error="手入力も可能　先に進めます">
          <x14:formula1>
            <xm:f>科目別集計!$X$2:$X$60</xm:f>
          </x14:formula1>
          <xm:sqref>D3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98"/>
  <sheetViews>
    <sheetView view="pageBreakPreview" zoomScale="75" zoomScaleNormal="55" zoomScaleSheetLayoutView="75" zoomScalePageLayoutView="70" workbookViewId="0">
      <selection activeCell="B3" sqref="B3"/>
    </sheetView>
  </sheetViews>
  <sheetFormatPr defaultColWidth="9" defaultRowHeight="15.75"/>
  <cols>
    <col min="1" max="1" width="5.875" style="39" customWidth="1"/>
    <col min="2" max="2" width="16.5" style="39" customWidth="1"/>
    <col min="3" max="5" width="19.375" style="39" hidden="1" customWidth="1"/>
    <col min="6" max="6" width="31.375" style="39" customWidth="1"/>
    <col min="7" max="7" width="11.25" style="39" customWidth="1"/>
    <col min="8" max="8" width="12.75" style="16" customWidth="1"/>
    <col min="9" max="10" width="27.625" style="1" customWidth="1"/>
    <col min="11" max="12" width="9" style="39"/>
    <col min="13" max="14" width="10.875" style="1" customWidth="1"/>
    <col min="15" max="15" width="9" style="1"/>
    <col min="16" max="19" width="27.875" style="1" customWidth="1"/>
    <col min="20" max="20" width="17.875" style="39" customWidth="1"/>
    <col min="21" max="21" width="9" style="1"/>
    <col min="22" max="25" width="28" style="1" customWidth="1"/>
    <col min="26" max="16384" width="9" style="1"/>
  </cols>
  <sheetData>
    <row r="1" spans="1:31" ht="30" customHeight="1">
      <c r="A1" s="26"/>
      <c r="B1" s="25" t="s">
        <v>45</v>
      </c>
      <c r="C1" s="26"/>
      <c r="D1" s="26"/>
      <c r="E1" s="26"/>
      <c r="F1" s="26"/>
      <c r="G1" s="26"/>
      <c r="H1" s="15"/>
      <c r="I1" s="2"/>
      <c r="J1" s="2"/>
      <c r="K1" s="26"/>
      <c r="L1" s="26"/>
      <c r="M1" s="2"/>
      <c r="N1" s="2"/>
      <c r="O1" s="2"/>
      <c r="P1" s="2"/>
      <c r="Q1" s="2"/>
      <c r="R1" s="2"/>
      <c r="S1" s="2"/>
      <c r="T1" s="40" t="s">
        <v>44</v>
      </c>
      <c r="U1" s="2"/>
      <c r="V1" s="2"/>
      <c r="W1" s="2"/>
      <c r="X1" s="2"/>
      <c r="Y1" s="2"/>
      <c r="Z1" s="2"/>
      <c r="AA1" s="2"/>
      <c r="AB1" s="2"/>
      <c r="AC1" s="2"/>
      <c r="AD1" s="2"/>
      <c r="AE1" s="2"/>
    </row>
    <row r="2" spans="1:31" ht="23.25" customHeight="1" thickBot="1">
      <c r="A2" s="26"/>
      <c r="B2" s="26"/>
      <c r="C2" s="26"/>
      <c r="D2" s="26"/>
      <c r="E2" s="26"/>
      <c r="F2" s="26"/>
      <c r="G2" s="26"/>
      <c r="H2" s="15"/>
      <c r="I2" s="2"/>
      <c r="J2" s="2"/>
      <c r="K2" s="26"/>
      <c r="L2" s="26"/>
      <c r="M2" s="2"/>
      <c r="N2" s="2"/>
      <c r="O2" s="2"/>
      <c r="P2" s="2"/>
      <c r="Q2" s="2"/>
      <c r="R2" s="2"/>
      <c r="S2" s="2"/>
      <c r="T2" s="26"/>
      <c r="U2" s="2"/>
      <c r="V2" s="2"/>
      <c r="W2" s="2"/>
      <c r="X2" s="2"/>
      <c r="Y2" s="2"/>
      <c r="Z2" s="2"/>
      <c r="AA2" s="2"/>
      <c r="AB2" s="2"/>
      <c r="AC2" s="2"/>
      <c r="AD2" s="2"/>
      <c r="AE2" s="2"/>
    </row>
    <row r="3" spans="1:31" ht="30" customHeight="1" thickTop="1" thickBot="1">
      <c r="A3" s="26"/>
      <c r="B3" s="27">
        <v>2018</v>
      </c>
      <c r="C3" s="28"/>
      <c r="D3" s="28"/>
      <c r="E3" s="28"/>
      <c r="F3" s="29"/>
      <c r="G3" s="26"/>
      <c r="H3" s="15"/>
      <c r="I3" s="2"/>
      <c r="J3" s="52" t="s">
        <v>49</v>
      </c>
      <c r="K3" s="26"/>
      <c r="L3" s="26"/>
      <c r="M3" s="2"/>
      <c r="N3" s="2"/>
      <c r="O3" s="214" t="s">
        <v>0</v>
      </c>
      <c r="P3" s="214"/>
      <c r="Q3" s="214"/>
      <c r="R3" s="214"/>
      <c r="S3" s="214"/>
      <c r="T3" s="41" t="s">
        <v>1</v>
      </c>
      <c r="U3" s="2"/>
      <c r="V3" s="226"/>
      <c r="W3" s="226"/>
      <c r="X3" s="226"/>
      <c r="Y3" s="226"/>
      <c r="Z3" s="2"/>
      <c r="AA3" s="2"/>
      <c r="AB3" s="2"/>
      <c r="AC3" s="2"/>
      <c r="AD3" s="2"/>
      <c r="AE3" s="2"/>
    </row>
    <row r="4" spans="1:31" ht="32.25" customHeight="1" thickTop="1">
      <c r="A4" s="26"/>
      <c r="B4" s="215" t="s">
        <v>2</v>
      </c>
      <c r="C4" s="219" t="s">
        <v>66</v>
      </c>
      <c r="D4" s="219" t="s">
        <v>67</v>
      </c>
      <c r="E4" s="219" t="s">
        <v>68</v>
      </c>
      <c r="F4" s="217" t="s">
        <v>3</v>
      </c>
      <c r="G4" s="218" t="s">
        <v>41</v>
      </c>
      <c r="H4" s="249" t="s">
        <v>46</v>
      </c>
      <c r="I4" s="220" t="s">
        <v>4</v>
      </c>
      <c r="J4" s="221"/>
      <c r="K4" s="218" t="s">
        <v>36</v>
      </c>
      <c r="L4" s="218" t="s">
        <v>37</v>
      </c>
      <c r="M4" s="222" t="s">
        <v>38</v>
      </c>
      <c r="N4" s="222" t="s">
        <v>39</v>
      </c>
      <c r="O4" s="224" t="s">
        <v>40</v>
      </c>
      <c r="P4" s="212" t="s">
        <v>5</v>
      </c>
      <c r="Q4" s="213"/>
      <c r="R4" s="212" t="s">
        <v>6</v>
      </c>
      <c r="S4" s="213"/>
      <c r="T4" s="230" t="s">
        <v>7</v>
      </c>
      <c r="U4" s="2"/>
      <c r="V4" s="212" t="s">
        <v>69</v>
      </c>
      <c r="W4" s="213"/>
      <c r="X4" s="212" t="s">
        <v>70</v>
      </c>
      <c r="Y4" s="213"/>
      <c r="Z4" s="2"/>
      <c r="AA4" s="2"/>
      <c r="AB4" s="2"/>
      <c r="AC4" s="2"/>
      <c r="AD4" s="2"/>
      <c r="AE4" s="2"/>
    </row>
    <row r="5" spans="1:31" ht="54.75" customHeight="1">
      <c r="A5" s="26"/>
      <c r="B5" s="216"/>
      <c r="C5" s="219"/>
      <c r="D5" s="219"/>
      <c r="E5" s="219"/>
      <c r="F5" s="217"/>
      <c r="G5" s="219"/>
      <c r="H5" s="250"/>
      <c r="I5" s="8" t="s">
        <v>8</v>
      </c>
      <c r="J5" s="13" t="s">
        <v>9</v>
      </c>
      <c r="K5" s="219"/>
      <c r="L5" s="219"/>
      <c r="M5" s="223"/>
      <c r="N5" s="223"/>
      <c r="O5" s="225"/>
      <c r="P5" s="12" t="s">
        <v>8</v>
      </c>
      <c r="Q5" s="14" t="s">
        <v>9</v>
      </c>
      <c r="R5" s="12" t="s">
        <v>8</v>
      </c>
      <c r="S5" s="14" t="s">
        <v>9</v>
      </c>
      <c r="T5" s="230"/>
      <c r="U5" s="2"/>
      <c r="V5" s="63" t="s">
        <v>8</v>
      </c>
      <c r="W5" s="62" t="s">
        <v>9</v>
      </c>
      <c r="X5" s="10" t="s">
        <v>8</v>
      </c>
      <c r="Y5" s="9" t="s">
        <v>9</v>
      </c>
      <c r="Z5" s="2"/>
      <c r="AA5" s="2"/>
      <c r="AB5" s="2"/>
      <c r="AC5" s="2"/>
      <c r="AD5" s="2"/>
      <c r="AE5" s="2"/>
    </row>
    <row r="6" spans="1:31" ht="33" customHeight="1">
      <c r="A6" s="26"/>
      <c r="B6" s="231" t="s">
        <v>10</v>
      </c>
      <c r="C6" s="251"/>
      <c r="D6" s="251"/>
      <c r="E6" s="251"/>
      <c r="F6" s="30" t="s">
        <v>11</v>
      </c>
      <c r="G6" s="31" t="s">
        <v>12</v>
      </c>
      <c r="H6" s="54">
        <v>0.104</v>
      </c>
      <c r="I6" s="20">
        <v>500000000</v>
      </c>
      <c r="J6" s="6">
        <f>I6*H6</f>
        <v>52000000</v>
      </c>
      <c r="K6" s="19">
        <v>1970</v>
      </c>
      <c r="L6" s="20">
        <v>50</v>
      </c>
      <c r="M6" s="58" t="s">
        <v>13</v>
      </c>
      <c r="N6" s="58" t="s">
        <v>48</v>
      </c>
      <c r="O6" s="6">
        <f>IF(K6="不明","0",$B$3-K6+1)</f>
        <v>49</v>
      </c>
      <c r="P6" s="6">
        <f t="shared" ref="P6:P19" si="0">ROUNDDOWN(IF(L6&gt;O6,I6/L6*O6,IF(I6&lt;0,I6+1,I6-1)),0)</f>
        <v>490000000</v>
      </c>
      <c r="Q6" s="6">
        <f t="shared" ref="Q6:Q19" si="1">ROUNDDOWN(IF(L6&gt;O6,J6/L6*O6,IF(J6&lt;0,J6+1,J6-1)),0)</f>
        <v>50960000</v>
      </c>
      <c r="R6" s="6">
        <f t="shared" ref="R6:R19" si="2">I6-P6</f>
        <v>10000000</v>
      </c>
      <c r="S6" s="6">
        <f t="shared" ref="S6:S19" si="3">J6-Q6</f>
        <v>1040000</v>
      </c>
      <c r="T6" s="31"/>
      <c r="U6" s="2"/>
      <c r="V6" s="11">
        <f>ROUNDDOWN(IF(OR(I6=1,L6&lt;O6),"0",I6/L6),0)</f>
        <v>10000000</v>
      </c>
      <c r="W6" s="11">
        <f>ROUNDDOWN(IF(OR(J6=1,L6&lt;O6),"0",J6/L6),0)</f>
        <v>1040000</v>
      </c>
      <c r="X6" s="11" t="e">
        <f>IF($K6="不明","0",P6*VLOOKUP($K6,#REF!,2,FALSE))</f>
        <v>#REF!</v>
      </c>
      <c r="Y6" s="11" t="e">
        <f>IF($K6="不明","0",Q6*VLOOKUP($K6,#REF!,2,FALSE))</f>
        <v>#REF!</v>
      </c>
      <c r="Z6" s="2"/>
      <c r="AA6" s="2"/>
      <c r="AB6" s="2"/>
      <c r="AC6" s="2"/>
      <c r="AD6" s="2"/>
      <c r="AE6" s="2"/>
    </row>
    <row r="7" spans="1:31" ht="33" customHeight="1">
      <c r="A7" s="26"/>
      <c r="B7" s="232"/>
      <c r="C7" s="251"/>
      <c r="D7" s="251"/>
      <c r="E7" s="251"/>
      <c r="F7" s="30" t="s">
        <v>15</v>
      </c>
      <c r="G7" s="31" t="s">
        <v>12</v>
      </c>
      <c r="H7" s="54">
        <v>0.104</v>
      </c>
      <c r="I7" s="20">
        <v>50000000</v>
      </c>
      <c r="J7" s="6">
        <f t="shared" ref="J7:J19" si="4">I7*H7</f>
        <v>5200000</v>
      </c>
      <c r="K7" s="19">
        <v>2005</v>
      </c>
      <c r="L7" s="20">
        <v>50</v>
      </c>
      <c r="M7" s="58" t="s">
        <v>16</v>
      </c>
      <c r="N7" s="58" t="s">
        <v>14</v>
      </c>
      <c r="O7" s="6">
        <f t="shared" ref="O7:O19" si="5">IF(K7="不明","0",$B$3-K7+1)</f>
        <v>14</v>
      </c>
      <c r="P7" s="6">
        <f t="shared" si="0"/>
        <v>14000000</v>
      </c>
      <c r="Q7" s="6">
        <f t="shared" si="1"/>
        <v>1456000</v>
      </c>
      <c r="R7" s="6">
        <f t="shared" si="2"/>
        <v>36000000</v>
      </c>
      <c r="S7" s="6">
        <f t="shared" si="3"/>
        <v>3744000</v>
      </c>
      <c r="T7" s="31"/>
      <c r="U7" s="2"/>
      <c r="V7" s="11">
        <f t="shared" ref="V7:V19" si="6">ROUNDDOWN(IF(OR(I7=1,L7&lt;O7),"0",I7/L7),0)</f>
        <v>1000000</v>
      </c>
      <c r="W7" s="11">
        <f t="shared" ref="W7:W19" si="7">ROUNDDOWN(IF(OR(J7=1,L7&lt;O7),"0",J7/L7),0)</f>
        <v>104000</v>
      </c>
      <c r="X7" s="11" t="e">
        <f>IF($K7="不明","0",P7*VLOOKUP($K7,#REF!,2,FALSE))</f>
        <v>#REF!</v>
      </c>
      <c r="Y7" s="11" t="e">
        <f>IF($K7="不明","0",Q7*VLOOKUP($K7,#REF!,2,FALSE))</f>
        <v>#REF!</v>
      </c>
      <c r="Z7" s="2"/>
      <c r="AA7" s="2"/>
      <c r="AB7" s="2"/>
      <c r="AC7" s="2"/>
      <c r="AD7" s="2"/>
      <c r="AE7" s="2"/>
    </row>
    <row r="8" spans="1:31" ht="33" customHeight="1">
      <c r="A8" s="26"/>
      <c r="B8" s="233"/>
      <c r="C8" s="251"/>
      <c r="D8" s="251"/>
      <c r="E8" s="251"/>
      <c r="F8" s="30" t="s">
        <v>17</v>
      </c>
      <c r="G8" s="31" t="s">
        <v>12</v>
      </c>
      <c r="H8" s="54">
        <v>0.104</v>
      </c>
      <c r="I8" s="20">
        <v>200000000</v>
      </c>
      <c r="J8" s="6">
        <f t="shared" si="4"/>
        <v>20800000</v>
      </c>
      <c r="K8" s="19">
        <v>2015</v>
      </c>
      <c r="L8" s="20">
        <v>50</v>
      </c>
      <c r="M8" s="58" t="s">
        <v>18</v>
      </c>
      <c r="N8" s="58" t="s">
        <v>14</v>
      </c>
      <c r="O8" s="6">
        <f t="shared" si="5"/>
        <v>4</v>
      </c>
      <c r="P8" s="6">
        <f t="shared" si="0"/>
        <v>16000000</v>
      </c>
      <c r="Q8" s="6">
        <f t="shared" si="1"/>
        <v>1664000</v>
      </c>
      <c r="R8" s="6">
        <f t="shared" si="2"/>
        <v>184000000</v>
      </c>
      <c r="S8" s="6">
        <f t="shared" si="3"/>
        <v>19136000</v>
      </c>
      <c r="T8" s="31"/>
      <c r="U8" s="2"/>
      <c r="V8" s="11">
        <f t="shared" si="6"/>
        <v>4000000</v>
      </c>
      <c r="W8" s="11">
        <f t="shared" si="7"/>
        <v>416000</v>
      </c>
      <c r="X8" s="11" t="e">
        <f>IF($K8="不明","0",P8*VLOOKUP($K8,#REF!,2,FALSE))</f>
        <v>#REF!</v>
      </c>
      <c r="Y8" s="11" t="e">
        <f>IF($K8="不明","0",Q8*VLOOKUP($K8,#REF!,2,FALSE))</f>
        <v>#REF!</v>
      </c>
      <c r="Z8" s="2"/>
      <c r="AA8" s="2"/>
      <c r="AB8" s="2"/>
      <c r="AC8" s="2"/>
      <c r="AD8" s="2"/>
      <c r="AE8" s="2"/>
    </row>
    <row r="9" spans="1:31" ht="33" customHeight="1">
      <c r="A9" s="26"/>
      <c r="B9" s="231" t="s">
        <v>19</v>
      </c>
      <c r="C9" s="251"/>
      <c r="D9" s="251"/>
      <c r="E9" s="251"/>
      <c r="F9" s="30" t="s">
        <v>11</v>
      </c>
      <c r="G9" s="31" t="s">
        <v>20</v>
      </c>
      <c r="H9" s="54">
        <v>0.15</v>
      </c>
      <c r="I9" s="20">
        <v>100000000</v>
      </c>
      <c r="J9" s="6">
        <f t="shared" si="4"/>
        <v>15000000</v>
      </c>
      <c r="K9" s="19">
        <v>1978</v>
      </c>
      <c r="L9" s="20">
        <v>40</v>
      </c>
      <c r="M9" s="58" t="s">
        <v>13</v>
      </c>
      <c r="N9" s="58" t="s">
        <v>21</v>
      </c>
      <c r="O9" s="6">
        <f t="shared" si="5"/>
        <v>41</v>
      </c>
      <c r="P9" s="6">
        <f t="shared" si="0"/>
        <v>99999999</v>
      </c>
      <c r="Q9" s="6">
        <f t="shared" si="1"/>
        <v>14999999</v>
      </c>
      <c r="R9" s="6">
        <f t="shared" si="2"/>
        <v>1</v>
      </c>
      <c r="S9" s="6">
        <f t="shared" si="3"/>
        <v>1</v>
      </c>
      <c r="T9" s="31" t="s">
        <v>22</v>
      </c>
      <c r="U9" s="2"/>
      <c r="V9" s="11">
        <f t="shared" si="6"/>
        <v>0</v>
      </c>
      <c r="W9" s="11">
        <f t="shared" si="7"/>
        <v>0</v>
      </c>
      <c r="X9" s="11" t="e">
        <f>IF($K9="不明","0",P9*VLOOKUP($K9,#REF!,2,FALSE))</f>
        <v>#REF!</v>
      </c>
      <c r="Y9" s="11" t="e">
        <f>IF($K9="不明","0",Q9*VLOOKUP($K9,#REF!,2,FALSE))</f>
        <v>#REF!</v>
      </c>
      <c r="Z9" s="2"/>
      <c r="AA9" s="2"/>
      <c r="AB9" s="2"/>
      <c r="AC9" s="2"/>
      <c r="AD9" s="2"/>
      <c r="AE9" s="2"/>
    </row>
    <row r="10" spans="1:31" ht="33" customHeight="1">
      <c r="A10" s="26"/>
      <c r="B10" s="232"/>
      <c r="C10" s="251"/>
      <c r="D10" s="251"/>
      <c r="E10" s="251"/>
      <c r="F10" s="30" t="s">
        <v>17</v>
      </c>
      <c r="G10" s="31" t="s">
        <v>20</v>
      </c>
      <c r="H10" s="54">
        <v>0.15</v>
      </c>
      <c r="I10" s="20">
        <v>50000000</v>
      </c>
      <c r="J10" s="6">
        <f t="shared" si="4"/>
        <v>7500000</v>
      </c>
      <c r="K10" s="19">
        <v>1998</v>
      </c>
      <c r="L10" s="20">
        <v>40</v>
      </c>
      <c r="M10" s="58" t="s">
        <v>18</v>
      </c>
      <c r="N10" s="58" t="s">
        <v>21</v>
      </c>
      <c r="O10" s="6">
        <f t="shared" si="5"/>
        <v>21</v>
      </c>
      <c r="P10" s="6">
        <f t="shared" si="0"/>
        <v>26250000</v>
      </c>
      <c r="Q10" s="6">
        <f t="shared" si="1"/>
        <v>3937500</v>
      </c>
      <c r="R10" s="6">
        <f t="shared" si="2"/>
        <v>23750000</v>
      </c>
      <c r="S10" s="6">
        <f t="shared" si="3"/>
        <v>3562500</v>
      </c>
      <c r="T10" s="31"/>
      <c r="U10" s="2"/>
      <c r="V10" s="11">
        <f t="shared" si="6"/>
        <v>1250000</v>
      </c>
      <c r="W10" s="11">
        <f t="shared" si="7"/>
        <v>187500</v>
      </c>
      <c r="X10" s="11" t="e">
        <f>IF($K10="不明","0",P10*VLOOKUP($K10,#REF!,2,FALSE))</f>
        <v>#REF!</v>
      </c>
      <c r="Y10" s="11" t="e">
        <f>IF($K10="不明","0",Q10*VLOOKUP($K10,#REF!,2,FALSE))</f>
        <v>#REF!</v>
      </c>
      <c r="Z10" s="2"/>
      <c r="AA10" s="2"/>
      <c r="AB10" s="2"/>
      <c r="AC10" s="2"/>
      <c r="AD10" s="2"/>
      <c r="AE10" s="2"/>
    </row>
    <row r="11" spans="1:31" ht="33" customHeight="1">
      <c r="A11" s="26"/>
      <c r="B11" s="232"/>
      <c r="C11" s="251"/>
      <c r="D11" s="251"/>
      <c r="E11" s="251"/>
      <c r="F11" s="32" t="s">
        <v>23</v>
      </c>
      <c r="G11" s="33" t="s">
        <v>20</v>
      </c>
      <c r="H11" s="54">
        <v>0.15</v>
      </c>
      <c r="I11" s="22">
        <v>50000000</v>
      </c>
      <c r="J11" s="6">
        <f t="shared" si="4"/>
        <v>7500000</v>
      </c>
      <c r="K11" s="21">
        <v>2016</v>
      </c>
      <c r="L11" s="22">
        <v>40</v>
      </c>
      <c r="M11" s="58" t="s">
        <v>18</v>
      </c>
      <c r="N11" s="58" t="s">
        <v>47</v>
      </c>
      <c r="O11" s="6">
        <f t="shared" si="5"/>
        <v>3</v>
      </c>
      <c r="P11" s="6">
        <f t="shared" si="0"/>
        <v>3750000</v>
      </c>
      <c r="Q11" s="6">
        <f t="shared" si="1"/>
        <v>562500</v>
      </c>
      <c r="R11" s="6">
        <f t="shared" si="2"/>
        <v>46250000</v>
      </c>
      <c r="S11" s="6">
        <f t="shared" si="3"/>
        <v>6937500</v>
      </c>
      <c r="T11" s="33"/>
      <c r="U11" s="2"/>
      <c r="V11" s="11">
        <f t="shared" si="6"/>
        <v>1250000</v>
      </c>
      <c r="W11" s="11">
        <f t="shared" si="7"/>
        <v>187500</v>
      </c>
      <c r="X11" s="11" t="e">
        <f>IF($K11="不明","0",P11*VLOOKUP($K11,#REF!,2,FALSE))</f>
        <v>#REF!</v>
      </c>
      <c r="Y11" s="11" t="e">
        <f>IF($K11="不明","0",Q11*VLOOKUP($K11,#REF!,2,FALSE))</f>
        <v>#REF!</v>
      </c>
      <c r="Z11" s="2"/>
      <c r="AA11" s="2"/>
      <c r="AB11" s="2"/>
      <c r="AC11" s="2"/>
      <c r="AD11" s="2"/>
      <c r="AE11" s="2"/>
    </row>
    <row r="12" spans="1:31" ht="33" customHeight="1">
      <c r="A12" s="26"/>
      <c r="B12" s="233"/>
      <c r="C12" s="251"/>
      <c r="D12" s="251"/>
      <c r="E12" s="251"/>
      <c r="F12" s="32"/>
      <c r="G12" s="33"/>
      <c r="H12" s="54">
        <v>0.15</v>
      </c>
      <c r="I12" s="22">
        <f>-I9</f>
        <v>-100000000</v>
      </c>
      <c r="J12" s="6">
        <f t="shared" si="4"/>
        <v>-15000000</v>
      </c>
      <c r="K12" s="21">
        <v>1978</v>
      </c>
      <c r="L12" s="22">
        <v>40</v>
      </c>
      <c r="M12" s="59" t="s">
        <v>24</v>
      </c>
      <c r="N12" s="58" t="s">
        <v>21</v>
      </c>
      <c r="O12" s="6">
        <f t="shared" si="5"/>
        <v>41</v>
      </c>
      <c r="P12" s="6">
        <f t="shared" si="0"/>
        <v>-99999999</v>
      </c>
      <c r="Q12" s="6">
        <f t="shared" si="1"/>
        <v>-14999999</v>
      </c>
      <c r="R12" s="6">
        <f t="shared" si="2"/>
        <v>-1</v>
      </c>
      <c r="S12" s="6">
        <f t="shared" si="3"/>
        <v>-1</v>
      </c>
      <c r="T12" s="33"/>
      <c r="U12" s="2"/>
      <c r="V12" s="11">
        <f t="shared" si="6"/>
        <v>0</v>
      </c>
      <c r="W12" s="11">
        <f t="shared" si="7"/>
        <v>0</v>
      </c>
      <c r="X12" s="11" t="e">
        <f>IF($K12="不明","0",P12*VLOOKUP($K12,#REF!,2,FALSE))</f>
        <v>#REF!</v>
      </c>
      <c r="Y12" s="11" t="e">
        <f>IF($K12="不明","0",Q12*VLOOKUP($K12,#REF!,2,FALSE))</f>
        <v>#REF!</v>
      </c>
      <c r="Z12" s="2"/>
      <c r="AA12" s="2"/>
      <c r="AB12" s="2"/>
      <c r="AC12" s="2"/>
      <c r="AD12" s="2"/>
      <c r="AE12" s="2"/>
    </row>
    <row r="13" spans="1:31" ht="33" customHeight="1">
      <c r="A13" s="26"/>
      <c r="B13" s="34" t="s">
        <v>25</v>
      </c>
      <c r="C13" s="64"/>
      <c r="D13" s="64"/>
      <c r="E13" s="64"/>
      <c r="F13" s="32"/>
      <c r="G13" s="33" t="s">
        <v>26</v>
      </c>
      <c r="H13" s="55">
        <v>1</v>
      </c>
      <c r="I13" s="22">
        <v>1</v>
      </c>
      <c r="J13" s="6">
        <f t="shared" si="4"/>
        <v>1</v>
      </c>
      <c r="K13" s="21" t="s">
        <v>50</v>
      </c>
      <c r="L13" s="22">
        <v>40</v>
      </c>
      <c r="M13" s="59" t="s">
        <v>13</v>
      </c>
      <c r="N13" s="58" t="s">
        <v>21</v>
      </c>
      <c r="O13" s="18" t="str">
        <f>IF(K13="不明","0",$B$3-K13+1)</f>
        <v>0</v>
      </c>
      <c r="P13" s="6">
        <f t="shared" si="0"/>
        <v>0</v>
      </c>
      <c r="Q13" s="6">
        <f t="shared" si="1"/>
        <v>0</v>
      </c>
      <c r="R13" s="6">
        <f t="shared" si="2"/>
        <v>1</v>
      </c>
      <c r="S13" s="6">
        <f t="shared" si="3"/>
        <v>1</v>
      </c>
      <c r="T13" s="33" t="s">
        <v>27</v>
      </c>
      <c r="U13" s="2"/>
      <c r="V13" s="11">
        <f t="shared" si="6"/>
        <v>0</v>
      </c>
      <c r="W13" s="11">
        <f t="shared" si="7"/>
        <v>0</v>
      </c>
      <c r="X13" s="11" t="str">
        <f>IF($K13="不明","0",P13*VLOOKUP($K13,#REF!,2,FALSE))</f>
        <v>0</v>
      </c>
      <c r="Y13" s="11" t="str">
        <f>IF($K13="不明","0",Q13*VLOOKUP($K13,#REF!,2,FALSE))</f>
        <v>0</v>
      </c>
      <c r="Z13" s="2"/>
      <c r="AA13" s="2"/>
      <c r="AB13" s="2"/>
      <c r="AC13" s="2"/>
      <c r="AD13" s="2"/>
      <c r="AE13" s="2"/>
    </row>
    <row r="14" spans="1:31" ht="33" customHeight="1">
      <c r="A14" s="26"/>
      <c r="B14" s="234" t="s">
        <v>28</v>
      </c>
      <c r="C14" s="252"/>
      <c r="D14" s="252"/>
      <c r="E14" s="252"/>
      <c r="F14" s="32" t="s">
        <v>29</v>
      </c>
      <c r="G14" s="33" t="s">
        <v>20</v>
      </c>
      <c r="H14" s="55">
        <v>0.125</v>
      </c>
      <c r="I14" s="22">
        <v>230000000</v>
      </c>
      <c r="J14" s="6">
        <f t="shared" si="4"/>
        <v>28750000</v>
      </c>
      <c r="K14" s="21">
        <v>2008</v>
      </c>
      <c r="L14" s="22">
        <v>40</v>
      </c>
      <c r="M14" s="59" t="s">
        <v>13</v>
      </c>
      <c r="N14" s="58" t="s">
        <v>21</v>
      </c>
      <c r="O14" s="6">
        <f t="shared" si="5"/>
        <v>11</v>
      </c>
      <c r="P14" s="6">
        <f t="shared" si="0"/>
        <v>63250000</v>
      </c>
      <c r="Q14" s="6">
        <f t="shared" si="1"/>
        <v>7906250</v>
      </c>
      <c r="R14" s="6">
        <f t="shared" si="2"/>
        <v>166750000</v>
      </c>
      <c r="S14" s="6">
        <f t="shared" si="3"/>
        <v>20843750</v>
      </c>
      <c r="T14" s="33"/>
      <c r="U14" s="2"/>
      <c r="V14" s="11">
        <f t="shared" si="6"/>
        <v>5750000</v>
      </c>
      <c r="W14" s="11">
        <f t="shared" si="7"/>
        <v>718750</v>
      </c>
      <c r="X14" s="11" t="e">
        <f>IF($K14="不明","0",P14*VLOOKUP($K14,#REF!,2,FALSE))</f>
        <v>#REF!</v>
      </c>
      <c r="Y14" s="11" t="e">
        <f>IF($K14="不明","0",Q14*VLOOKUP($K14,#REF!,2,FALSE))</f>
        <v>#REF!</v>
      </c>
      <c r="Z14" s="2"/>
      <c r="AA14" s="2"/>
      <c r="AB14" s="2"/>
      <c r="AC14" s="2"/>
      <c r="AD14" s="2"/>
      <c r="AE14" s="2"/>
    </row>
    <row r="15" spans="1:31" ht="33" customHeight="1">
      <c r="A15" s="26"/>
      <c r="B15" s="235"/>
      <c r="C15" s="252"/>
      <c r="D15" s="252"/>
      <c r="E15" s="252"/>
      <c r="F15" s="32" t="s">
        <v>30</v>
      </c>
      <c r="G15" s="33" t="s">
        <v>26</v>
      </c>
      <c r="H15" s="55">
        <v>1</v>
      </c>
      <c r="I15" s="22">
        <v>60000000</v>
      </c>
      <c r="J15" s="6">
        <f t="shared" si="4"/>
        <v>60000000</v>
      </c>
      <c r="K15" s="21">
        <v>2016</v>
      </c>
      <c r="L15" s="22">
        <v>15</v>
      </c>
      <c r="M15" s="59" t="s">
        <v>18</v>
      </c>
      <c r="N15" s="58" t="s">
        <v>21</v>
      </c>
      <c r="O15" s="6">
        <f t="shared" si="5"/>
        <v>3</v>
      </c>
      <c r="P15" s="6">
        <f t="shared" si="0"/>
        <v>12000000</v>
      </c>
      <c r="Q15" s="6">
        <f t="shared" si="1"/>
        <v>12000000</v>
      </c>
      <c r="R15" s="6">
        <f t="shared" si="2"/>
        <v>48000000</v>
      </c>
      <c r="S15" s="6">
        <f t="shared" si="3"/>
        <v>48000000</v>
      </c>
      <c r="T15" s="33"/>
      <c r="U15" s="2"/>
      <c r="V15" s="11">
        <f t="shared" si="6"/>
        <v>4000000</v>
      </c>
      <c r="W15" s="11">
        <f t="shared" si="7"/>
        <v>4000000</v>
      </c>
      <c r="X15" s="11" t="e">
        <f>IF($K15="不明","0",P15*VLOOKUP($K15,#REF!,2,FALSE))</f>
        <v>#REF!</v>
      </c>
      <c r="Y15" s="11" t="e">
        <f>IF($K15="不明","0",Q15*VLOOKUP($K15,#REF!,2,FALSE))</f>
        <v>#REF!</v>
      </c>
      <c r="Z15" s="2"/>
      <c r="AA15" s="2"/>
      <c r="AB15" s="2"/>
      <c r="AC15" s="2"/>
      <c r="AD15" s="2"/>
      <c r="AE15" s="2"/>
    </row>
    <row r="16" spans="1:31" ht="33" customHeight="1">
      <c r="A16" s="26"/>
      <c r="B16" s="35" t="s">
        <v>31</v>
      </c>
      <c r="C16" s="65"/>
      <c r="D16" s="65"/>
      <c r="E16" s="65"/>
      <c r="F16" s="32" t="s">
        <v>11</v>
      </c>
      <c r="G16" s="33" t="s">
        <v>26</v>
      </c>
      <c r="H16" s="55">
        <v>1</v>
      </c>
      <c r="I16" s="22">
        <v>30000000</v>
      </c>
      <c r="J16" s="6">
        <f t="shared" si="4"/>
        <v>30000000</v>
      </c>
      <c r="K16" s="21" t="s">
        <v>50</v>
      </c>
      <c r="L16" s="22">
        <v>40</v>
      </c>
      <c r="M16" s="59" t="s">
        <v>13</v>
      </c>
      <c r="N16" s="58" t="s">
        <v>21</v>
      </c>
      <c r="O16" s="6" t="str">
        <f t="shared" si="5"/>
        <v>0</v>
      </c>
      <c r="P16" s="6">
        <f t="shared" si="0"/>
        <v>29999999</v>
      </c>
      <c r="Q16" s="6">
        <f t="shared" si="1"/>
        <v>29999999</v>
      </c>
      <c r="R16" s="6">
        <f t="shared" si="2"/>
        <v>1</v>
      </c>
      <c r="S16" s="6">
        <f t="shared" si="3"/>
        <v>1</v>
      </c>
      <c r="T16" s="33" t="s">
        <v>32</v>
      </c>
      <c r="U16" s="2"/>
      <c r="V16" s="11">
        <f t="shared" si="6"/>
        <v>0</v>
      </c>
      <c r="W16" s="11">
        <f t="shared" si="7"/>
        <v>0</v>
      </c>
      <c r="X16" s="11" t="str">
        <f>IF($K16="不明","0",P16*VLOOKUP($K16,#REF!,2,FALSE))</f>
        <v>0</v>
      </c>
      <c r="Y16" s="11" t="str">
        <f>IF($K16="不明","0",Q16*VLOOKUP($K16,#REF!,2,FALSE))</f>
        <v>0</v>
      </c>
      <c r="Z16" s="2"/>
      <c r="AA16" s="2"/>
      <c r="AB16" s="2"/>
      <c r="AC16" s="2"/>
      <c r="AD16" s="2"/>
      <c r="AE16" s="2"/>
    </row>
    <row r="17" spans="1:31" ht="33" customHeight="1">
      <c r="A17" s="26"/>
      <c r="B17" s="234" t="s">
        <v>33</v>
      </c>
      <c r="C17" s="252"/>
      <c r="D17" s="252"/>
      <c r="E17" s="252"/>
      <c r="F17" s="237" t="s">
        <v>11</v>
      </c>
      <c r="G17" s="240" t="s">
        <v>20</v>
      </c>
      <c r="H17" s="55">
        <v>0.13</v>
      </c>
      <c r="I17" s="22">
        <v>30000000</v>
      </c>
      <c r="J17" s="6">
        <f t="shared" si="4"/>
        <v>3900000</v>
      </c>
      <c r="K17" s="19">
        <v>1995</v>
      </c>
      <c r="L17" s="19">
        <v>40</v>
      </c>
      <c r="M17" s="60" t="s">
        <v>13</v>
      </c>
      <c r="N17" s="58" t="s">
        <v>21</v>
      </c>
      <c r="O17" s="6">
        <f t="shared" si="5"/>
        <v>24</v>
      </c>
      <c r="P17" s="6">
        <f t="shared" si="0"/>
        <v>18000000</v>
      </c>
      <c r="Q17" s="6">
        <f t="shared" si="1"/>
        <v>2340000</v>
      </c>
      <c r="R17" s="6">
        <f t="shared" si="2"/>
        <v>12000000</v>
      </c>
      <c r="S17" s="6">
        <f t="shared" si="3"/>
        <v>1560000</v>
      </c>
      <c r="T17" s="243" t="s">
        <v>34</v>
      </c>
      <c r="U17" s="2"/>
      <c r="V17" s="11">
        <f t="shared" si="6"/>
        <v>750000</v>
      </c>
      <c r="W17" s="11">
        <f t="shared" si="7"/>
        <v>97500</v>
      </c>
      <c r="X17" s="11" t="e">
        <f>IF($K17="不明","0",P17*VLOOKUP($K17,#REF!,2,FALSE))</f>
        <v>#REF!</v>
      </c>
      <c r="Y17" s="11" t="e">
        <f>IF($K17="不明","0",Q17*VLOOKUP($K17,#REF!,2,FALSE))</f>
        <v>#REF!</v>
      </c>
      <c r="Z17" s="2"/>
      <c r="AA17" s="2"/>
      <c r="AB17" s="2"/>
      <c r="AC17" s="2"/>
      <c r="AD17" s="2"/>
      <c r="AE17" s="2"/>
    </row>
    <row r="18" spans="1:31" ht="33" customHeight="1">
      <c r="A18" s="26"/>
      <c r="B18" s="235"/>
      <c r="C18" s="252"/>
      <c r="D18" s="252"/>
      <c r="E18" s="252"/>
      <c r="F18" s="238"/>
      <c r="G18" s="241"/>
      <c r="H18" s="54">
        <v>0.13</v>
      </c>
      <c r="I18" s="20">
        <f>-I17</f>
        <v>-30000000</v>
      </c>
      <c r="J18" s="6">
        <f t="shared" si="4"/>
        <v>-3900000</v>
      </c>
      <c r="K18" s="19">
        <v>1995</v>
      </c>
      <c r="L18" s="19">
        <v>40</v>
      </c>
      <c r="M18" s="60" t="s">
        <v>13</v>
      </c>
      <c r="N18" s="58" t="s">
        <v>21</v>
      </c>
      <c r="O18" s="6">
        <f t="shared" si="5"/>
        <v>24</v>
      </c>
      <c r="P18" s="6">
        <f t="shared" si="0"/>
        <v>-18000000</v>
      </c>
      <c r="Q18" s="6">
        <f t="shared" si="1"/>
        <v>-2340000</v>
      </c>
      <c r="R18" s="6">
        <f t="shared" si="2"/>
        <v>-12000000</v>
      </c>
      <c r="S18" s="6">
        <f t="shared" si="3"/>
        <v>-1560000</v>
      </c>
      <c r="T18" s="244"/>
      <c r="U18" s="2"/>
      <c r="V18" s="11">
        <f t="shared" si="6"/>
        <v>-750000</v>
      </c>
      <c r="W18" s="11">
        <f t="shared" si="7"/>
        <v>-97500</v>
      </c>
      <c r="X18" s="11" t="e">
        <f>IF($K18="不明","0",P18*VLOOKUP($K18,#REF!,2,FALSE))</f>
        <v>#REF!</v>
      </c>
      <c r="Y18" s="11" t="e">
        <f>IF($K18="不明","0",Q18*VLOOKUP($K18,#REF!,2,FALSE))</f>
        <v>#REF!</v>
      </c>
      <c r="Z18" s="2"/>
      <c r="AA18" s="2"/>
      <c r="AB18" s="2"/>
      <c r="AC18" s="2"/>
      <c r="AD18" s="2"/>
      <c r="AE18" s="2"/>
    </row>
    <row r="19" spans="1:31" ht="33" customHeight="1" thickBot="1">
      <c r="A19" s="26"/>
      <c r="B19" s="236"/>
      <c r="C19" s="253"/>
      <c r="D19" s="253"/>
      <c r="E19" s="253"/>
      <c r="F19" s="239"/>
      <c r="G19" s="242"/>
      <c r="H19" s="56">
        <v>0.15</v>
      </c>
      <c r="I19" s="24">
        <v>50000000</v>
      </c>
      <c r="J19" s="6">
        <f t="shared" si="4"/>
        <v>7500000</v>
      </c>
      <c r="K19" s="23">
        <v>1995</v>
      </c>
      <c r="L19" s="23">
        <v>40</v>
      </c>
      <c r="M19" s="61" t="s">
        <v>13</v>
      </c>
      <c r="N19" s="58" t="s">
        <v>21</v>
      </c>
      <c r="O19" s="6">
        <f t="shared" si="5"/>
        <v>24</v>
      </c>
      <c r="P19" s="6">
        <f t="shared" si="0"/>
        <v>30000000</v>
      </c>
      <c r="Q19" s="6">
        <f t="shared" si="1"/>
        <v>4500000</v>
      </c>
      <c r="R19" s="6">
        <f t="shared" si="2"/>
        <v>20000000</v>
      </c>
      <c r="S19" s="6">
        <f t="shared" si="3"/>
        <v>3000000</v>
      </c>
      <c r="T19" s="245"/>
      <c r="U19" s="2"/>
      <c r="V19" s="11">
        <f t="shared" si="6"/>
        <v>1250000</v>
      </c>
      <c r="W19" s="11">
        <f t="shared" si="7"/>
        <v>187500</v>
      </c>
      <c r="X19" s="11" t="e">
        <f>IF($K19="不明","0",P19*VLOOKUP($K19,#REF!,2,FALSE))</f>
        <v>#REF!</v>
      </c>
      <c r="Y19" s="11" t="e">
        <f>IF($K19="不明","0",Q19*VLOOKUP($K19,#REF!,2,FALSE))</f>
        <v>#REF!</v>
      </c>
      <c r="Z19" s="2"/>
      <c r="AA19" s="2"/>
      <c r="AB19" s="2"/>
      <c r="AC19" s="2"/>
      <c r="AD19" s="2"/>
      <c r="AE19" s="2"/>
    </row>
    <row r="20" spans="1:31" ht="33" customHeight="1" thickTop="1">
      <c r="A20" s="26"/>
      <c r="B20" s="36" t="s">
        <v>35</v>
      </c>
      <c r="C20" s="36"/>
      <c r="D20" s="36"/>
      <c r="E20" s="36"/>
      <c r="F20" s="37"/>
      <c r="G20" s="38"/>
      <c r="H20" s="57"/>
      <c r="I20" s="7">
        <f>ROUNDDOWN(SUM(I6:I19),0)</f>
        <v>1220000001</v>
      </c>
      <c r="J20" s="7">
        <f>ROUNDDOWN(SUM(J6:J19),0)</f>
        <v>219250001</v>
      </c>
      <c r="K20" s="43"/>
      <c r="L20" s="43"/>
      <c r="M20" s="3"/>
      <c r="N20" s="3"/>
      <c r="O20" s="3"/>
      <c r="P20" s="7">
        <f>ROUNDDOWN(SUM(P6:P19),-1)</f>
        <v>685249990</v>
      </c>
      <c r="Q20" s="7">
        <f>ROUNDDOWN(SUM(Q6:Q19),-1)</f>
        <v>112986240</v>
      </c>
      <c r="R20" s="7">
        <f>SUM(R6:R19)</f>
        <v>534750002</v>
      </c>
      <c r="S20" s="7">
        <f>SUM(S6:S19)</f>
        <v>106263752</v>
      </c>
      <c r="T20" s="42"/>
      <c r="U20" s="2"/>
      <c r="V20" s="7">
        <f>ROUNDDOWN(SUM(V6:V19),-1)</f>
        <v>28500000</v>
      </c>
      <c r="W20" s="7">
        <f>ROUNDDOWN(SUM(W6:W19),-1)</f>
        <v>6841250</v>
      </c>
      <c r="X20" s="7" t="e">
        <f>ROUNDDOWN(SUM(X6:X19),-1)</f>
        <v>#REF!</v>
      </c>
      <c r="Y20" s="7" t="e">
        <f>ROUNDDOWN(SUM(Y6:Y19),-1)</f>
        <v>#REF!</v>
      </c>
      <c r="Z20" s="2"/>
      <c r="AA20" s="2"/>
      <c r="AB20" s="2"/>
      <c r="AC20" s="2"/>
      <c r="AD20" s="2"/>
      <c r="AE20" s="2"/>
    </row>
    <row r="21" spans="1:31" ht="33" customHeight="1" thickBot="1">
      <c r="A21" s="26"/>
      <c r="B21" s="26"/>
      <c r="C21" s="26"/>
      <c r="D21" s="26"/>
      <c r="E21" s="26"/>
      <c r="F21" s="26"/>
      <c r="G21" s="26"/>
      <c r="H21" s="15"/>
      <c r="I21" s="2"/>
      <c r="J21" s="2"/>
      <c r="K21" s="26"/>
      <c r="L21" s="26"/>
      <c r="M21" s="2"/>
      <c r="N21" s="2"/>
      <c r="O21" s="2"/>
      <c r="P21" s="2"/>
      <c r="Q21" s="2"/>
      <c r="R21" s="2"/>
      <c r="S21" s="2"/>
      <c r="T21" s="26"/>
      <c r="U21" s="2"/>
      <c r="V21" s="2"/>
      <c r="W21" s="2"/>
      <c r="X21" s="2"/>
      <c r="Y21" s="2"/>
      <c r="Z21" s="2"/>
      <c r="AA21" s="2"/>
      <c r="AB21" s="2"/>
      <c r="AC21" s="2"/>
      <c r="AD21" s="2"/>
      <c r="AE21" s="2"/>
    </row>
    <row r="22" spans="1:31" ht="33" customHeight="1" thickBot="1">
      <c r="A22" s="26"/>
      <c r="B22" s="26"/>
      <c r="C22" s="26"/>
      <c r="D22" s="26"/>
      <c r="E22" s="26"/>
      <c r="F22" s="26"/>
      <c r="G22" s="26"/>
      <c r="H22" s="15"/>
      <c r="I22" s="2"/>
      <c r="J22" s="2"/>
      <c r="K22" s="26"/>
      <c r="L22" s="26"/>
      <c r="M22" s="2"/>
      <c r="N22" s="2"/>
      <c r="O22" s="2"/>
      <c r="P22" s="246" t="s">
        <v>42</v>
      </c>
      <c r="Q22" s="247"/>
      <c r="R22" s="248"/>
      <c r="S22" s="4">
        <f>SUMIF(N6:N19,"所有",R6:R19)</f>
        <v>304750002</v>
      </c>
      <c r="T22" s="26"/>
      <c r="U22" s="2"/>
      <c r="V22" s="2"/>
      <c r="W22" s="2"/>
      <c r="X22" s="2"/>
      <c r="Y22" s="2"/>
      <c r="Z22" s="2"/>
      <c r="AA22" s="2"/>
      <c r="AB22" s="2"/>
      <c r="AC22" s="2"/>
      <c r="AD22" s="2"/>
      <c r="AE22" s="2"/>
    </row>
    <row r="23" spans="1:31" ht="33" customHeight="1" thickBot="1">
      <c r="A23" s="26"/>
      <c r="B23" s="26"/>
      <c r="C23" s="26"/>
      <c r="D23" s="26"/>
      <c r="E23" s="26"/>
      <c r="F23" s="26"/>
      <c r="G23" s="26"/>
      <c r="H23" s="15"/>
      <c r="I23" s="2"/>
      <c r="J23" s="2"/>
      <c r="K23" s="26"/>
      <c r="L23" s="26"/>
      <c r="M23" s="2"/>
      <c r="N23" s="2"/>
      <c r="O23" s="2"/>
      <c r="P23" s="227" t="s">
        <v>43</v>
      </c>
      <c r="Q23" s="228"/>
      <c r="R23" s="229"/>
      <c r="S23" s="5">
        <f>SUMIF(N6:N19,"管理受託",S6:S19)</f>
        <v>23920000</v>
      </c>
      <c r="T23" s="26"/>
      <c r="U23" s="2"/>
      <c r="V23" s="2"/>
      <c r="W23" s="2"/>
      <c r="X23" s="2"/>
      <c r="Y23" s="2"/>
      <c r="Z23" s="2"/>
      <c r="AA23" s="2"/>
      <c r="AB23" s="2"/>
      <c r="AC23" s="2"/>
      <c r="AD23" s="2"/>
      <c r="AE23" s="2"/>
    </row>
    <row r="24" spans="1:31" ht="33" customHeight="1">
      <c r="A24" s="26"/>
      <c r="B24" s="26"/>
      <c r="C24" s="26"/>
      <c r="D24" s="26"/>
      <c r="E24" s="26"/>
      <c r="F24" s="26"/>
      <c r="G24" s="26"/>
      <c r="H24" s="15"/>
      <c r="I24" s="2"/>
      <c r="J24" s="2"/>
      <c r="K24" s="26"/>
      <c r="L24" s="26"/>
      <c r="M24" s="2"/>
      <c r="N24" s="2"/>
      <c r="O24" s="2"/>
      <c r="P24" s="2"/>
      <c r="Q24" s="2"/>
      <c r="R24" s="44"/>
      <c r="S24" s="44"/>
      <c r="T24" s="26"/>
      <c r="U24" s="2"/>
      <c r="V24" s="2"/>
      <c r="W24" s="2"/>
      <c r="X24" s="2"/>
      <c r="Y24" s="2"/>
      <c r="Z24" s="2"/>
      <c r="AA24" s="2"/>
      <c r="AB24" s="2"/>
      <c r="AC24" s="2"/>
      <c r="AD24" s="2"/>
      <c r="AE24" s="2"/>
    </row>
    <row r="25" spans="1:31" ht="33.6" customHeight="1">
      <c r="B25" s="26"/>
      <c r="C25" s="26"/>
      <c r="D25" s="26"/>
      <c r="E25" s="26"/>
      <c r="F25" s="26"/>
      <c r="G25" s="26"/>
      <c r="H25" s="15"/>
      <c r="I25" s="2"/>
      <c r="J25" s="2"/>
      <c r="K25" s="26"/>
      <c r="L25" s="26"/>
      <c r="M25" s="2"/>
      <c r="N25" s="2"/>
      <c r="O25" s="2"/>
      <c r="P25" s="2"/>
      <c r="Q25" s="2"/>
      <c r="R25" s="44"/>
      <c r="S25" s="44"/>
      <c r="U25" s="2"/>
      <c r="V25" s="2"/>
      <c r="W25" s="2"/>
      <c r="X25" s="2"/>
      <c r="Y25" s="2"/>
      <c r="Z25" s="2"/>
      <c r="AA25" s="2"/>
      <c r="AB25" s="2"/>
      <c r="AC25" s="2"/>
      <c r="AD25" s="2"/>
      <c r="AE25" s="2"/>
    </row>
    <row r="26" spans="1:31" ht="33.6" customHeight="1">
      <c r="A26" s="26"/>
      <c r="B26" s="26"/>
      <c r="C26" s="26"/>
      <c r="D26" s="26"/>
      <c r="E26" s="26"/>
      <c r="F26" s="26"/>
      <c r="G26" s="26"/>
      <c r="H26" s="15"/>
      <c r="I26" s="2"/>
      <c r="J26" s="2"/>
      <c r="K26" s="26"/>
      <c r="L26" s="26"/>
      <c r="M26" s="2"/>
      <c r="N26" s="2"/>
      <c r="O26" s="2"/>
      <c r="P26" s="17"/>
      <c r="Q26" s="17"/>
      <c r="R26" s="44"/>
      <c r="S26" s="44"/>
      <c r="T26" s="26"/>
      <c r="U26" s="2"/>
      <c r="V26" s="2"/>
      <c r="W26" s="2"/>
      <c r="X26" s="2"/>
      <c r="Y26" s="2"/>
      <c r="Z26" s="2"/>
      <c r="AA26" s="2"/>
      <c r="AB26" s="2"/>
      <c r="AC26" s="2"/>
      <c r="AD26" s="2"/>
      <c r="AE26" s="2"/>
    </row>
    <row r="27" spans="1:31" ht="33.6" customHeight="1">
      <c r="A27" s="26"/>
      <c r="B27" s="26"/>
      <c r="C27" s="26"/>
      <c r="D27" s="26"/>
      <c r="E27" s="26"/>
      <c r="F27" s="26"/>
      <c r="G27" s="26"/>
      <c r="H27" s="15"/>
      <c r="I27" s="2"/>
      <c r="J27" s="2"/>
      <c r="K27" s="26"/>
      <c r="L27" s="26"/>
      <c r="M27" s="2"/>
      <c r="N27" s="2"/>
      <c r="O27" s="2"/>
      <c r="P27" s="17"/>
      <c r="Q27" s="17"/>
      <c r="R27" s="44"/>
      <c r="S27" s="44"/>
      <c r="T27" s="26"/>
      <c r="U27" s="2"/>
      <c r="V27" s="2"/>
      <c r="W27" s="2"/>
      <c r="X27" s="2"/>
      <c r="Y27" s="2"/>
      <c r="Z27" s="2"/>
      <c r="AA27" s="2"/>
      <c r="AB27" s="2"/>
      <c r="AC27" s="2"/>
      <c r="AD27" s="2"/>
      <c r="AE27" s="2"/>
    </row>
    <row r="28" spans="1:31" ht="33.6" customHeight="1">
      <c r="A28" s="26"/>
      <c r="B28" s="26"/>
      <c r="C28" s="26"/>
      <c r="D28" s="26"/>
      <c r="E28" s="26"/>
      <c r="F28" s="26"/>
      <c r="G28" s="26"/>
      <c r="H28" s="15"/>
      <c r="I28" s="2"/>
      <c r="J28" s="2"/>
      <c r="K28" s="26"/>
      <c r="L28" s="26"/>
      <c r="M28" s="2"/>
      <c r="N28" s="2"/>
      <c r="O28" s="2"/>
      <c r="P28" s="2"/>
      <c r="Q28" s="2"/>
      <c r="R28" s="44"/>
      <c r="S28" s="44"/>
      <c r="T28" s="26"/>
      <c r="U28" s="2"/>
      <c r="V28" s="2"/>
      <c r="W28" s="2"/>
      <c r="X28" s="2"/>
      <c r="Y28" s="2"/>
      <c r="Z28" s="2"/>
      <c r="AA28" s="2"/>
      <c r="AB28" s="2"/>
      <c r="AC28" s="2"/>
      <c r="AD28" s="2"/>
      <c r="AE28" s="2"/>
    </row>
    <row r="29" spans="1:31" ht="33.6" customHeight="1">
      <c r="A29" s="26"/>
      <c r="B29" s="26"/>
      <c r="C29" s="26"/>
      <c r="D29" s="26"/>
      <c r="E29" s="26"/>
      <c r="F29" s="26"/>
      <c r="G29" s="26"/>
      <c r="H29" s="15"/>
      <c r="I29" s="2"/>
      <c r="J29" s="2"/>
      <c r="K29" s="26"/>
      <c r="L29" s="26"/>
      <c r="M29" s="2"/>
      <c r="N29" s="2"/>
      <c r="O29" s="2"/>
      <c r="P29" s="2"/>
      <c r="Q29" s="2"/>
      <c r="R29" s="44"/>
      <c r="S29" s="44"/>
      <c r="T29" s="26"/>
      <c r="U29" s="2"/>
      <c r="V29" s="2"/>
      <c r="W29" s="2"/>
      <c r="X29" s="2"/>
      <c r="Y29" s="2"/>
      <c r="Z29" s="2"/>
      <c r="AA29" s="2"/>
      <c r="AB29" s="2"/>
      <c r="AC29" s="2"/>
      <c r="AD29" s="2"/>
      <c r="AE29" s="2"/>
    </row>
    <row r="30" spans="1:31" ht="33.6" customHeight="1">
      <c r="A30" s="26"/>
      <c r="B30" s="25" t="s">
        <v>65</v>
      </c>
      <c r="C30" s="26"/>
      <c r="D30" s="26"/>
      <c r="E30" s="26"/>
      <c r="F30" s="26"/>
      <c r="G30" s="26"/>
      <c r="H30" s="15"/>
      <c r="I30" s="2"/>
      <c r="J30" s="2"/>
      <c r="K30" s="26"/>
      <c r="L30" s="26"/>
      <c r="M30" s="2"/>
      <c r="N30" s="2"/>
      <c r="O30" s="2"/>
      <c r="P30" s="2"/>
      <c r="Q30" s="2"/>
      <c r="R30" s="44"/>
      <c r="S30" s="44"/>
      <c r="T30" s="26"/>
      <c r="U30" s="2"/>
      <c r="V30" s="2"/>
      <c r="W30" s="2"/>
      <c r="X30" s="2"/>
      <c r="Y30" s="2"/>
      <c r="Z30" s="2"/>
      <c r="AA30" s="2"/>
      <c r="AB30" s="2"/>
      <c r="AC30" s="2"/>
      <c r="AD30" s="2"/>
      <c r="AE30" s="2"/>
    </row>
    <row r="31" spans="1:31" ht="20.45" customHeight="1">
      <c r="A31" s="26"/>
      <c r="B31" s="53" t="s">
        <v>51</v>
      </c>
      <c r="C31" s="26"/>
      <c r="D31" s="26"/>
      <c r="E31" s="26"/>
      <c r="F31" s="26"/>
      <c r="G31" s="26"/>
      <c r="H31" s="15"/>
      <c r="I31" s="2"/>
      <c r="J31" s="2"/>
      <c r="K31" s="26"/>
      <c r="L31" s="26"/>
      <c r="M31" s="2"/>
      <c r="N31" s="2"/>
      <c r="O31" s="2"/>
      <c r="P31" s="2"/>
      <c r="Q31" s="2"/>
      <c r="R31" s="44"/>
      <c r="S31" s="44"/>
      <c r="T31" s="26"/>
      <c r="U31" s="2"/>
      <c r="V31" s="2"/>
      <c r="W31" s="2"/>
      <c r="X31" s="2"/>
      <c r="Y31" s="2"/>
      <c r="Z31" s="44"/>
      <c r="AA31" s="2"/>
      <c r="AB31" s="2"/>
      <c r="AC31" s="2"/>
      <c r="AD31" s="2"/>
      <c r="AE31" s="2"/>
    </row>
    <row r="32" spans="1:31" ht="20.45" customHeight="1">
      <c r="A32" s="26"/>
      <c r="B32" s="53" t="s">
        <v>52</v>
      </c>
      <c r="C32" s="26"/>
      <c r="D32" s="26"/>
      <c r="E32" s="26"/>
      <c r="F32" s="26"/>
      <c r="G32" s="26"/>
      <c r="H32" s="15"/>
      <c r="I32" s="2"/>
      <c r="J32" s="2"/>
      <c r="K32" s="26"/>
      <c r="L32" s="26"/>
      <c r="M32" s="2"/>
      <c r="N32" s="2"/>
      <c r="O32" s="2"/>
      <c r="P32" s="2"/>
      <c r="Q32" s="2"/>
      <c r="R32" s="44"/>
      <c r="S32" s="44"/>
      <c r="T32" s="26"/>
      <c r="U32" s="2"/>
      <c r="V32" s="2"/>
      <c r="W32" s="2"/>
      <c r="X32" s="2"/>
      <c r="Y32" s="2"/>
      <c r="Z32" s="44"/>
      <c r="AA32" s="2"/>
      <c r="AB32" s="2"/>
      <c r="AC32" s="2"/>
      <c r="AD32" s="2"/>
      <c r="AE32" s="2"/>
    </row>
    <row r="33" spans="1:31" ht="20.45" customHeight="1">
      <c r="A33" s="26"/>
      <c r="B33" s="53" t="s">
        <v>56</v>
      </c>
      <c r="C33" s="26"/>
      <c r="D33" s="26"/>
      <c r="E33" s="26"/>
      <c r="F33" s="26"/>
      <c r="G33" s="26"/>
      <c r="H33" s="15"/>
      <c r="I33" s="2"/>
      <c r="J33" s="2"/>
      <c r="K33" s="26"/>
      <c r="L33" s="26"/>
      <c r="M33" s="2"/>
      <c r="N33" s="2"/>
      <c r="O33" s="2"/>
      <c r="P33" s="2"/>
      <c r="Q33" s="2"/>
      <c r="R33" s="2"/>
      <c r="S33" s="44"/>
      <c r="T33" s="26"/>
      <c r="U33" s="2"/>
      <c r="V33" s="2"/>
      <c r="W33" s="2"/>
      <c r="X33" s="2"/>
      <c r="Y33" s="2"/>
      <c r="Z33" s="44"/>
      <c r="AA33" s="2"/>
      <c r="AB33" s="2"/>
      <c r="AC33" s="2"/>
      <c r="AD33" s="2"/>
      <c r="AE33" s="2"/>
    </row>
    <row r="34" spans="1:31" ht="20.45" customHeight="1">
      <c r="A34" s="26"/>
      <c r="B34" s="53" t="s">
        <v>53</v>
      </c>
      <c r="C34" s="26"/>
      <c r="D34" s="26"/>
      <c r="E34" s="26"/>
      <c r="F34" s="26"/>
      <c r="G34" s="26"/>
      <c r="H34" s="15"/>
      <c r="I34" s="2"/>
      <c r="J34" s="2"/>
      <c r="K34" s="26"/>
      <c r="L34" s="26"/>
      <c r="M34" s="2"/>
      <c r="N34" s="2"/>
      <c r="O34" s="2"/>
      <c r="P34" s="2"/>
      <c r="Q34" s="2"/>
      <c r="R34" s="2"/>
      <c r="S34" s="44"/>
      <c r="T34" s="26"/>
      <c r="U34" s="2"/>
      <c r="V34" s="2"/>
      <c r="W34" s="2"/>
      <c r="X34" s="2"/>
      <c r="Y34" s="2"/>
      <c r="Z34" s="2"/>
      <c r="AA34" s="2"/>
      <c r="AB34" s="2"/>
      <c r="AC34" s="2"/>
      <c r="AD34" s="2"/>
      <c r="AE34" s="2"/>
    </row>
    <row r="35" spans="1:31" ht="20.45" customHeight="1">
      <c r="A35" s="26"/>
      <c r="B35" s="53" t="s">
        <v>54</v>
      </c>
      <c r="C35" s="26"/>
      <c r="D35" s="26"/>
      <c r="E35" s="26"/>
      <c r="F35" s="26"/>
      <c r="G35" s="26"/>
      <c r="H35" s="15"/>
      <c r="I35" s="2"/>
      <c r="J35" s="2"/>
      <c r="K35" s="26"/>
      <c r="L35" s="26"/>
      <c r="M35" s="2"/>
      <c r="N35" s="2"/>
      <c r="O35" s="2"/>
      <c r="P35" s="2"/>
      <c r="Q35" s="2"/>
      <c r="R35" s="2"/>
      <c r="S35" s="44"/>
      <c r="T35" s="26"/>
      <c r="U35" s="2"/>
      <c r="V35" s="2"/>
      <c r="W35" s="2"/>
      <c r="X35" s="2"/>
      <c r="Y35" s="2"/>
      <c r="Z35" s="2"/>
      <c r="AA35" s="2"/>
      <c r="AB35" s="2"/>
      <c r="AC35" s="2"/>
      <c r="AD35" s="2"/>
      <c r="AE35" s="2"/>
    </row>
    <row r="36" spans="1:31" ht="20.45" customHeight="1">
      <c r="A36" s="26"/>
      <c r="B36" s="53" t="s">
        <v>55</v>
      </c>
      <c r="C36" s="26"/>
      <c r="D36" s="26"/>
      <c r="E36" s="26"/>
      <c r="F36" s="26"/>
      <c r="G36" s="26"/>
      <c r="H36" s="15"/>
      <c r="I36" s="2"/>
      <c r="J36" s="2"/>
      <c r="K36" s="26"/>
      <c r="L36" s="26"/>
      <c r="M36" s="2"/>
      <c r="N36" s="2"/>
      <c r="O36" s="2"/>
      <c r="P36" s="2"/>
      <c r="Q36" s="2"/>
      <c r="R36" s="44"/>
      <c r="S36" s="44"/>
      <c r="T36" s="26"/>
      <c r="U36" s="2"/>
      <c r="V36" s="2"/>
      <c r="W36" s="2"/>
      <c r="X36" s="2"/>
      <c r="Y36" s="2"/>
      <c r="Z36" s="2"/>
      <c r="AA36" s="2"/>
      <c r="AB36" s="2"/>
      <c r="AC36" s="2"/>
      <c r="AD36" s="2"/>
      <c r="AE36" s="2"/>
    </row>
    <row r="37" spans="1:31" ht="20.45" customHeight="1">
      <c r="A37" s="26"/>
      <c r="B37" s="53"/>
      <c r="C37" s="26"/>
      <c r="D37" s="26"/>
      <c r="E37" s="26"/>
      <c r="F37" s="26"/>
      <c r="G37" s="26"/>
      <c r="H37" s="15"/>
      <c r="I37" s="2"/>
      <c r="J37" s="2"/>
      <c r="K37" s="26"/>
      <c r="L37" s="26"/>
      <c r="M37" s="2"/>
      <c r="N37" s="2"/>
      <c r="O37" s="2"/>
      <c r="P37" s="2"/>
      <c r="Q37" s="2"/>
      <c r="R37" s="44"/>
      <c r="S37" s="44"/>
      <c r="T37" s="26"/>
      <c r="U37" s="2"/>
      <c r="V37" s="2"/>
      <c r="W37" s="2"/>
      <c r="X37" s="2"/>
      <c r="Y37" s="2"/>
      <c r="Z37" s="2"/>
      <c r="AA37" s="2"/>
      <c r="AB37" s="2"/>
      <c r="AC37" s="2"/>
      <c r="AD37" s="2"/>
      <c r="AE37" s="2"/>
    </row>
    <row r="38" spans="1:31" ht="20.45" customHeight="1">
      <c r="A38" s="26"/>
      <c r="B38" s="53" t="s">
        <v>57</v>
      </c>
      <c r="C38" s="26"/>
      <c r="D38" s="26"/>
      <c r="E38" s="26"/>
      <c r="F38" s="26"/>
      <c r="G38" s="26"/>
      <c r="H38" s="15"/>
      <c r="I38" s="2"/>
      <c r="J38" s="2"/>
      <c r="K38" s="26"/>
      <c r="L38" s="26"/>
      <c r="M38" s="2"/>
      <c r="N38" s="2"/>
      <c r="O38" s="2"/>
      <c r="P38" s="2"/>
      <c r="Q38" s="2"/>
      <c r="R38" s="44"/>
      <c r="S38" s="44"/>
      <c r="T38" s="26"/>
      <c r="U38" s="2"/>
      <c r="V38" s="2"/>
      <c r="W38" s="2"/>
      <c r="X38" s="2"/>
      <c r="Y38" s="2"/>
      <c r="Z38" s="2"/>
      <c r="AA38" s="2"/>
      <c r="AB38" s="2"/>
      <c r="AC38" s="2"/>
      <c r="AD38" s="2"/>
      <c r="AE38" s="2"/>
    </row>
    <row r="39" spans="1:31" ht="20.45" customHeight="1">
      <c r="A39" s="26"/>
      <c r="B39" s="25"/>
      <c r="C39" s="26"/>
      <c r="D39" s="26"/>
      <c r="E39" s="26"/>
      <c r="F39" s="26"/>
      <c r="G39" s="26"/>
      <c r="H39" s="15"/>
      <c r="I39" s="2"/>
      <c r="J39" s="2"/>
      <c r="K39" s="26"/>
      <c r="L39" s="26"/>
      <c r="M39" s="2"/>
      <c r="N39" s="2"/>
      <c r="O39" s="2"/>
      <c r="P39" s="2"/>
      <c r="Q39" s="2"/>
      <c r="R39" s="2"/>
      <c r="S39" s="2"/>
      <c r="T39" s="26"/>
      <c r="U39" s="2"/>
      <c r="V39" s="2"/>
      <c r="W39" s="2"/>
      <c r="X39" s="2"/>
      <c r="Y39" s="2"/>
      <c r="Z39" s="2"/>
      <c r="AA39" s="2"/>
      <c r="AB39" s="2"/>
      <c r="AC39" s="2"/>
      <c r="AD39" s="2"/>
      <c r="AE39" s="2"/>
    </row>
    <row r="40" spans="1:31" ht="20.45" customHeight="1">
      <c r="A40" s="26"/>
      <c r="B40" s="53" t="s">
        <v>58</v>
      </c>
      <c r="C40" s="26"/>
      <c r="D40" s="26"/>
      <c r="E40" s="26"/>
      <c r="F40" s="26"/>
      <c r="G40" s="26"/>
      <c r="H40" s="15"/>
      <c r="I40" s="2"/>
      <c r="J40" s="2"/>
      <c r="K40" s="26"/>
      <c r="L40" s="26"/>
      <c r="M40" s="2"/>
      <c r="N40" s="2"/>
      <c r="O40" s="2"/>
      <c r="P40" s="2"/>
      <c r="Q40" s="2"/>
      <c r="R40" s="2"/>
      <c r="S40" s="2"/>
      <c r="T40" s="26"/>
      <c r="U40" s="2"/>
      <c r="V40" s="2"/>
      <c r="W40" s="2"/>
      <c r="X40" s="2"/>
      <c r="Y40" s="2"/>
      <c r="Z40" s="2"/>
      <c r="AA40" s="2"/>
      <c r="AB40" s="2"/>
      <c r="AC40" s="2"/>
      <c r="AD40" s="2"/>
      <c r="AE40" s="2"/>
    </row>
    <row r="41" spans="1:31" ht="20.45" customHeight="1">
      <c r="A41" s="26"/>
      <c r="B41" s="53" t="s">
        <v>59</v>
      </c>
      <c r="C41" s="26"/>
      <c r="D41" s="26"/>
      <c r="E41" s="26"/>
      <c r="F41" s="26"/>
      <c r="G41" s="26"/>
      <c r="H41" s="15"/>
      <c r="I41" s="2"/>
      <c r="J41" s="2"/>
      <c r="K41" s="26"/>
      <c r="L41" s="26"/>
      <c r="M41" s="2"/>
      <c r="N41" s="2"/>
      <c r="O41" s="2"/>
      <c r="P41" s="2"/>
      <c r="Q41" s="2"/>
      <c r="R41" s="2"/>
      <c r="S41" s="2"/>
      <c r="T41" s="26"/>
      <c r="U41" s="2"/>
      <c r="V41" s="2"/>
      <c r="W41" s="2"/>
      <c r="X41" s="2"/>
      <c r="Y41" s="2"/>
      <c r="Z41" s="2"/>
      <c r="AA41" s="2"/>
      <c r="AB41" s="2"/>
      <c r="AC41" s="2"/>
      <c r="AD41" s="2"/>
      <c r="AE41" s="2"/>
    </row>
    <row r="42" spans="1:31" ht="20.45" customHeight="1">
      <c r="A42" s="26"/>
      <c r="B42" s="25" t="s">
        <v>60</v>
      </c>
      <c r="C42" s="26"/>
      <c r="D42" s="26"/>
      <c r="E42" s="26"/>
      <c r="F42" s="26"/>
      <c r="G42" s="26"/>
      <c r="H42" s="15"/>
      <c r="I42" s="2"/>
      <c r="J42" s="2"/>
      <c r="K42" s="26"/>
      <c r="L42" s="26"/>
      <c r="M42" s="2"/>
      <c r="N42" s="2"/>
      <c r="O42" s="2"/>
      <c r="P42" s="2"/>
      <c r="Q42" s="2"/>
      <c r="R42" s="2"/>
      <c r="S42" s="2"/>
      <c r="T42" s="26"/>
      <c r="U42" s="2"/>
      <c r="V42" s="2"/>
      <c r="W42" s="2"/>
      <c r="X42" s="2"/>
      <c r="Y42" s="2"/>
      <c r="Z42" s="2"/>
      <c r="AA42" s="2"/>
      <c r="AB42" s="2"/>
      <c r="AC42" s="2"/>
      <c r="AD42" s="2"/>
      <c r="AE42" s="2"/>
    </row>
    <row r="43" spans="1:31" ht="20.45" customHeight="1">
      <c r="A43" s="26"/>
      <c r="B43" s="25"/>
      <c r="C43" s="26"/>
      <c r="D43" s="26"/>
      <c r="E43" s="26"/>
      <c r="F43" s="26"/>
      <c r="G43" s="26"/>
      <c r="H43" s="15"/>
      <c r="I43" s="2"/>
      <c r="J43" s="2"/>
      <c r="K43" s="26"/>
      <c r="L43" s="26"/>
      <c r="M43" s="2"/>
      <c r="N43" s="2"/>
      <c r="O43" s="2"/>
      <c r="P43" s="2"/>
      <c r="Q43" s="2"/>
      <c r="R43" s="2"/>
      <c r="S43" s="2"/>
      <c r="T43" s="26"/>
      <c r="U43" s="2"/>
      <c r="V43" s="2"/>
      <c r="W43" s="2"/>
      <c r="X43" s="2"/>
      <c r="Y43" s="2"/>
      <c r="Z43" s="2"/>
      <c r="AA43" s="2"/>
      <c r="AB43" s="2"/>
      <c r="AC43" s="2"/>
      <c r="AD43" s="2"/>
      <c r="AE43" s="2"/>
    </row>
    <row r="44" spans="1:31" ht="20.45" customHeight="1">
      <c r="A44" s="26"/>
      <c r="B44" s="53" t="s">
        <v>61</v>
      </c>
      <c r="C44" s="26"/>
      <c r="D44" s="26"/>
      <c r="E44" s="26"/>
      <c r="F44" s="26"/>
      <c r="G44" s="26"/>
      <c r="H44" s="15"/>
      <c r="I44" s="2"/>
      <c r="J44" s="2"/>
      <c r="K44" s="26"/>
      <c r="L44" s="26"/>
      <c r="M44" s="2"/>
      <c r="N44" s="2"/>
      <c r="O44" s="2"/>
      <c r="P44" s="2"/>
      <c r="Q44" s="2"/>
      <c r="R44" s="2"/>
      <c r="S44" s="2"/>
      <c r="T44" s="26"/>
      <c r="U44" s="2"/>
      <c r="V44" s="2"/>
      <c r="W44" s="2"/>
      <c r="X44" s="2"/>
      <c r="Y44" s="2"/>
      <c r="Z44" s="2"/>
      <c r="AA44" s="2"/>
      <c r="AB44" s="2"/>
      <c r="AC44" s="2"/>
      <c r="AD44" s="2"/>
      <c r="AE44" s="2"/>
    </row>
    <row r="45" spans="1:31" ht="20.45" customHeight="1">
      <c r="A45" s="26"/>
      <c r="B45" s="25"/>
      <c r="C45" s="26"/>
      <c r="D45" s="26"/>
      <c r="E45" s="26"/>
      <c r="F45" s="26"/>
      <c r="G45" s="26"/>
      <c r="H45" s="15"/>
      <c r="I45" s="2"/>
      <c r="J45" s="2"/>
      <c r="K45" s="26"/>
      <c r="L45" s="26"/>
      <c r="M45" s="2"/>
      <c r="N45" s="2"/>
      <c r="O45" s="2"/>
      <c r="P45" s="2"/>
      <c r="Q45" s="2"/>
      <c r="R45" s="2"/>
      <c r="S45" s="2"/>
      <c r="T45" s="26"/>
      <c r="U45" s="2"/>
      <c r="V45" s="2"/>
      <c r="W45" s="2"/>
      <c r="X45" s="2"/>
      <c r="Y45" s="2"/>
      <c r="Z45" s="2"/>
      <c r="AA45" s="2"/>
      <c r="AB45" s="2"/>
      <c r="AC45" s="2"/>
      <c r="AD45" s="2"/>
      <c r="AE45" s="2"/>
    </row>
    <row r="46" spans="1:31" ht="20.45" customHeight="1">
      <c r="A46" s="26"/>
      <c r="B46" s="25" t="s">
        <v>62</v>
      </c>
      <c r="C46" s="26"/>
      <c r="D46" s="26"/>
      <c r="E46" s="26"/>
      <c r="F46" s="26"/>
      <c r="G46" s="26"/>
      <c r="H46" s="15"/>
      <c r="I46" s="2"/>
      <c r="J46" s="2"/>
      <c r="K46" s="26"/>
      <c r="L46" s="26"/>
      <c r="M46" s="2"/>
      <c r="N46" s="2"/>
      <c r="O46" s="2"/>
      <c r="P46" s="2"/>
      <c r="Q46" s="2"/>
      <c r="R46" s="2"/>
      <c r="S46" s="2"/>
      <c r="T46" s="26"/>
      <c r="U46" s="2"/>
      <c r="V46" s="2"/>
      <c r="W46" s="2"/>
      <c r="X46" s="2"/>
      <c r="Y46" s="2"/>
      <c r="Z46" s="2"/>
      <c r="AA46" s="2"/>
      <c r="AB46" s="2"/>
      <c r="AC46" s="2"/>
      <c r="AD46" s="2"/>
      <c r="AE46" s="2"/>
    </row>
    <row r="47" spans="1:31" ht="20.45" customHeight="1">
      <c r="A47" s="26"/>
      <c r="B47" s="25" t="s">
        <v>64</v>
      </c>
      <c r="C47" s="26"/>
      <c r="D47" s="26"/>
      <c r="E47" s="26"/>
      <c r="F47" s="26"/>
      <c r="G47" s="26"/>
      <c r="H47" s="15"/>
      <c r="I47" s="2"/>
      <c r="J47" s="2"/>
      <c r="K47" s="26"/>
      <c r="L47" s="26"/>
      <c r="M47" s="2"/>
      <c r="N47" s="2"/>
      <c r="O47" s="2"/>
      <c r="P47" s="2"/>
      <c r="Q47" s="2"/>
      <c r="R47" s="2"/>
      <c r="S47" s="2"/>
      <c r="T47" s="26"/>
      <c r="U47" s="2"/>
      <c r="V47" s="2"/>
      <c r="W47" s="2"/>
      <c r="X47" s="2"/>
      <c r="Y47" s="2"/>
      <c r="Z47" s="2"/>
      <c r="AA47" s="2"/>
      <c r="AB47" s="2"/>
      <c r="AC47" s="2"/>
      <c r="AD47" s="2"/>
      <c r="AE47" s="2"/>
    </row>
    <row r="48" spans="1:31" ht="20.45" customHeight="1">
      <c r="A48" s="26"/>
      <c r="B48" s="25" t="s">
        <v>63</v>
      </c>
      <c r="C48" s="26"/>
      <c r="D48" s="26"/>
      <c r="E48" s="26"/>
      <c r="F48" s="26"/>
      <c r="G48" s="26"/>
      <c r="H48" s="15"/>
      <c r="I48" s="2"/>
      <c r="J48" s="2"/>
      <c r="K48" s="26"/>
      <c r="L48" s="26"/>
      <c r="M48" s="2"/>
      <c r="N48" s="2"/>
      <c r="O48" s="2"/>
      <c r="P48" s="2"/>
      <c r="Q48" s="2"/>
      <c r="R48" s="2"/>
      <c r="S48" s="2"/>
      <c r="T48" s="26"/>
      <c r="U48" s="2"/>
      <c r="V48" s="2"/>
      <c r="W48" s="2"/>
      <c r="X48" s="2"/>
      <c r="Y48" s="2"/>
      <c r="Z48" s="2"/>
      <c r="AA48" s="2"/>
      <c r="AB48" s="2"/>
      <c r="AC48" s="2"/>
      <c r="AD48" s="2"/>
      <c r="AE48" s="2"/>
    </row>
    <row r="49" spans="1:31" ht="20.45" customHeight="1">
      <c r="A49" s="26"/>
      <c r="B49" s="26"/>
      <c r="C49" s="26"/>
      <c r="D49" s="26"/>
      <c r="E49" s="26"/>
      <c r="F49" s="26"/>
      <c r="G49" s="26"/>
      <c r="H49" s="15"/>
      <c r="I49" s="2"/>
      <c r="J49" s="2"/>
      <c r="K49" s="26"/>
      <c r="L49" s="26"/>
      <c r="M49" s="2"/>
      <c r="N49" s="2"/>
      <c r="O49" s="2"/>
      <c r="P49" s="2"/>
      <c r="Q49" s="2"/>
      <c r="R49" s="2"/>
      <c r="S49" s="2"/>
      <c r="T49" s="26"/>
      <c r="U49" s="2"/>
      <c r="V49" s="2"/>
      <c r="W49" s="2"/>
      <c r="X49" s="2"/>
      <c r="Y49" s="2"/>
      <c r="Z49" s="2"/>
      <c r="AA49" s="2"/>
      <c r="AB49" s="2"/>
      <c r="AC49" s="2"/>
      <c r="AD49" s="2"/>
      <c r="AE49" s="2"/>
    </row>
    <row r="50" spans="1:31" ht="20.45" customHeight="1">
      <c r="A50" s="26"/>
      <c r="B50" s="26"/>
      <c r="C50" s="26"/>
      <c r="D50" s="26"/>
      <c r="E50" s="26"/>
      <c r="F50" s="26"/>
      <c r="G50" s="26"/>
      <c r="H50" s="15"/>
      <c r="I50" s="2"/>
      <c r="J50" s="2"/>
      <c r="K50" s="26"/>
      <c r="L50" s="26"/>
      <c r="M50" s="2"/>
      <c r="N50" s="2"/>
      <c r="O50" s="2"/>
      <c r="P50" s="2"/>
      <c r="Q50" s="2"/>
      <c r="R50" s="2"/>
      <c r="S50" s="2"/>
      <c r="T50" s="26"/>
      <c r="U50" s="2"/>
      <c r="V50" s="2"/>
      <c r="W50" s="2"/>
      <c r="X50" s="2"/>
      <c r="Y50" s="2"/>
      <c r="Z50" s="2"/>
      <c r="AA50" s="2"/>
      <c r="AB50" s="2"/>
      <c r="AC50" s="2"/>
      <c r="AD50" s="2"/>
      <c r="AE50" s="2"/>
    </row>
    <row r="51" spans="1:31" ht="20.45" customHeight="1">
      <c r="A51" s="26"/>
      <c r="B51" s="25"/>
      <c r="C51" s="26"/>
      <c r="D51" s="26"/>
      <c r="E51" s="26"/>
      <c r="F51" s="26"/>
      <c r="G51" s="26"/>
      <c r="H51" s="15"/>
      <c r="I51" s="2"/>
      <c r="J51" s="2"/>
      <c r="K51" s="26"/>
      <c r="L51" s="26"/>
      <c r="M51" s="2"/>
      <c r="N51" s="2"/>
      <c r="O51" s="2"/>
      <c r="P51" s="2"/>
      <c r="Q51" s="2"/>
      <c r="R51" s="2"/>
      <c r="S51" s="2"/>
      <c r="T51" s="26"/>
      <c r="U51" s="2"/>
      <c r="V51" s="2"/>
      <c r="W51" s="2"/>
      <c r="X51" s="2"/>
      <c r="Y51" s="2"/>
      <c r="Z51" s="2"/>
      <c r="AA51" s="2"/>
      <c r="AB51" s="2"/>
      <c r="AC51" s="2"/>
      <c r="AD51" s="2"/>
      <c r="AE51" s="2"/>
    </row>
    <row r="52" spans="1:31" ht="20.45" customHeight="1">
      <c r="A52" s="26"/>
      <c r="B52" s="25"/>
      <c r="C52" s="26"/>
      <c r="D52" s="26"/>
      <c r="E52" s="26"/>
      <c r="F52" s="26"/>
      <c r="G52" s="26"/>
      <c r="H52" s="15"/>
      <c r="I52" s="2"/>
      <c r="J52" s="2"/>
      <c r="K52" s="26"/>
      <c r="L52" s="26"/>
      <c r="M52" s="2"/>
      <c r="N52" s="2"/>
      <c r="O52" s="2"/>
      <c r="P52" s="2"/>
      <c r="Q52" s="2"/>
      <c r="R52" s="2"/>
      <c r="S52" s="2"/>
      <c r="T52" s="26"/>
      <c r="U52" s="2"/>
      <c r="V52" s="2"/>
      <c r="W52" s="2"/>
      <c r="X52" s="2"/>
      <c r="Y52" s="2"/>
      <c r="Z52" s="2"/>
      <c r="AA52" s="2"/>
      <c r="AB52" s="2"/>
      <c r="AC52" s="2"/>
      <c r="AD52" s="2"/>
      <c r="AE52" s="2"/>
    </row>
    <row r="53" spans="1:31" ht="20.45" customHeight="1">
      <c r="A53" s="26"/>
      <c r="B53" s="26"/>
      <c r="C53" s="26"/>
      <c r="D53" s="26"/>
      <c r="E53" s="26"/>
      <c r="F53" s="26"/>
      <c r="G53" s="26"/>
      <c r="H53" s="15"/>
      <c r="I53" s="2"/>
      <c r="J53" s="2"/>
      <c r="K53" s="26"/>
      <c r="L53" s="26"/>
      <c r="M53" s="2"/>
      <c r="N53" s="2"/>
      <c r="O53" s="2"/>
      <c r="P53" s="2"/>
      <c r="Q53" s="2"/>
      <c r="R53" s="2"/>
      <c r="S53" s="2"/>
      <c r="T53" s="26"/>
      <c r="U53" s="2"/>
      <c r="V53" s="2"/>
      <c r="W53" s="2"/>
      <c r="X53" s="2"/>
      <c r="Y53" s="2"/>
      <c r="Z53" s="2"/>
      <c r="AA53" s="2"/>
      <c r="AB53" s="2"/>
      <c r="AC53" s="2"/>
      <c r="AD53" s="2"/>
      <c r="AE53" s="2"/>
    </row>
    <row r="54" spans="1:31" ht="20.45" customHeight="1">
      <c r="A54" s="26"/>
      <c r="B54" s="26"/>
      <c r="C54" s="26"/>
      <c r="D54" s="26"/>
      <c r="E54" s="26"/>
      <c r="F54" s="26"/>
      <c r="G54" s="26"/>
      <c r="H54" s="15"/>
      <c r="I54" s="2"/>
      <c r="J54" s="2"/>
      <c r="K54" s="26"/>
      <c r="L54" s="26"/>
      <c r="M54" s="2"/>
      <c r="N54" s="2"/>
      <c r="O54" s="2"/>
      <c r="P54" s="2"/>
      <c r="Q54" s="2"/>
      <c r="R54" s="2"/>
      <c r="S54" s="2"/>
      <c r="T54" s="26"/>
      <c r="U54" s="2"/>
      <c r="V54" s="2"/>
      <c r="W54" s="2"/>
      <c r="X54" s="2"/>
      <c r="Y54" s="2"/>
      <c r="Z54" s="2"/>
      <c r="AA54" s="2"/>
      <c r="AB54" s="2"/>
      <c r="AC54" s="2"/>
      <c r="AD54" s="2"/>
      <c r="AE54" s="2"/>
    </row>
    <row r="55" spans="1:31" ht="20.45" customHeight="1">
      <c r="A55" s="26"/>
      <c r="B55" s="26"/>
      <c r="C55" s="26"/>
      <c r="D55" s="26"/>
      <c r="E55" s="26"/>
      <c r="F55" s="26"/>
      <c r="G55" s="26"/>
      <c r="H55" s="15"/>
      <c r="I55" s="2"/>
      <c r="J55" s="2"/>
      <c r="K55" s="26"/>
      <c r="L55" s="26"/>
      <c r="M55" s="2"/>
      <c r="N55" s="2"/>
      <c r="O55" s="2"/>
      <c r="P55" s="2"/>
      <c r="Q55" s="2"/>
      <c r="R55" s="2"/>
      <c r="S55" s="2"/>
      <c r="T55" s="26"/>
      <c r="U55" s="2"/>
      <c r="V55" s="2"/>
      <c r="W55" s="2"/>
      <c r="X55" s="2"/>
      <c r="Y55" s="2"/>
      <c r="Z55" s="2"/>
      <c r="AA55" s="2"/>
      <c r="AB55" s="2"/>
      <c r="AC55" s="2"/>
      <c r="AD55" s="2"/>
      <c r="AE55" s="2"/>
    </row>
    <row r="56" spans="1:31" ht="20.45" customHeight="1">
      <c r="A56" s="26"/>
      <c r="B56" s="26"/>
      <c r="C56" s="26"/>
      <c r="D56" s="26"/>
      <c r="E56" s="26"/>
      <c r="F56" s="26"/>
      <c r="G56" s="26"/>
      <c r="H56" s="15"/>
      <c r="I56" s="2"/>
      <c r="J56" s="2"/>
      <c r="K56" s="26"/>
      <c r="L56" s="26"/>
      <c r="M56" s="2"/>
      <c r="N56" s="2"/>
      <c r="O56" s="2"/>
      <c r="P56" s="2"/>
      <c r="Q56" s="2"/>
      <c r="R56" s="2"/>
      <c r="S56" s="2"/>
      <c r="T56" s="26"/>
      <c r="U56" s="2"/>
      <c r="V56" s="2"/>
      <c r="W56" s="2"/>
      <c r="X56" s="2"/>
      <c r="Y56" s="2"/>
      <c r="Z56" s="2"/>
      <c r="AA56" s="2"/>
      <c r="AB56" s="2"/>
      <c r="AC56" s="2"/>
      <c r="AD56" s="2"/>
      <c r="AE56" s="2"/>
    </row>
    <row r="57" spans="1:31" ht="20.45" customHeight="1">
      <c r="A57" s="26"/>
      <c r="B57" s="26"/>
      <c r="C57" s="26"/>
      <c r="D57" s="26"/>
      <c r="E57" s="26"/>
      <c r="F57" s="26"/>
      <c r="G57" s="26"/>
      <c r="H57" s="15"/>
      <c r="I57" s="2"/>
      <c r="J57" s="2"/>
      <c r="K57" s="26"/>
      <c r="L57" s="26"/>
      <c r="M57" s="2"/>
      <c r="N57" s="2"/>
      <c r="O57" s="2"/>
      <c r="P57" s="2"/>
      <c r="Q57" s="2"/>
      <c r="R57" s="2"/>
      <c r="S57" s="2"/>
      <c r="T57" s="26"/>
      <c r="U57" s="2"/>
      <c r="V57" s="2"/>
      <c r="W57" s="2"/>
      <c r="X57" s="2"/>
      <c r="Y57" s="2"/>
      <c r="Z57" s="2"/>
      <c r="AA57" s="2"/>
      <c r="AB57" s="2"/>
      <c r="AC57" s="2"/>
      <c r="AD57" s="2"/>
      <c r="AE57" s="2"/>
    </row>
    <row r="58" spans="1:31" ht="20.45" customHeight="1">
      <c r="A58" s="26"/>
      <c r="B58" s="26"/>
      <c r="C58" s="26"/>
      <c r="D58" s="26"/>
      <c r="E58" s="26"/>
      <c r="F58" s="26"/>
      <c r="G58" s="26"/>
      <c r="H58" s="15"/>
      <c r="I58" s="2"/>
      <c r="J58" s="2"/>
      <c r="K58" s="26"/>
      <c r="L58" s="26"/>
      <c r="M58" s="2"/>
      <c r="N58" s="2"/>
      <c r="O58" s="2"/>
      <c r="P58" s="2"/>
      <c r="Q58" s="2"/>
      <c r="R58" s="2"/>
      <c r="S58" s="2"/>
      <c r="T58" s="26"/>
      <c r="U58" s="2"/>
      <c r="V58" s="2"/>
      <c r="W58" s="2"/>
      <c r="X58" s="2"/>
      <c r="Y58" s="2"/>
      <c r="Z58" s="2"/>
      <c r="AA58" s="2"/>
      <c r="AB58" s="2"/>
      <c r="AC58" s="2"/>
      <c r="AD58" s="2"/>
      <c r="AE58" s="2"/>
    </row>
    <row r="59" spans="1:31" ht="20.45" customHeight="1">
      <c r="A59" s="26"/>
      <c r="B59" s="26"/>
      <c r="C59" s="26"/>
      <c r="D59" s="26"/>
      <c r="E59" s="26"/>
      <c r="F59" s="26"/>
      <c r="G59" s="26"/>
      <c r="H59" s="15"/>
      <c r="I59" s="2"/>
      <c r="J59" s="2"/>
      <c r="K59" s="26"/>
      <c r="L59" s="26"/>
      <c r="M59" s="2"/>
      <c r="N59" s="2"/>
      <c r="O59" s="2"/>
      <c r="P59" s="2"/>
      <c r="Q59" s="2"/>
      <c r="R59" s="2"/>
      <c r="S59" s="2"/>
      <c r="T59" s="26"/>
      <c r="U59" s="2"/>
      <c r="V59" s="2"/>
      <c r="W59" s="2"/>
      <c r="X59" s="2"/>
      <c r="Y59" s="2"/>
      <c r="Z59" s="2"/>
      <c r="AA59" s="2"/>
      <c r="AB59" s="2"/>
      <c r="AC59" s="2"/>
      <c r="AD59" s="2"/>
      <c r="AE59" s="2"/>
    </row>
    <row r="60" spans="1:31" ht="20.45" customHeight="1">
      <c r="A60" s="26"/>
      <c r="B60" s="26"/>
      <c r="C60" s="26"/>
      <c r="D60" s="26"/>
      <c r="E60" s="26"/>
      <c r="F60" s="26"/>
      <c r="G60" s="26"/>
      <c r="H60" s="15"/>
      <c r="I60" s="2"/>
      <c r="J60" s="2"/>
      <c r="K60" s="26"/>
      <c r="L60" s="26"/>
      <c r="M60" s="2"/>
      <c r="N60" s="2"/>
      <c r="O60" s="2"/>
      <c r="P60" s="2"/>
      <c r="Q60" s="2"/>
      <c r="R60" s="2"/>
      <c r="S60" s="2"/>
      <c r="T60" s="26"/>
      <c r="U60" s="2"/>
      <c r="V60" s="2"/>
      <c r="W60" s="2"/>
      <c r="X60" s="2"/>
      <c r="Y60" s="2"/>
      <c r="Z60" s="2"/>
      <c r="AA60" s="2"/>
      <c r="AB60" s="2"/>
      <c r="AC60" s="2"/>
      <c r="AD60" s="2"/>
      <c r="AE60" s="2"/>
    </row>
    <row r="61" spans="1:31" ht="20.45" customHeight="1">
      <c r="A61" s="26"/>
      <c r="B61" s="26"/>
      <c r="C61" s="26"/>
      <c r="D61" s="26"/>
      <c r="E61" s="26"/>
      <c r="F61" s="26"/>
      <c r="G61" s="26"/>
      <c r="H61" s="15"/>
      <c r="I61" s="2"/>
      <c r="J61" s="2"/>
      <c r="K61" s="26"/>
      <c r="L61" s="26"/>
      <c r="M61" s="2"/>
      <c r="N61" s="2"/>
      <c r="O61" s="2"/>
      <c r="P61" s="2"/>
      <c r="Q61" s="2"/>
      <c r="R61" s="2"/>
      <c r="S61" s="2"/>
      <c r="T61" s="26"/>
      <c r="U61" s="2"/>
      <c r="V61" s="2"/>
      <c r="W61" s="2"/>
      <c r="X61" s="2"/>
      <c r="Y61" s="2"/>
      <c r="Z61" s="2"/>
      <c r="AA61" s="2"/>
      <c r="AB61" s="2"/>
      <c r="AC61" s="2"/>
      <c r="AD61" s="2"/>
      <c r="AE61" s="2"/>
    </row>
    <row r="62" spans="1:31" ht="20.45" customHeight="1">
      <c r="A62" s="26"/>
      <c r="B62" s="26"/>
      <c r="C62" s="26"/>
      <c r="D62" s="26"/>
      <c r="E62" s="26"/>
      <c r="F62" s="26"/>
      <c r="G62" s="26"/>
      <c r="H62" s="15"/>
      <c r="I62" s="2"/>
      <c r="J62" s="2"/>
      <c r="K62" s="26"/>
      <c r="L62" s="26"/>
      <c r="M62" s="2"/>
      <c r="N62" s="2"/>
      <c r="O62" s="2"/>
      <c r="P62" s="2"/>
      <c r="Q62" s="2"/>
      <c r="R62" s="2"/>
      <c r="S62" s="2"/>
      <c r="T62" s="26"/>
      <c r="U62" s="2"/>
      <c r="V62" s="2"/>
      <c r="W62" s="2"/>
      <c r="X62" s="2"/>
      <c r="Y62" s="2"/>
      <c r="Z62" s="2"/>
      <c r="AA62" s="2"/>
      <c r="AB62" s="2"/>
      <c r="AC62" s="2"/>
      <c r="AD62" s="2"/>
      <c r="AE62" s="2"/>
    </row>
    <row r="63" spans="1:31" ht="20.45" customHeight="1">
      <c r="A63" s="26"/>
      <c r="B63" s="26"/>
      <c r="C63" s="26"/>
      <c r="D63" s="26"/>
      <c r="E63" s="26"/>
      <c r="F63" s="26"/>
      <c r="G63" s="26"/>
      <c r="H63" s="15"/>
      <c r="I63" s="2"/>
      <c r="J63" s="2"/>
      <c r="K63" s="26"/>
      <c r="L63" s="26"/>
      <c r="M63" s="2"/>
      <c r="N63" s="2"/>
      <c r="O63" s="2"/>
      <c r="P63" s="2"/>
      <c r="Q63" s="2"/>
      <c r="R63" s="2"/>
      <c r="S63" s="2"/>
      <c r="T63" s="26"/>
      <c r="U63" s="2"/>
      <c r="V63" s="2"/>
      <c r="W63" s="2"/>
      <c r="X63" s="2"/>
      <c r="Y63" s="2"/>
      <c r="Z63" s="2"/>
      <c r="AA63" s="2"/>
      <c r="AB63" s="2"/>
      <c r="AC63" s="2"/>
      <c r="AD63" s="2"/>
      <c r="AE63" s="2"/>
    </row>
    <row r="64" spans="1:31" ht="20.45" customHeight="1">
      <c r="A64" s="26"/>
      <c r="B64" s="26"/>
      <c r="C64" s="26"/>
      <c r="D64" s="26"/>
      <c r="E64" s="26"/>
      <c r="F64" s="26"/>
      <c r="G64" s="26"/>
      <c r="H64" s="15"/>
      <c r="I64" s="2"/>
      <c r="J64" s="2"/>
      <c r="K64" s="26"/>
      <c r="L64" s="26"/>
      <c r="M64" s="2"/>
      <c r="N64" s="2"/>
      <c r="O64" s="2"/>
      <c r="P64" s="2"/>
      <c r="Q64" s="2"/>
      <c r="R64" s="2"/>
      <c r="S64" s="2"/>
      <c r="T64" s="26"/>
      <c r="U64" s="2"/>
      <c r="V64" s="2"/>
      <c r="W64" s="2"/>
      <c r="X64" s="2"/>
      <c r="Y64" s="2"/>
      <c r="Z64" s="2"/>
      <c r="AA64" s="2"/>
      <c r="AB64" s="2"/>
      <c r="AC64" s="2"/>
      <c r="AD64" s="2"/>
      <c r="AE64" s="2"/>
    </row>
    <row r="65" ht="20.45" customHeight="1"/>
    <row r="66" ht="20.45" customHeight="1"/>
    <row r="67" ht="20.45" customHeight="1"/>
    <row r="68" ht="20.45" customHeight="1"/>
    <row r="69" ht="20.45" customHeight="1"/>
    <row r="70" ht="20.45" customHeight="1"/>
    <row r="71" ht="20.45" customHeight="1"/>
    <row r="72" ht="20.45" customHeight="1"/>
    <row r="73" ht="20.45" customHeight="1"/>
    <row r="74" ht="20.45" customHeight="1"/>
    <row r="75" ht="20.45" customHeight="1"/>
    <row r="76" ht="20.45" customHeight="1"/>
    <row r="77" ht="20.45" customHeight="1"/>
    <row r="78" ht="20.45" customHeight="1"/>
    <row r="79" ht="20.45" customHeight="1"/>
    <row r="80" ht="20.45" customHeight="1"/>
    <row r="81" ht="20.45" customHeight="1"/>
    <row r="82" ht="20.45" customHeight="1"/>
    <row r="83" ht="20.45" customHeight="1"/>
    <row r="84" ht="20.45" customHeight="1"/>
    <row r="85" ht="20.45" customHeight="1"/>
    <row r="86" ht="20.45" customHeight="1"/>
    <row r="87" ht="20.45" customHeight="1"/>
    <row r="88" ht="20.45" customHeight="1"/>
    <row r="89" ht="20.45" customHeight="1"/>
    <row r="90" ht="20.45" customHeight="1"/>
    <row r="91" ht="20.45" customHeight="1"/>
    <row r="92" ht="20.45" customHeight="1"/>
    <row r="93" ht="20.45" customHeight="1"/>
    <row r="94" ht="20.45" customHeight="1"/>
    <row r="95" ht="20.45" customHeight="1"/>
    <row r="96" ht="20.45" customHeight="1"/>
    <row r="97" ht="20.45" customHeight="1"/>
    <row r="98" ht="20.45" customHeight="1"/>
    <row r="99" ht="20.45" customHeight="1"/>
    <row r="100" ht="20.45" customHeight="1"/>
    <row r="101" ht="20.45" customHeight="1"/>
    <row r="102" ht="20.45" customHeight="1"/>
    <row r="103" ht="20.45" customHeight="1"/>
    <row r="104" ht="20.45" customHeight="1"/>
    <row r="105" ht="20.45" customHeight="1"/>
    <row r="106" ht="20.45" customHeight="1"/>
    <row r="107" ht="20.45" customHeight="1"/>
    <row r="108" ht="20.45" customHeight="1"/>
    <row r="109" ht="20.45" customHeight="1"/>
    <row r="110" ht="20.45" customHeight="1"/>
    <row r="111" ht="20.45" customHeight="1"/>
    <row r="112" ht="20.45" customHeight="1"/>
    <row r="113" ht="20.45" customHeight="1"/>
    <row r="114" ht="20.45" customHeight="1"/>
    <row r="115" ht="20.45" customHeight="1"/>
    <row r="116" ht="20.45" customHeight="1"/>
    <row r="117" ht="20.45" customHeight="1"/>
    <row r="118" ht="20.45" customHeight="1"/>
    <row r="119" ht="20.45" customHeight="1"/>
    <row r="120" ht="20.45" customHeight="1"/>
    <row r="121" ht="20.45" customHeight="1"/>
    <row r="122" ht="20.45" customHeight="1"/>
    <row r="123" ht="20.45" customHeight="1"/>
    <row r="124" ht="20.45" customHeight="1"/>
    <row r="125" ht="20.45" customHeight="1"/>
    <row r="126" ht="20.45" customHeight="1"/>
    <row r="127" ht="20.45" customHeight="1"/>
    <row r="128" ht="20.45" customHeight="1"/>
    <row r="129" ht="20.45" customHeight="1"/>
    <row r="130" ht="20.45" customHeight="1"/>
    <row r="131" ht="20.45" customHeight="1"/>
    <row r="132" ht="20.45" customHeight="1"/>
    <row r="133" ht="20.45" customHeight="1"/>
    <row r="134" ht="20.45" customHeight="1"/>
    <row r="135" ht="20.45" customHeight="1"/>
    <row r="136" ht="20.45" customHeight="1"/>
    <row r="137" ht="20.45" customHeight="1"/>
    <row r="138" ht="20.45" customHeight="1"/>
    <row r="139" ht="20.45" customHeight="1"/>
    <row r="140" ht="20.45" customHeight="1"/>
    <row r="141" ht="20.45" customHeight="1"/>
    <row r="142" ht="20.45" customHeight="1"/>
    <row r="143" ht="20.45" customHeight="1"/>
    <row r="144" ht="20.45" customHeight="1"/>
    <row r="145" ht="20.45" customHeight="1"/>
    <row r="146" ht="20.45" customHeight="1"/>
    <row r="147" ht="20.45" customHeight="1"/>
    <row r="148" ht="20.45" customHeight="1"/>
    <row r="149" ht="20.45" customHeight="1"/>
    <row r="150" ht="20.45" customHeight="1"/>
    <row r="151" ht="20.45" customHeight="1"/>
    <row r="152" ht="20.45" customHeight="1"/>
    <row r="153" ht="20.45" customHeight="1"/>
    <row r="154" ht="20.45" customHeight="1"/>
    <row r="155" ht="20.45" customHeight="1"/>
    <row r="156" ht="20.45" customHeight="1"/>
    <row r="157" ht="20.45" customHeight="1"/>
    <row r="158" ht="20.45" customHeight="1"/>
    <row r="159" ht="20.45" customHeight="1"/>
    <row r="160" ht="20.45" customHeight="1"/>
    <row r="161" ht="20.45" customHeight="1"/>
    <row r="162" ht="20.45" customHeight="1"/>
    <row r="163" ht="20.45" customHeight="1"/>
    <row r="164" ht="20.45" customHeight="1"/>
    <row r="165" ht="20.45" customHeight="1"/>
    <row r="166" ht="20.45" customHeight="1"/>
    <row r="167" ht="20.45" customHeight="1"/>
    <row r="168" ht="20.45" customHeight="1"/>
    <row r="169" ht="20.45" customHeight="1"/>
    <row r="170" ht="20.45" customHeight="1"/>
    <row r="171" ht="20.45" customHeight="1"/>
    <row r="172" ht="20.45" customHeight="1"/>
    <row r="173" ht="20.45" customHeight="1"/>
    <row r="174" ht="20.45" customHeight="1"/>
    <row r="175" ht="20.45" customHeight="1"/>
    <row r="176" ht="20.45" customHeight="1"/>
    <row r="177" ht="20.45" customHeight="1"/>
    <row r="178" ht="20.45" customHeight="1"/>
    <row r="179" ht="20.45" customHeight="1"/>
    <row r="180" ht="20.45" customHeight="1"/>
    <row r="181" ht="20.45" customHeight="1"/>
    <row r="182" ht="20.45" customHeight="1"/>
    <row r="183" ht="20.45" customHeight="1"/>
    <row r="184" ht="20.45" customHeight="1"/>
    <row r="185" ht="20.45" customHeight="1"/>
    <row r="186" ht="20.45" customHeight="1"/>
    <row r="187" ht="20.45" customHeight="1"/>
    <row r="188" ht="20.45" customHeight="1"/>
    <row r="189" ht="20.45" customHeight="1"/>
    <row r="190" ht="20.45" customHeight="1"/>
    <row r="191" ht="20.45" customHeight="1"/>
    <row r="192" ht="20.45" customHeight="1"/>
    <row r="193" ht="20.45" customHeight="1"/>
    <row r="194" ht="20.45" customHeight="1"/>
    <row r="195" ht="20.45" customHeight="1"/>
    <row r="196" ht="20.45" customHeight="1"/>
    <row r="197" ht="20.45" customHeight="1"/>
    <row r="198" ht="20.45" customHeight="1"/>
    <row r="199" ht="20.45" customHeight="1"/>
    <row r="200" ht="20.45" customHeight="1"/>
    <row r="201" ht="20.45" customHeight="1"/>
    <row r="202" ht="20.45" customHeight="1"/>
    <row r="203" ht="20.45" customHeight="1"/>
    <row r="204" ht="20.45" customHeight="1"/>
    <row r="205" ht="20.45" customHeight="1"/>
    <row r="206" ht="20.45" customHeight="1"/>
    <row r="207" ht="20.45" customHeight="1"/>
    <row r="208" ht="20.45" customHeight="1"/>
    <row r="209" ht="20.45" customHeight="1"/>
    <row r="210" ht="20.45" customHeight="1"/>
    <row r="211" ht="20.45" customHeight="1"/>
    <row r="212" ht="20.45" customHeight="1"/>
    <row r="213" ht="20.45" customHeight="1"/>
    <row r="214" ht="20.45" customHeight="1"/>
    <row r="215" ht="20.45" customHeight="1"/>
    <row r="216" ht="20.45" customHeight="1"/>
    <row r="217" ht="20.45" customHeight="1"/>
    <row r="218" ht="20.45" customHeight="1"/>
    <row r="219" ht="20.45" customHeight="1"/>
    <row r="220" ht="20.45" customHeight="1"/>
    <row r="221" ht="20.45" customHeight="1"/>
    <row r="222" ht="20.45" customHeight="1"/>
    <row r="223" ht="20.45" customHeight="1"/>
    <row r="224" ht="20.45" customHeight="1"/>
    <row r="225" ht="20.45" customHeight="1"/>
    <row r="226" ht="20.45" customHeight="1"/>
    <row r="227" ht="20.45" customHeight="1"/>
    <row r="228" ht="20.45" customHeight="1"/>
    <row r="229" ht="20.45" customHeight="1"/>
    <row r="230" ht="20.45" customHeight="1"/>
    <row r="231" ht="20.45" customHeight="1"/>
    <row r="232" ht="20.45" customHeight="1"/>
    <row r="233" ht="20.45" customHeight="1"/>
    <row r="234" ht="20.45" customHeight="1"/>
    <row r="235" ht="20.45" customHeight="1"/>
    <row r="236" ht="20.45" customHeight="1"/>
    <row r="237" ht="20.45" customHeight="1"/>
    <row r="238" ht="20.45" customHeight="1"/>
    <row r="239" ht="20.45" customHeight="1"/>
    <row r="240" ht="20.45" customHeight="1"/>
    <row r="241" ht="20.45" customHeight="1"/>
    <row r="242" ht="20.45" customHeight="1"/>
    <row r="243" ht="20.45" customHeight="1"/>
    <row r="244" ht="20.45" customHeight="1"/>
    <row r="245" ht="20.45" customHeight="1"/>
    <row r="246" ht="20.45" customHeight="1"/>
    <row r="247" ht="20.45" customHeight="1"/>
    <row r="248" ht="20.45" customHeight="1"/>
    <row r="249" ht="20.45" customHeight="1"/>
    <row r="250" ht="20.45" customHeight="1"/>
    <row r="251" ht="20.45" customHeight="1"/>
    <row r="252" ht="20.45" customHeight="1"/>
    <row r="253" ht="20.45" customHeight="1"/>
    <row r="254" ht="20.45" customHeight="1"/>
    <row r="255" ht="20.45" customHeight="1"/>
    <row r="256" ht="20.45" customHeight="1"/>
    <row r="257" ht="20.45" customHeight="1"/>
    <row r="258" ht="20.45" customHeight="1"/>
    <row r="259" ht="20.45" customHeight="1"/>
    <row r="260" ht="20.45" customHeight="1"/>
    <row r="261" ht="20.45" customHeight="1"/>
    <row r="262" ht="20.45" customHeight="1"/>
    <row r="263" ht="20.45" customHeight="1"/>
    <row r="264" ht="20.45" customHeight="1"/>
    <row r="265" ht="20.45" customHeight="1"/>
    <row r="266" ht="20.45" customHeight="1"/>
    <row r="267" ht="20.45" customHeight="1"/>
    <row r="268" ht="20.45" customHeight="1"/>
    <row r="269" ht="20.45" customHeight="1"/>
    <row r="270" ht="20.45" customHeight="1"/>
    <row r="271" ht="20.45" customHeight="1"/>
    <row r="272" ht="20.45" customHeight="1"/>
    <row r="273" ht="20.45" customHeight="1"/>
    <row r="274" ht="20.45" customHeight="1"/>
    <row r="275" ht="20.45" customHeight="1"/>
    <row r="276" ht="20.45" customHeight="1"/>
    <row r="277" ht="20.45" customHeight="1"/>
    <row r="278" ht="20.45" customHeight="1"/>
    <row r="279" ht="20.45" customHeight="1"/>
    <row r="280" ht="20.45" customHeight="1"/>
    <row r="281" ht="20.45" customHeight="1"/>
    <row r="282" ht="20.45" customHeight="1"/>
    <row r="283" ht="20.45" customHeight="1"/>
    <row r="284" ht="20.45" customHeight="1"/>
    <row r="285" ht="20.45" customHeight="1"/>
    <row r="286" ht="20.45" customHeight="1"/>
    <row r="287" ht="20.45" customHeight="1"/>
    <row r="288" ht="20.45" customHeight="1"/>
    <row r="289" ht="20.45" customHeight="1"/>
    <row r="290" ht="20.45" customHeight="1"/>
    <row r="291" ht="20.45" customHeight="1"/>
    <row r="292" ht="20.45" customHeight="1"/>
    <row r="293" ht="20.45" customHeight="1"/>
    <row r="294" ht="20.45" customHeight="1"/>
    <row r="295" ht="20.45" customHeight="1"/>
    <row r="296" ht="20.45" customHeight="1"/>
    <row r="297" ht="20.45" customHeight="1"/>
    <row r="298" ht="20.45" customHeight="1"/>
    <row r="299" ht="20.45" customHeight="1"/>
    <row r="300" ht="20.45" customHeight="1"/>
    <row r="301" ht="20.45" customHeight="1"/>
    <row r="302" ht="20.45" customHeight="1"/>
    <row r="303" ht="20.45" customHeight="1"/>
    <row r="304" ht="20.45" customHeight="1"/>
    <row r="305" ht="20.45" customHeight="1"/>
    <row r="306" ht="20.45" customHeight="1"/>
    <row r="307" ht="20.45" customHeight="1"/>
    <row r="308" ht="20.45" customHeight="1"/>
    <row r="309" ht="20.45" customHeight="1"/>
    <row r="310" ht="20.45" customHeight="1"/>
    <row r="311" ht="20.45" customHeight="1"/>
    <row r="312" ht="20.45" customHeight="1"/>
    <row r="313" ht="20.45" customHeight="1"/>
    <row r="314" ht="20.45" customHeight="1"/>
    <row r="315" ht="20.45" customHeight="1"/>
    <row r="316" ht="20.45" customHeight="1"/>
    <row r="317" ht="20.45" customHeight="1"/>
    <row r="318" ht="20.45" customHeight="1"/>
    <row r="319" ht="20.45" customHeight="1"/>
    <row r="320" ht="20.45" customHeight="1"/>
    <row r="321" ht="20.45" customHeight="1"/>
    <row r="322" ht="20.45" customHeight="1"/>
    <row r="323" ht="20.45" customHeight="1"/>
    <row r="324" ht="20.45" customHeight="1"/>
    <row r="325" ht="20.45" customHeight="1"/>
    <row r="326" ht="20.45" customHeight="1"/>
    <row r="327" ht="20.45" customHeight="1"/>
    <row r="328" ht="20.45" customHeight="1"/>
    <row r="329" ht="20.45" customHeight="1"/>
    <row r="330" ht="20.45" customHeight="1"/>
    <row r="331" ht="20.45" customHeight="1"/>
    <row r="332" ht="20.45" customHeight="1"/>
    <row r="333" ht="20.45" customHeight="1"/>
    <row r="334" ht="20.45" customHeight="1"/>
    <row r="335" ht="20.45" customHeight="1"/>
    <row r="336" ht="20.45" customHeight="1"/>
    <row r="337" ht="20.45" customHeight="1"/>
    <row r="338" ht="20.45" customHeight="1"/>
    <row r="339" ht="20.45" customHeight="1"/>
    <row r="340" ht="20.45" customHeight="1"/>
    <row r="341" ht="20.45" customHeight="1"/>
    <row r="342" ht="20.45" customHeight="1"/>
    <row r="343" ht="20.45" customHeight="1"/>
    <row r="344" ht="20.45" customHeight="1"/>
    <row r="345" ht="20.45" customHeight="1"/>
    <row r="346" ht="20.45" customHeight="1"/>
    <row r="347" ht="20.45" customHeight="1"/>
    <row r="348" ht="20.45" customHeight="1"/>
    <row r="349" ht="20.45" customHeight="1"/>
    <row r="350" ht="20.45" customHeight="1"/>
    <row r="351" ht="20.45" customHeight="1"/>
    <row r="352" ht="20.45" customHeight="1"/>
    <row r="353" ht="20.45" customHeight="1"/>
    <row r="354" ht="20.45" customHeight="1"/>
    <row r="355" ht="20.45" customHeight="1"/>
    <row r="356" ht="20.45" customHeight="1"/>
    <row r="357" ht="20.45" customHeight="1"/>
    <row r="358" ht="20.45" customHeight="1"/>
    <row r="359" ht="20.45" customHeight="1"/>
    <row r="360" ht="20.45" customHeight="1"/>
    <row r="361" ht="20.45" customHeight="1"/>
    <row r="362" ht="20.45" customHeight="1"/>
    <row r="363" ht="20.45" customHeight="1"/>
    <row r="364" ht="20.45" customHeight="1"/>
    <row r="365" ht="20.45" customHeight="1"/>
    <row r="366" ht="20.45" customHeight="1"/>
    <row r="367" ht="20.45" customHeight="1"/>
    <row r="368" ht="20.45" customHeight="1"/>
    <row r="369" ht="20.45" customHeight="1"/>
    <row r="370" ht="20.45" customHeight="1"/>
    <row r="371" ht="20.45" customHeight="1"/>
    <row r="372" ht="20.45" customHeight="1"/>
    <row r="373" ht="20.45" customHeight="1"/>
    <row r="374" ht="20.45" customHeight="1"/>
    <row r="375" ht="20.45" customHeight="1"/>
    <row r="376" ht="20.45" customHeight="1"/>
    <row r="377" ht="20.45" customHeight="1"/>
    <row r="378" ht="20.45" customHeight="1"/>
    <row r="379" ht="20.45" customHeight="1"/>
    <row r="380" ht="20.45" customHeight="1"/>
    <row r="381" ht="20.45" customHeight="1"/>
    <row r="382" ht="20.45" customHeight="1"/>
    <row r="383" ht="20.45" customHeight="1"/>
    <row r="384" ht="20.45" customHeight="1"/>
    <row r="385" ht="20.45" customHeight="1"/>
    <row r="386" ht="20.45" customHeight="1"/>
    <row r="387" ht="20.45" customHeight="1"/>
    <row r="388" ht="20.45" customHeight="1"/>
    <row r="389" ht="20.45" customHeight="1"/>
    <row r="390" ht="20.45" customHeight="1"/>
    <row r="391" ht="20.45" customHeight="1"/>
    <row r="392" ht="20.45" customHeight="1"/>
    <row r="393" ht="20.45" customHeight="1"/>
    <row r="394" ht="20.45" customHeight="1"/>
    <row r="395" ht="20.45" customHeight="1"/>
    <row r="396" ht="20.45" customHeight="1"/>
    <row r="397" ht="20.45" customHeight="1"/>
    <row r="398" ht="20.45" customHeight="1"/>
    <row r="399" ht="20.45" customHeight="1"/>
    <row r="400" ht="20.45" customHeight="1"/>
    <row r="401" ht="20.45" customHeight="1"/>
    <row r="402" ht="20.45" customHeight="1"/>
    <row r="403" ht="20.45" customHeight="1"/>
    <row r="404" ht="20.45" customHeight="1"/>
    <row r="405" ht="20.45" customHeight="1"/>
    <row r="406" ht="20.45" customHeight="1"/>
    <row r="407" ht="20.45" customHeight="1"/>
    <row r="408" ht="20.45" customHeight="1"/>
    <row r="409" ht="20.45" customHeight="1"/>
    <row r="410" ht="20.45" customHeight="1"/>
    <row r="411" ht="20.45" customHeight="1"/>
    <row r="412" ht="20.45" customHeight="1"/>
    <row r="413" ht="20.45" customHeight="1"/>
    <row r="414" ht="20.45" customHeight="1"/>
    <row r="415" ht="20.45" customHeight="1"/>
    <row r="416" ht="20.45" customHeight="1"/>
    <row r="417" ht="20.45" customHeight="1"/>
    <row r="418" ht="20.45" customHeight="1"/>
    <row r="419" ht="20.45" customHeight="1"/>
    <row r="420" ht="20.45" customHeight="1"/>
    <row r="421" ht="20.45" customHeight="1"/>
    <row r="422" ht="20.45" customHeight="1"/>
    <row r="423" ht="20.45" customHeight="1"/>
    <row r="424" ht="20.45" customHeight="1"/>
    <row r="425" ht="20.45" customHeight="1"/>
    <row r="426" ht="20.45" customHeight="1"/>
    <row r="427" ht="20.45" customHeight="1"/>
    <row r="428" ht="20.45" customHeight="1"/>
    <row r="429" ht="20.45" customHeight="1"/>
    <row r="430" ht="20.45" customHeight="1"/>
    <row r="431" ht="20.45" customHeight="1"/>
    <row r="432" ht="20.45" customHeight="1"/>
    <row r="433" ht="20.45" customHeight="1"/>
    <row r="434" ht="20.45" customHeight="1"/>
    <row r="435" ht="20.45" customHeight="1"/>
    <row r="436" ht="20.45" customHeight="1"/>
    <row r="437" ht="20.45" customHeight="1"/>
    <row r="438" ht="20.45" customHeight="1"/>
    <row r="439" ht="20.45" customHeight="1"/>
    <row r="440" ht="20.45" customHeight="1"/>
    <row r="441" ht="20.45" customHeight="1"/>
    <row r="442" ht="20.45" customHeight="1"/>
    <row r="443" ht="20.45" customHeight="1"/>
    <row r="444" ht="20.45" customHeight="1"/>
    <row r="445" ht="20.45" customHeight="1"/>
    <row r="446" ht="20.45" customHeight="1"/>
    <row r="447" ht="20.45" customHeight="1"/>
    <row r="448" ht="20.45" customHeight="1"/>
    <row r="449" ht="20.45" customHeight="1"/>
    <row r="450" ht="20.45" customHeight="1"/>
    <row r="451" ht="20.45" customHeight="1"/>
    <row r="452" ht="20.45" customHeight="1"/>
    <row r="453" ht="20.45" customHeight="1"/>
    <row r="454" ht="20.45" customHeight="1"/>
    <row r="455" ht="20.45" customHeight="1"/>
    <row r="456" ht="20.45" customHeight="1"/>
    <row r="457" ht="20.45" customHeight="1"/>
    <row r="458" ht="20.45" customHeight="1"/>
    <row r="459" ht="20.45" customHeight="1"/>
    <row r="460" ht="20.45" customHeight="1"/>
    <row r="461" ht="20.45" customHeight="1"/>
    <row r="462" ht="20.45" customHeight="1"/>
    <row r="463" ht="20.45" customHeight="1"/>
    <row r="464" ht="20.45" customHeight="1"/>
    <row r="465" ht="20.45" customHeight="1"/>
    <row r="466" ht="20.45" customHeight="1"/>
    <row r="467" ht="20.45" customHeight="1"/>
    <row r="468" ht="20.45" customHeight="1"/>
    <row r="469" ht="20.45" customHeight="1"/>
    <row r="470" ht="20.45" customHeight="1"/>
    <row r="471" ht="20.45" customHeight="1"/>
    <row r="472" ht="20.45" customHeight="1"/>
    <row r="473" ht="20.45" customHeight="1"/>
    <row r="474" ht="20.45" customHeight="1"/>
    <row r="475" ht="20.45" customHeight="1"/>
    <row r="476" ht="20.45" customHeight="1"/>
    <row r="477" ht="20.45" customHeight="1"/>
    <row r="478" ht="20.45" customHeight="1"/>
    <row r="479" ht="20.45" customHeight="1"/>
    <row r="480" ht="20.45" customHeight="1"/>
    <row r="481" ht="20.45" customHeight="1"/>
    <row r="482" ht="20.45" customHeight="1"/>
    <row r="483" ht="20.45" customHeight="1"/>
    <row r="484" ht="20.45" customHeight="1"/>
    <row r="485" ht="20.45" customHeight="1"/>
    <row r="486" ht="20.45" customHeight="1"/>
    <row r="487" ht="20.45" customHeight="1"/>
    <row r="488" ht="20.45" customHeight="1"/>
    <row r="489" ht="20.45" customHeight="1"/>
    <row r="490" ht="20.45" customHeight="1"/>
    <row r="491" ht="20.45" customHeight="1"/>
    <row r="492" ht="20.45" customHeight="1"/>
    <row r="493" ht="20.45" customHeight="1"/>
    <row r="494" ht="20.45" customHeight="1"/>
    <row r="495" ht="20.45" customHeight="1"/>
    <row r="496" ht="20.45" customHeight="1"/>
    <row r="497" ht="20.45" customHeight="1"/>
    <row r="498" ht="20.45" customHeight="1"/>
    <row r="499" ht="20.45" customHeight="1"/>
    <row r="500" ht="20.45" customHeight="1"/>
    <row r="501" ht="20.45" customHeight="1"/>
    <row r="502" ht="20.45" customHeight="1"/>
    <row r="503" ht="20.45" customHeight="1"/>
    <row r="504" ht="20.45" customHeight="1"/>
    <row r="505" ht="20.45" customHeight="1"/>
    <row r="506" ht="20.45" customHeight="1"/>
    <row r="507" ht="20.45" customHeight="1"/>
    <row r="508" ht="20.45" customHeight="1"/>
    <row r="509" ht="20.45" customHeight="1"/>
    <row r="510" ht="20.45" customHeight="1"/>
    <row r="511" ht="20.45" customHeight="1"/>
    <row r="512" ht="20.45" customHeight="1"/>
    <row r="513" ht="20.45" customHeight="1"/>
    <row r="514" ht="20.45" customHeight="1"/>
    <row r="515" ht="20.45" customHeight="1"/>
    <row r="516" ht="20.45" customHeight="1"/>
    <row r="517" ht="20.45" customHeight="1"/>
    <row r="518" ht="20.45" customHeight="1"/>
    <row r="519" ht="20.45" customHeight="1"/>
    <row r="520" ht="20.45" customHeight="1"/>
    <row r="521" ht="20.45" customHeight="1"/>
    <row r="522" ht="20.45" customHeight="1"/>
    <row r="523" ht="20.45" customHeight="1"/>
    <row r="524" ht="20.45" customHeight="1"/>
    <row r="525" ht="20.45" customHeight="1"/>
    <row r="526" ht="20.45" customHeight="1"/>
    <row r="527" ht="20.45" customHeight="1"/>
    <row r="528" ht="20.45" customHeight="1"/>
    <row r="529" ht="20.45" customHeight="1"/>
    <row r="530" ht="20.45" customHeight="1"/>
    <row r="531" ht="20.45" customHeight="1"/>
    <row r="532" ht="20.45" customHeight="1"/>
    <row r="533" ht="20.45" customHeight="1"/>
    <row r="534" ht="20.45" customHeight="1"/>
    <row r="535" ht="20.45" customHeight="1"/>
    <row r="536" ht="20.45" customHeight="1"/>
    <row r="537" ht="20.45" customHeight="1"/>
    <row r="538" ht="20.45" customHeight="1"/>
    <row r="539" ht="20.45" customHeight="1"/>
    <row r="540" ht="20.45" customHeight="1"/>
    <row r="541" ht="20.45" customHeight="1"/>
    <row r="542" ht="20.45" customHeight="1"/>
    <row r="543" ht="20.45" customHeight="1"/>
    <row r="544" ht="20.45" customHeight="1"/>
    <row r="545" ht="20.45" customHeight="1"/>
    <row r="546" ht="20.45" customHeight="1"/>
    <row r="547" ht="20.45" customHeight="1"/>
    <row r="548" ht="20.45" customHeight="1"/>
    <row r="549" ht="20.45" customHeight="1"/>
    <row r="550" ht="20.45" customHeight="1"/>
    <row r="551" ht="20.45" customHeight="1"/>
    <row r="552" ht="20.45" customHeight="1"/>
    <row r="553" ht="20.45" customHeight="1"/>
    <row r="554" ht="20.45" customHeight="1"/>
    <row r="555" ht="20.45" customHeight="1"/>
    <row r="556" ht="20.45" customHeight="1"/>
    <row r="557" ht="20.45" customHeight="1"/>
    <row r="558" ht="20.45" customHeight="1"/>
    <row r="559" ht="20.45" customHeight="1"/>
    <row r="560" ht="20.45" customHeight="1"/>
    <row r="561" ht="20.45" customHeight="1"/>
    <row r="562" ht="20.45" customHeight="1"/>
    <row r="563" ht="20.45" customHeight="1"/>
    <row r="564" ht="20.45" customHeight="1"/>
    <row r="565" ht="20.45" customHeight="1"/>
    <row r="566" ht="20.45" customHeight="1"/>
    <row r="567" ht="20.45" customHeight="1"/>
    <row r="568" ht="20.45" customHeight="1"/>
    <row r="569" ht="20.45" customHeight="1"/>
    <row r="570" ht="20.45" customHeight="1"/>
    <row r="571" ht="20.45" customHeight="1"/>
    <row r="572" ht="20.45" customHeight="1"/>
    <row r="573" ht="20.45" customHeight="1"/>
    <row r="574" ht="20.45" customHeight="1"/>
    <row r="575" ht="20.45" customHeight="1"/>
    <row r="576" ht="20.45" customHeight="1"/>
    <row r="577" ht="20.45" customHeight="1"/>
    <row r="578" ht="20.45" customHeight="1"/>
    <row r="579" ht="20.45" customHeight="1"/>
    <row r="580" ht="20.45" customHeight="1"/>
    <row r="581" ht="20.45" customHeight="1"/>
    <row r="582" ht="20.45" customHeight="1"/>
    <row r="583" ht="20.45" customHeight="1"/>
    <row r="584" ht="20.45" customHeight="1"/>
    <row r="585" ht="20.45" customHeight="1"/>
    <row r="586" ht="20.45" customHeight="1"/>
    <row r="587" ht="20.45" customHeight="1"/>
    <row r="588" ht="20.45" customHeight="1"/>
    <row r="589" ht="20.45" customHeight="1"/>
    <row r="590" ht="20.45" customHeight="1"/>
    <row r="591" ht="20.45" customHeight="1"/>
    <row r="592" ht="20.45" customHeight="1"/>
    <row r="593" ht="20.45" customHeight="1"/>
    <row r="594" ht="20.45" customHeight="1"/>
    <row r="595" ht="20.45" customHeight="1"/>
    <row r="596" ht="20.45" customHeight="1"/>
    <row r="597" ht="20.45" customHeight="1"/>
    <row r="598" ht="20.45" customHeight="1"/>
    <row r="599" ht="20.45" customHeight="1"/>
    <row r="600" ht="20.45" customHeight="1"/>
    <row r="601" ht="20.45" customHeight="1"/>
    <row r="602" ht="20.45" customHeight="1"/>
    <row r="603" ht="20.45" customHeight="1"/>
    <row r="604" ht="20.45" customHeight="1"/>
    <row r="605" ht="20.45" customHeight="1"/>
    <row r="606" ht="20.45" customHeight="1"/>
    <row r="607" ht="20.45" customHeight="1"/>
    <row r="608" ht="20.45" customHeight="1"/>
    <row r="609" ht="20.45" customHeight="1"/>
    <row r="610" ht="20.45" customHeight="1"/>
    <row r="611" ht="20.45" customHeight="1"/>
    <row r="612" ht="20.45" customHeight="1"/>
    <row r="613" ht="20.45" customHeight="1"/>
    <row r="614" ht="20.45" customHeight="1"/>
    <row r="615" ht="20.45" customHeight="1"/>
    <row r="616" ht="20.45" customHeight="1"/>
    <row r="617" ht="20.45" customHeight="1"/>
    <row r="618" ht="20.45" customHeight="1"/>
    <row r="619" ht="20.45" customHeight="1"/>
    <row r="620" ht="20.45" customHeight="1"/>
    <row r="621" ht="20.45" customHeight="1"/>
    <row r="622" ht="20.45" customHeight="1"/>
    <row r="623" ht="20.45" customHeight="1"/>
    <row r="624" ht="20.45" customHeight="1"/>
    <row r="625" ht="20.45" customHeight="1"/>
    <row r="626" ht="20.45" customHeight="1"/>
    <row r="627" ht="20.45" customHeight="1"/>
    <row r="628" ht="20.45" customHeight="1"/>
    <row r="629" ht="20.45" customHeight="1"/>
    <row r="630" ht="20.45" customHeight="1"/>
    <row r="631" ht="20.45" customHeight="1"/>
    <row r="632" ht="20.45" customHeight="1"/>
    <row r="633" ht="20.45" customHeight="1"/>
    <row r="634" ht="20.45" customHeight="1"/>
    <row r="635" ht="20.45" customHeight="1"/>
    <row r="636" ht="20.45" customHeight="1"/>
    <row r="637" ht="20.45" customHeight="1"/>
    <row r="638" ht="20.45" customHeight="1"/>
    <row r="639" ht="20.45" customHeight="1"/>
    <row r="640" ht="20.45" customHeight="1"/>
    <row r="641" ht="20.45" customHeight="1"/>
    <row r="642" ht="20.45" customHeight="1"/>
    <row r="643" ht="20.45" customHeight="1"/>
    <row r="644" ht="20.45" customHeight="1"/>
    <row r="645" ht="20.45" customHeight="1"/>
    <row r="646" ht="20.45" customHeight="1"/>
    <row r="647" ht="20.45" customHeight="1"/>
    <row r="648" ht="20.45" customHeight="1"/>
    <row r="649" ht="20.45" customHeight="1"/>
    <row r="650" ht="20.45" customHeight="1"/>
    <row r="651" ht="20.45" customHeight="1"/>
    <row r="652" ht="20.45" customHeight="1"/>
    <row r="653" ht="20.45" customHeight="1"/>
    <row r="654" ht="20.45" customHeight="1"/>
    <row r="655" ht="20.45" customHeight="1"/>
    <row r="656" ht="20.45" customHeight="1"/>
    <row r="657" ht="20.45" customHeight="1"/>
    <row r="658" ht="20.45" customHeight="1"/>
    <row r="659" ht="20.45" customHeight="1"/>
    <row r="660" ht="20.45" customHeight="1"/>
    <row r="661" ht="20.45" customHeight="1"/>
    <row r="662" ht="20.45" customHeight="1"/>
    <row r="663" ht="20.45" customHeight="1"/>
    <row r="664" ht="20.45" customHeight="1"/>
    <row r="665" ht="20.45" customHeight="1"/>
    <row r="666" ht="20.45" customHeight="1"/>
    <row r="667" ht="20.45" customHeight="1"/>
    <row r="668" ht="20.45" customHeight="1"/>
    <row r="669" ht="20.45" customHeight="1"/>
    <row r="670" ht="20.45" customHeight="1"/>
    <row r="671" ht="20.45" customHeight="1"/>
    <row r="672" ht="20.45" customHeight="1"/>
    <row r="673" ht="20.45" customHeight="1"/>
    <row r="674" ht="20.45" customHeight="1"/>
    <row r="675" ht="20.45" customHeight="1"/>
    <row r="676" ht="20.45" customHeight="1"/>
    <row r="677" ht="20.45" customHeight="1"/>
    <row r="678" ht="20.45" customHeight="1"/>
    <row r="679" ht="20.45" customHeight="1"/>
    <row r="680" ht="20.45" customHeight="1"/>
    <row r="681" ht="20.45" customHeight="1"/>
    <row r="682" ht="20.45" customHeight="1"/>
    <row r="683" ht="20.45" customHeight="1"/>
    <row r="684" ht="20.45" customHeight="1"/>
    <row r="685" ht="20.45" customHeight="1"/>
    <row r="686" ht="20.45" customHeight="1"/>
    <row r="687" ht="20.45" customHeight="1"/>
    <row r="688" ht="20.45" customHeight="1"/>
    <row r="689" ht="20.45" customHeight="1"/>
    <row r="690" ht="20.45" customHeight="1"/>
    <row r="691" ht="20.45" customHeight="1"/>
    <row r="692" ht="20.45" customHeight="1"/>
    <row r="693" ht="20.45" customHeight="1"/>
    <row r="694" ht="20.45" customHeight="1"/>
    <row r="695" ht="20.45" customHeight="1"/>
    <row r="696" ht="20.45" customHeight="1"/>
    <row r="697" ht="20.45" customHeight="1"/>
    <row r="698" ht="20.45" customHeight="1"/>
    <row r="699" ht="20.45" customHeight="1"/>
    <row r="700" ht="20.45" customHeight="1"/>
    <row r="701" ht="20.45" customHeight="1"/>
    <row r="702" ht="20.45" customHeight="1"/>
    <row r="703" ht="20.45" customHeight="1"/>
    <row r="704" ht="20.45" customHeight="1"/>
    <row r="705" ht="20.45" customHeight="1"/>
    <row r="706" ht="20.45" customHeight="1"/>
    <row r="707" ht="20.45" customHeight="1"/>
    <row r="708" ht="20.45" customHeight="1"/>
    <row r="709" ht="20.45" customHeight="1"/>
    <row r="710" ht="20.45" customHeight="1"/>
    <row r="711" ht="20.45" customHeight="1"/>
    <row r="712" ht="20.45" customHeight="1"/>
    <row r="713" ht="20.45" customHeight="1"/>
    <row r="714" ht="20.45" customHeight="1"/>
    <row r="715" ht="20.45" customHeight="1"/>
    <row r="716" ht="20.45" customHeight="1"/>
    <row r="717" ht="20.45" customHeight="1"/>
    <row r="718" ht="20.45" customHeight="1"/>
    <row r="719" ht="20.45" customHeight="1"/>
    <row r="720" ht="20.45" customHeight="1"/>
    <row r="721" ht="20.45" customHeight="1"/>
    <row r="722" ht="20.45" customHeight="1"/>
    <row r="723" ht="20.45" customHeight="1"/>
    <row r="724" ht="20.45" customHeight="1"/>
    <row r="725" ht="20.45" customHeight="1"/>
    <row r="726" ht="20.45" customHeight="1"/>
    <row r="727" ht="20.45" customHeight="1"/>
    <row r="728" ht="20.45" customHeight="1"/>
    <row r="729" ht="20.45" customHeight="1"/>
    <row r="730" ht="20.45" customHeight="1"/>
    <row r="731" ht="20.45" customHeight="1"/>
    <row r="732" ht="20.45" customHeight="1"/>
    <row r="733" ht="20.45" customHeight="1"/>
    <row r="734" ht="20.45" customHeight="1"/>
    <row r="735" ht="20.45" customHeight="1"/>
    <row r="736" ht="20.45" customHeight="1"/>
    <row r="737" ht="20.45" customHeight="1"/>
    <row r="738" ht="20.45" customHeight="1"/>
    <row r="739" ht="20.45" customHeight="1"/>
    <row r="740" ht="20.45" customHeight="1"/>
    <row r="741" ht="20.45" customHeight="1"/>
    <row r="742" ht="20.45" customHeight="1"/>
    <row r="743" ht="20.45" customHeight="1"/>
    <row r="744" ht="20.45" customHeight="1"/>
    <row r="745" ht="20.45" customHeight="1"/>
    <row r="746" ht="20.45" customHeight="1"/>
    <row r="747" ht="20.45" customHeight="1"/>
    <row r="748" ht="20.45" customHeight="1"/>
    <row r="749" ht="20.45" customHeight="1"/>
    <row r="750" ht="20.45" customHeight="1"/>
    <row r="751" ht="20.45" customHeight="1"/>
    <row r="752" ht="20.45" customHeight="1"/>
    <row r="753" ht="20.45" customHeight="1"/>
    <row r="754" ht="20.45" customHeight="1"/>
    <row r="755" ht="20.45" customHeight="1"/>
    <row r="756" ht="20.45" customHeight="1"/>
    <row r="757" ht="20.45" customHeight="1"/>
    <row r="758" ht="20.45" customHeight="1"/>
    <row r="759" ht="20.45" customHeight="1"/>
    <row r="760" ht="20.45" customHeight="1"/>
    <row r="761" ht="20.45" customHeight="1"/>
    <row r="762" ht="20.45" customHeight="1"/>
    <row r="763" ht="20.45" customHeight="1"/>
    <row r="764" ht="20.45" customHeight="1"/>
    <row r="765" ht="20.45" customHeight="1"/>
    <row r="766" ht="20.45" customHeight="1"/>
    <row r="767" ht="20.45" customHeight="1"/>
    <row r="768" ht="20.45" customHeight="1"/>
    <row r="769" ht="20.45" customHeight="1"/>
    <row r="770" ht="20.45" customHeight="1"/>
    <row r="771" ht="20.45" customHeight="1"/>
    <row r="772" ht="20.45" customHeight="1"/>
    <row r="773" ht="20.45" customHeight="1"/>
    <row r="774" ht="20.45" customHeight="1"/>
    <row r="775" ht="20.45" customHeight="1"/>
    <row r="776" ht="20.45" customHeight="1"/>
    <row r="777" ht="20.45" customHeight="1"/>
    <row r="778" ht="20.45" customHeight="1"/>
    <row r="779" ht="20.45" customHeight="1"/>
    <row r="780" ht="20.45" customHeight="1"/>
    <row r="781" ht="20.45" customHeight="1"/>
    <row r="782" ht="20.45" customHeight="1"/>
    <row r="783" ht="20.45" customHeight="1"/>
    <row r="784" ht="20.45" customHeight="1"/>
    <row r="785" ht="20.45" customHeight="1"/>
    <row r="786" ht="20.45" customHeight="1"/>
    <row r="787" ht="20.45" customHeight="1"/>
    <row r="788" ht="20.45" customHeight="1"/>
    <row r="789" ht="20.45" customHeight="1"/>
    <row r="790" ht="20.45" customHeight="1"/>
    <row r="791" ht="20.45" customHeight="1"/>
    <row r="792" ht="20.45" customHeight="1"/>
    <row r="793" ht="20.45" customHeight="1"/>
    <row r="794" ht="20.45" customHeight="1"/>
    <row r="795" ht="20.45" customHeight="1"/>
    <row r="796" ht="20.45" customHeight="1"/>
    <row r="797" ht="20.45" customHeight="1"/>
    <row r="798" ht="20.45" customHeight="1"/>
    <row r="799" ht="20.45" customHeight="1"/>
    <row r="800" ht="20.45" customHeight="1"/>
    <row r="801" ht="20.45" customHeight="1"/>
    <row r="802" ht="20.45" customHeight="1"/>
    <row r="803" ht="20.45" customHeight="1"/>
    <row r="804" ht="20.45" customHeight="1"/>
    <row r="805" ht="20.45" customHeight="1"/>
    <row r="806" ht="20.45" customHeight="1"/>
    <row r="807" ht="20.45" customHeight="1"/>
    <row r="808" ht="20.45" customHeight="1"/>
    <row r="809" ht="20.45" customHeight="1"/>
    <row r="810" ht="20.45" customHeight="1"/>
    <row r="811" ht="20.45" customHeight="1"/>
    <row r="812" ht="20.45" customHeight="1"/>
    <row r="813" ht="20.45" customHeight="1"/>
    <row r="814" ht="20.45" customHeight="1"/>
    <row r="815" ht="20.45" customHeight="1"/>
    <row r="816" ht="20.45" customHeight="1"/>
    <row r="817" ht="20.45" customHeight="1"/>
    <row r="818" ht="20.45" customHeight="1"/>
    <row r="819" ht="20.45" customHeight="1"/>
    <row r="820" ht="20.45" customHeight="1"/>
    <row r="821" ht="20.45" customHeight="1"/>
    <row r="822" ht="20.45" customHeight="1"/>
    <row r="823" ht="20.45" customHeight="1"/>
    <row r="824" ht="20.45" customHeight="1"/>
    <row r="825" ht="20.45" customHeight="1"/>
    <row r="826" ht="20.45" customHeight="1"/>
    <row r="827" ht="20.45" customHeight="1"/>
    <row r="828" ht="20.45" customHeight="1"/>
    <row r="829" ht="20.45" customHeight="1"/>
    <row r="830" ht="20.45" customHeight="1"/>
    <row r="831" ht="20.45" customHeight="1"/>
    <row r="832" ht="20.45" customHeight="1"/>
    <row r="833" ht="20.45" customHeight="1"/>
    <row r="834" ht="20.45" customHeight="1"/>
    <row r="835" ht="20.45" customHeight="1"/>
    <row r="836" ht="20.45" customHeight="1"/>
    <row r="837" ht="20.45" customHeight="1"/>
    <row r="838" ht="20.45" customHeight="1"/>
    <row r="839" ht="20.45" customHeight="1"/>
    <row r="840" ht="20.45" customHeight="1"/>
    <row r="841" ht="20.45" customHeight="1"/>
    <row r="842" ht="20.45" customHeight="1"/>
    <row r="843" ht="20.45" customHeight="1"/>
    <row r="844" ht="20.45" customHeight="1"/>
    <row r="845" ht="20.45" customHeight="1"/>
    <row r="846" ht="20.45" customHeight="1"/>
    <row r="847" ht="20.45" customHeight="1"/>
    <row r="848" ht="20.45" customHeight="1"/>
    <row r="849" ht="20.45" customHeight="1"/>
    <row r="850" ht="20.45" customHeight="1"/>
    <row r="851" ht="20.45" customHeight="1"/>
    <row r="852" ht="20.45" customHeight="1"/>
    <row r="853" ht="20.45" customHeight="1"/>
    <row r="854" ht="20.45" customHeight="1"/>
    <row r="855" ht="20.45" customHeight="1"/>
    <row r="856" ht="20.45" customHeight="1"/>
    <row r="857" ht="20.45" customHeight="1"/>
    <row r="858" ht="20.45" customHeight="1"/>
    <row r="859" ht="20.45" customHeight="1"/>
    <row r="860" ht="20.45" customHeight="1"/>
    <row r="861" ht="20.45" customHeight="1"/>
    <row r="862" ht="20.45" customHeight="1"/>
    <row r="863" ht="20.45" customHeight="1"/>
    <row r="864" ht="20.45" customHeight="1"/>
    <row r="865" ht="20.45" customHeight="1"/>
    <row r="866" ht="20.45" customHeight="1"/>
    <row r="867" ht="20.45" customHeight="1"/>
    <row r="868" ht="20.45" customHeight="1"/>
    <row r="869" ht="20.45" customHeight="1"/>
    <row r="870" ht="20.45" customHeight="1"/>
    <row r="871" ht="20.45" customHeight="1"/>
    <row r="872" ht="20.45" customHeight="1"/>
    <row r="873" ht="20.45" customHeight="1"/>
    <row r="874" ht="20.45" customHeight="1"/>
    <row r="875" ht="20.45" customHeight="1"/>
    <row r="876" ht="20.45" customHeight="1"/>
    <row r="877" ht="20.45" customHeight="1"/>
    <row r="878" ht="20.45" customHeight="1"/>
    <row r="879" ht="20.45" customHeight="1"/>
    <row r="880" ht="20.45" customHeight="1"/>
    <row r="881" ht="20.45" customHeight="1"/>
    <row r="882" ht="20.45" customHeight="1"/>
    <row r="883" ht="20.45" customHeight="1"/>
    <row r="884" ht="20.45" customHeight="1"/>
    <row r="885" ht="20.45" customHeight="1"/>
    <row r="886" ht="20.45" customHeight="1"/>
    <row r="887" ht="20.45" customHeight="1"/>
    <row r="888" ht="20.45" customHeight="1"/>
    <row r="889" ht="20.45" customHeight="1"/>
    <row r="890" ht="20.45" customHeight="1"/>
    <row r="891" ht="20.45" customHeight="1"/>
    <row r="892" ht="20.45" customHeight="1"/>
    <row r="893" ht="20.45" customHeight="1"/>
    <row r="894" ht="20.45" customHeight="1"/>
    <row r="895" ht="20.45" customHeight="1"/>
    <row r="896" ht="20.45" customHeight="1"/>
    <row r="897" ht="20.45" customHeight="1"/>
    <row r="898" ht="20.45" customHeight="1"/>
  </sheetData>
  <sheetProtection insertColumns="0" insertRows="0" deleteColumns="0" deleteRows="0" autoFilter="0"/>
  <mergeCells count="42">
    <mergeCell ref="C14:C15"/>
    <mergeCell ref="D14:D15"/>
    <mergeCell ref="E14:E15"/>
    <mergeCell ref="C17:C19"/>
    <mergeCell ref="D17:D19"/>
    <mergeCell ref="E17:E19"/>
    <mergeCell ref="D6:D8"/>
    <mergeCell ref="E6:E8"/>
    <mergeCell ref="C9:C12"/>
    <mergeCell ref="D9:D12"/>
    <mergeCell ref="E9:E12"/>
    <mergeCell ref="P23:R23"/>
    <mergeCell ref="P4:Q4"/>
    <mergeCell ref="R4:S4"/>
    <mergeCell ref="T4:T5"/>
    <mergeCell ref="B6:B8"/>
    <mergeCell ref="B9:B12"/>
    <mergeCell ref="B14:B15"/>
    <mergeCell ref="B17:B19"/>
    <mergeCell ref="F17:F19"/>
    <mergeCell ref="G17:G19"/>
    <mergeCell ref="T17:T19"/>
    <mergeCell ref="P22:R22"/>
    <mergeCell ref="H4:H5"/>
    <mergeCell ref="C4:C5"/>
    <mergeCell ref="D4:D5"/>
    <mergeCell ref="C6:C8"/>
    <mergeCell ref="X4:Y4"/>
    <mergeCell ref="O3:S3"/>
    <mergeCell ref="B4:B5"/>
    <mergeCell ref="F4:F5"/>
    <mergeCell ref="G4:G5"/>
    <mergeCell ref="I4:J4"/>
    <mergeCell ref="K4:K5"/>
    <mergeCell ref="L4:L5"/>
    <mergeCell ref="M4:M5"/>
    <mergeCell ref="N4:N5"/>
    <mergeCell ref="O4:O5"/>
    <mergeCell ref="X3:Y3"/>
    <mergeCell ref="E4:E5"/>
    <mergeCell ref="V3:W3"/>
    <mergeCell ref="V4:W4"/>
  </mergeCells>
  <phoneticPr fontId="3"/>
  <dataValidations count="2">
    <dataValidation type="list" allowBlank="1" showInputMessage="1" showErrorMessage="1" sqref="N6:N19">
      <formula1>"所有,管理受託"</formula1>
    </dataValidation>
    <dataValidation type="list" allowBlank="1" showInputMessage="1" showErrorMessage="1" sqref="M6:M19">
      <formula1>"新設,全面改修,一部更新,補修,除却"</formula1>
    </dataValidation>
  </dataValidations>
  <pageMargins left="0.9055118110236221" right="0.9055118110236221" top="0.78740157480314965" bottom="0.78740157480314965" header="0.31496062992125984" footer="0.31496062992125984"/>
  <pageSetup paperSize="8" scale="61" fitToHeight="0" orientation="landscape" r:id="rId1"/>
  <headerFooter differentFirst="1"/>
  <rowBreaks count="1" manualBreakCount="1">
    <brk id="29"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00"/>
  <sheetViews>
    <sheetView view="pageBreakPreview" zoomScale="75" zoomScaleNormal="55" zoomScaleSheetLayoutView="75" zoomScalePageLayoutView="70" workbookViewId="0"/>
  </sheetViews>
  <sheetFormatPr defaultColWidth="9" defaultRowHeight="15.75"/>
  <cols>
    <col min="1" max="1" width="5.875" style="39" customWidth="1"/>
    <col min="2" max="2" width="16.5" style="39" customWidth="1"/>
    <col min="3" max="5" width="19.375" style="39" hidden="1" customWidth="1"/>
    <col min="6" max="6" width="31.375" style="39" customWidth="1"/>
    <col min="7" max="7" width="11.25" style="39" customWidth="1"/>
    <col min="8" max="8" width="12.75" style="16" customWidth="1"/>
    <col min="9" max="10" width="27.625" style="1" customWidth="1"/>
    <col min="11" max="12" width="9" style="39"/>
    <col min="13" max="14" width="10.875" style="1" customWidth="1"/>
    <col min="15" max="15" width="9" style="1"/>
    <col min="16" max="19" width="27.875" style="1" customWidth="1"/>
    <col min="20" max="20" width="17.875" style="39" customWidth="1"/>
    <col min="21" max="21" width="9" style="1"/>
    <col min="22" max="25" width="28" style="1" customWidth="1"/>
    <col min="26" max="16384" width="9" style="1"/>
  </cols>
  <sheetData>
    <row r="1" spans="1:31">
      <c r="A1" s="26"/>
      <c r="B1" s="26"/>
      <c r="C1" s="26"/>
      <c r="D1" s="26"/>
      <c r="E1" s="26"/>
      <c r="F1" s="26"/>
      <c r="G1" s="26"/>
      <c r="H1" s="15"/>
      <c r="I1" s="2"/>
      <c r="J1" s="2"/>
      <c r="K1" s="26"/>
      <c r="L1" s="26"/>
      <c r="M1" s="2"/>
      <c r="N1" s="2"/>
      <c r="O1" s="2"/>
      <c r="P1" s="2"/>
      <c r="Q1" s="2"/>
      <c r="R1" s="2"/>
      <c r="S1" s="2"/>
      <c r="T1" s="26"/>
      <c r="U1" s="2"/>
      <c r="V1" s="2"/>
      <c r="W1" s="2"/>
      <c r="X1" s="2"/>
      <c r="Y1" s="2"/>
    </row>
    <row r="2" spans="1:31">
      <c r="A2" s="26"/>
      <c r="B2" s="26"/>
      <c r="C2" s="26"/>
      <c r="D2" s="26"/>
      <c r="E2" s="26"/>
      <c r="F2" s="26"/>
      <c r="G2" s="26"/>
      <c r="H2" s="15"/>
      <c r="I2" s="2"/>
      <c r="J2" s="2"/>
      <c r="K2" s="26"/>
      <c r="L2" s="26"/>
      <c r="M2" s="2"/>
      <c r="N2" s="2"/>
      <c r="O2" s="2"/>
      <c r="P2" s="2"/>
      <c r="Q2" s="2"/>
      <c r="R2" s="2"/>
      <c r="S2" s="2"/>
      <c r="T2" s="26"/>
      <c r="U2" s="2"/>
      <c r="V2" s="2"/>
      <c r="W2" s="2"/>
      <c r="X2" s="2"/>
      <c r="Y2" s="2"/>
    </row>
    <row r="3" spans="1:31" ht="30" customHeight="1">
      <c r="A3" s="26"/>
      <c r="B3" s="25" t="s">
        <v>45</v>
      </c>
      <c r="C3" s="26"/>
      <c r="D3" s="26"/>
      <c r="E3" s="26"/>
      <c r="F3" s="26"/>
      <c r="G3" s="26"/>
      <c r="H3" s="15"/>
      <c r="I3" s="2"/>
      <c r="J3" s="2"/>
      <c r="K3" s="26"/>
      <c r="L3" s="26"/>
      <c r="M3" s="2"/>
      <c r="N3" s="2"/>
      <c r="O3" s="2"/>
      <c r="P3" s="2"/>
      <c r="Q3" s="2"/>
      <c r="R3" s="2"/>
      <c r="S3" s="2"/>
      <c r="T3" s="40" t="s">
        <v>44</v>
      </c>
      <c r="U3" s="2"/>
      <c r="V3" s="2"/>
      <c r="W3" s="2"/>
      <c r="X3" s="2"/>
      <c r="Y3" s="2"/>
      <c r="Z3" s="2"/>
      <c r="AA3" s="2"/>
      <c r="AB3" s="2"/>
      <c r="AC3" s="2"/>
      <c r="AD3" s="2"/>
      <c r="AE3" s="2"/>
    </row>
    <row r="4" spans="1:31" ht="23.25" customHeight="1" thickBot="1">
      <c r="A4" s="26"/>
      <c r="B4" s="26"/>
      <c r="C4" s="26"/>
      <c r="D4" s="26"/>
      <c r="E4" s="26"/>
      <c r="F4" s="26"/>
      <c r="G4" s="26"/>
      <c r="H4" s="15"/>
      <c r="I4" s="2"/>
      <c r="J4" s="2"/>
      <c r="K4" s="26"/>
      <c r="L4" s="26"/>
      <c r="M4" s="2"/>
      <c r="N4" s="2"/>
      <c r="O4" s="2"/>
      <c r="P4" s="2"/>
      <c r="Q4" s="2"/>
      <c r="R4" s="2"/>
      <c r="S4" s="2"/>
      <c r="T4" s="26"/>
      <c r="U4" s="2"/>
      <c r="V4" s="2"/>
      <c r="W4" s="2"/>
      <c r="X4" s="2"/>
      <c r="Y4" s="2"/>
      <c r="Z4" s="2"/>
      <c r="AA4" s="2"/>
      <c r="AB4" s="2"/>
      <c r="AC4" s="2"/>
      <c r="AD4" s="2"/>
      <c r="AE4" s="2"/>
    </row>
    <row r="5" spans="1:31" ht="30" customHeight="1" thickTop="1" thickBot="1">
      <c r="A5" s="26"/>
      <c r="B5" s="27">
        <v>2018</v>
      </c>
      <c r="C5" s="28"/>
      <c r="D5" s="28"/>
      <c r="E5" s="28"/>
      <c r="F5" s="29"/>
      <c r="G5" s="26"/>
      <c r="H5" s="15"/>
      <c r="I5" s="2"/>
      <c r="J5" s="52" t="s">
        <v>49</v>
      </c>
      <c r="K5" s="26"/>
      <c r="L5" s="26"/>
      <c r="M5" s="2"/>
      <c r="N5" s="2"/>
      <c r="O5" s="214" t="s">
        <v>0</v>
      </c>
      <c r="P5" s="214"/>
      <c r="Q5" s="214"/>
      <c r="R5" s="214"/>
      <c r="S5" s="214"/>
      <c r="T5" s="41" t="s">
        <v>1</v>
      </c>
      <c r="U5" s="2"/>
      <c r="V5" s="226"/>
      <c r="W5" s="226"/>
      <c r="X5" s="226"/>
      <c r="Y5" s="226"/>
      <c r="Z5" s="2"/>
      <c r="AA5" s="2"/>
      <c r="AB5" s="2"/>
      <c r="AC5" s="2"/>
      <c r="AD5" s="2"/>
      <c r="AE5" s="2"/>
    </row>
    <row r="6" spans="1:31" ht="32.25" customHeight="1" thickTop="1">
      <c r="A6" s="26"/>
      <c r="B6" s="215" t="s">
        <v>2</v>
      </c>
      <c r="C6" s="219" t="s">
        <v>66</v>
      </c>
      <c r="D6" s="219" t="s">
        <v>67</v>
      </c>
      <c r="E6" s="219" t="s">
        <v>68</v>
      </c>
      <c r="F6" s="217" t="s">
        <v>3</v>
      </c>
      <c r="G6" s="218" t="s">
        <v>41</v>
      </c>
      <c r="H6" s="249" t="s">
        <v>46</v>
      </c>
      <c r="I6" s="220" t="s">
        <v>4</v>
      </c>
      <c r="J6" s="221"/>
      <c r="K6" s="218" t="s">
        <v>36</v>
      </c>
      <c r="L6" s="218" t="s">
        <v>37</v>
      </c>
      <c r="M6" s="222" t="s">
        <v>38</v>
      </c>
      <c r="N6" s="222" t="s">
        <v>39</v>
      </c>
      <c r="O6" s="224" t="s">
        <v>40</v>
      </c>
      <c r="P6" s="212" t="s">
        <v>5</v>
      </c>
      <c r="Q6" s="213"/>
      <c r="R6" s="212" t="s">
        <v>6</v>
      </c>
      <c r="S6" s="213"/>
      <c r="T6" s="230" t="s">
        <v>7</v>
      </c>
      <c r="U6" s="2"/>
      <c r="V6" s="212" t="s">
        <v>69</v>
      </c>
      <c r="W6" s="213"/>
      <c r="X6" s="212" t="s">
        <v>70</v>
      </c>
      <c r="Y6" s="213"/>
      <c r="Z6" s="2"/>
      <c r="AA6" s="2"/>
      <c r="AB6" s="2"/>
      <c r="AC6" s="2"/>
      <c r="AD6" s="2"/>
      <c r="AE6" s="2"/>
    </row>
    <row r="7" spans="1:31" ht="54.75" customHeight="1">
      <c r="A7" s="26"/>
      <c r="B7" s="216"/>
      <c r="C7" s="219"/>
      <c r="D7" s="219"/>
      <c r="E7" s="219"/>
      <c r="F7" s="217"/>
      <c r="G7" s="219"/>
      <c r="H7" s="250"/>
      <c r="I7" s="49" t="s">
        <v>8</v>
      </c>
      <c r="J7" s="48" t="s">
        <v>9</v>
      </c>
      <c r="K7" s="219"/>
      <c r="L7" s="219"/>
      <c r="M7" s="223"/>
      <c r="N7" s="223"/>
      <c r="O7" s="225"/>
      <c r="P7" s="51" t="s">
        <v>8</v>
      </c>
      <c r="Q7" s="50" t="s">
        <v>9</v>
      </c>
      <c r="R7" s="51" t="s">
        <v>8</v>
      </c>
      <c r="S7" s="50" t="s">
        <v>9</v>
      </c>
      <c r="T7" s="230"/>
      <c r="U7" s="2"/>
      <c r="V7" s="63" t="s">
        <v>8</v>
      </c>
      <c r="W7" s="62" t="s">
        <v>9</v>
      </c>
      <c r="X7" s="51" t="s">
        <v>8</v>
      </c>
      <c r="Y7" s="50" t="s">
        <v>9</v>
      </c>
      <c r="Z7" s="2"/>
      <c r="AA7" s="2"/>
      <c r="AB7" s="2"/>
      <c r="AC7" s="2"/>
      <c r="AD7" s="2"/>
      <c r="AE7" s="2"/>
    </row>
    <row r="8" spans="1:31" ht="33" customHeight="1">
      <c r="A8" s="26"/>
      <c r="B8" s="231" t="s">
        <v>10</v>
      </c>
      <c r="C8" s="251"/>
      <c r="D8" s="251"/>
      <c r="E8" s="251"/>
      <c r="F8" s="30" t="s">
        <v>11</v>
      </c>
      <c r="G8" s="47" t="s">
        <v>12</v>
      </c>
      <c r="H8" s="54">
        <v>0.104</v>
      </c>
      <c r="I8" s="20">
        <v>500000000</v>
      </c>
      <c r="J8" s="6">
        <f>I8*H8</f>
        <v>52000000</v>
      </c>
      <c r="K8" s="19">
        <v>1970</v>
      </c>
      <c r="L8" s="20">
        <v>50</v>
      </c>
      <c r="M8" s="58" t="s">
        <v>13</v>
      </c>
      <c r="N8" s="58" t="s">
        <v>48</v>
      </c>
      <c r="O8" s="6">
        <f>IF(K8="不明","0",$B$5-K8+1)</f>
        <v>49</v>
      </c>
      <c r="P8" s="6">
        <f t="shared" ref="P8:P21" si="0">ROUNDDOWN(IF(L8&gt;O8,I8/L8*O8,IF(I8&lt;0,I8+1,I8-1)),0)</f>
        <v>490000000</v>
      </c>
      <c r="Q8" s="6">
        <f t="shared" ref="Q8:Q21" si="1">ROUNDDOWN(IF(L8&gt;O8,J8/L8*O8,IF(J8&lt;0,J8+1,J8-1)),0)</f>
        <v>50960000</v>
      </c>
      <c r="R8" s="6">
        <f t="shared" ref="R8:R21" si="2">I8-P8</f>
        <v>10000000</v>
      </c>
      <c r="S8" s="6">
        <f t="shared" ref="S8:S21" si="3">J8-Q8</f>
        <v>1040000</v>
      </c>
      <c r="T8" s="47"/>
      <c r="U8" s="2"/>
      <c r="V8" s="11">
        <f>ROUNDDOWN(IF(OR(I8=1,L8&lt;O8),"0",I8/L8),0)</f>
        <v>10000000</v>
      </c>
      <c r="W8" s="11">
        <f>ROUNDDOWN(IF(OR(J8=1,L8&lt;O8),"0",J8/L8),0)</f>
        <v>1040000</v>
      </c>
      <c r="X8" s="11" t="e">
        <f>IF($K8="不明","0",P8*VLOOKUP($K8,#REF!,2,FALSE))</f>
        <v>#REF!</v>
      </c>
      <c r="Y8" s="11" t="e">
        <f>IF($K8="不明","0",Q8*VLOOKUP($K8,#REF!,2,FALSE))</f>
        <v>#REF!</v>
      </c>
      <c r="Z8" s="2"/>
      <c r="AA8" s="2"/>
      <c r="AB8" s="2"/>
      <c r="AC8" s="2"/>
      <c r="AD8" s="2"/>
      <c r="AE8" s="2"/>
    </row>
    <row r="9" spans="1:31" ht="33" customHeight="1">
      <c r="A9" s="26"/>
      <c r="B9" s="232"/>
      <c r="C9" s="251"/>
      <c r="D9" s="251"/>
      <c r="E9" s="251"/>
      <c r="F9" s="30" t="s">
        <v>15</v>
      </c>
      <c r="G9" s="47" t="s">
        <v>12</v>
      </c>
      <c r="H9" s="54">
        <v>0.104</v>
      </c>
      <c r="I9" s="20">
        <v>50000000</v>
      </c>
      <c r="J9" s="6">
        <f t="shared" ref="J9:J21" si="4">I9*H9</f>
        <v>5200000</v>
      </c>
      <c r="K9" s="19">
        <v>2005</v>
      </c>
      <c r="L9" s="20">
        <v>50</v>
      </c>
      <c r="M9" s="58" t="s">
        <v>16</v>
      </c>
      <c r="N9" s="58" t="s">
        <v>14</v>
      </c>
      <c r="O9" s="6">
        <f t="shared" ref="O9:O21" si="5">IF(K9="不明","0",$B$5-K9+1)</f>
        <v>14</v>
      </c>
      <c r="P9" s="6">
        <f t="shared" si="0"/>
        <v>14000000</v>
      </c>
      <c r="Q9" s="6">
        <f t="shared" si="1"/>
        <v>1456000</v>
      </c>
      <c r="R9" s="6">
        <f t="shared" si="2"/>
        <v>36000000</v>
      </c>
      <c r="S9" s="6">
        <f t="shared" si="3"/>
        <v>3744000</v>
      </c>
      <c r="T9" s="47"/>
      <c r="U9" s="2"/>
      <c r="V9" s="11">
        <f t="shared" ref="V9:V21" si="6">ROUNDDOWN(IF(OR(I9=1,L9&lt;O9),"0",I9/L9),0)</f>
        <v>1000000</v>
      </c>
      <c r="W9" s="11">
        <f t="shared" ref="W9:W21" si="7">ROUNDDOWN(IF(OR(J9=1,L9&lt;O9),"0",J9/L9),0)</f>
        <v>104000</v>
      </c>
      <c r="X9" s="11" t="e">
        <f>IF($K9="不明","0",P9*VLOOKUP($K9,#REF!,2,FALSE))</f>
        <v>#REF!</v>
      </c>
      <c r="Y9" s="11" t="e">
        <f>IF($K9="不明","0",Q9*VLOOKUP($K9,#REF!,2,FALSE))</f>
        <v>#REF!</v>
      </c>
      <c r="Z9" s="2"/>
      <c r="AA9" s="2"/>
      <c r="AB9" s="2"/>
      <c r="AC9" s="2"/>
      <c r="AD9" s="2"/>
      <c r="AE9" s="2"/>
    </row>
    <row r="10" spans="1:31" ht="33" customHeight="1">
      <c r="A10" s="26"/>
      <c r="B10" s="233"/>
      <c r="C10" s="251"/>
      <c r="D10" s="251"/>
      <c r="E10" s="251"/>
      <c r="F10" s="30" t="s">
        <v>17</v>
      </c>
      <c r="G10" s="47" t="s">
        <v>12</v>
      </c>
      <c r="H10" s="54">
        <v>0.104</v>
      </c>
      <c r="I10" s="20">
        <v>200000000</v>
      </c>
      <c r="J10" s="6">
        <f t="shared" si="4"/>
        <v>20800000</v>
      </c>
      <c r="K10" s="19">
        <v>2015</v>
      </c>
      <c r="L10" s="20">
        <v>50</v>
      </c>
      <c r="M10" s="58" t="s">
        <v>18</v>
      </c>
      <c r="N10" s="58" t="s">
        <v>14</v>
      </c>
      <c r="O10" s="6">
        <f t="shared" si="5"/>
        <v>4</v>
      </c>
      <c r="P10" s="6">
        <f t="shared" si="0"/>
        <v>16000000</v>
      </c>
      <c r="Q10" s="6">
        <f t="shared" si="1"/>
        <v>1664000</v>
      </c>
      <c r="R10" s="6">
        <f t="shared" si="2"/>
        <v>184000000</v>
      </c>
      <c r="S10" s="6">
        <f t="shared" si="3"/>
        <v>19136000</v>
      </c>
      <c r="T10" s="47"/>
      <c r="U10" s="2"/>
      <c r="V10" s="11">
        <f t="shared" si="6"/>
        <v>4000000</v>
      </c>
      <c r="W10" s="11">
        <f t="shared" si="7"/>
        <v>416000</v>
      </c>
      <c r="X10" s="11" t="e">
        <f>IF($K10="不明","0",P10*VLOOKUP($K10,#REF!,2,FALSE))</f>
        <v>#REF!</v>
      </c>
      <c r="Y10" s="11" t="e">
        <f>IF($K10="不明","0",Q10*VLOOKUP($K10,#REF!,2,FALSE))</f>
        <v>#REF!</v>
      </c>
      <c r="Z10" s="2"/>
      <c r="AA10" s="2"/>
      <c r="AB10" s="2"/>
      <c r="AC10" s="2"/>
      <c r="AD10" s="2"/>
      <c r="AE10" s="2"/>
    </row>
    <row r="11" spans="1:31" ht="33" customHeight="1">
      <c r="A11" s="26"/>
      <c r="B11" s="231" t="s">
        <v>19</v>
      </c>
      <c r="C11" s="251"/>
      <c r="D11" s="251"/>
      <c r="E11" s="251"/>
      <c r="F11" s="30" t="s">
        <v>11</v>
      </c>
      <c r="G11" s="47" t="s">
        <v>20</v>
      </c>
      <c r="H11" s="54">
        <v>0.15</v>
      </c>
      <c r="I11" s="20">
        <v>100000000</v>
      </c>
      <c r="J11" s="6">
        <f t="shared" si="4"/>
        <v>15000000</v>
      </c>
      <c r="K11" s="19">
        <v>1978</v>
      </c>
      <c r="L11" s="20">
        <v>40</v>
      </c>
      <c r="M11" s="58" t="s">
        <v>13</v>
      </c>
      <c r="N11" s="58" t="s">
        <v>21</v>
      </c>
      <c r="O11" s="6">
        <f t="shared" si="5"/>
        <v>41</v>
      </c>
      <c r="P11" s="6">
        <f t="shared" si="0"/>
        <v>99999999</v>
      </c>
      <c r="Q11" s="6">
        <f t="shared" si="1"/>
        <v>14999999</v>
      </c>
      <c r="R11" s="6">
        <f t="shared" si="2"/>
        <v>1</v>
      </c>
      <c r="S11" s="6">
        <f t="shared" si="3"/>
        <v>1</v>
      </c>
      <c r="T11" s="47" t="s">
        <v>22</v>
      </c>
      <c r="U11" s="2"/>
      <c r="V11" s="11">
        <f t="shared" si="6"/>
        <v>0</v>
      </c>
      <c r="W11" s="11">
        <f t="shared" si="7"/>
        <v>0</v>
      </c>
      <c r="X11" s="11" t="e">
        <f>IF($K11="不明","0",P11*VLOOKUP($K11,#REF!,2,FALSE))</f>
        <v>#REF!</v>
      </c>
      <c r="Y11" s="11" t="e">
        <f>IF($K11="不明","0",Q11*VLOOKUP($K11,#REF!,2,FALSE))</f>
        <v>#REF!</v>
      </c>
      <c r="Z11" s="2"/>
      <c r="AA11" s="2"/>
      <c r="AB11" s="2"/>
      <c r="AC11" s="2"/>
      <c r="AD11" s="2"/>
      <c r="AE11" s="2"/>
    </row>
    <row r="12" spans="1:31" ht="33" customHeight="1">
      <c r="A12" s="26"/>
      <c r="B12" s="232"/>
      <c r="C12" s="251"/>
      <c r="D12" s="251"/>
      <c r="E12" s="251"/>
      <c r="F12" s="30" t="s">
        <v>17</v>
      </c>
      <c r="G12" s="47" t="s">
        <v>20</v>
      </c>
      <c r="H12" s="54">
        <v>0.15</v>
      </c>
      <c r="I12" s="20">
        <v>50000000</v>
      </c>
      <c r="J12" s="6">
        <f t="shared" si="4"/>
        <v>7500000</v>
      </c>
      <c r="K12" s="19">
        <v>1998</v>
      </c>
      <c r="L12" s="20">
        <v>40</v>
      </c>
      <c r="M12" s="58" t="s">
        <v>18</v>
      </c>
      <c r="N12" s="58" t="s">
        <v>21</v>
      </c>
      <c r="O12" s="6">
        <f t="shared" si="5"/>
        <v>21</v>
      </c>
      <c r="P12" s="6">
        <f t="shared" si="0"/>
        <v>26250000</v>
      </c>
      <c r="Q12" s="6">
        <f t="shared" si="1"/>
        <v>3937500</v>
      </c>
      <c r="R12" s="6">
        <f t="shared" si="2"/>
        <v>23750000</v>
      </c>
      <c r="S12" s="6">
        <f t="shared" si="3"/>
        <v>3562500</v>
      </c>
      <c r="T12" s="47"/>
      <c r="U12" s="2"/>
      <c r="V12" s="11">
        <f t="shared" si="6"/>
        <v>1250000</v>
      </c>
      <c r="W12" s="11">
        <f t="shared" si="7"/>
        <v>187500</v>
      </c>
      <c r="X12" s="11" t="e">
        <f>IF($K12="不明","0",P12*VLOOKUP($K12,#REF!,2,FALSE))</f>
        <v>#REF!</v>
      </c>
      <c r="Y12" s="11" t="e">
        <f>IF($K12="不明","0",Q12*VLOOKUP($K12,#REF!,2,FALSE))</f>
        <v>#REF!</v>
      </c>
      <c r="Z12" s="2"/>
      <c r="AA12" s="2"/>
      <c r="AB12" s="2"/>
      <c r="AC12" s="2"/>
      <c r="AD12" s="2"/>
      <c r="AE12" s="2"/>
    </row>
    <row r="13" spans="1:31" ht="33" customHeight="1">
      <c r="A13" s="26"/>
      <c r="B13" s="232"/>
      <c r="C13" s="251"/>
      <c r="D13" s="251"/>
      <c r="E13" s="251"/>
      <c r="F13" s="32" t="s">
        <v>23</v>
      </c>
      <c r="G13" s="46" t="s">
        <v>20</v>
      </c>
      <c r="H13" s="54">
        <v>0.15</v>
      </c>
      <c r="I13" s="22">
        <v>50000000</v>
      </c>
      <c r="J13" s="6">
        <f t="shared" si="4"/>
        <v>7500000</v>
      </c>
      <c r="K13" s="21">
        <v>2016</v>
      </c>
      <c r="L13" s="22">
        <v>40</v>
      </c>
      <c r="M13" s="58" t="s">
        <v>18</v>
      </c>
      <c r="N13" s="58" t="s">
        <v>47</v>
      </c>
      <c r="O13" s="6">
        <f t="shared" si="5"/>
        <v>3</v>
      </c>
      <c r="P13" s="6">
        <f t="shared" si="0"/>
        <v>3750000</v>
      </c>
      <c r="Q13" s="6">
        <f t="shared" si="1"/>
        <v>562500</v>
      </c>
      <c r="R13" s="6">
        <f t="shared" si="2"/>
        <v>46250000</v>
      </c>
      <c r="S13" s="6">
        <f t="shared" si="3"/>
        <v>6937500</v>
      </c>
      <c r="T13" s="46"/>
      <c r="U13" s="2"/>
      <c r="V13" s="11">
        <f t="shared" si="6"/>
        <v>1250000</v>
      </c>
      <c r="W13" s="11">
        <f t="shared" si="7"/>
        <v>187500</v>
      </c>
      <c r="X13" s="11" t="e">
        <f>IF($K13="不明","0",P13*VLOOKUP($K13,#REF!,2,FALSE))</f>
        <v>#REF!</v>
      </c>
      <c r="Y13" s="11" t="e">
        <f>IF($K13="不明","0",Q13*VLOOKUP($K13,#REF!,2,FALSE))</f>
        <v>#REF!</v>
      </c>
      <c r="Z13" s="2"/>
      <c r="AA13" s="2"/>
      <c r="AB13" s="2"/>
      <c r="AC13" s="2"/>
      <c r="AD13" s="2"/>
      <c r="AE13" s="2"/>
    </row>
    <row r="14" spans="1:31" ht="33" customHeight="1">
      <c r="A14" s="26"/>
      <c r="B14" s="233"/>
      <c r="C14" s="251"/>
      <c r="D14" s="251"/>
      <c r="E14" s="251"/>
      <c r="F14" s="32"/>
      <c r="G14" s="46"/>
      <c r="H14" s="54">
        <v>0.15</v>
      </c>
      <c r="I14" s="22">
        <f>-I11</f>
        <v>-100000000</v>
      </c>
      <c r="J14" s="6">
        <f t="shared" si="4"/>
        <v>-15000000</v>
      </c>
      <c r="K14" s="21">
        <v>1978</v>
      </c>
      <c r="L14" s="22">
        <v>40</v>
      </c>
      <c r="M14" s="59" t="s">
        <v>24</v>
      </c>
      <c r="N14" s="58" t="s">
        <v>21</v>
      </c>
      <c r="O14" s="6">
        <f t="shared" si="5"/>
        <v>41</v>
      </c>
      <c r="P14" s="6">
        <f t="shared" si="0"/>
        <v>-99999999</v>
      </c>
      <c r="Q14" s="6">
        <f t="shared" si="1"/>
        <v>-14999999</v>
      </c>
      <c r="R14" s="6">
        <f t="shared" si="2"/>
        <v>-1</v>
      </c>
      <c r="S14" s="6">
        <f t="shared" si="3"/>
        <v>-1</v>
      </c>
      <c r="T14" s="46"/>
      <c r="U14" s="2"/>
      <c r="V14" s="11">
        <f t="shared" si="6"/>
        <v>0</v>
      </c>
      <c r="W14" s="11">
        <f t="shared" si="7"/>
        <v>0</v>
      </c>
      <c r="X14" s="11" t="e">
        <f>IF($K14="不明","0",P14*VLOOKUP($K14,#REF!,2,FALSE))</f>
        <v>#REF!</v>
      </c>
      <c r="Y14" s="11" t="e">
        <f>IF($K14="不明","0",Q14*VLOOKUP($K14,#REF!,2,FALSE))</f>
        <v>#REF!</v>
      </c>
      <c r="Z14" s="2"/>
      <c r="AA14" s="2"/>
      <c r="AB14" s="2"/>
      <c r="AC14" s="2"/>
      <c r="AD14" s="2"/>
      <c r="AE14" s="2"/>
    </row>
    <row r="15" spans="1:31" ht="33" customHeight="1">
      <c r="A15" s="26"/>
      <c r="B15" s="34" t="s">
        <v>25</v>
      </c>
      <c r="C15" s="64"/>
      <c r="D15" s="64"/>
      <c r="E15" s="64"/>
      <c r="F15" s="32"/>
      <c r="G15" s="46" t="s">
        <v>26</v>
      </c>
      <c r="H15" s="55">
        <v>1</v>
      </c>
      <c r="I15" s="22">
        <v>1</v>
      </c>
      <c r="J15" s="6">
        <f t="shared" si="4"/>
        <v>1</v>
      </c>
      <c r="K15" s="21" t="s">
        <v>50</v>
      </c>
      <c r="L15" s="22">
        <v>40</v>
      </c>
      <c r="M15" s="59" t="s">
        <v>13</v>
      </c>
      <c r="N15" s="58" t="s">
        <v>21</v>
      </c>
      <c r="O15" s="18" t="str">
        <f>IF(K15="不明","0",$B$5-K15+1)</f>
        <v>0</v>
      </c>
      <c r="P15" s="6">
        <f t="shared" si="0"/>
        <v>0</v>
      </c>
      <c r="Q15" s="6">
        <f t="shared" si="1"/>
        <v>0</v>
      </c>
      <c r="R15" s="6">
        <f t="shared" si="2"/>
        <v>1</v>
      </c>
      <c r="S15" s="6">
        <f t="shared" si="3"/>
        <v>1</v>
      </c>
      <c r="T15" s="46" t="s">
        <v>27</v>
      </c>
      <c r="U15" s="2"/>
      <c r="V15" s="11">
        <f t="shared" si="6"/>
        <v>0</v>
      </c>
      <c r="W15" s="11">
        <f t="shared" si="7"/>
        <v>0</v>
      </c>
      <c r="X15" s="11" t="str">
        <f>IF($K15="不明","0",P15*VLOOKUP($K15,#REF!,2,FALSE))</f>
        <v>0</v>
      </c>
      <c r="Y15" s="11" t="str">
        <f>IF($K15="不明","0",Q15*VLOOKUP($K15,#REF!,2,FALSE))</f>
        <v>0</v>
      </c>
      <c r="Z15" s="2"/>
      <c r="AA15" s="2"/>
      <c r="AB15" s="2"/>
      <c r="AC15" s="2"/>
      <c r="AD15" s="2"/>
      <c r="AE15" s="2"/>
    </row>
    <row r="16" spans="1:31" ht="33" customHeight="1">
      <c r="A16" s="26"/>
      <c r="B16" s="234" t="s">
        <v>28</v>
      </c>
      <c r="C16" s="252"/>
      <c r="D16" s="252"/>
      <c r="E16" s="252"/>
      <c r="F16" s="32" t="s">
        <v>29</v>
      </c>
      <c r="G16" s="46" t="s">
        <v>20</v>
      </c>
      <c r="H16" s="55">
        <v>0.125</v>
      </c>
      <c r="I16" s="22">
        <v>230000000</v>
      </c>
      <c r="J16" s="6">
        <f t="shared" si="4"/>
        <v>28750000</v>
      </c>
      <c r="K16" s="21">
        <v>2008</v>
      </c>
      <c r="L16" s="22">
        <v>40</v>
      </c>
      <c r="M16" s="59" t="s">
        <v>13</v>
      </c>
      <c r="N16" s="58" t="s">
        <v>21</v>
      </c>
      <c r="O16" s="6">
        <f t="shared" si="5"/>
        <v>11</v>
      </c>
      <c r="P16" s="6">
        <f t="shared" si="0"/>
        <v>63250000</v>
      </c>
      <c r="Q16" s="6">
        <f t="shared" si="1"/>
        <v>7906250</v>
      </c>
      <c r="R16" s="6">
        <f t="shared" si="2"/>
        <v>166750000</v>
      </c>
      <c r="S16" s="6">
        <f t="shared" si="3"/>
        <v>20843750</v>
      </c>
      <c r="T16" s="46"/>
      <c r="U16" s="2"/>
      <c r="V16" s="11">
        <f t="shared" si="6"/>
        <v>5750000</v>
      </c>
      <c r="W16" s="11">
        <f t="shared" si="7"/>
        <v>718750</v>
      </c>
      <c r="X16" s="11" t="e">
        <f>IF($K16="不明","0",P16*VLOOKUP($K16,#REF!,2,FALSE))</f>
        <v>#REF!</v>
      </c>
      <c r="Y16" s="11" t="e">
        <f>IF($K16="不明","0",Q16*VLOOKUP($K16,#REF!,2,FALSE))</f>
        <v>#REF!</v>
      </c>
      <c r="Z16" s="2"/>
      <c r="AA16" s="2"/>
      <c r="AB16" s="2"/>
      <c r="AC16" s="2"/>
      <c r="AD16" s="2"/>
      <c r="AE16" s="2"/>
    </row>
    <row r="17" spans="1:31" ht="33" customHeight="1">
      <c r="A17" s="26"/>
      <c r="B17" s="235"/>
      <c r="C17" s="252"/>
      <c r="D17" s="252"/>
      <c r="E17" s="252"/>
      <c r="F17" s="32" t="s">
        <v>30</v>
      </c>
      <c r="G17" s="46" t="s">
        <v>26</v>
      </c>
      <c r="H17" s="55">
        <v>1</v>
      </c>
      <c r="I17" s="22">
        <v>60000000</v>
      </c>
      <c r="J17" s="6">
        <f t="shared" si="4"/>
        <v>60000000</v>
      </c>
      <c r="K17" s="21">
        <v>2016</v>
      </c>
      <c r="L17" s="22">
        <v>15</v>
      </c>
      <c r="M17" s="59" t="s">
        <v>18</v>
      </c>
      <c r="N17" s="58" t="s">
        <v>21</v>
      </c>
      <c r="O17" s="6">
        <f t="shared" si="5"/>
        <v>3</v>
      </c>
      <c r="P17" s="6">
        <f t="shared" si="0"/>
        <v>12000000</v>
      </c>
      <c r="Q17" s="6">
        <f t="shared" si="1"/>
        <v>12000000</v>
      </c>
      <c r="R17" s="6">
        <f t="shared" si="2"/>
        <v>48000000</v>
      </c>
      <c r="S17" s="6">
        <f t="shared" si="3"/>
        <v>48000000</v>
      </c>
      <c r="T17" s="46"/>
      <c r="U17" s="2"/>
      <c r="V17" s="11">
        <f t="shared" si="6"/>
        <v>4000000</v>
      </c>
      <c r="W17" s="11">
        <f t="shared" si="7"/>
        <v>4000000</v>
      </c>
      <c r="X17" s="11" t="e">
        <f>IF($K17="不明","0",P17*VLOOKUP($K17,#REF!,2,FALSE))</f>
        <v>#REF!</v>
      </c>
      <c r="Y17" s="11" t="e">
        <f>IF($K17="不明","0",Q17*VLOOKUP($K17,#REF!,2,FALSE))</f>
        <v>#REF!</v>
      </c>
      <c r="Z17" s="2"/>
      <c r="AA17" s="2"/>
      <c r="AB17" s="2"/>
      <c r="AC17" s="2"/>
      <c r="AD17" s="2"/>
      <c r="AE17" s="2"/>
    </row>
    <row r="18" spans="1:31" ht="33" customHeight="1">
      <c r="A18" s="26"/>
      <c r="B18" s="45" t="s">
        <v>31</v>
      </c>
      <c r="C18" s="65"/>
      <c r="D18" s="65"/>
      <c r="E18" s="65"/>
      <c r="F18" s="32" t="s">
        <v>11</v>
      </c>
      <c r="G18" s="46" t="s">
        <v>26</v>
      </c>
      <c r="H18" s="55">
        <v>1</v>
      </c>
      <c r="I18" s="22">
        <v>30000000</v>
      </c>
      <c r="J18" s="6">
        <f t="shared" si="4"/>
        <v>30000000</v>
      </c>
      <c r="K18" s="21" t="s">
        <v>50</v>
      </c>
      <c r="L18" s="22">
        <v>40</v>
      </c>
      <c r="M18" s="59" t="s">
        <v>13</v>
      </c>
      <c r="N18" s="58" t="s">
        <v>21</v>
      </c>
      <c r="O18" s="6" t="str">
        <f t="shared" si="5"/>
        <v>0</v>
      </c>
      <c r="P18" s="6">
        <f t="shared" si="0"/>
        <v>29999999</v>
      </c>
      <c r="Q18" s="6">
        <f t="shared" si="1"/>
        <v>29999999</v>
      </c>
      <c r="R18" s="6">
        <f t="shared" si="2"/>
        <v>1</v>
      </c>
      <c r="S18" s="6">
        <f t="shared" si="3"/>
        <v>1</v>
      </c>
      <c r="T18" s="46" t="s">
        <v>32</v>
      </c>
      <c r="U18" s="2"/>
      <c r="V18" s="11">
        <f t="shared" si="6"/>
        <v>0</v>
      </c>
      <c r="W18" s="11">
        <f t="shared" si="7"/>
        <v>0</v>
      </c>
      <c r="X18" s="11" t="str">
        <f>IF($K18="不明","0",P18*VLOOKUP($K18,#REF!,2,FALSE))</f>
        <v>0</v>
      </c>
      <c r="Y18" s="11" t="str">
        <f>IF($K18="不明","0",Q18*VLOOKUP($K18,#REF!,2,FALSE))</f>
        <v>0</v>
      </c>
      <c r="Z18" s="2"/>
      <c r="AA18" s="2"/>
      <c r="AB18" s="2"/>
      <c r="AC18" s="2"/>
      <c r="AD18" s="2"/>
      <c r="AE18" s="2"/>
    </row>
    <row r="19" spans="1:31" ht="33" customHeight="1">
      <c r="A19" s="26"/>
      <c r="B19" s="234" t="s">
        <v>33</v>
      </c>
      <c r="C19" s="252"/>
      <c r="D19" s="252"/>
      <c r="E19" s="252"/>
      <c r="F19" s="237" t="s">
        <v>11</v>
      </c>
      <c r="G19" s="240" t="s">
        <v>20</v>
      </c>
      <c r="H19" s="55">
        <v>0.13</v>
      </c>
      <c r="I19" s="22">
        <v>30000000</v>
      </c>
      <c r="J19" s="6">
        <f t="shared" si="4"/>
        <v>3900000</v>
      </c>
      <c r="K19" s="19">
        <v>1995</v>
      </c>
      <c r="L19" s="19">
        <v>40</v>
      </c>
      <c r="M19" s="60" t="s">
        <v>13</v>
      </c>
      <c r="N19" s="58" t="s">
        <v>21</v>
      </c>
      <c r="O19" s="6">
        <f t="shared" si="5"/>
        <v>24</v>
      </c>
      <c r="P19" s="6">
        <f t="shared" si="0"/>
        <v>18000000</v>
      </c>
      <c r="Q19" s="6">
        <f t="shared" si="1"/>
        <v>2340000</v>
      </c>
      <c r="R19" s="6">
        <f t="shared" si="2"/>
        <v>12000000</v>
      </c>
      <c r="S19" s="6">
        <f t="shared" si="3"/>
        <v>1560000</v>
      </c>
      <c r="T19" s="243" t="s">
        <v>34</v>
      </c>
      <c r="U19" s="2"/>
      <c r="V19" s="11">
        <f t="shared" si="6"/>
        <v>750000</v>
      </c>
      <c r="W19" s="11">
        <f t="shared" si="7"/>
        <v>97500</v>
      </c>
      <c r="X19" s="11" t="e">
        <f>IF($K19="不明","0",P19*VLOOKUP($K19,#REF!,2,FALSE))</f>
        <v>#REF!</v>
      </c>
      <c r="Y19" s="11" t="e">
        <f>IF($K19="不明","0",Q19*VLOOKUP($K19,#REF!,2,FALSE))</f>
        <v>#REF!</v>
      </c>
      <c r="Z19" s="2"/>
      <c r="AA19" s="2"/>
      <c r="AB19" s="2"/>
      <c r="AC19" s="2"/>
      <c r="AD19" s="2"/>
      <c r="AE19" s="2"/>
    </row>
    <row r="20" spans="1:31" ht="33" customHeight="1">
      <c r="A20" s="26"/>
      <c r="B20" s="235"/>
      <c r="C20" s="252"/>
      <c r="D20" s="252"/>
      <c r="E20" s="252"/>
      <c r="F20" s="238"/>
      <c r="G20" s="241"/>
      <c r="H20" s="54">
        <v>0.13</v>
      </c>
      <c r="I20" s="20">
        <f>-I19</f>
        <v>-30000000</v>
      </c>
      <c r="J20" s="6">
        <f t="shared" si="4"/>
        <v>-3900000</v>
      </c>
      <c r="K20" s="19">
        <v>1995</v>
      </c>
      <c r="L20" s="19">
        <v>40</v>
      </c>
      <c r="M20" s="60" t="s">
        <v>13</v>
      </c>
      <c r="N20" s="58" t="s">
        <v>21</v>
      </c>
      <c r="O20" s="6">
        <f t="shared" si="5"/>
        <v>24</v>
      </c>
      <c r="P20" s="6">
        <f t="shared" si="0"/>
        <v>-18000000</v>
      </c>
      <c r="Q20" s="6">
        <f t="shared" si="1"/>
        <v>-2340000</v>
      </c>
      <c r="R20" s="6">
        <f t="shared" si="2"/>
        <v>-12000000</v>
      </c>
      <c r="S20" s="6">
        <f t="shared" si="3"/>
        <v>-1560000</v>
      </c>
      <c r="T20" s="244"/>
      <c r="U20" s="2"/>
      <c r="V20" s="11">
        <f t="shared" si="6"/>
        <v>-750000</v>
      </c>
      <c r="W20" s="11">
        <f t="shared" si="7"/>
        <v>-97500</v>
      </c>
      <c r="X20" s="11" t="e">
        <f>IF($K20="不明","0",P20*VLOOKUP($K20,#REF!,2,FALSE))</f>
        <v>#REF!</v>
      </c>
      <c r="Y20" s="11" t="e">
        <f>IF($K20="不明","0",Q20*VLOOKUP($K20,#REF!,2,FALSE))</f>
        <v>#REF!</v>
      </c>
      <c r="Z20" s="2"/>
      <c r="AA20" s="2"/>
      <c r="AB20" s="2"/>
      <c r="AC20" s="2"/>
      <c r="AD20" s="2"/>
      <c r="AE20" s="2"/>
    </row>
    <row r="21" spans="1:31" ht="33" customHeight="1" thickBot="1">
      <c r="A21" s="26"/>
      <c r="B21" s="236"/>
      <c r="C21" s="253"/>
      <c r="D21" s="253"/>
      <c r="E21" s="253"/>
      <c r="F21" s="239"/>
      <c r="G21" s="242"/>
      <c r="H21" s="56">
        <v>0.15</v>
      </c>
      <c r="I21" s="24">
        <v>50000000</v>
      </c>
      <c r="J21" s="6">
        <f t="shared" si="4"/>
        <v>7500000</v>
      </c>
      <c r="K21" s="23">
        <v>1995</v>
      </c>
      <c r="L21" s="23">
        <v>40</v>
      </c>
      <c r="M21" s="61" t="s">
        <v>13</v>
      </c>
      <c r="N21" s="58" t="s">
        <v>21</v>
      </c>
      <c r="O21" s="6">
        <f t="shared" si="5"/>
        <v>24</v>
      </c>
      <c r="P21" s="6">
        <f t="shared" si="0"/>
        <v>30000000</v>
      </c>
      <c r="Q21" s="6">
        <f t="shared" si="1"/>
        <v>4500000</v>
      </c>
      <c r="R21" s="6">
        <f t="shared" si="2"/>
        <v>20000000</v>
      </c>
      <c r="S21" s="6">
        <f t="shared" si="3"/>
        <v>3000000</v>
      </c>
      <c r="T21" s="245"/>
      <c r="U21" s="2"/>
      <c r="V21" s="11">
        <f t="shared" si="6"/>
        <v>1250000</v>
      </c>
      <c r="W21" s="11">
        <f t="shared" si="7"/>
        <v>187500</v>
      </c>
      <c r="X21" s="11" t="e">
        <f>IF($K21="不明","0",P21*VLOOKUP($K21,#REF!,2,FALSE))</f>
        <v>#REF!</v>
      </c>
      <c r="Y21" s="11" t="e">
        <f>IF($K21="不明","0",Q21*VLOOKUP($K21,#REF!,2,FALSE))</f>
        <v>#REF!</v>
      </c>
      <c r="Z21" s="2"/>
      <c r="AA21" s="2"/>
      <c r="AB21" s="2"/>
      <c r="AC21" s="2"/>
      <c r="AD21" s="2"/>
      <c r="AE21" s="2"/>
    </row>
    <row r="22" spans="1:31" ht="33" customHeight="1" thickTop="1">
      <c r="A22" s="26"/>
      <c r="B22" s="36" t="s">
        <v>35</v>
      </c>
      <c r="C22" s="36"/>
      <c r="D22" s="36"/>
      <c r="E22" s="36"/>
      <c r="F22" s="37"/>
      <c r="G22" s="38"/>
      <c r="H22" s="57"/>
      <c r="I22" s="7">
        <f>ROUNDDOWN(SUM(I8:I21),0)</f>
        <v>1220000001</v>
      </c>
      <c r="J22" s="7">
        <f>ROUNDDOWN(SUM(J8:J21),0)</f>
        <v>219250001</v>
      </c>
      <c r="K22" s="43"/>
      <c r="L22" s="43"/>
      <c r="M22" s="3"/>
      <c r="N22" s="3"/>
      <c r="O22" s="3"/>
      <c r="P22" s="7">
        <f>ROUNDDOWN(SUM(P8:P21),-1)</f>
        <v>685249990</v>
      </c>
      <c r="Q22" s="7">
        <f>ROUNDDOWN(SUM(Q8:Q21),-1)</f>
        <v>112986240</v>
      </c>
      <c r="R22" s="7">
        <f>SUM(R8:R21)</f>
        <v>534750002</v>
      </c>
      <c r="S22" s="7">
        <f>SUM(S8:S21)</f>
        <v>106263752</v>
      </c>
      <c r="T22" s="42"/>
      <c r="U22" s="2"/>
      <c r="V22" s="7">
        <f>ROUNDDOWN(SUM(V8:V21),-1)</f>
        <v>28500000</v>
      </c>
      <c r="W22" s="7">
        <f>ROUNDDOWN(SUM(W8:W21),-1)</f>
        <v>6841250</v>
      </c>
      <c r="X22" s="7" t="e">
        <f>ROUNDDOWN(SUM(X8:X21),-1)</f>
        <v>#REF!</v>
      </c>
      <c r="Y22" s="7" t="e">
        <f>ROUNDDOWN(SUM(Y8:Y21),-1)</f>
        <v>#REF!</v>
      </c>
      <c r="Z22" s="2"/>
      <c r="AA22" s="2"/>
      <c r="AB22" s="2"/>
      <c r="AC22" s="2"/>
      <c r="AD22" s="2"/>
      <c r="AE22" s="2"/>
    </row>
    <row r="23" spans="1:31" ht="33" customHeight="1" thickBot="1">
      <c r="A23" s="26"/>
      <c r="B23" s="26"/>
      <c r="C23" s="26"/>
      <c r="D23" s="26"/>
      <c r="E23" s="26"/>
      <c r="F23" s="26"/>
      <c r="G23" s="26"/>
      <c r="H23" s="15"/>
      <c r="I23" s="2"/>
      <c r="J23" s="2"/>
      <c r="K23" s="26"/>
      <c r="L23" s="26"/>
      <c r="M23" s="2"/>
      <c r="N23" s="2"/>
      <c r="O23" s="2"/>
      <c r="P23" s="2"/>
      <c r="Q23" s="2"/>
      <c r="R23" s="2"/>
      <c r="S23" s="2"/>
      <c r="T23" s="26"/>
      <c r="U23" s="2"/>
      <c r="V23" s="2"/>
      <c r="W23" s="2"/>
      <c r="X23" s="2"/>
      <c r="Y23" s="2"/>
      <c r="Z23" s="2"/>
      <c r="AA23" s="2"/>
      <c r="AB23" s="2"/>
      <c r="AC23" s="2"/>
      <c r="AD23" s="2"/>
      <c r="AE23" s="2"/>
    </row>
    <row r="24" spans="1:31" ht="33" customHeight="1" thickBot="1">
      <c r="A24" s="26"/>
      <c r="B24" s="26"/>
      <c r="C24" s="26"/>
      <c r="D24" s="26"/>
      <c r="E24" s="26"/>
      <c r="F24" s="26"/>
      <c r="G24" s="26"/>
      <c r="H24" s="15"/>
      <c r="I24" s="2"/>
      <c r="J24" s="2"/>
      <c r="K24" s="26"/>
      <c r="L24" s="26"/>
      <c r="M24" s="2"/>
      <c r="N24" s="2"/>
      <c r="O24" s="2"/>
      <c r="P24" s="246" t="s">
        <v>42</v>
      </c>
      <c r="Q24" s="247"/>
      <c r="R24" s="248"/>
      <c r="S24" s="4">
        <f>SUMIF(N8:N21,"所有",R8:R21)</f>
        <v>304750002</v>
      </c>
      <c r="T24" s="26"/>
      <c r="U24" s="2"/>
      <c r="V24" s="2"/>
      <c r="W24" s="2"/>
      <c r="X24" s="2"/>
      <c r="Y24" s="2"/>
      <c r="Z24" s="2"/>
      <c r="AA24" s="2"/>
      <c r="AB24" s="2"/>
      <c r="AC24" s="2"/>
      <c r="AD24" s="2"/>
      <c r="AE24" s="2"/>
    </row>
    <row r="25" spans="1:31" ht="33" customHeight="1" thickBot="1">
      <c r="A25" s="26"/>
      <c r="B25" s="26"/>
      <c r="C25" s="26"/>
      <c r="D25" s="26"/>
      <c r="E25" s="26"/>
      <c r="F25" s="26"/>
      <c r="G25" s="26"/>
      <c r="H25" s="15"/>
      <c r="I25" s="2"/>
      <c r="J25" s="2"/>
      <c r="K25" s="26"/>
      <c r="L25" s="26"/>
      <c r="M25" s="2"/>
      <c r="N25" s="2"/>
      <c r="O25" s="2"/>
      <c r="P25" s="227" t="s">
        <v>43</v>
      </c>
      <c r="Q25" s="228"/>
      <c r="R25" s="229"/>
      <c r="S25" s="5">
        <f>SUMIF(N8:N21,"管理受託",S8:S21)</f>
        <v>23920000</v>
      </c>
      <c r="T25" s="26"/>
      <c r="U25" s="2"/>
      <c r="V25" s="2"/>
      <c r="W25" s="2"/>
      <c r="X25" s="2"/>
      <c r="Y25" s="2"/>
      <c r="Z25" s="2"/>
      <c r="AA25" s="2"/>
      <c r="AB25" s="2"/>
      <c r="AC25" s="2"/>
      <c r="AD25" s="2"/>
      <c r="AE25" s="2"/>
    </row>
    <row r="26" spans="1:31" ht="33" customHeight="1">
      <c r="A26" s="26"/>
      <c r="B26" s="26"/>
      <c r="C26" s="26"/>
      <c r="D26" s="26"/>
      <c r="E26" s="26"/>
      <c r="F26" s="26"/>
      <c r="G26" s="26"/>
      <c r="H26" s="15"/>
      <c r="I26" s="2"/>
      <c r="J26" s="2"/>
      <c r="K26" s="26"/>
      <c r="L26" s="26"/>
      <c r="M26" s="2"/>
      <c r="N26" s="2"/>
      <c r="O26" s="2"/>
      <c r="P26" s="2"/>
      <c r="Q26" s="2"/>
      <c r="R26" s="44"/>
      <c r="S26" s="44"/>
      <c r="T26" s="26"/>
      <c r="U26" s="2"/>
      <c r="V26" s="2"/>
      <c r="W26" s="2"/>
      <c r="X26" s="2"/>
      <c r="Y26" s="2"/>
      <c r="Z26" s="2"/>
      <c r="AA26" s="2"/>
      <c r="AB26" s="2"/>
      <c r="AC26" s="2"/>
      <c r="AD26" s="2"/>
      <c r="AE26" s="2"/>
    </row>
    <row r="27" spans="1:31" ht="33.6" customHeight="1">
      <c r="B27" s="26"/>
      <c r="C27" s="26"/>
      <c r="D27" s="26"/>
      <c r="E27" s="26"/>
      <c r="F27" s="26"/>
      <c r="G27" s="26"/>
      <c r="H27" s="15"/>
      <c r="I27" s="2"/>
      <c r="J27" s="2"/>
      <c r="K27" s="26"/>
      <c r="L27" s="26"/>
      <c r="M27" s="2"/>
      <c r="N27" s="2"/>
      <c r="O27" s="2"/>
      <c r="P27" s="2"/>
      <c r="Q27" s="2"/>
      <c r="R27" s="44"/>
      <c r="S27" s="44"/>
      <c r="U27" s="2"/>
      <c r="V27" s="2"/>
      <c r="W27" s="2"/>
      <c r="X27" s="2"/>
      <c r="Y27" s="2"/>
      <c r="Z27" s="2"/>
      <c r="AA27" s="2"/>
      <c r="AB27" s="2"/>
      <c r="AC27" s="2"/>
      <c r="AD27" s="2"/>
      <c r="AE27" s="2"/>
    </row>
    <row r="28" spans="1:31" ht="33.6" customHeight="1">
      <c r="A28" s="26"/>
      <c r="B28" s="26"/>
      <c r="C28" s="26"/>
      <c r="D28" s="26"/>
      <c r="E28" s="26"/>
      <c r="F28" s="26"/>
      <c r="G28" s="26"/>
      <c r="H28" s="15"/>
      <c r="I28" s="2"/>
      <c r="J28" s="2"/>
      <c r="K28" s="26"/>
      <c r="L28" s="26"/>
      <c r="M28" s="2"/>
      <c r="N28" s="2"/>
      <c r="O28" s="2"/>
      <c r="P28" s="17"/>
      <c r="Q28" s="17"/>
      <c r="R28" s="44"/>
      <c r="S28" s="44"/>
      <c r="T28" s="26"/>
      <c r="U28" s="2"/>
      <c r="V28" s="2"/>
      <c r="W28" s="2"/>
      <c r="X28" s="2"/>
      <c r="Y28" s="2"/>
      <c r="Z28" s="2"/>
      <c r="AA28" s="2"/>
      <c r="AB28" s="2"/>
      <c r="AC28" s="2"/>
      <c r="AD28" s="2"/>
      <c r="AE28" s="2"/>
    </row>
    <row r="29" spans="1:31" ht="33.6" customHeight="1">
      <c r="A29" s="26"/>
      <c r="B29" s="26"/>
      <c r="C29" s="26"/>
      <c r="D29" s="26"/>
      <c r="E29" s="26"/>
      <c r="F29" s="26"/>
      <c r="G29" s="26"/>
      <c r="H29" s="15"/>
      <c r="I29" s="2"/>
      <c r="J29" s="2"/>
      <c r="K29" s="26"/>
      <c r="L29" s="26"/>
      <c r="M29" s="2"/>
      <c r="N29" s="2"/>
      <c r="O29" s="2"/>
      <c r="P29" s="17"/>
      <c r="Q29" s="17"/>
      <c r="R29" s="44"/>
      <c r="S29" s="44"/>
      <c r="T29" s="26"/>
      <c r="U29" s="2"/>
      <c r="V29" s="2"/>
      <c r="W29" s="2"/>
      <c r="X29" s="2"/>
      <c r="Y29" s="2"/>
      <c r="Z29" s="2"/>
      <c r="AA29" s="2"/>
      <c r="AB29" s="2"/>
      <c r="AC29" s="2"/>
      <c r="AD29" s="2"/>
      <c r="AE29" s="2"/>
    </row>
    <row r="30" spans="1:31" ht="33.6" customHeight="1">
      <c r="A30" s="26"/>
      <c r="B30" s="26"/>
      <c r="C30" s="26"/>
      <c r="D30" s="26"/>
      <c r="E30" s="26"/>
      <c r="F30" s="26"/>
      <c r="G30" s="26"/>
      <c r="H30" s="15"/>
      <c r="I30" s="2"/>
      <c r="J30" s="2"/>
      <c r="K30" s="26"/>
      <c r="L30" s="26"/>
      <c r="M30" s="2"/>
      <c r="N30" s="2"/>
      <c r="O30" s="2"/>
      <c r="P30" s="2"/>
      <c r="Q30" s="2"/>
      <c r="R30" s="44"/>
      <c r="S30" s="44"/>
      <c r="T30" s="26"/>
      <c r="U30" s="2"/>
      <c r="V30" s="2"/>
      <c r="W30" s="2"/>
      <c r="X30" s="2"/>
      <c r="Y30" s="2"/>
      <c r="Z30" s="2"/>
      <c r="AA30" s="2"/>
      <c r="AB30" s="2"/>
      <c r="AC30" s="2"/>
      <c r="AD30" s="2"/>
      <c r="AE30" s="2"/>
    </row>
    <row r="31" spans="1:31" ht="33.6" customHeight="1">
      <c r="A31" s="26"/>
      <c r="B31" s="26"/>
      <c r="C31" s="26"/>
      <c r="D31" s="26"/>
      <c r="E31" s="26"/>
      <c r="F31" s="26"/>
      <c r="G31" s="26"/>
      <c r="H31" s="15"/>
      <c r="I31" s="2"/>
      <c r="J31" s="2"/>
      <c r="K31" s="26"/>
      <c r="L31" s="26"/>
      <c r="M31" s="2"/>
      <c r="N31" s="2"/>
      <c r="O31" s="2"/>
      <c r="P31" s="2"/>
      <c r="Q31" s="2"/>
      <c r="R31" s="44"/>
      <c r="S31" s="44"/>
      <c r="T31" s="26"/>
      <c r="U31" s="2"/>
      <c r="V31" s="2"/>
      <c r="W31" s="2"/>
      <c r="X31" s="2"/>
      <c r="Y31" s="2"/>
      <c r="Z31" s="2"/>
      <c r="AA31" s="2"/>
      <c r="AB31" s="2"/>
      <c r="AC31" s="2"/>
      <c r="AD31" s="2"/>
      <c r="AE31" s="2"/>
    </row>
    <row r="32" spans="1:31" ht="33.6" customHeight="1">
      <c r="A32" s="26"/>
      <c r="B32" s="25" t="s">
        <v>65</v>
      </c>
      <c r="C32" s="26"/>
      <c r="D32" s="26"/>
      <c r="E32" s="26"/>
      <c r="F32" s="26"/>
      <c r="G32" s="26"/>
      <c r="H32" s="15"/>
      <c r="I32" s="2"/>
      <c r="J32" s="2"/>
      <c r="K32" s="26"/>
      <c r="L32" s="26"/>
      <c r="M32" s="2"/>
      <c r="N32" s="2"/>
      <c r="O32" s="2"/>
      <c r="P32" s="2"/>
      <c r="Q32" s="2"/>
      <c r="R32" s="44"/>
      <c r="S32" s="44"/>
      <c r="T32" s="26"/>
      <c r="U32" s="2"/>
      <c r="V32" s="2"/>
      <c r="W32" s="2"/>
      <c r="X32" s="2"/>
      <c r="Y32" s="2"/>
      <c r="Z32" s="2"/>
      <c r="AA32" s="2"/>
      <c r="AB32" s="2"/>
      <c r="AC32" s="2"/>
      <c r="AD32" s="2"/>
      <c r="AE32" s="2"/>
    </row>
    <row r="33" spans="1:31" ht="20.45" customHeight="1">
      <c r="A33" s="26"/>
      <c r="B33" s="53" t="s">
        <v>51</v>
      </c>
      <c r="C33" s="26"/>
      <c r="D33" s="26"/>
      <c r="E33" s="26"/>
      <c r="F33" s="26"/>
      <c r="G33" s="26"/>
      <c r="H33" s="15"/>
      <c r="I33" s="2"/>
      <c r="J33" s="2"/>
      <c r="K33" s="26"/>
      <c r="L33" s="26"/>
      <c r="M33" s="2"/>
      <c r="N33" s="2"/>
      <c r="O33" s="2"/>
      <c r="P33" s="2"/>
      <c r="Q33" s="2"/>
      <c r="R33" s="44"/>
      <c r="S33" s="44"/>
      <c r="T33" s="26"/>
      <c r="U33" s="2"/>
      <c r="V33" s="2"/>
      <c r="W33" s="2"/>
      <c r="X33" s="2"/>
      <c r="Y33" s="2"/>
      <c r="Z33" s="44"/>
      <c r="AA33" s="2"/>
      <c r="AB33" s="2"/>
      <c r="AC33" s="2"/>
      <c r="AD33" s="2"/>
      <c r="AE33" s="2"/>
    </row>
    <row r="34" spans="1:31" ht="20.45" customHeight="1">
      <c r="A34" s="26"/>
      <c r="B34" s="53" t="s">
        <v>52</v>
      </c>
      <c r="C34" s="26"/>
      <c r="D34" s="26"/>
      <c r="E34" s="26"/>
      <c r="F34" s="26"/>
      <c r="G34" s="26"/>
      <c r="H34" s="15"/>
      <c r="I34" s="2"/>
      <c r="J34" s="2"/>
      <c r="K34" s="26"/>
      <c r="L34" s="26"/>
      <c r="M34" s="2"/>
      <c r="N34" s="2"/>
      <c r="O34" s="2"/>
      <c r="P34" s="2"/>
      <c r="Q34" s="2"/>
      <c r="R34" s="44"/>
      <c r="S34" s="44"/>
      <c r="T34" s="26"/>
      <c r="U34" s="2"/>
      <c r="V34" s="2"/>
      <c r="W34" s="2"/>
      <c r="X34" s="2"/>
      <c r="Y34" s="2"/>
      <c r="Z34" s="44"/>
      <c r="AA34" s="2"/>
      <c r="AB34" s="2"/>
      <c r="AC34" s="2"/>
      <c r="AD34" s="2"/>
      <c r="AE34" s="2"/>
    </row>
    <row r="35" spans="1:31" ht="20.45" customHeight="1">
      <c r="A35" s="26"/>
      <c r="B35" s="53" t="s">
        <v>56</v>
      </c>
      <c r="C35" s="26"/>
      <c r="D35" s="26"/>
      <c r="E35" s="26"/>
      <c r="F35" s="26"/>
      <c r="G35" s="26"/>
      <c r="H35" s="15"/>
      <c r="I35" s="2"/>
      <c r="J35" s="2"/>
      <c r="K35" s="26"/>
      <c r="L35" s="26"/>
      <c r="M35" s="2"/>
      <c r="N35" s="2"/>
      <c r="O35" s="2"/>
      <c r="P35" s="2"/>
      <c r="Q35" s="2"/>
      <c r="R35" s="2"/>
      <c r="S35" s="44"/>
      <c r="T35" s="26"/>
      <c r="U35" s="2"/>
      <c r="V35" s="2"/>
      <c r="W35" s="2"/>
      <c r="X35" s="2"/>
      <c r="Y35" s="2"/>
      <c r="Z35" s="44"/>
      <c r="AA35" s="2"/>
      <c r="AB35" s="2"/>
      <c r="AC35" s="2"/>
      <c r="AD35" s="2"/>
      <c r="AE35" s="2"/>
    </row>
    <row r="36" spans="1:31" ht="20.45" customHeight="1">
      <c r="A36" s="26"/>
      <c r="B36" s="53" t="s">
        <v>53</v>
      </c>
      <c r="C36" s="26"/>
      <c r="D36" s="26"/>
      <c r="E36" s="26"/>
      <c r="F36" s="26"/>
      <c r="G36" s="26"/>
      <c r="H36" s="15"/>
      <c r="I36" s="2"/>
      <c r="J36" s="2"/>
      <c r="K36" s="26"/>
      <c r="L36" s="26"/>
      <c r="M36" s="2"/>
      <c r="N36" s="2"/>
      <c r="O36" s="2"/>
      <c r="P36" s="2"/>
      <c r="Q36" s="2"/>
      <c r="R36" s="2"/>
      <c r="S36" s="44"/>
      <c r="T36" s="26"/>
      <c r="U36" s="2"/>
      <c r="V36" s="2"/>
      <c r="W36" s="2"/>
      <c r="X36" s="2"/>
      <c r="Y36" s="2"/>
      <c r="Z36" s="2"/>
      <c r="AA36" s="2"/>
      <c r="AB36" s="2"/>
      <c r="AC36" s="2"/>
      <c r="AD36" s="2"/>
      <c r="AE36" s="2"/>
    </row>
    <row r="37" spans="1:31" ht="20.45" customHeight="1">
      <c r="A37" s="26"/>
      <c r="B37" s="53" t="s">
        <v>54</v>
      </c>
      <c r="C37" s="26"/>
      <c r="D37" s="26"/>
      <c r="E37" s="26"/>
      <c r="F37" s="26"/>
      <c r="G37" s="26"/>
      <c r="H37" s="15"/>
      <c r="I37" s="2"/>
      <c r="J37" s="2"/>
      <c r="K37" s="26"/>
      <c r="L37" s="26"/>
      <c r="M37" s="2"/>
      <c r="N37" s="2"/>
      <c r="O37" s="2"/>
      <c r="P37" s="2"/>
      <c r="Q37" s="2"/>
      <c r="R37" s="2"/>
      <c r="S37" s="44"/>
      <c r="T37" s="26"/>
      <c r="U37" s="2"/>
      <c r="V37" s="2"/>
      <c r="W37" s="2"/>
      <c r="X37" s="2"/>
      <c r="Y37" s="2"/>
      <c r="Z37" s="2"/>
      <c r="AA37" s="2"/>
      <c r="AB37" s="2"/>
      <c r="AC37" s="2"/>
      <c r="AD37" s="2"/>
      <c r="AE37" s="2"/>
    </row>
    <row r="38" spans="1:31" ht="20.45" customHeight="1">
      <c r="A38" s="26"/>
      <c r="B38" s="53" t="s">
        <v>55</v>
      </c>
      <c r="C38" s="26"/>
      <c r="D38" s="26"/>
      <c r="E38" s="26"/>
      <c r="F38" s="26"/>
      <c r="G38" s="26"/>
      <c r="H38" s="15"/>
      <c r="I38" s="2"/>
      <c r="J38" s="2"/>
      <c r="K38" s="26"/>
      <c r="L38" s="26"/>
      <c r="M38" s="2"/>
      <c r="N38" s="2"/>
      <c r="O38" s="2"/>
      <c r="P38" s="2"/>
      <c r="Q38" s="2"/>
      <c r="R38" s="44"/>
      <c r="S38" s="44"/>
      <c r="T38" s="26"/>
      <c r="U38" s="2"/>
      <c r="V38" s="2"/>
      <c r="W38" s="2"/>
      <c r="X38" s="2"/>
      <c r="Y38" s="2"/>
      <c r="Z38" s="2"/>
      <c r="AA38" s="2"/>
      <c r="AB38" s="2"/>
      <c r="AC38" s="2"/>
      <c r="AD38" s="2"/>
      <c r="AE38" s="2"/>
    </row>
    <row r="39" spans="1:31" ht="20.45" customHeight="1">
      <c r="A39" s="26"/>
      <c r="B39" s="53"/>
      <c r="C39" s="26"/>
      <c r="D39" s="26"/>
      <c r="E39" s="26"/>
      <c r="F39" s="26"/>
      <c r="G39" s="26"/>
      <c r="H39" s="15"/>
      <c r="I39" s="2"/>
      <c r="J39" s="2"/>
      <c r="K39" s="26"/>
      <c r="L39" s="26"/>
      <c r="M39" s="2"/>
      <c r="N39" s="2"/>
      <c r="O39" s="2"/>
      <c r="P39" s="2"/>
      <c r="Q39" s="2"/>
      <c r="R39" s="44"/>
      <c r="S39" s="44"/>
      <c r="T39" s="26"/>
      <c r="U39" s="2"/>
      <c r="V39" s="2"/>
      <c r="W39" s="2"/>
      <c r="X39" s="2"/>
      <c r="Y39" s="2"/>
      <c r="Z39" s="2"/>
      <c r="AA39" s="2"/>
      <c r="AB39" s="2"/>
      <c r="AC39" s="2"/>
      <c r="AD39" s="2"/>
      <c r="AE39" s="2"/>
    </row>
    <row r="40" spans="1:31" ht="20.45" customHeight="1">
      <c r="A40" s="26"/>
      <c r="B40" s="53" t="s">
        <v>57</v>
      </c>
      <c r="C40" s="26"/>
      <c r="D40" s="26"/>
      <c r="E40" s="26"/>
      <c r="F40" s="26"/>
      <c r="G40" s="26"/>
      <c r="H40" s="15"/>
      <c r="I40" s="2"/>
      <c r="J40" s="2"/>
      <c r="K40" s="26"/>
      <c r="L40" s="26"/>
      <c r="M40" s="2"/>
      <c r="N40" s="2"/>
      <c r="O40" s="2"/>
      <c r="P40" s="2"/>
      <c r="Q40" s="2"/>
      <c r="R40" s="44"/>
      <c r="S40" s="44"/>
      <c r="T40" s="26"/>
      <c r="U40" s="2"/>
      <c r="V40" s="2"/>
      <c r="W40" s="2"/>
      <c r="X40" s="2"/>
      <c r="Y40" s="2"/>
      <c r="Z40" s="2"/>
      <c r="AA40" s="2"/>
      <c r="AB40" s="2"/>
      <c r="AC40" s="2"/>
      <c r="AD40" s="2"/>
      <c r="AE40" s="2"/>
    </row>
    <row r="41" spans="1:31" ht="20.45" customHeight="1">
      <c r="A41" s="26"/>
      <c r="B41" s="25"/>
      <c r="C41" s="26"/>
      <c r="D41" s="26"/>
      <c r="E41" s="26"/>
      <c r="F41" s="26"/>
      <c r="G41" s="26"/>
      <c r="H41" s="15"/>
      <c r="I41" s="2"/>
      <c r="J41" s="2"/>
      <c r="K41" s="26"/>
      <c r="L41" s="26"/>
      <c r="M41" s="2"/>
      <c r="N41" s="2"/>
      <c r="O41" s="2"/>
      <c r="P41" s="2"/>
      <c r="Q41" s="2"/>
      <c r="R41" s="2"/>
      <c r="S41" s="2"/>
      <c r="T41" s="26"/>
      <c r="U41" s="2"/>
      <c r="V41" s="2"/>
      <c r="W41" s="2"/>
      <c r="X41" s="2"/>
      <c r="Y41" s="2"/>
      <c r="Z41" s="2"/>
      <c r="AA41" s="2"/>
      <c r="AB41" s="2"/>
      <c r="AC41" s="2"/>
      <c r="AD41" s="2"/>
      <c r="AE41" s="2"/>
    </row>
    <row r="42" spans="1:31" ht="20.45" customHeight="1">
      <c r="A42" s="26"/>
      <c r="B42" s="53" t="s">
        <v>58</v>
      </c>
      <c r="C42" s="26"/>
      <c r="D42" s="26"/>
      <c r="E42" s="26"/>
      <c r="F42" s="26"/>
      <c r="G42" s="26"/>
      <c r="H42" s="15"/>
      <c r="I42" s="2"/>
      <c r="J42" s="2"/>
      <c r="K42" s="26"/>
      <c r="L42" s="26"/>
      <c r="M42" s="2"/>
      <c r="N42" s="2"/>
      <c r="O42" s="2"/>
      <c r="P42" s="2"/>
      <c r="Q42" s="2"/>
      <c r="R42" s="2"/>
      <c r="S42" s="2"/>
      <c r="T42" s="26"/>
      <c r="U42" s="2"/>
      <c r="V42" s="2"/>
      <c r="W42" s="2"/>
      <c r="X42" s="2"/>
      <c r="Y42" s="2"/>
      <c r="Z42" s="2"/>
      <c r="AA42" s="2"/>
      <c r="AB42" s="2"/>
      <c r="AC42" s="2"/>
      <c r="AD42" s="2"/>
      <c r="AE42" s="2"/>
    </row>
    <row r="43" spans="1:31" ht="20.45" customHeight="1">
      <c r="A43" s="26"/>
      <c r="B43" s="53" t="s">
        <v>59</v>
      </c>
      <c r="C43" s="26"/>
      <c r="D43" s="26"/>
      <c r="E43" s="26"/>
      <c r="F43" s="26"/>
      <c r="G43" s="26"/>
      <c r="H43" s="15"/>
      <c r="I43" s="2"/>
      <c r="J43" s="2"/>
      <c r="K43" s="26"/>
      <c r="L43" s="26"/>
      <c r="M43" s="2"/>
      <c r="N43" s="2"/>
      <c r="O43" s="2"/>
      <c r="P43" s="2"/>
      <c r="Q43" s="2"/>
      <c r="R43" s="2"/>
      <c r="S43" s="2"/>
      <c r="T43" s="26"/>
      <c r="U43" s="2"/>
      <c r="V43" s="2"/>
      <c r="W43" s="2"/>
      <c r="X43" s="2"/>
      <c r="Y43" s="2"/>
      <c r="Z43" s="2"/>
      <c r="AA43" s="2"/>
      <c r="AB43" s="2"/>
      <c r="AC43" s="2"/>
      <c r="AD43" s="2"/>
      <c r="AE43" s="2"/>
    </row>
    <row r="44" spans="1:31" ht="20.45" customHeight="1">
      <c r="A44" s="26"/>
      <c r="B44" s="25" t="s">
        <v>60</v>
      </c>
      <c r="C44" s="26"/>
      <c r="D44" s="26"/>
      <c r="E44" s="26"/>
      <c r="F44" s="26"/>
      <c r="G44" s="26"/>
      <c r="H44" s="15"/>
      <c r="I44" s="2"/>
      <c r="J44" s="2"/>
      <c r="K44" s="26"/>
      <c r="L44" s="26"/>
      <c r="M44" s="2"/>
      <c r="N44" s="2"/>
      <c r="O44" s="2"/>
      <c r="P44" s="2"/>
      <c r="Q44" s="2"/>
      <c r="R44" s="2"/>
      <c r="S44" s="2"/>
      <c r="T44" s="26"/>
      <c r="U44" s="2"/>
      <c r="V44" s="2"/>
      <c r="W44" s="2"/>
      <c r="X44" s="2"/>
      <c r="Y44" s="2"/>
      <c r="Z44" s="2"/>
      <c r="AA44" s="2"/>
      <c r="AB44" s="2"/>
      <c r="AC44" s="2"/>
      <c r="AD44" s="2"/>
      <c r="AE44" s="2"/>
    </row>
    <row r="45" spans="1:31" ht="20.45" customHeight="1">
      <c r="A45" s="26"/>
      <c r="B45" s="25"/>
      <c r="C45" s="26"/>
      <c r="D45" s="26"/>
      <c r="E45" s="26"/>
      <c r="F45" s="26"/>
      <c r="G45" s="26"/>
      <c r="H45" s="15"/>
      <c r="I45" s="2"/>
      <c r="J45" s="2"/>
      <c r="K45" s="26"/>
      <c r="L45" s="26"/>
      <c r="M45" s="2"/>
      <c r="N45" s="2"/>
      <c r="O45" s="2"/>
      <c r="P45" s="2"/>
      <c r="Q45" s="2"/>
      <c r="R45" s="2"/>
      <c r="S45" s="2"/>
      <c r="T45" s="26"/>
      <c r="U45" s="2"/>
      <c r="V45" s="2"/>
      <c r="W45" s="2"/>
      <c r="X45" s="2"/>
      <c r="Y45" s="2"/>
      <c r="Z45" s="2"/>
      <c r="AA45" s="2"/>
      <c r="AB45" s="2"/>
      <c r="AC45" s="2"/>
      <c r="AD45" s="2"/>
      <c r="AE45" s="2"/>
    </row>
    <row r="46" spans="1:31" ht="20.45" customHeight="1">
      <c r="A46" s="26"/>
      <c r="B46" s="53" t="s">
        <v>61</v>
      </c>
      <c r="C46" s="26"/>
      <c r="D46" s="26"/>
      <c r="E46" s="26"/>
      <c r="F46" s="26"/>
      <c r="G46" s="26"/>
      <c r="H46" s="15"/>
      <c r="I46" s="2"/>
      <c r="J46" s="2"/>
      <c r="K46" s="26"/>
      <c r="L46" s="26"/>
      <c r="M46" s="2"/>
      <c r="N46" s="2"/>
      <c r="O46" s="2"/>
      <c r="P46" s="2"/>
      <c r="Q46" s="2"/>
      <c r="R46" s="2"/>
      <c r="S46" s="2"/>
      <c r="T46" s="26"/>
      <c r="U46" s="2"/>
      <c r="V46" s="2"/>
      <c r="W46" s="2"/>
      <c r="X46" s="2"/>
      <c r="Y46" s="2"/>
      <c r="Z46" s="2"/>
      <c r="AA46" s="2"/>
      <c r="AB46" s="2"/>
      <c r="AC46" s="2"/>
      <c r="AD46" s="2"/>
      <c r="AE46" s="2"/>
    </row>
    <row r="47" spans="1:31" ht="20.45" customHeight="1">
      <c r="A47" s="26"/>
      <c r="B47" s="25"/>
      <c r="C47" s="26"/>
      <c r="D47" s="26"/>
      <c r="E47" s="26"/>
      <c r="F47" s="26"/>
      <c r="G47" s="26"/>
      <c r="H47" s="15"/>
      <c r="I47" s="2"/>
      <c r="J47" s="2"/>
      <c r="K47" s="26"/>
      <c r="L47" s="26"/>
      <c r="M47" s="2"/>
      <c r="N47" s="2"/>
      <c r="O47" s="2"/>
      <c r="P47" s="2"/>
      <c r="Q47" s="2"/>
      <c r="R47" s="2"/>
      <c r="S47" s="2"/>
      <c r="T47" s="26"/>
      <c r="U47" s="2"/>
      <c r="V47" s="2"/>
      <c r="W47" s="2"/>
      <c r="X47" s="2"/>
      <c r="Y47" s="2"/>
      <c r="Z47" s="2"/>
      <c r="AA47" s="2"/>
      <c r="AB47" s="2"/>
      <c r="AC47" s="2"/>
      <c r="AD47" s="2"/>
      <c r="AE47" s="2"/>
    </row>
    <row r="48" spans="1:31" ht="20.45" customHeight="1">
      <c r="A48" s="26"/>
      <c r="B48" s="25" t="s">
        <v>62</v>
      </c>
      <c r="C48" s="26"/>
      <c r="D48" s="26"/>
      <c r="E48" s="26"/>
      <c r="F48" s="26"/>
      <c r="G48" s="26"/>
      <c r="H48" s="15"/>
      <c r="I48" s="2"/>
      <c r="J48" s="2"/>
      <c r="K48" s="26"/>
      <c r="L48" s="26"/>
      <c r="M48" s="2"/>
      <c r="N48" s="2"/>
      <c r="O48" s="2"/>
      <c r="P48" s="2"/>
      <c r="Q48" s="2"/>
      <c r="R48" s="2"/>
      <c r="S48" s="2"/>
      <c r="T48" s="26"/>
      <c r="U48" s="2"/>
      <c r="V48" s="2"/>
      <c r="W48" s="2"/>
      <c r="X48" s="2"/>
      <c r="Y48" s="2"/>
      <c r="Z48" s="2"/>
      <c r="AA48" s="2"/>
      <c r="AB48" s="2"/>
      <c r="AC48" s="2"/>
      <c r="AD48" s="2"/>
      <c r="AE48" s="2"/>
    </row>
    <row r="49" spans="1:31" ht="20.45" customHeight="1">
      <c r="A49" s="26"/>
      <c r="B49" s="25" t="s">
        <v>64</v>
      </c>
      <c r="C49" s="26"/>
      <c r="D49" s="26"/>
      <c r="E49" s="26"/>
      <c r="F49" s="26"/>
      <c r="G49" s="26"/>
      <c r="H49" s="15"/>
      <c r="I49" s="2"/>
      <c r="J49" s="2"/>
      <c r="K49" s="26"/>
      <c r="L49" s="26"/>
      <c r="M49" s="2"/>
      <c r="N49" s="2"/>
      <c r="O49" s="2"/>
      <c r="P49" s="2"/>
      <c r="Q49" s="2"/>
      <c r="R49" s="2"/>
      <c r="S49" s="2"/>
      <c r="T49" s="26"/>
      <c r="U49" s="2"/>
      <c r="V49" s="2"/>
      <c r="W49" s="2"/>
      <c r="X49" s="2"/>
      <c r="Y49" s="2"/>
      <c r="Z49" s="2"/>
      <c r="AA49" s="2"/>
      <c r="AB49" s="2"/>
      <c r="AC49" s="2"/>
      <c r="AD49" s="2"/>
      <c r="AE49" s="2"/>
    </row>
    <row r="50" spans="1:31" ht="20.45" customHeight="1">
      <c r="A50" s="26"/>
      <c r="B50" s="25" t="s">
        <v>63</v>
      </c>
      <c r="C50" s="26"/>
      <c r="D50" s="26"/>
      <c r="E50" s="26"/>
      <c r="F50" s="26"/>
      <c r="G50" s="26"/>
      <c r="H50" s="15"/>
      <c r="I50" s="2"/>
      <c r="J50" s="2"/>
      <c r="K50" s="26"/>
      <c r="L50" s="26"/>
      <c r="M50" s="2"/>
      <c r="N50" s="2"/>
      <c r="O50" s="2"/>
      <c r="P50" s="2"/>
      <c r="Q50" s="2"/>
      <c r="R50" s="2"/>
      <c r="S50" s="2"/>
      <c r="T50" s="26"/>
      <c r="U50" s="2"/>
      <c r="V50" s="2"/>
      <c r="W50" s="2"/>
      <c r="X50" s="2"/>
      <c r="Y50" s="2"/>
      <c r="Z50" s="2"/>
      <c r="AA50" s="2"/>
      <c r="AB50" s="2"/>
      <c r="AC50" s="2"/>
      <c r="AD50" s="2"/>
      <c r="AE50" s="2"/>
    </row>
    <row r="51" spans="1:31" ht="20.45" customHeight="1">
      <c r="A51" s="26"/>
      <c r="B51" s="26"/>
      <c r="C51" s="26"/>
      <c r="D51" s="26"/>
      <c r="E51" s="26"/>
      <c r="F51" s="26"/>
      <c r="G51" s="26"/>
      <c r="H51" s="15"/>
      <c r="I51" s="2"/>
      <c r="J51" s="2"/>
      <c r="K51" s="26"/>
      <c r="L51" s="26"/>
      <c r="M51" s="2"/>
      <c r="N51" s="2"/>
      <c r="O51" s="2"/>
      <c r="P51" s="2"/>
      <c r="Q51" s="2"/>
      <c r="R51" s="2"/>
      <c r="S51" s="2"/>
      <c r="T51" s="26"/>
      <c r="U51" s="2"/>
      <c r="V51" s="2"/>
      <c r="W51" s="2"/>
      <c r="X51" s="2"/>
      <c r="Y51" s="2"/>
      <c r="Z51" s="2"/>
      <c r="AA51" s="2"/>
      <c r="AB51" s="2"/>
      <c r="AC51" s="2"/>
      <c r="AD51" s="2"/>
      <c r="AE51" s="2"/>
    </row>
    <row r="52" spans="1:31" ht="20.45" customHeight="1">
      <c r="A52" s="26"/>
      <c r="B52" s="26"/>
      <c r="C52" s="26"/>
      <c r="D52" s="26"/>
      <c r="E52" s="26"/>
      <c r="F52" s="26"/>
      <c r="G52" s="26"/>
      <c r="H52" s="15"/>
      <c r="I52" s="2"/>
      <c r="J52" s="2"/>
      <c r="K52" s="26"/>
      <c r="L52" s="26"/>
      <c r="M52" s="2"/>
      <c r="N52" s="2"/>
      <c r="O52" s="2"/>
      <c r="P52" s="2"/>
      <c r="Q52" s="2"/>
      <c r="R52" s="2"/>
      <c r="S52" s="2"/>
      <c r="T52" s="26"/>
      <c r="U52" s="2"/>
      <c r="V52" s="2"/>
      <c r="W52" s="2"/>
      <c r="X52" s="2"/>
      <c r="Y52" s="2"/>
      <c r="Z52" s="2"/>
      <c r="AA52" s="2"/>
      <c r="AB52" s="2"/>
      <c r="AC52" s="2"/>
      <c r="AD52" s="2"/>
      <c r="AE52" s="2"/>
    </row>
    <row r="53" spans="1:31" ht="20.45" customHeight="1">
      <c r="A53" s="26"/>
      <c r="B53" s="25"/>
      <c r="C53" s="26"/>
      <c r="D53" s="26"/>
      <c r="E53" s="26"/>
      <c r="F53" s="26"/>
      <c r="G53" s="26"/>
      <c r="H53" s="15"/>
      <c r="I53" s="2"/>
      <c r="J53" s="2"/>
      <c r="K53" s="26"/>
      <c r="L53" s="26"/>
      <c r="M53" s="2"/>
      <c r="N53" s="2"/>
      <c r="O53" s="2"/>
      <c r="P53" s="2"/>
      <c r="Q53" s="2"/>
      <c r="R53" s="2"/>
      <c r="S53" s="2"/>
      <c r="T53" s="26"/>
      <c r="U53" s="2"/>
      <c r="V53" s="2"/>
      <c r="W53" s="2"/>
      <c r="X53" s="2"/>
      <c r="Y53" s="2"/>
      <c r="Z53" s="2"/>
      <c r="AA53" s="2"/>
      <c r="AB53" s="2"/>
      <c r="AC53" s="2"/>
      <c r="AD53" s="2"/>
      <c r="AE53" s="2"/>
    </row>
    <row r="54" spans="1:31" ht="20.45" customHeight="1">
      <c r="A54" s="26"/>
      <c r="B54" s="25"/>
      <c r="C54" s="26"/>
      <c r="D54" s="26"/>
      <c r="E54" s="26"/>
      <c r="F54" s="26"/>
      <c r="G54" s="26"/>
      <c r="H54" s="15"/>
      <c r="I54" s="2"/>
      <c r="J54" s="2"/>
      <c r="K54" s="26"/>
      <c r="L54" s="26"/>
      <c r="M54" s="2"/>
      <c r="N54" s="2"/>
      <c r="O54" s="2"/>
      <c r="P54" s="2"/>
      <c r="Q54" s="2"/>
      <c r="R54" s="2"/>
      <c r="S54" s="2"/>
      <c r="T54" s="26"/>
      <c r="U54" s="2"/>
      <c r="V54" s="2"/>
      <c r="W54" s="2"/>
      <c r="X54" s="2"/>
      <c r="Y54" s="2"/>
      <c r="Z54" s="2"/>
      <c r="AA54" s="2"/>
      <c r="AB54" s="2"/>
      <c r="AC54" s="2"/>
      <c r="AD54" s="2"/>
      <c r="AE54" s="2"/>
    </row>
    <row r="55" spans="1:31" ht="20.45" customHeight="1">
      <c r="A55" s="26"/>
      <c r="B55" s="26"/>
      <c r="C55" s="26"/>
      <c r="D55" s="26"/>
      <c r="E55" s="26"/>
      <c r="F55" s="26"/>
      <c r="G55" s="26"/>
      <c r="H55" s="15"/>
      <c r="I55" s="2"/>
      <c r="J55" s="2"/>
      <c r="K55" s="26"/>
      <c r="L55" s="26"/>
      <c r="M55" s="2"/>
      <c r="N55" s="2"/>
      <c r="O55" s="2"/>
      <c r="P55" s="2"/>
      <c r="Q55" s="2"/>
      <c r="R55" s="2"/>
      <c r="S55" s="2"/>
      <c r="T55" s="26"/>
      <c r="U55" s="2"/>
      <c r="V55" s="2"/>
      <c r="W55" s="2"/>
      <c r="X55" s="2"/>
      <c r="Y55" s="2"/>
      <c r="Z55" s="2"/>
      <c r="AA55" s="2"/>
      <c r="AB55" s="2"/>
      <c r="AC55" s="2"/>
      <c r="AD55" s="2"/>
      <c r="AE55" s="2"/>
    </row>
    <row r="56" spans="1:31" ht="20.45" customHeight="1">
      <c r="A56" s="26"/>
      <c r="B56" s="26"/>
      <c r="C56" s="26"/>
      <c r="D56" s="26"/>
      <c r="E56" s="26"/>
      <c r="F56" s="26"/>
      <c r="G56" s="26"/>
      <c r="H56" s="15"/>
      <c r="I56" s="2"/>
      <c r="J56" s="2"/>
      <c r="K56" s="26"/>
      <c r="L56" s="26"/>
      <c r="M56" s="2"/>
      <c r="N56" s="2"/>
      <c r="O56" s="2"/>
      <c r="P56" s="2"/>
      <c r="Q56" s="2"/>
      <c r="R56" s="2"/>
      <c r="S56" s="2"/>
      <c r="T56" s="26"/>
      <c r="U56" s="2"/>
      <c r="V56" s="2"/>
      <c r="W56" s="2"/>
      <c r="X56" s="2"/>
      <c r="Y56" s="2"/>
      <c r="Z56" s="2"/>
      <c r="AA56" s="2"/>
      <c r="AB56" s="2"/>
      <c r="AC56" s="2"/>
      <c r="AD56" s="2"/>
      <c r="AE56" s="2"/>
    </row>
    <row r="57" spans="1:31" ht="20.45" customHeight="1">
      <c r="A57" s="26"/>
      <c r="B57" s="26"/>
      <c r="C57" s="26"/>
      <c r="D57" s="26"/>
      <c r="E57" s="26"/>
      <c r="F57" s="26"/>
      <c r="G57" s="26"/>
      <c r="H57" s="15"/>
      <c r="I57" s="2"/>
      <c r="J57" s="2"/>
      <c r="K57" s="26"/>
      <c r="L57" s="26"/>
      <c r="M57" s="2"/>
      <c r="N57" s="2"/>
      <c r="O57" s="2"/>
      <c r="P57" s="2"/>
      <c r="Q57" s="2"/>
      <c r="R57" s="2"/>
      <c r="S57" s="2"/>
      <c r="T57" s="26"/>
      <c r="U57" s="2"/>
      <c r="V57" s="2"/>
      <c r="W57" s="2"/>
      <c r="X57" s="2"/>
      <c r="Y57" s="2"/>
      <c r="Z57" s="2"/>
      <c r="AA57" s="2"/>
      <c r="AB57" s="2"/>
      <c r="AC57" s="2"/>
      <c r="AD57" s="2"/>
      <c r="AE57" s="2"/>
    </row>
    <row r="58" spans="1:31" ht="20.45" customHeight="1">
      <c r="A58" s="26"/>
      <c r="B58" s="26"/>
      <c r="C58" s="26"/>
      <c r="D58" s="26"/>
      <c r="E58" s="26"/>
      <c r="F58" s="26"/>
      <c r="G58" s="26"/>
      <c r="H58" s="15"/>
      <c r="I58" s="2"/>
      <c r="J58" s="2"/>
      <c r="K58" s="26"/>
      <c r="L58" s="26"/>
      <c r="M58" s="2"/>
      <c r="N58" s="2"/>
      <c r="O58" s="2"/>
      <c r="P58" s="2"/>
      <c r="Q58" s="2"/>
      <c r="R58" s="2"/>
      <c r="S58" s="2"/>
      <c r="T58" s="26"/>
      <c r="U58" s="2"/>
      <c r="V58" s="2"/>
      <c r="W58" s="2"/>
      <c r="X58" s="2"/>
      <c r="Y58" s="2"/>
      <c r="Z58" s="2"/>
      <c r="AA58" s="2"/>
      <c r="AB58" s="2"/>
      <c r="AC58" s="2"/>
      <c r="AD58" s="2"/>
      <c r="AE58" s="2"/>
    </row>
    <row r="59" spans="1:31" ht="20.45" customHeight="1">
      <c r="A59" s="26"/>
      <c r="B59" s="26"/>
      <c r="C59" s="26"/>
      <c r="D59" s="26"/>
      <c r="E59" s="26"/>
      <c r="F59" s="26"/>
      <c r="G59" s="26"/>
      <c r="H59" s="15"/>
      <c r="I59" s="2"/>
      <c r="J59" s="2"/>
      <c r="K59" s="26"/>
      <c r="L59" s="26"/>
      <c r="M59" s="2"/>
      <c r="N59" s="2"/>
      <c r="O59" s="2"/>
      <c r="P59" s="2"/>
      <c r="Q59" s="2"/>
      <c r="R59" s="2"/>
      <c r="S59" s="2"/>
      <c r="T59" s="26"/>
      <c r="U59" s="2"/>
      <c r="V59" s="2"/>
      <c r="W59" s="2"/>
      <c r="X59" s="2"/>
      <c r="Y59" s="2"/>
      <c r="Z59" s="2"/>
      <c r="AA59" s="2"/>
      <c r="AB59" s="2"/>
      <c r="AC59" s="2"/>
      <c r="AD59" s="2"/>
      <c r="AE59" s="2"/>
    </row>
    <row r="60" spans="1:31" ht="20.45" customHeight="1">
      <c r="A60" s="26"/>
      <c r="B60" s="26"/>
      <c r="C60" s="26"/>
      <c r="D60" s="26"/>
      <c r="E60" s="26"/>
      <c r="F60" s="26"/>
      <c r="G60" s="26"/>
      <c r="H60" s="15"/>
      <c r="I60" s="2"/>
      <c r="J60" s="2"/>
      <c r="K60" s="26"/>
      <c r="L60" s="26"/>
      <c r="M60" s="2"/>
      <c r="N60" s="2"/>
      <c r="O60" s="2"/>
      <c r="P60" s="2"/>
      <c r="Q60" s="2"/>
      <c r="R60" s="2"/>
      <c r="S60" s="2"/>
      <c r="T60" s="26"/>
      <c r="U60" s="2"/>
      <c r="V60" s="2"/>
      <c r="W60" s="2"/>
      <c r="X60" s="2"/>
      <c r="Y60" s="2"/>
      <c r="Z60" s="2"/>
      <c r="AA60" s="2"/>
      <c r="AB60" s="2"/>
      <c r="AC60" s="2"/>
      <c r="AD60" s="2"/>
      <c r="AE60" s="2"/>
    </row>
    <row r="61" spans="1:31" ht="20.45" customHeight="1">
      <c r="A61" s="26"/>
      <c r="B61" s="26"/>
      <c r="C61" s="26"/>
      <c r="D61" s="26"/>
      <c r="E61" s="26"/>
      <c r="F61" s="26"/>
      <c r="G61" s="26"/>
      <c r="H61" s="15"/>
      <c r="I61" s="2"/>
      <c r="J61" s="2"/>
      <c r="K61" s="26"/>
      <c r="L61" s="26"/>
      <c r="M61" s="2"/>
      <c r="N61" s="2"/>
      <c r="O61" s="2"/>
      <c r="P61" s="2"/>
      <c r="Q61" s="2"/>
      <c r="R61" s="2"/>
      <c r="S61" s="2"/>
      <c r="T61" s="26"/>
      <c r="U61" s="2"/>
      <c r="V61" s="2"/>
      <c r="W61" s="2"/>
      <c r="X61" s="2"/>
      <c r="Y61" s="2"/>
      <c r="Z61" s="2"/>
      <c r="AA61" s="2"/>
      <c r="AB61" s="2"/>
      <c r="AC61" s="2"/>
      <c r="AD61" s="2"/>
      <c r="AE61" s="2"/>
    </row>
    <row r="62" spans="1:31" ht="20.45" customHeight="1">
      <c r="A62" s="26"/>
      <c r="B62" s="26"/>
      <c r="C62" s="26"/>
      <c r="D62" s="26"/>
      <c r="E62" s="26"/>
      <c r="F62" s="26"/>
      <c r="G62" s="26"/>
      <c r="H62" s="15"/>
      <c r="I62" s="2"/>
      <c r="J62" s="2"/>
      <c r="K62" s="26"/>
      <c r="L62" s="26"/>
      <c r="M62" s="2"/>
      <c r="N62" s="2"/>
      <c r="O62" s="2"/>
      <c r="P62" s="2"/>
      <c r="Q62" s="2"/>
      <c r="R62" s="2"/>
      <c r="S62" s="2"/>
      <c r="T62" s="26"/>
      <c r="U62" s="2"/>
      <c r="V62" s="2"/>
      <c r="W62" s="2"/>
      <c r="X62" s="2"/>
      <c r="Y62" s="2"/>
      <c r="Z62" s="2"/>
      <c r="AA62" s="2"/>
      <c r="AB62" s="2"/>
      <c r="AC62" s="2"/>
      <c r="AD62" s="2"/>
      <c r="AE62" s="2"/>
    </row>
    <row r="63" spans="1:31" ht="20.45" customHeight="1">
      <c r="A63" s="26"/>
      <c r="B63" s="26"/>
      <c r="C63" s="26"/>
      <c r="D63" s="26"/>
      <c r="E63" s="26"/>
      <c r="F63" s="26"/>
      <c r="G63" s="26"/>
      <c r="H63" s="15"/>
      <c r="I63" s="2"/>
      <c r="J63" s="2"/>
      <c r="K63" s="26"/>
      <c r="L63" s="26"/>
      <c r="M63" s="2"/>
      <c r="N63" s="2"/>
      <c r="O63" s="2"/>
      <c r="P63" s="2"/>
      <c r="Q63" s="2"/>
      <c r="R63" s="2"/>
      <c r="S63" s="2"/>
      <c r="T63" s="26"/>
      <c r="U63" s="2"/>
      <c r="V63" s="2"/>
      <c r="W63" s="2"/>
      <c r="X63" s="2"/>
      <c r="Y63" s="2"/>
      <c r="Z63" s="2"/>
      <c r="AA63" s="2"/>
      <c r="AB63" s="2"/>
      <c r="AC63" s="2"/>
      <c r="AD63" s="2"/>
      <c r="AE63" s="2"/>
    </row>
    <row r="64" spans="1:31" ht="20.45" customHeight="1">
      <c r="A64" s="26"/>
      <c r="B64" s="26"/>
      <c r="C64" s="26"/>
      <c r="D64" s="26"/>
      <c r="E64" s="26"/>
      <c r="F64" s="26"/>
      <c r="G64" s="26"/>
      <c r="H64" s="15"/>
      <c r="I64" s="2"/>
      <c r="J64" s="2"/>
      <c r="K64" s="26"/>
      <c r="L64" s="26"/>
      <c r="M64" s="2"/>
      <c r="N64" s="2"/>
      <c r="O64" s="2"/>
      <c r="P64" s="2"/>
      <c r="Q64" s="2"/>
      <c r="R64" s="2"/>
      <c r="S64" s="2"/>
      <c r="T64" s="26"/>
      <c r="U64" s="2"/>
      <c r="V64" s="2"/>
      <c r="W64" s="2"/>
      <c r="X64" s="2"/>
      <c r="Y64" s="2"/>
      <c r="Z64" s="2"/>
      <c r="AA64" s="2"/>
      <c r="AB64" s="2"/>
      <c r="AC64" s="2"/>
      <c r="AD64" s="2"/>
      <c r="AE64" s="2"/>
    </row>
    <row r="65" spans="1:31" ht="20.45" customHeight="1">
      <c r="A65" s="26"/>
      <c r="B65" s="26"/>
      <c r="C65" s="26"/>
      <c r="D65" s="26"/>
      <c r="E65" s="26"/>
      <c r="F65" s="26"/>
      <c r="G65" s="26"/>
      <c r="H65" s="15"/>
      <c r="I65" s="2"/>
      <c r="J65" s="2"/>
      <c r="K65" s="26"/>
      <c r="L65" s="26"/>
      <c r="M65" s="2"/>
      <c r="N65" s="2"/>
      <c r="O65" s="2"/>
      <c r="P65" s="2"/>
      <c r="Q65" s="2"/>
      <c r="R65" s="2"/>
      <c r="S65" s="2"/>
      <c r="T65" s="26"/>
      <c r="U65" s="2"/>
      <c r="V65" s="2"/>
      <c r="W65" s="2"/>
      <c r="X65" s="2"/>
      <c r="Y65" s="2"/>
      <c r="Z65" s="2"/>
      <c r="AA65" s="2"/>
      <c r="AB65" s="2"/>
      <c r="AC65" s="2"/>
      <c r="AD65" s="2"/>
      <c r="AE65" s="2"/>
    </row>
    <row r="66" spans="1:31" ht="20.45" customHeight="1">
      <c r="A66" s="26"/>
      <c r="B66" s="26"/>
      <c r="C66" s="26"/>
      <c r="D66" s="26"/>
      <c r="E66" s="26"/>
      <c r="F66" s="26"/>
      <c r="G66" s="26"/>
      <c r="H66" s="15"/>
      <c r="I66" s="2"/>
      <c r="J66" s="2"/>
      <c r="K66" s="26"/>
      <c r="L66" s="26"/>
      <c r="M66" s="2"/>
      <c r="N66" s="2"/>
      <c r="O66" s="2"/>
      <c r="P66" s="2"/>
      <c r="Q66" s="2"/>
      <c r="R66" s="2"/>
      <c r="S66" s="2"/>
      <c r="T66" s="26"/>
      <c r="U66" s="2"/>
      <c r="V66" s="2"/>
      <c r="W66" s="2"/>
      <c r="X66" s="2"/>
      <c r="Y66" s="2"/>
      <c r="Z66" s="2"/>
      <c r="AA66" s="2"/>
      <c r="AB66" s="2"/>
      <c r="AC66" s="2"/>
      <c r="AD66" s="2"/>
      <c r="AE66" s="2"/>
    </row>
    <row r="67" spans="1:31" ht="20.45" customHeight="1"/>
    <row r="68" spans="1:31" ht="20.45" customHeight="1"/>
    <row r="69" spans="1:31" ht="20.45" customHeight="1"/>
    <row r="70" spans="1:31" ht="20.45" customHeight="1"/>
    <row r="71" spans="1:31" ht="20.45" customHeight="1"/>
    <row r="72" spans="1:31" ht="20.45" customHeight="1"/>
    <row r="73" spans="1:31" ht="20.45" customHeight="1"/>
    <row r="74" spans="1:31" ht="20.45" customHeight="1"/>
    <row r="75" spans="1:31" ht="20.45" customHeight="1"/>
    <row r="76" spans="1:31" ht="20.45" customHeight="1"/>
    <row r="77" spans="1:31" ht="20.45" customHeight="1"/>
    <row r="78" spans="1:31" ht="20.45" customHeight="1"/>
    <row r="79" spans="1:31" ht="20.45" customHeight="1"/>
    <row r="80" spans="1:31" ht="20.45" customHeight="1"/>
    <row r="81" ht="20.45" customHeight="1"/>
    <row r="82" ht="20.45" customHeight="1"/>
    <row r="83" ht="20.45" customHeight="1"/>
    <row r="84" ht="20.45" customHeight="1"/>
    <row r="85" ht="20.45" customHeight="1"/>
    <row r="86" ht="20.45" customHeight="1"/>
    <row r="87" ht="20.45" customHeight="1"/>
    <row r="88" ht="20.45" customHeight="1"/>
    <row r="89" ht="20.45" customHeight="1"/>
    <row r="90" ht="20.45" customHeight="1"/>
    <row r="91" ht="20.45" customHeight="1"/>
    <row r="92" ht="20.45" customHeight="1"/>
    <row r="93" ht="20.45" customHeight="1"/>
    <row r="94" ht="20.45" customHeight="1"/>
    <row r="95" ht="20.45" customHeight="1"/>
    <row r="96" ht="20.45" customHeight="1"/>
    <row r="97" ht="20.45" customHeight="1"/>
    <row r="98" ht="20.45" customHeight="1"/>
    <row r="99" ht="20.45" customHeight="1"/>
    <row r="100" ht="20.45" customHeight="1"/>
    <row r="101" ht="20.45" customHeight="1"/>
    <row r="102" ht="20.45" customHeight="1"/>
    <row r="103" ht="20.45" customHeight="1"/>
    <row r="104" ht="20.45" customHeight="1"/>
    <row r="105" ht="20.45" customHeight="1"/>
    <row r="106" ht="20.45" customHeight="1"/>
    <row r="107" ht="20.45" customHeight="1"/>
    <row r="108" ht="20.45" customHeight="1"/>
    <row r="109" ht="20.45" customHeight="1"/>
    <row r="110" ht="20.45" customHeight="1"/>
    <row r="111" ht="20.45" customHeight="1"/>
    <row r="112" ht="20.45" customHeight="1"/>
    <row r="113" ht="20.45" customHeight="1"/>
    <row r="114" ht="20.45" customHeight="1"/>
    <row r="115" ht="20.45" customHeight="1"/>
    <row r="116" ht="20.45" customHeight="1"/>
    <row r="117" ht="20.45" customHeight="1"/>
    <row r="118" ht="20.45" customHeight="1"/>
    <row r="119" ht="20.45" customHeight="1"/>
    <row r="120" ht="20.45" customHeight="1"/>
    <row r="121" ht="20.45" customHeight="1"/>
    <row r="122" ht="20.45" customHeight="1"/>
    <row r="123" ht="20.45" customHeight="1"/>
    <row r="124" ht="20.45" customHeight="1"/>
    <row r="125" ht="20.45" customHeight="1"/>
    <row r="126" ht="20.45" customHeight="1"/>
    <row r="127" ht="20.45" customHeight="1"/>
    <row r="128" ht="20.45" customHeight="1"/>
    <row r="129" ht="20.45" customHeight="1"/>
    <row r="130" ht="20.45" customHeight="1"/>
    <row r="131" ht="20.45" customHeight="1"/>
    <row r="132" ht="20.45" customHeight="1"/>
    <row r="133" ht="20.45" customHeight="1"/>
    <row r="134" ht="20.45" customHeight="1"/>
    <row r="135" ht="20.45" customHeight="1"/>
    <row r="136" ht="20.45" customHeight="1"/>
    <row r="137" ht="20.45" customHeight="1"/>
    <row r="138" ht="20.45" customHeight="1"/>
    <row r="139" ht="20.45" customHeight="1"/>
    <row r="140" ht="20.45" customHeight="1"/>
    <row r="141" ht="20.45" customHeight="1"/>
    <row r="142" ht="20.45" customHeight="1"/>
    <row r="143" ht="20.45" customHeight="1"/>
    <row r="144" ht="20.45" customHeight="1"/>
    <row r="145" ht="20.45" customHeight="1"/>
    <row r="146" ht="20.45" customHeight="1"/>
    <row r="147" ht="20.45" customHeight="1"/>
    <row r="148" ht="20.45" customHeight="1"/>
    <row r="149" ht="20.45" customHeight="1"/>
    <row r="150" ht="20.45" customHeight="1"/>
    <row r="151" ht="20.45" customHeight="1"/>
    <row r="152" ht="20.45" customHeight="1"/>
    <row r="153" ht="20.45" customHeight="1"/>
    <row r="154" ht="20.45" customHeight="1"/>
    <row r="155" ht="20.45" customHeight="1"/>
    <row r="156" ht="20.45" customHeight="1"/>
    <row r="157" ht="20.45" customHeight="1"/>
    <row r="158" ht="20.45" customHeight="1"/>
    <row r="159" ht="20.45" customHeight="1"/>
    <row r="160" ht="20.45" customHeight="1"/>
    <row r="161" ht="20.45" customHeight="1"/>
    <row r="162" ht="20.45" customHeight="1"/>
    <row r="163" ht="20.45" customHeight="1"/>
    <row r="164" ht="20.45" customHeight="1"/>
    <row r="165" ht="20.45" customHeight="1"/>
    <row r="166" ht="20.45" customHeight="1"/>
    <row r="167" ht="20.45" customHeight="1"/>
    <row r="168" ht="20.45" customHeight="1"/>
    <row r="169" ht="20.45" customHeight="1"/>
    <row r="170" ht="20.45" customHeight="1"/>
    <row r="171" ht="20.45" customHeight="1"/>
    <row r="172" ht="20.45" customHeight="1"/>
    <row r="173" ht="20.45" customHeight="1"/>
    <row r="174" ht="20.45" customHeight="1"/>
    <row r="175" ht="20.45" customHeight="1"/>
    <row r="176" ht="20.45" customHeight="1"/>
    <row r="177" ht="20.45" customHeight="1"/>
    <row r="178" ht="20.45" customHeight="1"/>
    <row r="179" ht="20.45" customHeight="1"/>
    <row r="180" ht="20.45" customHeight="1"/>
    <row r="181" ht="20.45" customHeight="1"/>
    <row r="182" ht="20.45" customHeight="1"/>
    <row r="183" ht="20.45" customHeight="1"/>
    <row r="184" ht="20.45" customHeight="1"/>
    <row r="185" ht="20.45" customHeight="1"/>
    <row r="186" ht="20.45" customHeight="1"/>
    <row r="187" ht="20.45" customHeight="1"/>
    <row r="188" ht="20.45" customHeight="1"/>
    <row r="189" ht="20.45" customHeight="1"/>
    <row r="190" ht="20.45" customHeight="1"/>
    <row r="191" ht="20.45" customHeight="1"/>
    <row r="192" ht="20.45" customHeight="1"/>
    <row r="193" ht="20.45" customHeight="1"/>
    <row r="194" ht="20.45" customHeight="1"/>
    <row r="195" ht="20.45" customHeight="1"/>
    <row r="196" ht="20.45" customHeight="1"/>
    <row r="197" ht="20.45" customHeight="1"/>
    <row r="198" ht="20.45" customHeight="1"/>
    <row r="199" ht="20.45" customHeight="1"/>
    <row r="200" ht="20.45" customHeight="1"/>
    <row r="201" ht="20.45" customHeight="1"/>
    <row r="202" ht="20.45" customHeight="1"/>
    <row r="203" ht="20.45" customHeight="1"/>
    <row r="204" ht="20.45" customHeight="1"/>
    <row r="205" ht="20.45" customHeight="1"/>
    <row r="206" ht="20.45" customHeight="1"/>
    <row r="207" ht="20.45" customHeight="1"/>
    <row r="208" ht="20.45" customHeight="1"/>
    <row r="209" ht="20.45" customHeight="1"/>
    <row r="210" ht="20.45" customHeight="1"/>
    <row r="211" ht="20.45" customHeight="1"/>
    <row r="212" ht="20.45" customHeight="1"/>
    <row r="213" ht="20.45" customHeight="1"/>
    <row r="214" ht="20.45" customHeight="1"/>
    <row r="215" ht="20.45" customHeight="1"/>
    <row r="216" ht="20.45" customHeight="1"/>
    <row r="217" ht="20.45" customHeight="1"/>
    <row r="218" ht="20.45" customHeight="1"/>
    <row r="219" ht="20.45" customHeight="1"/>
    <row r="220" ht="20.45" customHeight="1"/>
    <row r="221" ht="20.45" customHeight="1"/>
    <row r="222" ht="20.45" customHeight="1"/>
    <row r="223" ht="20.45" customHeight="1"/>
    <row r="224" ht="20.45" customHeight="1"/>
    <row r="225" ht="20.45" customHeight="1"/>
    <row r="226" ht="20.45" customHeight="1"/>
    <row r="227" ht="20.45" customHeight="1"/>
    <row r="228" ht="20.45" customHeight="1"/>
    <row r="229" ht="20.45" customHeight="1"/>
    <row r="230" ht="20.45" customHeight="1"/>
    <row r="231" ht="20.45" customHeight="1"/>
    <row r="232" ht="20.45" customHeight="1"/>
    <row r="233" ht="20.45" customHeight="1"/>
    <row r="234" ht="20.45" customHeight="1"/>
    <row r="235" ht="20.45" customHeight="1"/>
    <row r="236" ht="20.45" customHeight="1"/>
    <row r="237" ht="20.45" customHeight="1"/>
    <row r="238" ht="20.45" customHeight="1"/>
    <row r="239" ht="20.45" customHeight="1"/>
    <row r="240" ht="20.45" customHeight="1"/>
    <row r="241" ht="20.45" customHeight="1"/>
    <row r="242" ht="20.45" customHeight="1"/>
    <row r="243" ht="20.45" customHeight="1"/>
    <row r="244" ht="20.45" customHeight="1"/>
    <row r="245" ht="20.45" customHeight="1"/>
    <row r="246" ht="20.45" customHeight="1"/>
    <row r="247" ht="20.45" customHeight="1"/>
    <row r="248" ht="20.45" customHeight="1"/>
    <row r="249" ht="20.45" customHeight="1"/>
    <row r="250" ht="20.45" customHeight="1"/>
    <row r="251" ht="20.45" customHeight="1"/>
    <row r="252" ht="20.45" customHeight="1"/>
    <row r="253" ht="20.45" customHeight="1"/>
    <row r="254" ht="20.45" customHeight="1"/>
    <row r="255" ht="20.45" customHeight="1"/>
    <row r="256" ht="20.45" customHeight="1"/>
    <row r="257" ht="20.45" customHeight="1"/>
    <row r="258" ht="20.45" customHeight="1"/>
    <row r="259" ht="20.45" customHeight="1"/>
    <row r="260" ht="20.45" customHeight="1"/>
    <row r="261" ht="20.45" customHeight="1"/>
    <row r="262" ht="20.45" customHeight="1"/>
    <row r="263" ht="20.45" customHeight="1"/>
    <row r="264" ht="20.45" customHeight="1"/>
    <row r="265" ht="20.45" customHeight="1"/>
    <row r="266" ht="20.45" customHeight="1"/>
    <row r="267" ht="20.45" customHeight="1"/>
    <row r="268" ht="20.45" customHeight="1"/>
    <row r="269" ht="20.45" customHeight="1"/>
    <row r="270" ht="20.45" customHeight="1"/>
    <row r="271" ht="20.45" customHeight="1"/>
    <row r="272" ht="20.45" customHeight="1"/>
    <row r="273" ht="20.45" customHeight="1"/>
    <row r="274" ht="20.45" customHeight="1"/>
    <row r="275" ht="20.45" customHeight="1"/>
    <row r="276" ht="20.45" customHeight="1"/>
    <row r="277" ht="20.45" customHeight="1"/>
    <row r="278" ht="20.45" customHeight="1"/>
    <row r="279" ht="20.45" customHeight="1"/>
    <row r="280" ht="20.45" customHeight="1"/>
    <row r="281" ht="20.45" customHeight="1"/>
    <row r="282" ht="20.45" customHeight="1"/>
    <row r="283" ht="20.45" customHeight="1"/>
    <row r="284" ht="20.45" customHeight="1"/>
    <row r="285" ht="20.45" customHeight="1"/>
    <row r="286" ht="20.45" customHeight="1"/>
    <row r="287" ht="20.45" customHeight="1"/>
    <row r="288" ht="20.45" customHeight="1"/>
    <row r="289" ht="20.45" customHeight="1"/>
    <row r="290" ht="20.45" customHeight="1"/>
    <row r="291" ht="20.45" customHeight="1"/>
    <row r="292" ht="20.45" customHeight="1"/>
    <row r="293" ht="20.45" customHeight="1"/>
    <row r="294" ht="20.45" customHeight="1"/>
    <row r="295" ht="20.45" customHeight="1"/>
    <row r="296" ht="20.45" customHeight="1"/>
    <row r="297" ht="20.45" customHeight="1"/>
    <row r="298" ht="20.45" customHeight="1"/>
    <row r="299" ht="20.45" customHeight="1"/>
    <row r="300" ht="20.45" customHeight="1"/>
    <row r="301" ht="20.45" customHeight="1"/>
    <row r="302" ht="20.45" customHeight="1"/>
    <row r="303" ht="20.45" customHeight="1"/>
    <row r="304" ht="20.45" customHeight="1"/>
    <row r="305" ht="20.45" customHeight="1"/>
    <row r="306" ht="20.45" customHeight="1"/>
    <row r="307" ht="20.45" customHeight="1"/>
    <row r="308" ht="20.45" customHeight="1"/>
    <row r="309" ht="20.45" customHeight="1"/>
    <row r="310" ht="20.45" customHeight="1"/>
    <row r="311" ht="20.45" customHeight="1"/>
    <row r="312" ht="20.45" customHeight="1"/>
    <row r="313" ht="20.45" customHeight="1"/>
    <row r="314" ht="20.45" customHeight="1"/>
    <row r="315" ht="20.45" customHeight="1"/>
    <row r="316" ht="20.45" customHeight="1"/>
    <row r="317" ht="20.45" customHeight="1"/>
    <row r="318" ht="20.45" customHeight="1"/>
    <row r="319" ht="20.45" customHeight="1"/>
    <row r="320" ht="20.45" customHeight="1"/>
    <row r="321" ht="20.45" customHeight="1"/>
    <row r="322" ht="20.45" customHeight="1"/>
    <row r="323" ht="20.45" customHeight="1"/>
    <row r="324" ht="20.45" customHeight="1"/>
    <row r="325" ht="20.45" customHeight="1"/>
    <row r="326" ht="20.45" customHeight="1"/>
    <row r="327" ht="20.45" customHeight="1"/>
    <row r="328" ht="20.45" customHeight="1"/>
    <row r="329" ht="20.45" customHeight="1"/>
    <row r="330" ht="20.45" customHeight="1"/>
    <row r="331" ht="20.45" customHeight="1"/>
    <row r="332" ht="20.45" customHeight="1"/>
    <row r="333" ht="20.45" customHeight="1"/>
    <row r="334" ht="20.45" customHeight="1"/>
    <row r="335" ht="20.45" customHeight="1"/>
    <row r="336" ht="20.45" customHeight="1"/>
    <row r="337" ht="20.45" customHeight="1"/>
    <row r="338" ht="20.45" customHeight="1"/>
    <row r="339" ht="20.45" customHeight="1"/>
    <row r="340" ht="20.45" customHeight="1"/>
    <row r="341" ht="20.45" customHeight="1"/>
    <row r="342" ht="20.45" customHeight="1"/>
    <row r="343" ht="20.45" customHeight="1"/>
    <row r="344" ht="20.45" customHeight="1"/>
    <row r="345" ht="20.45" customHeight="1"/>
    <row r="346" ht="20.45" customHeight="1"/>
    <row r="347" ht="20.45" customHeight="1"/>
    <row r="348" ht="20.45" customHeight="1"/>
    <row r="349" ht="20.45" customHeight="1"/>
    <row r="350" ht="20.45" customHeight="1"/>
    <row r="351" ht="20.45" customHeight="1"/>
    <row r="352" ht="20.45" customHeight="1"/>
    <row r="353" ht="20.45" customHeight="1"/>
    <row r="354" ht="20.45" customHeight="1"/>
    <row r="355" ht="20.45" customHeight="1"/>
    <row r="356" ht="20.45" customHeight="1"/>
    <row r="357" ht="20.45" customHeight="1"/>
    <row r="358" ht="20.45" customHeight="1"/>
    <row r="359" ht="20.45" customHeight="1"/>
    <row r="360" ht="20.45" customHeight="1"/>
    <row r="361" ht="20.45" customHeight="1"/>
    <row r="362" ht="20.45" customHeight="1"/>
    <row r="363" ht="20.45" customHeight="1"/>
    <row r="364" ht="20.45" customHeight="1"/>
    <row r="365" ht="20.45" customHeight="1"/>
    <row r="366" ht="20.45" customHeight="1"/>
    <row r="367" ht="20.45" customHeight="1"/>
    <row r="368" ht="20.45" customHeight="1"/>
    <row r="369" ht="20.45" customHeight="1"/>
    <row r="370" ht="20.45" customHeight="1"/>
    <row r="371" ht="20.45" customHeight="1"/>
    <row r="372" ht="20.45" customHeight="1"/>
    <row r="373" ht="20.45" customHeight="1"/>
    <row r="374" ht="20.45" customHeight="1"/>
    <row r="375" ht="20.45" customHeight="1"/>
    <row r="376" ht="20.45" customHeight="1"/>
    <row r="377" ht="20.45" customHeight="1"/>
    <row r="378" ht="20.45" customHeight="1"/>
    <row r="379" ht="20.45" customHeight="1"/>
    <row r="380" ht="20.45" customHeight="1"/>
    <row r="381" ht="20.45" customHeight="1"/>
    <row r="382" ht="20.45" customHeight="1"/>
    <row r="383" ht="20.45" customHeight="1"/>
    <row r="384" ht="20.45" customHeight="1"/>
    <row r="385" ht="20.45" customHeight="1"/>
    <row r="386" ht="20.45" customHeight="1"/>
    <row r="387" ht="20.45" customHeight="1"/>
    <row r="388" ht="20.45" customHeight="1"/>
    <row r="389" ht="20.45" customHeight="1"/>
    <row r="390" ht="20.45" customHeight="1"/>
    <row r="391" ht="20.45" customHeight="1"/>
    <row r="392" ht="20.45" customHeight="1"/>
    <row r="393" ht="20.45" customHeight="1"/>
    <row r="394" ht="20.45" customHeight="1"/>
    <row r="395" ht="20.45" customHeight="1"/>
    <row r="396" ht="20.45" customHeight="1"/>
    <row r="397" ht="20.45" customHeight="1"/>
    <row r="398" ht="20.45" customHeight="1"/>
    <row r="399" ht="20.45" customHeight="1"/>
    <row r="400" ht="20.45" customHeight="1"/>
    <row r="401" ht="20.45" customHeight="1"/>
    <row r="402" ht="20.45" customHeight="1"/>
    <row r="403" ht="20.45" customHeight="1"/>
    <row r="404" ht="20.45" customHeight="1"/>
    <row r="405" ht="20.45" customHeight="1"/>
    <row r="406" ht="20.45" customHeight="1"/>
    <row r="407" ht="20.45" customHeight="1"/>
    <row r="408" ht="20.45" customHeight="1"/>
    <row r="409" ht="20.45" customHeight="1"/>
    <row r="410" ht="20.45" customHeight="1"/>
    <row r="411" ht="20.45" customHeight="1"/>
    <row r="412" ht="20.45" customHeight="1"/>
    <row r="413" ht="20.45" customHeight="1"/>
    <row r="414" ht="20.45" customHeight="1"/>
    <row r="415" ht="20.45" customHeight="1"/>
    <row r="416" ht="20.45" customHeight="1"/>
    <row r="417" ht="20.45" customHeight="1"/>
    <row r="418" ht="20.45" customHeight="1"/>
    <row r="419" ht="20.45" customHeight="1"/>
    <row r="420" ht="20.45" customHeight="1"/>
    <row r="421" ht="20.45" customHeight="1"/>
    <row r="422" ht="20.45" customHeight="1"/>
    <row r="423" ht="20.45" customHeight="1"/>
    <row r="424" ht="20.45" customHeight="1"/>
    <row r="425" ht="20.45" customHeight="1"/>
    <row r="426" ht="20.45" customHeight="1"/>
    <row r="427" ht="20.45" customHeight="1"/>
    <row r="428" ht="20.45" customHeight="1"/>
    <row r="429" ht="20.45" customHeight="1"/>
    <row r="430" ht="20.45" customHeight="1"/>
    <row r="431" ht="20.45" customHeight="1"/>
    <row r="432" ht="20.45" customHeight="1"/>
    <row r="433" ht="20.45" customHeight="1"/>
    <row r="434" ht="20.45" customHeight="1"/>
    <row r="435" ht="20.45" customHeight="1"/>
    <row r="436" ht="20.45" customHeight="1"/>
    <row r="437" ht="20.45" customHeight="1"/>
    <row r="438" ht="20.45" customHeight="1"/>
    <row r="439" ht="20.45" customHeight="1"/>
    <row r="440" ht="20.45" customHeight="1"/>
    <row r="441" ht="20.45" customHeight="1"/>
    <row r="442" ht="20.45" customHeight="1"/>
    <row r="443" ht="20.45" customHeight="1"/>
    <row r="444" ht="20.45" customHeight="1"/>
    <row r="445" ht="20.45" customHeight="1"/>
    <row r="446" ht="20.45" customHeight="1"/>
    <row r="447" ht="20.45" customHeight="1"/>
    <row r="448" ht="20.45" customHeight="1"/>
    <row r="449" ht="20.45" customHeight="1"/>
    <row r="450" ht="20.45" customHeight="1"/>
    <row r="451" ht="20.45" customHeight="1"/>
    <row r="452" ht="20.45" customHeight="1"/>
    <row r="453" ht="20.45" customHeight="1"/>
    <row r="454" ht="20.45" customHeight="1"/>
    <row r="455" ht="20.45" customHeight="1"/>
    <row r="456" ht="20.45" customHeight="1"/>
    <row r="457" ht="20.45" customHeight="1"/>
    <row r="458" ht="20.45" customHeight="1"/>
    <row r="459" ht="20.45" customHeight="1"/>
    <row r="460" ht="20.45" customHeight="1"/>
    <row r="461" ht="20.45" customHeight="1"/>
    <row r="462" ht="20.45" customHeight="1"/>
    <row r="463" ht="20.45" customHeight="1"/>
    <row r="464" ht="20.45" customHeight="1"/>
    <row r="465" ht="20.45" customHeight="1"/>
    <row r="466" ht="20.45" customHeight="1"/>
    <row r="467" ht="20.45" customHeight="1"/>
    <row r="468" ht="20.45" customHeight="1"/>
    <row r="469" ht="20.45" customHeight="1"/>
    <row r="470" ht="20.45" customHeight="1"/>
    <row r="471" ht="20.45" customHeight="1"/>
    <row r="472" ht="20.45" customHeight="1"/>
    <row r="473" ht="20.45" customHeight="1"/>
    <row r="474" ht="20.45" customHeight="1"/>
    <row r="475" ht="20.45" customHeight="1"/>
    <row r="476" ht="20.45" customHeight="1"/>
    <row r="477" ht="20.45" customHeight="1"/>
    <row r="478" ht="20.45" customHeight="1"/>
    <row r="479" ht="20.45" customHeight="1"/>
    <row r="480" ht="20.45" customHeight="1"/>
    <row r="481" ht="20.45" customHeight="1"/>
    <row r="482" ht="20.45" customHeight="1"/>
    <row r="483" ht="20.45" customHeight="1"/>
    <row r="484" ht="20.45" customHeight="1"/>
    <row r="485" ht="20.45" customHeight="1"/>
    <row r="486" ht="20.45" customHeight="1"/>
    <row r="487" ht="20.45" customHeight="1"/>
    <row r="488" ht="20.45" customHeight="1"/>
    <row r="489" ht="20.45" customHeight="1"/>
    <row r="490" ht="20.45" customHeight="1"/>
    <row r="491" ht="20.45" customHeight="1"/>
    <row r="492" ht="20.45" customHeight="1"/>
    <row r="493" ht="20.45" customHeight="1"/>
    <row r="494" ht="20.45" customHeight="1"/>
    <row r="495" ht="20.45" customHeight="1"/>
    <row r="496" ht="20.45" customHeight="1"/>
    <row r="497" ht="20.45" customHeight="1"/>
    <row r="498" ht="20.45" customHeight="1"/>
    <row r="499" ht="20.45" customHeight="1"/>
    <row r="500" ht="20.45" customHeight="1"/>
    <row r="501" ht="20.45" customHeight="1"/>
    <row r="502" ht="20.45" customHeight="1"/>
    <row r="503" ht="20.45" customHeight="1"/>
    <row r="504" ht="20.45" customHeight="1"/>
    <row r="505" ht="20.45" customHeight="1"/>
    <row r="506" ht="20.45" customHeight="1"/>
    <row r="507" ht="20.45" customHeight="1"/>
    <row r="508" ht="20.45" customHeight="1"/>
    <row r="509" ht="20.45" customHeight="1"/>
    <row r="510" ht="20.45" customHeight="1"/>
    <row r="511" ht="20.45" customHeight="1"/>
    <row r="512" ht="20.45" customHeight="1"/>
    <row r="513" ht="20.45" customHeight="1"/>
    <row r="514" ht="20.45" customHeight="1"/>
    <row r="515" ht="20.45" customHeight="1"/>
    <row r="516" ht="20.45" customHeight="1"/>
    <row r="517" ht="20.45" customHeight="1"/>
    <row r="518" ht="20.45" customHeight="1"/>
    <row r="519" ht="20.45" customHeight="1"/>
    <row r="520" ht="20.45" customHeight="1"/>
    <row r="521" ht="20.45" customHeight="1"/>
    <row r="522" ht="20.45" customHeight="1"/>
    <row r="523" ht="20.45" customHeight="1"/>
    <row r="524" ht="20.45" customHeight="1"/>
    <row r="525" ht="20.45" customHeight="1"/>
    <row r="526" ht="20.45" customHeight="1"/>
    <row r="527" ht="20.45" customHeight="1"/>
    <row r="528" ht="20.45" customHeight="1"/>
    <row r="529" ht="20.45" customHeight="1"/>
    <row r="530" ht="20.45" customHeight="1"/>
    <row r="531" ht="20.45" customHeight="1"/>
    <row r="532" ht="20.45" customHeight="1"/>
    <row r="533" ht="20.45" customHeight="1"/>
    <row r="534" ht="20.45" customHeight="1"/>
    <row r="535" ht="20.45" customHeight="1"/>
    <row r="536" ht="20.45" customHeight="1"/>
    <row r="537" ht="20.45" customHeight="1"/>
    <row r="538" ht="20.45" customHeight="1"/>
    <row r="539" ht="20.45" customHeight="1"/>
    <row r="540" ht="20.45" customHeight="1"/>
    <row r="541" ht="20.45" customHeight="1"/>
    <row r="542" ht="20.45" customHeight="1"/>
    <row r="543" ht="20.45" customHeight="1"/>
    <row r="544" ht="20.45" customHeight="1"/>
    <row r="545" ht="20.45" customHeight="1"/>
    <row r="546" ht="20.45" customHeight="1"/>
    <row r="547" ht="20.45" customHeight="1"/>
    <row r="548" ht="20.45" customHeight="1"/>
    <row r="549" ht="20.45" customHeight="1"/>
    <row r="550" ht="20.45" customHeight="1"/>
    <row r="551" ht="20.45" customHeight="1"/>
    <row r="552" ht="20.45" customHeight="1"/>
    <row r="553" ht="20.45" customHeight="1"/>
    <row r="554" ht="20.45" customHeight="1"/>
    <row r="555" ht="20.45" customHeight="1"/>
    <row r="556" ht="20.45" customHeight="1"/>
    <row r="557" ht="20.45" customHeight="1"/>
    <row r="558" ht="20.45" customHeight="1"/>
    <row r="559" ht="20.45" customHeight="1"/>
    <row r="560" ht="20.45" customHeight="1"/>
    <row r="561" ht="20.45" customHeight="1"/>
    <row r="562" ht="20.45" customHeight="1"/>
    <row r="563" ht="20.45" customHeight="1"/>
    <row r="564" ht="20.45" customHeight="1"/>
    <row r="565" ht="20.45" customHeight="1"/>
    <row r="566" ht="20.45" customHeight="1"/>
    <row r="567" ht="20.45" customHeight="1"/>
    <row r="568" ht="20.45" customHeight="1"/>
    <row r="569" ht="20.45" customHeight="1"/>
    <row r="570" ht="20.45" customHeight="1"/>
    <row r="571" ht="20.45" customHeight="1"/>
    <row r="572" ht="20.45" customHeight="1"/>
    <row r="573" ht="20.45" customHeight="1"/>
    <row r="574" ht="20.45" customHeight="1"/>
    <row r="575" ht="20.45" customHeight="1"/>
    <row r="576" ht="20.45" customHeight="1"/>
    <row r="577" ht="20.45" customHeight="1"/>
    <row r="578" ht="20.45" customHeight="1"/>
    <row r="579" ht="20.45" customHeight="1"/>
    <row r="580" ht="20.45" customHeight="1"/>
    <row r="581" ht="20.45" customHeight="1"/>
    <row r="582" ht="20.45" customHeight="1"/>
    <row r="583" ht="20.45" customHeight="1"/>
    <row r="584" ht="20.45" customHeight="1"/>
    <row r="585" ht="20.45" customHeight="1"/>
    <row r="586" ht="20.45" customHeight="1"/>
    <row r="587" ht="20.45" customHeight="1"/>
    <row r="588" ht="20.45" customHeight="1"/>
    <row r="589" ht="20.45" customHeight="1"/>
    <row r="590" ht="20.45" customHeight="1"/>
    <row r="591" ht="20.45" customHeight="1"/>
    <row r="592" ht="20.45" customHeight="1"/>
    <row r="593" ht="20.45" customHeight="1"/>
    <row r="594" ht="20.45" customHeight="1"/>
    <row r="595" ht="20.45" customHeight="1"/>
    <row r="596" ht="20.45" customHeight="1"/>
    <row r="597" ht="20.45" customHeight="1"/>
    <row r="598" ht="20.45" customHeight="1"/>
    <row r="599" ht="20.45" customHeight="1"/>
    <row r="600" ht="20.45" customHeight="1"/>
    <row r="601" ht="20.45" customHeight="1"/>
    <row r="602" ht="20.45" customHeight="1"/>
    <row r="603" ht="20.45" customHeight="1"/>
    <row r="604" ht="20.45" customHeight="1"/>
    <row r="605" ht="20.45" customHeight="1"/>
    <row r="606" ht="20.45" customHeight="1"/>
    <row r="607" ht="20.45" customHeight="1"/>
    <row r="608" ht="20.45" customHeight="1"/>
    <row r="609" ht="20.45" customHeight="1"/>
    <row r="610" ht="20.45" customHeight="1"/>
    <row r="611" ht="20.45" customHeight="1"/>
    <row r="612" ht="20.45" customHeight="1"/>
    <row r="613" ht="20.45" customHeight="1"/>
    <row r="614" ht="20.45" customHeight="1"/>
    <row r="615" ht="20.45" customHeight="1"/>
    <row r="616" ht="20.45" customHeight="1"/>
    <row r="617" ht="20.45" customHeight="1"/>
    <row r="618" ht="20.45" customHeight="1"/>
    <row r="619" ht="20.45" customHeight="1"/>
    <row r="620" ht="20.45" customHeight="1"/>
    <row r="621" ht="20.45" customHeight="1"/>
    <row r="622" ht="20.45" customHeight="1"/>
    <row r="623" ht="20.45" customHeight="1"/>
    <row r="624" ht="20.45" customHeight="1"/>
    <row r="625" ht="20.45" customHeight="1"/>
    <row r="626" ht="20.45" customHeight="1"/>
    <row r="627" ht="20.45" customHeight="1"/>
    <row r="628" ht="20.45" customHeight="1"/>
    <row r="629" ht="20.45" customHeight="1"/>
    <row r="630" ht="20.45" customHeight="1"/>
    <row r="631" ht="20.45" customHeight="1"/>
    <row r="632" ht="20.45" customHeight="1"/>
    <row r="633" ht="20.45" customHeight="1"/>
    <row r="634" ht="20.45" customHeight="1"/>
    <row r="635" ht="20.45" customHeight="1"/>
    <row r="636" ht="20.45" customHeight="1"/>
    <row r="637" ht="20.45" customHeight="1"/>
    <row r="638" ht="20.45" customHeight="1"/>
    <row r="639" ht="20.45" customHeight="1"/>
    <row r="640" ht="20.45" customHeight="1"/>
    <row r="641" ht="20.45" customHeight="1"/>
    <row r="642" ht="20.45" customHeight="1"/>
    <row r="643" ht="20.45" customHeight="1"/>
    <row r="644" ht="20.45" customHeight="1"/>
    <row r="645" ht="20.45" customHeight="1"/>
    <row r="646" ht="20.45" customHeight="1"/>
    <row r="647" ht="20.45" customHeight="1"/>
    <row r="648" ht="20.45" customHeight="1"/>
    <row r="649" ht="20.45" customHeight="1"/>
    <row r="650" ht="20.45" customHeight="1"/>
    <row r="651" ht="20.45" customHeight="1"/>
    <row r="652" ht="20.45" customHeight="1"/>
    <row r="653" ht="20.45" customHeight="1"/>
    <row r="654" ht="20.45" customHeight="1"/>
    <row r="655" ht="20.45" customHeight="1"/>
    <row r="656" ht="20.45" customHeight="1"/>
    <row r="657" ht="20.45" customHeight="1"/>
    <row r="658" ht="20.45" customHeight="1"/>
    <row r="659" ht="20.45" customHeight="1"/>
    <row r="660" ht="20.45" customHeight="1"/>
    <row r="661" ht="20.45" customHeight="1"/>
    <row r="662" ht="20.45" customHeight="1"/>
    <row r="663" ht="20.45" customHeight="1"/>
    <row r="664" ht="20.45" customHeight="1"/>
    <row r="665" ht="20.45" customHeight="1"/>
    <row r="666" ht="20.45" customHeight="1"/>
    <row r="667" ht="20.45" customHeight="1"/>
    <row r="668" ht="20.45" customHeight="1"/>
    <row r="669" ht="20.45" customHeight="1"/>
    <row r="670" ht="20.45" customHeight="1"/>
    <row r="671" ht="20.45" customHeight="1"/>
    <row r="672" ht="20.45" customHeight="1"/>
    <row r="673" ht="20.45" customHeight="1"/>
    <row r="674" ht="20.45" customHeight="1"/>
    <row r="675" ht="20.45" customHeight="1"/>
    <row r="676" ht="20.45" customHeight="1"/>
    <row r="677" ht="20.45" customHeight="1"/>
    <row r="678" ht="20.45" customHeight="1"/>
    <row r="679" ht="20.45" customHeight="1"/>
    <row r="680" ht="20.45" customHeight="1"/>
    <row r="681" ht="20.45" customHeight="1"/>
    <row r="682" ht="20.45" customHeight="1"/>
    <row r="683" ht="20.45" customHeight="1"/>
    <row r="684" ht="20.45" customHeight="1"/>
    <row r="685" ht="20.45" customHeight="1"/>
    <row r="686" ht="20.45" customHeight="1"/>
    <row r="687" ht="20.45" customHeight="1"/>
    <row r="688" ht="20.45" customHeight="1"/>
    <row r="689" ht="20.45" customHeight="1"/>
    <row r="690" ht="20.45" customHeight="1"/>
    <row r="691" ht="20.45" customHeight="1"/>
    <row r="692" ht="20.45" customHeight="1"/>
    <row r="693" ht="20.45" customHeight="1"/>
    <row r="694" ht="20.45" customHeight="1"/>
    <row r="695" ht="20.45" customHeight="1"/>
    <row r="696" ht="20.45" customHeight="1"/>
    <row r="697" ht="20.45" customHeight="1"/>
    <row r="698" ht="20.45" customHeight="1"/>
    <row r="699" ht="20.45" customHeight="1"/>
    <row r="700" ht="20.45" customHeight="1"/>
    <row r="701" ht="20.45" customHeight="1"/>
    <row r="702" ht="20.45" customHeight="1"/>
    <row r="703" ht="20.45" customHeight="1"/>
    <row r="704" ht="20.45" customHeight="1"/>
    <row r="705" ht="20.45" customHeight="1"/>
    <row r="706" ht="20.45" customHeight="1"/>
    <row r="707" ht="20.45" customHeight="1"/>
    <row r="708" ht="20.45" customHeight="1"/>
    <row r="709" ht="20.45" customHeight="1"/>
    <row r="710" ht="20.45" customHeight="1"/>
    <row r="711" ht="20.45" customHeight="1"/>
    <row r="712" ht="20.45" customHeight="1"/>
    <row r="713" ht="20.45" customHeight="1"/>
    <row r="714" ht="20.45" customHeight="1"/>
    <row r="715" ht="20.45" customHeight="1"/>
    <row r="716" ht="20.45" customHeight="1"/>
    <row r="717" ht="20.45" customHeight="1"/>
    <row r="718" ht="20.45" customHeight="1"/>
    <row r="719" ht="20.45" customHeight="1"/>
    <row r="720" ht="20.45" customHeight="1"/>
    <row r="721" ht="20.45" customHeight="1"/>
    <row r="722" ht="20.45" customHeight="1"/>
    <row r="723" ht="20.45" customHeight="1"/>
    <row r="724" ht="20.45" customHeight="1"/>
    <row r="725" ht="20.45" customHeight="1"/>
    <row r="726" ht="20.45" customHeight="1"/>
    <row r="727" ht="20.45" customHeight="1"/>
    <row r="728" ht="20.45" customHeight="1"/>
    <row r="729" ht="20.45" customHeight="1"/>
    <row r="730" ht="20.45" customHeight="1"/>
    <row r="731" ht="20.45" customHeight="1"/>
    <row r="732" ht="20.45" customHeight="1"/>
    <row r="733" ht="20.45" customHeight="1"/>
    <row r="734" ht="20.45" customHeight="1"/>
    <row r="735" ht="20.45" customHeight="1"/>
    <row r="736" ht="20.45" customHeight="1"/>
    <row r="737" ht="20.45" customHeight="1"/>
    <row r="738" ht="20.45" customHeight="1"/>
    <row r="739" ht="20.45" customHeight="1"/>
    <row r="740" ht="20.45" customHeight="1"/>
    <row r="741" ht="20.45" customHeight="1"/>
    <row r="742" ht="20.45" customHeight="1"/>
    <row r="743" ht="20.45" customHeight="1"/>
    <row r="744" ht="20.45" customHeight="1"/>
    <row r="745" ht="20.45" customHeight="1"/>
    <row r="746" ht="20.45" customHeight="1"/>
    <row r="747" ht="20.45" customHeight="1"/>
    <row r="748" ht="20.45" customHeight="1"/>
    <row r="749" ht="20.45" customHeight="1"/>
    <row r="750" ht="20.45" customHeight="1"/>
    <row r="751" ht="20.45" customHeight="1"/>
    <row r="752" ht="20.45" customHeight="1"/>
    <row r="753" ht="20.45" customHeight="1"/>
    <row r="754" ht="20.45" customHeight="1"/>
    <row r="755" ht="20.45" customHeight="1"/>
    <row r="756" ht="20.45" customHeight="1"/>
    <row r="757" ht="20.45" customHeight="1"/>
    <row r="758" ht="20.45" customHeight="1"/>
    <row r="759" ht="20.45" customHeight="1"/>
    <row r="760" ht="20.45" customHeight="1"/>
    <row r="761" ht="20.45" customHeight="1"/>
    <row r="762" ht="20.45" customHeight="1"/>
    <row r="763" ht="20.45" customHeight="1"/>
    <row r="764" ht="20.45" customHeight="1"/>
    <row r="765" ht="20.45" customHeight="1"/>
    <row r="766" ht="20.45" customHeight="1"/>
    <row r="767" ht="20.45" customHeight="1"/>
    <row r="768" ht="20.45" customHeight="1"/>
    <row r="769" ht="20.45" customHeight="1"/>
    <row r="770" ht="20.45" customHeight="1"/>
    <row r="771" ht="20.45" customHeight="1"/>
    <row r="772" ht="20.45" customHeight="1"/>
    <row r="773" ht="20.45" customHeight="1"/>
    <row r="774" ht="20.45" customHeight="1"/>
    <row r="775" ht="20.45" customHeight="1"/>
    <row r="776" ht="20.45" customHeight="1"/>
    <row r="777" ht="20.45" customHeight="1"/>
    <row r="778" ht="20.45" customHeight="1"/>
    <row r="779" ht="20.45" customHeight="1"/>
    <row r="780" ht="20.45" customHeight="1"/>
    <row r="781" ht="20.45" customHeight="1"/>
    <row r="782" ht="20.45" customHeight="1"/>
    <row r="783" ht="20.45" customHeight="1"/>
    <row r="784" ht="20.45" customHeight="1"/>
    <row r="785" ht="20.45" customHeight="1"/>
    <row r="786" ht="20.45" customHeight="1"/>
    <row r="787" ht="20.45" customHeight="1"/>
    <row r="788" ht="20.45" customHeight="1"/>
    <row r="789" ht="20.45" customHeight="1"/>
    <row r="790" ht="20.45" customHeight="1"/>
    <row r="791" ht="20.45" customHeight="1"/>
    <row r="792" ht="20.45" customHeight="1"/>
    <row r="793" ht="20.45" customHeight="1"/>
    <row r="794" ht="20.45" customHeight="1"/>
    <row r="795" ht="20.45" customHeight="1"/>
    <row r="796" ht="20.45" customHeight="1"/>
    <row r="797" ht="20.45" customHeight="1"/>
    <row r="798" ht="20.45" customHeight="1"/>
    <row r="799" ht="20.45" customHeight="1"/>
    <row r="800" ht="20.45" customHeight="1"/>
    <row r="801" ht="20.45" customHeight="1"/>
    <row r="802" ht="20.45" customHeight="1"/>
    <row r="803" ht="20.45" customHeight="1"/>
    <row r="804" ht="20.45" customHeight="1"/>
    <row r="805" ht="20.45" customHeight="1"/>
    <row r="806" ht="20.45" customHeight="1"/>
    <row r="807" ht="20.45" customHeight="1"/>
    <row r="808" ht="20.45" customHeight="1"/>
    <row r="809" ht="20.45" customHeight="1"/>
    <row r="810" ht="20.45" customHeight="1"/>
    <row r="811" ht="20.45" customHeight="1"/>
    <row r="812" ht="20.45" customHeight="1"/>
    <row r="813" ht="20.45" customHeight="1"/>
    <row r="814" ht="20.45" customHeight="1"/>
    <row r="815" ht="20.45" customHeight="1"/>
    <row r="816" ht="20.45" customHeight="1"/>
    <row r="817" ht="20.45" customHeight="1"/>
    <row r="818" ht="20.45" customHeight="1"/>
    <row r="819" ht="20.45" customHeight="1"/>
    <row r="820" ht="20.45" customHeight="1"/>
    <row r="821" ht="20.45" customHeight="1"/>
    <row r="822" ht="20.45" customHeight="1"/>
    <row r="823" ht="20.45" customHeight="1"/>
    <row r="824" ht="20.45" customHeight="1"/>
    <row r="825" ht="20.45" customHeight="1"/>
    <row r="826" ht="20.45" customHeight="1"/>
    <row r="827" ht="20.45" customHeight="1"/>
    <row r="828" ht="20.45" customHeight="1"/>
    <row r="829" ht="20.45" customHeight="1"/>
    <row r="830" ht="20.45" customHeight="1"/>
    <row r="831" ht="20.45" customHeight="1"/>
    <row r="832" ht="20.45" customHeight="1"/>
    <row r="833" ht="20.45" customHeight="1"/>
    <row r="834" ht="20.45" customHeight="1"/>
    <row r="835" ht="20.45" customHeight="1"/>
    <row r="836" ht="20.45" customHeight="1"/>
    <row r="837" ht="20.45" customHeight="1"/>
    <row r="838" ht="20.45" customHeight="1"/>
    <row r="839" ht="20.45" customHeight="1"/>
    <row r="840" ht="20.45" customHeight="1"/>
    <row r="841" ht="20.45" customHeight="1"/>
    <row r="842" ht="20.45" customHeight="1"/>
    <row r="843" ht="20.45" customHeight="1"/>
    <row r="844" ht="20.45" customHeight="1"/>
    <row r="845" ht="20.45" customHeight="1"/>
    <row r="846" ht="20.45" customHeight="1"/>
    <row r="847" ht="20.45" customHeight="1"/>
    <row r="848" ht="20.45" customHeight="1"/>
    <row r="849" ht="20.45" customHeight="1"/>
    <row r="850" ht="20.45" customHeight="1"/>
    <row r="851" ht="20.45" customHeight="1"/>
    <row r="852" ht="20.45" customHeight="1"/>
    <row r="853" ht="20.45" customHeight="1"/>
    <row r="854" ht="20.45" customHeight="1"/>
    <row r="855" ht="20.45" customHeight="1"/>
    <row r="856" ht="20.45" customHeight="1"/>
    <row r="857" ht="20.45" customHeight="1"/>
    <row r="858" ht="20.45" customHeight="1"/>
    <row r="859" ht="20.45" customHeight="1"/>
    <row r="860" ht="20.45" customHeight="1"/>
    <row r="861" ht="20.45" customHeight="1"/>
    <row r="862" ht="20.45" customHeight="1"/>
    <row r="863" ht="20.45" customHeight="1"/>
    <row r="864" ht="20.45" customHeight="1"/>
    <row r="865" ht="20.45" customHeight="1"/>
    <row r="866" ht="20.45" customHeight="1"/>
    <row r="867" ht="20.45" customHeight="1"/>
    <row r="868" ht="20.45" customHeight="1"/>
    <row r="869" ht="20.45" customHeight="1"/>
    <row r="870" ht="20.45" customHeight="1"/>
    <row r="871" ht="20.45" customHeight="1"/>
    <row r="872" ht="20.45" customHeight="1"/>
    <row r="873" ht="20.45" customHeight="1"/>
    <row r="874" ht="20.45" customHeight="1"/>
    <row r="875" ht="20.45" customHeight="1"/>
    <row r="876" ht="20.45" customHeight="1"/>
    <row r="877" ht="20.45" customHeight="1"/>
    <row r="878" ht="20.45" customHeight="1"/>
    <row r="879" ht="20.45" customHeight="1"/>
    <row r="880" ht="20.45" customHeight="1"/>
    <row r="881" ht="20.45" customHeight="1"/>
    <row r="882" ht="20.45" customHeight="1"/>
    <row r="883" ht="20.45" customHeight="1"/>
    <row r="884" ht="20.45" customHeight="1"/>
    <row r="885" ht="20.45" customHeight="1"/>
    <row r="886" ht="20.45" customHeight="1"/>
    <row r="887" ht="20.45" customHeight="1"/>
    <row r="888" ht="20.45" customHeight="1"/>
    <row r="889" ht="20.45" customHeight="1"/>
    <row r="890" ht="20.45" customHeight="1"/>
    <row r="891" ht="20.45" customHeight="1"/>
    <row r="892" ht="20.45" customHeight="1"/>
    <row r="893" ht="20.45" customHeight="1"/>
    <row r="894" ht="20.45" customHeight="1"/>
    <row r="895" ht="20.45" customHeight="1"/>
    <row r="896" ht="20.45" customHeight="1"/>
    <row r="897" ht="20.45" customHeight="1"/>
    <row r="898" ht="20.45" customHeight="1"/>
    <row r="899" ht="20.45" customHeight="1"/>
    <row r="900" ht="20.45" customHeight="1"/>
  </sheetData>
  <sheetProtection insertColumns="0" insertRows="0" deleteColumns="0" deleteRows="0" autoFilter="0"/>
  <mergeCells count="42">
    <mergeCell ref="P24:R24"/>
    <mergeCell ref="P25:R25"/>
    <mergeCell ref="B19:B21"/>
    <mergeCell ref="C19:C21"/>
    <mergeCell ref="D19:D21"/>
    <mergeCell ref="E19:E21"/>
    <mergeCell ref="F19:F21"/>
    <mergeCell ref="G19:G21"/>
    <mergeCell ref="B16:B17"/>
    <mergeCell ref="C16:C17"/>
    <mergeCell ref="D16:D17"/>
    <mergeCell ref="E16:E17"/>
    <mergeCell ref="T19:T21"/>
    <mergeCell ref="L6:L7"/>
    <mergeCell ref="M6:M7"/>
    <mergeCell ref="N6:N7"/>
    <mergeCell ref="O6:O7"/>
    <mergeCell ref="B11:B14"/>
    <mergeCell ref="C11:C14"/>
    <mergeCell ref="D11:D14"/>
    <mergeCell ref="E11:E14"/>
    <mergeCell ref="B8:B10"/>
    <mergeCell ref="C8:C10"/>
    <mergeCell ref="D8:D10"/>
    <mergeCell ref="E8:E10"/>
    <mergeCell ref="K6:K7"/>
    <mergeCell ref="V5:W5"/>
    <mergeCell ref="V6:W6"/>
    <mergeCell ref="O5:S5"/>
    <mergeCell ref="X5:Y5"/>
    <mergeCell ref="B6:B7"/>
    <mergeCell ref="C6:C7"/>
    <mergeCell ref="D6:D7"/>
    <mergeCell ref="E6:E7"/>
    <mergeCell ref="F6:F7"/>
    <mergeCell ref="G6:G7"/>
    <mergeCell ref="H6:H7"/>
    <mergeCell ref="I6:J6"/>
    <mergeCell ref="P6:Q6"/>
    <mergeCell ref="R6:S6"/>
    <mergeCell ref="T6:T7"/>
    <mergeCell ref="X6:Y6"/>
  </mergeCells>
  <phoneticPr fontId="3"/>
  <dataValidations count="2">
    <dataValidation type="list" allowBlank="1" showInputMessage="1" showErrorMessage="1" sqref="M8:M21">
      <formula1>"新設,全面改修,一部更新,補修,除却"</formula1>
    </dataValidation>
    <dataValidation type="list" allowBlank="1" showInputMessage="1" showErrorMessage="1" sqref="N8:N21">
      <formula1>"所有,管理受託"</formula1>
    </dataValidation>
  </dataValidations>
  <pageMargins left="0.9055118110236221" right="0.9055118110236221" top="0.78740157480314965" bottom="0.78740157480314965" header="0.31496062992125984" footer="0.31496062992125984"/>
  <pageSetup paperSize="8" scale="61" fitToHeight="0" orientation="landscape" r:id="rId1"/>
  <headerFooter differentFirst="1"/>
  <rowBreaks count="1" manualBreakCount="1">
    <brk id="31" max="1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X60"/>
  <sheetViews>
    <sheetView workbookViewId="0">
      <selection activeCell="D28" sqref="D28"/>
    </sheetView>
  </sheetViews>
  <sheetFormatPr defaultRowHeight="16.5"/>
  <cols>
    <col min="1" max="1" width="4.125" customWidth="1"/>
    <col min="2" max="2" width="13.875" customWidth="1"/>
    <col min="3" max="3" width="31.625" customWidth="1"/>
    <col min="4" max="4" width="19.125" customWidth="1"/>
    <col min="5" max="5" width="0.875" customWidth="1"/>
    <col min="6" max="6" width="43.5" style="109" customWidth="1"/>
    <col min="24" max="24" width="13" customWidth="1"/>
  </cols>
  <sheetData>
    <row r="1" spans="1:24" ht="17.25" thickBot="1">
      <c r="A1" s="108"/>
      <c r="B1" s="108"/>
      <c r="C1" s="109"/>
      <c r="D1" s="108" t="s">
        <v>73</v>
      </c>
    </row>
    <row r="2" spans="1:24" ht="21.75" customHeight="1" thickBot="1">
      <c r="A2" s="254" t="s">
        <v>74</v>
      </c>
      <c r="B2" s="255"/>
      <c r="C2" s="256"/>
      <c r="D2" s="110" t="s">
        <v>75</v>
      </c>
      <c r="X2" s="145">
        <v>43555</v>
      </c>
    </row>
    <row r="3" spans="1:24" hidden="1">
      <c r="A3" s="111"/>
      <c r="B3" s="112"/>
      <c r="C3" s="113"/>
      <c r="D3" s="114"/>
      <c r="X3" s="145">
        <v>43921</v>
      </c>
    </row>
    <row r="4" spans="1:24" hidden="1">
      <c r="A4" s="111"/>
      <c r="B4" s="112"/>
      <c r="C4" s="113"/>
      <c r="D4" s="114"/>
      <c r="X4" s="145">
        <f>X3+365</f>
        <v>44286</v>
      </c>
    </row>
    <row r="5" spans="1:24" hidden="1">
      <c r="A5" s="111"/>
      <c r="B5" s="112"/>
      <c r="C5" s="113"/>
      <c r="D5" s="114"/>
      <c r="X5" s="145">
        <f t="shared" ref="X5:X60" si="0">X4+365</f>
        <v>44651</v>
      </c>
    </row>
    <row r="6" spans="1:24" hidden="1">
      <c r="A6" s="111"/>
      <c r="B6" s="112"/>
      <c r="C6" s="113"/>
      <c r="D6" s="114"/>
      <c r="X6" s="145">
        <f t="shared" si="0"/>
        <v>45016</v>
      </c>
    </row>
    <row r="7" spans="1:24" hidden="1">
      <c r="A7" s="111"/>
      <c r="B7" s="112"/>
      <c r="C7" s="113"/>
      <c r="D7" s="114"/>
      <c r="X7" s="145">
        <f>X6+366</f>
        <v>45382</v>
      </c>
    </row>
    <row r="8" spans="1:24" hidden="1">
      <c r="A8" s="111"/>
      <c r="B8" s="112"/>
      <c r="C8" s="113"/>
      <c r="D8" s="114"/>
      <c r="X8" s="145">
        <f t="shared" si="0"/>
        <v>45747</v>
      </c>
    </row>
    <row r="9" spans="1:24" ht="18.75" hidden="1" customHeight="1">
      <c r="A9" s="111"/>
      <c r="B9" s="112"/>
      <c r="C9" s="113"/>
      <c r="D9" s="114"/>
      <c r="X9" s="145">
        <f t="shared" si="0"/>
        <v>46112</v>
      </c>
    </row>
    <row r="10" spans="1:24" hidden="1">
      <c r="A10" s="111"/>
      <c r="B10" s="112"/>
      <c r="C10" s="113"/>
      <c r="D10" s="114"/>
      <c r="X10" s="145">
        <f t="shared" si="0"/>
        <v>46477</v>
      </c>
    </row>
    <row r="11" spans="1:24" ht="21" hidden="1" customHeight="1">
      <c r="A11" s="111"/>
      <c r="B11" s="112"/>
      <c r="C11" s="113"/>
      <c r="D11" s="114"/>
      <c r="F11" s="121"/>
      <c r="X11" s="145">
        <f>X10+366</f>
        <v>46843</v>
      </c>
    </row>
    <row r="12" spans="1:24" ht="18.75" hidden="1" customHeight="1">
      <c r="A12" s="111"/>
      <c r="B12" s="112"/>
      <c r="C12" s="113"/>
      <c r="D12" s="114"/>
      <c r="F12" s="121"/>
      <c r="X12" s="145">
        <f t="shared" si="0"/>
        <v>47208</v>
      </c>
    </row>
    <row r="13" spans="1:24" hidden="1">
      <c r="A13" s="111"/>
      <c r="B13" s="112"/>
      <c r="C13" s="113"/>
      <c r="D13" s="114"/>
      <c r="F13" s="121"/>
      <c r="X13" s="145">
        <f t="shared" si="0"/>
        <v>47573</v>
      </c>
    </row>
    <row r="14" spans="1:24" hidden="1">
      <c r="A14" s="111"/>
      <c r="B14" s="112"/>
      <c r="C14" s="113"/>
      <c r="D14" s="114"/>
      <c r="F14" s="121"/>
      <c r="X14" s="145">
        <f t="shared" si="0"/>
        <v>47938</v>
      </c>
    </row>
    <row r="15" spans="1:24" hidden="1">
      <c r="A15" s="111"/>
      <c r="B15" s="112"/>
      <c r="C15" s="113"/>
      <c r="D15" s="114"/>
      <c r="F15" s="121"/>
      <c r="X15" s="145">
        <f>X14+366</f>
        <v>48304</v>
      </c>
    </row>
    <row r="16" spans="1:24" hidden="1">
      <c r="A16" s="111"/>
      <c r="B16" s="112"/>
      <c r="C16" s="113"/>
      <c r="D16" s="114"/>
      <c r="F16" s="121"/>
      <c r="X16" s="145">
        <f t="shared" si="0"/>
        <v>48669</v>
      </c>
    </row>
    <row r="17" spans="1:24" ht="18.75" hidden="1" customHeight="1">
      <c r="A17" s="111"/>
      <c r="B17" s="112"/>
      <c r="C17" s="113"/>
      <c r="D17" s="114"/>
      <c r="F17" s="121"/>
      <c r="X17" s="145">
        <f t="shared" si="0"/>
        <v>49034</v>
      </c>
    </row>
    <row r="18" spans="1:24" hidden="1">
      <c r="A18" s="111"/>
      <c r="B18" s="112"/>
      <c r="C18" s="113"/>
      <c r="D18" s="114"/>
      <c r="F18" s="121"/>
      <c r="X18" s="145">
        <f t="shared" si="0"/>
        <v>49399</v>
      </c>
    </row>
    <row r="19" spans="1:24" ht="18.75" hidden="1" customHeight="1">
      <c r="A19" s="111"/>
      <c r="B19" s="112"/>
      <c r="C19" s="113"/>
      <c r="D19" s="114"/>
      <c r="F19" s="121"/>
      <c r="X19" s="145">
        <f>X18+366</f>
        <v>49765</v>
      </c>
    </row>
    <row r="20" spans="1:24" hidden="1">
      <c r="A20" s="111"/>
      <c r="B20" s="112"/>
      <c r="C20" s="113"/>
      <c r="D20" s="114"/>
      <c r="F20" s="121"/>
      <c r="X20" s="145">
        <f t="shared" si="0"/>
        <v>50130</v>
      </c>
    </row>
    <row r="21" spans="1:24" hidden="1">
      <c r="A21" s="111"/>
      <c r="B21" s="112"/>
      <c r="C21" s="113"/>
      <c r="D21" s="114"/>
      <c r="F21" s="121"/>
      <c r="X21" s="145">
        <f t="shared" si="0"/>
        <v>50495</v>
      </c>
    </row>
    <row r="22" spans="1:24" hidden="1">
      <c r="A22" s="111"/>
      <c r="B22" s="112"/>
      <c r="C22" s="113"/>
      <c r="D22" s="114"/>
      <c r="F22" s="121"/>
      <c r="X22" s="145">
        <f t="shared" si="0"/>
        <v>50860</v>
      </c>
    </row>
    <row r="23" spans="1:24" hidden="1">
      <c r="A23" s="111"/>
      <c r="B23" s="112"/>
      <c r="C23" s="113"/>
      <c r="D23" s="114"/>
      <c r="X23" s="145">
        <f>X22+366</f>
        <v>51226</v>
      </c>
    </row>
    <row r="24" spans="1:24" hidden="1">
      <c r="A24" s="111"/>
      <c r="B24" s="112"/>
      <c r="C24" s="113"/>
      <c r="D24" s="114"/>
      <c r="X24" s="145">
        <f t="shared" si="0"/>
        <v>51591</v>
      </c>
    </row>
    <row r="25" spans="1:24" hidden="1">
      <c r="A25" s="111"/>
      <c r="B25" s="112"/>
      <c r="C25" s="113"/>
      <c r="D25" s="114"/>
      <c r="X25" s="145">
        <f t="shared" si="0"/>
        <v>51956</v>
      </c>
    </row>
    <row r="26" spans="1:24" hidden="1">
      <c r="A26" s="111"/>
      <c r="B26" s="112"/>
      <c r="C26" s="113"/>
      <c r="D26" s="114"/>
      <c r="X26" s="145">
        <f t="shared" si="0"/>
        <v>52321</v>
      </c>
    </row>
    <row r="27" spans="1:24" ht="21" customHeight="1">
      <c r="A27" s="111"/>
      <c r="B27" s="112" t="s">
        <v>79</v>
      </c>
      <c r="C27" s="113" t="s">
        <v>81</v>
      </c>
      <c r="D27" s="114">
        <f>SUMIF(台帳!F$6:F$26,"="&amp;C27,台帳!N$6:N$26)</f>
        <v>0</v>
      </c>
      <c r="F27" s="121"/>
      <c r="X27" s="145">
        <f>X26+366</f>
        <v>52687</v>
      </c>
    </row>
    <row r="28" spans="1:24" ht="18.75" customHeight="1">
      <c r="A28" s="111"/>
      <c r="B28" s="112"/>
      <c r="C28" s="113"/>
      <c r="D28" s="114">
        <f>SUMIF(台帳!F$6:F$26,"="&amp;C28,台帳!N$6:N$26)</f>
        <v>0</v>
      </c>
      <c r="F28" s="121"/>
      <c r="X28" s="145">
        <f t="shared" si="0"/>
        <v>53052</v>
      </c>
    </row>
    <row r="29" spans="1:24">
      <c r="A29" s="111"/>
      <c r="B29" s="112"/>
      <c r="C29" s="113"/>
      <c r="D29" s="114"/>
      <c r="F29" s="121"/>
      <c r="X29" s="145">
        <f t="shared" si="0"/>
        <v>53417</v>
      </c>
    </row>
    <row r="30" spans="1:24" ht="17.25" thickBot="1">
      <c r="A30" s="133"/>
      <c r="B30" s="134"/>
      <c r="C30" s="135"/>
      <c r="D30" s="136"/>
      <c r="X30" s="145">
        <f t="shared" si="0"/>
        <v>53782</v>
      </c>
    </row>
    <row r="31" spans="1:24" hidden="1">
      <c r="A31" s="111"/>
      <c r="B31" s="112"/>
      <c r="C31" s="113"/>
      <c r="D31" s="114"/>
      <c r="X31" s="145">
        <f>X30+366</f>
        <v>54148</v>
      </c>
    </row>
    <row r="32" spans="1:24" hidden="1">
      <c r="A32" s="111"/>
      <c r="B32" s="112"/>
      <c r="C32" s="113"/>
      <c r="D32" s="114"/>
      <c r="X32" s="145">
        <f t="shared" si="0"/>
        <v>54513</v>
      </c>
    </row>
    <row r="33" spans="1:24" hidden="1">
      <c r="A33" s="111"/>
      <c r="B33" s="112"/>
      <c r="C33" s="113"/>
      <c r="D33" s="114"/>
      <c r="X33" s="145">
        <f t="shared" si="0"/>
        <v>54878</v>
      </c>
    </row>
    <row r="34" spans="1:24" hidden="1">
      <c r="A34" s="111"/>
      <c r="B34" s="112"/>
      <c r="C34" s="113"/>
      <c r="D34" s="114"/>
      <c r="X34" s="145">
        <f t="shared" si="0"/>
        <v>55243</v>
      </c>
    </row>
    <row r="35" spans="1:24" hidden="1">
      <c r="A35" s="111"/>
      <c r="B35" s="112"/>
      <c r="C35" s="113"/>
      <c r="D35" s="114"/>
      <c r="X35" s="145">
        <f>X34+366</f>
        <v>55609</v>
      </c>
    </row>
    <row r="36" spans="1:24" ht="17.25" hidden="1" thickBot="1">
      <c r="A36" s="116"/>
      <c r="B36" s="117"/>
      <c r="C36" s="118"/>
      <c r="D36" s="115"/>
      <c r="X36" s="145">
        <f t="shared" si="0"/>
        <v>55974</v>
      </c>
    </row>
    <row r="37" spans="1:24">
      <c r="B37" s="67"/>
      <c r="D37" s="122"/>
      <c r="X37" s="145">
        <f t="shared" si="0"/>
        <v>56339</v>
      </c>
    </row>
    <row r="38" spans="1:24">
      <c r="B38" s="67"/>
      <c r="X38" s="145">
        <f t="shared" si="0"/>
        <v>56704</v>
      </c>
    </row>
    <row r="39" spans="1:24">
      <c r="B39" s="67"/>
      <c r="X39" s="145">
        <f>X38+366</f>
        <v>57070</v>
      </c>
    </row>
    <row r="40" spans="1:24">
      <c r="X40" s="145">
        <f t="shared" si="0"/>
        <v>57435</v>
      </c>
    </row>
    <row r="41" spans="1:24">
      <c r="X41" s="145">
        <f t="shared" si="0"/>
        <v>57800</v>
      </c>
    </row>
    <row r="42" spans="1:24">
      <c r="X42" s="145">
        <f t="shared" si="0"/>
        <v>58165</v>
      </c>
    </row>
    <row r="43" spans="1:24">
      <c r="X43" s="145">
        <f>X42+366</f>
        <v>58531</v>
      </c>
    </row>
    <row r="44" spans="1:24">
      <c r="X44" s="145">
        <f t="shared" si="0"/>
        <v>58896</v>
      </c>
    </row>
    <row r="45" spans="1:24">
      <c r="X45" s="145">
        <f t="shared" si="0"/>
        <v>59261</v>
      </c>
    </row>
    <row r="46" spans="1:24">
      <c r="X46" s="145">
        <f t="shared" si="0"/>
        <v>59626</v>
      </c>
    </row>
    <row r="47" spans="1:24">
      <c r="X47" s="145">
        <f>X46+366</f>
        <v>59992</v>
      </c>
    </row>
    <row r="48" spans="1:24">
      <c r="X48" s="145">
        <f t="shared" si="0"/>
        <v>60357</v>
      </c>
    </row>
    <row r="49" spans="24:24">
      <c r="X49" s="145">
        <f t="shared" si="0"/>
        <v>60722</v>
      </c>
    </row>
    <row r="50" spans="24:24">
      <c r="X50" s="145">
        <f t="shared" si="0"/>
        <v>61087</v>
      </c>
    </row>
    <row r="51" spans="24:24">
      <c r="X51" s="145">
        <f>X50+366</f>
        <v>61453</v>
      </c>
    </row>
    <row r="52" spans="24:24">
      <c r="X52" s="145">
        <f t="shared" si="0"/>
        <v>61818</v>
      </c>
    </row>
    <row r="53" spans="24:24">
      <c r="X53" s="145">
        <f t="shared" si="0"/>
        <v>62183</v>
      </c>
    </row>
    <row r="54" spans="24:24">
      <c r="X54" s="145">
        <f t="shared" si="0"/>
        <v>62548</v>
      </c>
    </row>
    <row r="55" spans="24:24">
      <c r="X55" s="145">
        <f>X54+366</f>
        <v>62914</v>
      </c>
    </row>
    <row r="56" spans="24:24">
      <c r="X56" s="145">
        <f t="shared" si="0"/>
        <v>63279</v>
      </c>
    </row>
    <row r="57" spans="24:24">
      <c r="X57" s="145">
        <f t="shared" si="0"/>
        <v>63644</v>
      </c>
    </row>
    <row r="58" spans="24:24">
      <c r="X58" s="145">
        <f t="shared" si="0"/>
        <v>64009</v>
      </c>
    </row>
    <row r="59" spans="24:24">
      <c r="X59" s="145">
        <f>X58+366</f>
        <v>64375</v>
      </c>
    </row>
    <row r="60" spans="24:24">
      <c r="X60" s="145">
        <f t="shared" si="0"/>
        <v>64740</v>
      </c>
    </row>
  </sheetData>
  <mergeCells count="1">
    <mergeCell ref="A2:C2"/>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初めに</vt:lpstr>
      <vt:lpstr>台帳</vt:lpstr>
      <vt:lpstr>記入例</vt:lpstr>
      <vt:lpstr>記入の留意点</vt:lpstr>
      <vt:lpstr>科目別集計</vt:lpstr>
      <vt:lpstr>記入の留意点!Print_Area</vt:lpstr>
      <vt:lpstr>記入例!Print_Area</vt:lpstr>
      <vt:lpstr>初めに!Print_Area</vt:lpstr>
      <vt:lpstr>台帳!Print_Area</vt:lpstr>
      <vt:lpstr>台帳!Print_Titles</vt:lpstr>
      <vt:lpstr>その他固定資産</vt:lpstr>
      <vt:lpstr>基本財産</vt:lpstr>
      <vt:lpstr>特定資産</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千葉県</cp:lastModifiedBy>
  <cp:lastPrinted>2022-09-13T02:05:05Z</cp:lastPrinted>
  <dcterms:created xsi:type="dcterms:W3CDTF">2018-12-27T01:28:31Z</dcterms:created>
  <dcterms:modified xsi:type="dcterms:W3CDTF">2022-10-17T00:34:43Z</dcterms:modified>
</cp:coreProperties>
</file>