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6915" windowHeight="8835" activeTab="0"/>
  </bookViews>
  <sheets>
    <sheet name="人口" sheetId="1" r:id="rId1"/>
  </sheets>
  <definedNames>
    <definedName name="_xlnm.Print_Area" localSheetId="0">'人口'!$A$1:$I$62</definedName>
  </definedNames>
  <calcPr fullCalcOnLoad="1"/>
</workbook>
</file>

<file path=xl/sharedStrings.xml><?xml version="1.0" encoding="utf-8"?>
<sst xmlns="http://schemas.openxmlformats.org/spreadsheetml/2006/main" count="150" uniqueCount="142">
  <si>
    <t>市町村</t>
  </si>
  <si>
    <t>県計</t>
  </si>
  <si>
    <t>市計</t>
  </si>
  <si>
    <t>郡計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</si>
  <si>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</si>
  <si>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</si>
  <si>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</si>
  <si>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</si>
  <si>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</si>
  <si>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</si>
  <si>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</si>
  <si>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</si>
  <si>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佐原市</t>
  </si>
  <si>
    <t>茂原市</t>
  </si>
  <si>
    <t>成田市</t>
  </si>
  <si>
    <t>佐倉市</t>
  </si>
  <si>
    <t>東金市</t>
  </si>
  <si>
    <t>八日市場市</t>
  </si>
  <si>
    <t>旭市</t>
  </si>
  <si>
    <t>習志野市</t>
  </si>
  <si>
    <t>柏市</t>
  </si>
  <si>
    <t>勝浦市</t>
  </si>
  <si>
    <t>東葛飾郡</t>
  </si>
  <si>
    <t>関宿町</t>
  </si>
  <si>
    <t>印旛郡</t>
  </si>
  <si>
    <t>酒々井町</t>
  </si>
  <si>
    <t>印旛村</t>
  </si>
  <si>
    <t>本埜村</t>
  </si>
  <si>
    <t>栄町</t>
  </si>
  <si>
    <t>香取郡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</si>
  <si>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</si>
  <si>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</si>
  <si>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</si>
  <si>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</si>
  <si>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</si>
  <si>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</si>
  <si>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</si>
  <si>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</si>
  <si>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</si>
  <si>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海上郡</t>
  </si>
  <si>
    <t>海上町</t>
  </si>
  <si>
    <t>飯岡町</t>
  </si>
  <si>
    <t>匝瑳郡</t>
  </si>
  <si>
    <t>光町</t>
  </si>
  <si>
    <t>野栄町</t>
  </si>
  <si>
    <t>山武郡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</si>
  <si>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</si>
  <si>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</si>
  <si>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</si>
  <si>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</si>
  <si>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</si>
  <si>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</si>
  <si>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</si>
  <si>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</si>
  <si>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長生郡</t>
  </si>
  <si>
    <t>一宮町</t>
  </si>
  <si>
    <t>長生村</t>
  </si>
  <si>
    <t>白子町</t>
  </si>
  <si>
    <t>長柄町</t>
  </si>
  <si>
    <t>長南町</t>
  </si>
  <si>
    <t>夷隅郡</t>
  </si>
  <si>
    <t>大多喜町</t>
  </si>
  <si>
    <t>夷隅町</t>
  </si>
  <si>
    <t>御宿町</t>
  </si>
  <si>
    <t>大原町</t>
  </si>
  <si>
    <t>安房郡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</si>
  <si>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</si>
  <si>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</si>
  <si>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</si>
  <si>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</si>
  <si>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</si>
  <si>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</si>
  <si>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</si>
  <si>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</si>
  <si>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天津小湊町</t>
  </si>
  <si>
    <t>印西町</t>
  </si>
  <si>
    <t>八街町</t>
  </si>
  <si>
    <t>君津郡</t>
  </si>
  <si>
    <t>富里村</t>
  </si>
  <si>
    <t>睦沢村</t>
  </si>
  <si>
    <t>四街道町</t>
  </si>
  <si>
    <t>浦安町</t>
  </si>
  <si>
    <t>保健所</t>
  </si>
  <si>
    <t>人口</t>
  </si>
  <si>
    <t>中央</t>
  </si>
  <si>
    <t>市川</t>
  </si>
  <si>
    <t>松戸</t>
  </si>
  <si>
    <t>野田</t>
  </si>
  <si>
    <t>佐倉</t>
  </si>
  <si>
    <t>佐原</t>
  </si>
  <si>
    <t>（保健所）</t>
  </si>
  <si>
    <t>銚子</t>
  </si>
  <si>
    <t>八日市場</t>
  </si>
  <si>
    <t>東金</t>
  </si>
  <si>
    <t>茂原</t>
  </si>
  <si>
    <t>勝浦</t>
  </si>
  <si>
    <t>館山</t>
  </si>
  <si>
    <t>木更津</t>
  </si>
  <si>
    <t>鴨川</t>
  </si>
  <si>
    <t>船橋</t>
  </si>
  <si>
    <t>松尾</t>
  </si>
  <si>
    <t>（市町村）</t>
  </si>
  <si>
    <t>本納町</t>
  </si>
  <si>
    <t>袖ケ浦町</t>
  </si>
  <si>
    <t>鎌ケ谷町</t>
  </si>
  <si>
    <t>江見町</t>
  </si>
  <si>
    <t>長狭町</t>
  </si>
  <si>
    <t>鴨川町</t>
  </si>
  <si>
    <t>平川町</t>
  </si>
  <si>
    <t>富来田町</t>
  </si>
  <si>
    <t>君津町</t>
  </si>
  <si>
    <t>富津町</t>
  </si>
  <si>
    <t>大佐和町</t>
  </si>
  <si>
    <t>天羽町</t>
  </si>
  <si>
    <t>我孫子町</t>
  </si>
  <si>
    <t>小櫃村</t>
  </si>
  <si>
    <t>上総町</t>
  </si>
  <si>
    <t>小糸町</t>
  </si>
  <si>
    <t>清和村</t>
  </si>
  <si>
    <t>土気町</t>
  </si>
  <si>
    <t>流山町</t>
  </si>
  <si>
    <t>八千代町</t>
  </si>
  <si>
    <t>千葉郡</t>
  </si>
  <si>
    <t>市原郡</t>
  </si>
  <si>
    <t>南総町</t>
  </si>
  <si>
    <t>加茂村</t>
  </si>
  <si>
    <t>沼南村</t>
  </si>
  <si>
    <t>白井村</t>
  </si>
  <si>
    <t>世帯数</t>
  </si>
  <si>
    <t>峰上村</t>
  </si>
  <si>
    <t>市原町</t>
  </si>
  <si>
    <t>五井町</t>
  </si>
  <si>
    <t>姉崎町</t>
  </si>
  <si>
    <t>三和町</t>
  </si>
  <si>
    <t>泉町</t>
  </si>
  <si>
    <t>第１表　市町村別人口および世帯数</t>
  </si>
  <si>
    <t>五井</t>
  </si>
  <si>
    <t>市津村</t>
  </si>
  <si>
    <t>長者町</t>
  </si>
  <si>
    <t>太東町</t>
  </si>
  <si>
    <r>
      <t>昭和3</t>
    </r>
    <r>
      <rPr>
        <sz val="14"/>
        <rFont val="ＭＳ 明朝"/>
        <family val="1"/>
      </rPr>
      <t>4</t>
    </r>
    <r>
      <rPr>
        <sz val="14"/>
        <rFont val="ＭＳ 明朝"/>
        <family val="1"/>
      </rPr>
      <t>年</t>
    </r>
    <r>
      <rPr>
        <sz val="14"/>
        <rFont val="ＭＳ 明朝"/>
        <family val="1"/>
      </rPr>
      <t>3</t>
    </r>
    <r>
      <rPr>
        <sz val="14"/>
        <rFont val="ＭＳ 明朝"/>
        <family val="1"/>
      </rPr>
      <t>月</t>
    </r>
    <r>
      <rPr>
        <sz val="14"/>
        <rFont val="ＭＳ 明朝"/>
        <family val="1"/>
      </rPr>
      <t>31</t>
    </r>
    <r>
      <rPr>
        <sz val="14"/>
        <rFont val="ＭＳ 明朝"/>
        <family val="1"/>
      </rPr>
      <t>日現在　住民登録数</t>
    </r>
  </si>
  <si>
    <t>※毎月常住人口（各年１０月１日現在）は、調査を実施していない。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</si>
</sst>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0.00_ "/>
    <numFmt numFmtId="179" formatCode="#,##0.0;[Red]\-#,##0.0"/>
    <numFmt numFmtId="180" formatCode="#,##0.00_ ;[Red]\-#,##0.00\ "/>
  </numFmts>
  <fonts count="7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sz val="14"/>
      <name val="ＭＳ ゴシック"/>
      <family val="3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</cellStyleXfs>
  <cellXfs count="55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vertical="center"/>
      <protection/>
    </xf>
    <xf numFmtId="37" fontId="5" fillId="0" borderId="6" xfId="0" applyNumberFormat="1" applyFont="1" applyBorder="1" applyAlignment="1" applyProtection="1">
      <alignment vertical="center"/>
      <protection/>
    </xf>
    <xf numFmtId="0" fontId="5" fillId="0" borderId="7" xfId="0" applyFont="1" applyBorder="1" applyAlignment="1" applyProtection="1">
      <alignment vertical="center"/>
      <protection/>
    </xf>
    <xf numFmtId="37" fontId="5" fillId="0" borderId="7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5" fillId="0" borderId="8" xfId="0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37" fontId="0" fillId="0" borderId="7" xfId="0" applyNumberFormat="1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7" xfId="0" applyFont="1" applyBorder="1" applyAlignment="1">
      <alignment/>
    </xf>
    <xf numFmtId="37" fontId="0" fillId="0" borderId="0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5" fillId="0" borderId="6" xfId="0" applyFont="1" applyBorder="1" applyAlignment="1" applyProtection="1">
      <alignment vertical="center"/>
      <protection/>
    </xf>
    <xf numFmtId="37" fontId="5" fillId="0" borderId="9" xfId="0" applyNumberFormat="1" applyFont="1" applyBorder="1" applyAlignment="1" applyProtection="1">
      <alignment vertical="center"/>
      <protection/>
    </xf>
    <xf numFmtId="37" fontId="0" fillId="0" borderId="10" xfId="0" applyNumberFormat="1" applyFont="1" applyBorder="1" applyAlignment="1" applyProtection="1">
      <alignment vertical="center"/>
      <protection/>
    </xf>
    <xf numFmtId="37" fontId="5" fillId="0" borderId="10" xfId="0" applyNumberFormat="1" applyFont="1" applyBorder="1" applyAlignment="1" applyProtection="1">
      <alignment vertical="center"/>
      <protection/>
    </xf>
    <xf numFmtId="0" fontId="0" fillId="0" borderId="11" xfId="0" applyFont="1" applyBorder="1" applyAlignment="1">
      <alignment/>
    </xf>
    <xf numFmtId="0" fontId="0" fillId="0" borderId="12" xfId="0" applyFont="1" applyBorder="1" applyAlignment="1" applyProtection="1">
      <alignment vertical="center"/>
      <protection/>
    </xf>
    <xf numFmtId="37" fontId="0" fillId="0" borderId="12" xfId="0" applyNumberFormat="1" applyFont="1" applyBorder="1" applyAlignment="1" applyProtection="1">
      <alignment vertical="center"/>
      <protection/>
    </xf>
    <xf numFmtId="37" fontId="5" fillId="0" borderId="13" xfId="0" applyNumberFormat="1" applyFont="1" applyBorder="1" applyAlignment="1" applyProtection="1">
      <alignment vertical="center"/>
      <protection/>
    </xf>
    <xf numFmtId="37" fontId="0" fillId="0" borderId="14" xfId="0" applyNumberFormat="1" applyFont="1" applyBorder="1" applyAlignment="1" applyProtection="1">
      <alignment vertical="center"/>
      <protection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7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7" xfId="0" applyFont="1" applyBorder="1" applyAlignment="1" applyProtection="1">
      <alignment vertical="center"/>
      <protection/>
    </xf>
    <xf numFmtId="37" fontId="0" fillId="0" borderId="14" xfId="0" applyNumberFormat="1" applyFont="1" applyBorder="1" applyAlignment="1" applyProtection="1">
      <alignment vertical="center"/>
      <protection/>
    </xf>
    <xf numFmtId="38" fontId="5" fillId="0" borderId="10" xfId="17" applyFont="1" applyBorder="1" applyAlignment="1" applyProtection="1">
      <alignment vertical="center"/>
      <protection/>
    </xf>
    <xf numFmtId="38" fontId="0" fillId="0" borderId="10" xfId="17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37" fontId="5" fillId="0" borderId="14" xfId="0" applyNumberFormat="1" applyFont="1" applyBorder="1" applyAlignment="1" applyProtection="1">
      <alignment vertical="center"/>
      <protection/>
    </xf>
    <xf numFmtId="38" fontId="5" fillId="0" borderId="14" xfId="17" applyFont="1" applyBorder="1" applyAlignment="1" applyProtection="1">
      <alignment vertical="center"/>
      <protection/>
    </xf>
    <xf numFmtId="38" fontId="0" fillId="0" borderId="14" xfId="17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102"/>
  <sheetViews>
    <sheetView tabSelected="1" workbookViewId="0" topLeftCell="A1">
      <pane ySplit="4" topLeftCell="BM41" activePane="bottomLeft" state="frozen"/>
      <selection pane="topLeft" activeCell="A1" sqref="A1"/>
      <selection pane="bottomLeft" activeCell="F53" sqref="F53:F54"/>
    </sheetView>
  </sheetViews>
  <sheetFormatPr defaultColWidth="10.66015625" defaultRowHeight="18"/>
  <cols>
    <col min="1" max="1" width="11.5" style="13" customWidth="1"/>
    <col min="2" max="2" width="8.41015625" style="13" bestFit="1" customWidth="1"/>
    <col min="3" max="3" width="10.41015625" style="13" customWidth="1"/>
    <col min="4" max="4" width="11.5" style="13" bestFit="1" customWidth="1"/>
    <col min="5" max="5" width="8.41015625" style="13" customWidth="1"/>
    <col min="6" max="6" width="10.41015625" style="13" customWidth="1"/>
    <col min="7" max="7" width="11.5" style="13" customWidth="1"/>
    <col min="8" max="8" width="8.41015625" style="13" customWidth="1"/>
    <col min="9" max="9" width="10.41015625" style="13" customWidth="1"/>
    <col min="10" max="16384" width="10.66015625" style="13" customWidth="1"/>
  </cols>
  <sheetData>
    <row r="1" spans="1:6" s="4" customFormat="1" ht="18.75">
      <c r="A1" s="22" t="s">
        <v>135</v>
      </c>
      <c r="B1" s="2"/>
      <c r="C1" s="2"/>
      <c r="E1" s="2"/>
      <c r="F1" s="2"/>
    </row>
    <row r="2" spans="1:9" s="4" customFormat="1" ht="18" thickBot="1">
      <c r="A2" s="1"/>
      <c r="B2" s="2"/>
      <c r="C2" s="2"/>
      <c r="D2" s="2"/>
      <c r="E2" s="2"/>
      <c r="F2" s="2"/>
      <c r="H2" s="3"/>
      <c r="I2" s="3" t="s">
        <v>140</v>
      </c>
    </row>
    <row r="3" spans="1:9" s="4" customFormat="1" ht="14.25" customHeight="1">
      <c r="A3" s="5" t="s">
        <v>82</v>
      </c>
      <c r="B3" s="49" t="s">
        <v>128</v>
      </c>
      <c r="C3" s="49" t="s">
        <v>83</v>
      </c>
      <c r="D3" s="6" t="s">
        <v>82</v>
      </c>
      <c r="E3" s="49" t="s">
        <v>128</v>
      </c>
      <c r="F3" s="51" t="s">
        <v>83</v>
      </c>
      <c r="G3" s="6" t="s">
        <v>82</v>
      </c>
      <c r="H3" s="51" t="s">
        <v>128</v>
      </c>
      <c r="I3" s="53" t="s">
        <v>83</v>
      </c>
    </row>
    <row r="4" spans="1:9" s="4" customFormat="1" ht="18" customHeight="1" thickBot="1">
      <c r="A4" s="7" t="s">
        <v>0</v>
      </c>
      <c r="B4" s="50"/>
      <c r="C4" s="50"/>
      <c r="D4" s="8" t="s">
        <v>0</v>
      </c>
      <c r="E4" s="50"/>
      <c r="F4" s="52"/>
      <c r="G4" s="8" t="s">
        <v>0</v>
      </c>
      <c r="H4" s="52"/>
      <c r="I4" s="54"/>
    </row>
    <row r="5" spans="1:9" ht="17.25">
      <c r="A5" s="9" t="s">
        <v>1</v>
      </c>
      <c r="B5" s="30">
        <f>B6+B7</f>
        <v>481501</v>
      </c>
      <c r="C5" s="30">
        <f>C6+C7</f>
        <v>2338968</v>
      </c>
      <c r="D5" s="23" t="s">
        <v>122</v>
      </c>
      <c r="E5" s="10">
        <f>SUM(E6:E7)</f>
        <v>5777</v>
      </c>
      <c r="F5" s="10">
        <f>SUM(F6:F7)</f>
        <v>29800</v>
      </c>
      <c r="G5" s="11" t="s">
        <v>54</v>
      </c>
      <c r="H5" s="30">
        <f>SUM(H6:H12)</f>
        <v>14722</v>
      </c>
      <c r="I5" s="24">
        <f>SUM(I6:I12)</f>
        <v>81170</v>
      </c>
    </row>
    <row r="6" spans="1:9" ht="17.25">
      <c r="A6" s="14" t="s">
        <v>2</v>
      </c>
      <c r="B6" s="12">
        <f>SUM(B32:B52)</f>
        <v>282250</v>
      </c>
      <c r="C6" s="12">
        <f>SUM(C32:C52)</f>
        <v>1267175</v>
      </c>
      <c r="D6" s="40" t="s">
        <v>134</v>
      </c>
      <c r="E6" s="41">
        <v>1694</v>
      </c>
      <c r="F6" s="41">
        <v>9626</v>
      </c>
      <c r="G6" s="15" t="s">
        <v>55</v>
      </c>
      <c r="H6" s="31">
        <v>2235</v>
      </c>
      <c r="I6" s="25">
        <v>11503</v>
      </c>
    </row>
    <row r="7" spans="1:9" ht="17.25">
      <c r="A7" s="14" t="s">
        <v>3</v>
      </c>
      <c r="B7" s="12">
        <f>SUM(E9,E17,E28,E39,E43,E47,H5,H14,H22,H36,E5,H50)</f>
        <v>199251</v>
      </c>
      <c r="C7" s="12">
        <f>SUM(F9,F17,F28,F39,F43,F47,I5,I14,I22,I36,F5,I50)</f>
        <v>1071793</v>
      </c>
      <c r="D7" s="40" t="s">
        <v>121</v>
      </c>
      <c r="E7" s="41">
        <v>4083</v>
      </c>
      <c r="F7" s="41">
        <v>20174</v>
      </c>
      <c r="G7" s="15" t="s">
        <v>79</v>
      </c>
      <c r="H7" s="31">
        <v>1585</v>
      </c>
      <c r="I7" s="25">
        <v>8714</v>
      </c>
    </row>
    <row r="8" spans="1:9" ht="17.25">
      <c r="A8" s="17"/>
      <c r="B8" s="31"/>
      <c r="C8" s="31"/>
      <c r="D8" s="40"/>
      <c r="E8" s="40"/>
      <c r="F8" s="40"/>
      <c r="G8" s="15" t="s">
        <v>56</v>
      </c>
      <c r="H8" s="31">
        <v>1958</v>
      </c>
      <c r="I8" s="25">
        <v>10837</v>
      </c>
    </row>
    <row r="9" spans="1:9" ht="17.25">
      <c r="A9" s="14" t="s">
        <v>90</v>
      </c>
      <c r="B9" s="31"/>
      <c r="C9" s="31"/>
      <c r="D9" s="11" t="s">
        <v>22</v>
      </c>
      <c r="E9" s="12">
        <f>SUM(E10:E15)</f>
        <v>19099</v>
      </c>
      <c r="F9" s="12">
        <f>SUM(F10:F15)</f>
        <v>101935</v>
      </c>
      <c r="G9" s="15" t="s">
        <v>57</v>
      </c>
      <c r="H9" s="31">
        <v>2414</v>
      </c>
      <c r="I9" s="25">
        <v>13536</v>
      </c>
    </row>
    <row r="10" spans="1:9" ht="17.25">
      <c r="A10" s="17" t="s">
        <v>84</v>
      </c>
      <c r="B10" s="31">
        <f>SUM(B32,E6)</f>
        <v>61962</v>
      </c>
      <c r="C10" s="31">
        <f>SUM(C32,F6)</f>
        <v>247591</v>
      </c>
      <c r="D10" s="15" t="s">
        <v>81</v>
      </c>
      <c r="E10" s="16">
        <v>3291</v>
      </c>
      <c r="F10" s="16">
        <v>16724</v>
      </c>
      <c r="G10" s="15" t="s">
        <v>102</v>
      </c>
      <c r="H10" s="31">
        <v>2098</v>
      </c>
      <c r="I10" s="25">
        <v>11655</v>
      </c>
    </row>
    <row r="11" spans="1:9" ht="17.25">
      <c r="A11" s="17" t="s">
        <v>85</v>
      </c>
      <c r="B11" s="31">
        <f>SUM(B34,E10)</f>
        <v>40882</v>
      </c>
      <c r="C11" s="31">
        <f>SUM(C34,F10)</f>
        <v>166983</v>
      </c>
      <c r="D11" s="15" t="s">
        <v>104</v>
      </c>
      <c r="E11" s="16">
        <v>2363</v>
      </c>
      <c r="F11" s="16">
        <v>11883</v>
      </c>
      <c r="G11" s="15" t="s">
        <v>58</v>
      </c>
      <c r="H11" s="31">
        <v>1683</v>
      </c>
      <c r="I11" s="25">
        <v>9629</v>
      </c>
    </row>
    <row r="12" spans="1:9" ht="17.25">
      <c r="A12" s="17" t="s">
        <v>86</v>
      </c>
      <c r="B12" s="16">
        <f>SUM(B39,B51,E12,E14:E15)</f>
        <v>40725</v>
      </c>
      <c r="C12" s="16">
        <f>SUM(C39,C51,F12,F14:F15)</f>
        <v>196618</v>
      </c>
      <c r="D12" s="15" t="s">
        <v>120</v>
      </c>
      <c r="E12" s="31">
        <v>4250</v>
      </c>
      <c r="F12" s="31">
        <v>22245</v>
      </c>
      <c r="G12" s="15" t="s">
        <v>59</v>
      </c>
      <c r="H12" s="31">
        <v>2749</v>
      </c>
      <c r="I12" s="25">
        <v>15296</v>
      </c>
    </row>
    <row r="13" spans="1:9" ht="17.25">
      <c r="A13" s="17" t="s">
        <v>87</v>
      </c>
      <c r="B13" s="31">
        <f>SUM(B40,E13)</f>
        <v>13095</v>
      </c>
      <c r="C13" s="31">
        <f>SUM(C40,F13)</f>
        <v>69200</v>
      </c>
      <c r="D13" s="15" t="s">
        <v>23</v>
      </c>
      <c r="E13" s="16">
        <v>2215</v>
      </c>
      <c r="F13" s="16">
        <v>13771</v>
      </c>
      <c r="G13" s="38"/>
      <c r="H13" s="45"/>
      <c r="I13" s="39"/>
    </row>
    <row r="14" spans="1:9" ht="17.25">
      <c r="A14" s="17" t="s">
        <v>88</v>
      </c>
      <c r="B14" s="31">
        <f>SUM(B44:B45,E17)</f>
        <v>37433</v>
      </c>
      <c r="C14" s="31">
        <f>SUM(C44:C45,F17)</f>
        <v>196115</v>
      </c>
      <c r="D14" s="15" t="s">
        <v>114</v>
      </c>
      <c r="E14" s="16">
        <v>5214</v>
      </c>
      <c r="F14" s="16">
        <v>26452</v>
      </c>
      <c r="G14" s="11" t="s">
        <v>60</v>
      </c>
      <c r="H14" s="46">
        <f>SUM(H15:H20)</f>
        <v>15543</v>
      </c>
      <c r="I14" s="26">
        <f>SUM(I15:I20)</f>
        <v>79718</v>
      </c>
    </row>
    <row r="15" spans="1:9" ht="17.25">
      <c r="A15" s="17"/>
      <c r="B15" s="16"/>
      <c r="C15" s="16"/>
      <c r="D15" s="15" t="s">
        <v>126</v>
      </c>
      <c r="E15" s="16">
        <v>1766</v>
      </c>
      <c r="F15" s="16">
        <v>10860</v>
      </c>
      <c r="G15" s="15" t="s">
        <v>61</v>
      </c>
      <c r="H15" s="31">
        <v>3504</v>
      </c>
      <c r="I15" s="25">
        <v>18350</v>
      </c>
    </row>
    <row r="16" spans="1:9" ht="17.25">
      <c r="A16" s="17" t="s">
        <v>89</v>
      </c>
      <c r="B16" s="31">
        <f>SUM(B41,E29:E34,E37)</f>
        <v>24710</v>
      </c>
      <c r="C16" s="31">
        <f>SUM(C41,F29:F34,F37)</f>
        <v>143504</v>
      </c>
      <c r="D16" s="15"/>
      <c r="E16" s="16"/>
      <c r="F16" s="16"/>
      <c r="G16" s="40" t="s">
        <v>139</v>
      </c>
      <c r="H16" s="31">
        <v>1411</v>
      </c>
      <c r="I16" s="25">
        <v>7590</v>
      </c>
    </row>
    <row r="17" spans="1:9" ht="17.25">
      <c r="A17" s="17" t="s">
        <v>91</v>
      </c>
      <c r="B17" s="31">
        <f>SUM(B33,B48,E39)</f>
        <v>28268</v>
      </c>
      <c r="C17" s="31">
        <f>SUM(C33,C48,F39)</f>
        <v>149477</v>
      </c>
      <c r="D17" s="11" t="s">
        <v>24</v>
      </c>
      <c r="E17" s="12">
        <f>SUM(E18:E26)</f>
        <v>20934</v>
      </c>
      <c r="F17" s="12">
        <f>SUM(F18:F26)</f>
        <v>112774</v>
      </c>
      <c r="G17" s="15" t="s">
        <v>62</v>
      </c>
      <c r="H17" s="31">
        <v>2123</v>
      </c>
      <c r="I17" s="25">
        <v>11256</v>
      </c>
    </row>
    <row r="18" spans="1:9" ht="17.25">
      <c r="A18" s="17" t="s">
        <v>92</v>
      </c>
      <c r="B18" s="31">
        <f>SUM(B47,E35:E36,E43)</f>
        <v>17070</v>
      </c>
      <c r="C18" s="31">
        <f>SUM(C47,F35:F36,F43)</f>
        <v>94307</v>
      </c>
      <c r="D18" s="15" t="s">
        <v>80</v>
      </c>
      <c r="E18" s="16">
        <v>3533</v>
      </c>
      <c r="F18" s="16">
        <v>16889</v>
      </c>
      <c r="G18" s="15" t="s">
        <v>63</v>
      </c>
      <c r="H18" s="31">
        <v>2051</v>
      </c>
      <c r="I18" s="25">
        <v>9801</v>
      </c>
    </row>
    <row r="19" spans="1:9" ht="17.25">
      <c r="A19" s="17" t="s">
        <v>93</v>
      </c>
      <c r="B19" s="16">
        <f>SUM(B46,E48:E50)</f>
        <v>16482</v>
      </c>
      <c r="C19" s="16">
        <f>SUM(C46,F48:F50)</f>
        <v>88324</v>
      </c>
      <c r="D19" s="15" t="s">
        <v>25</v>
      </c>
      <c r="E19" s="16">
        <v>1117</v>
      </c>
      <c r="F19" s="16">
        <v>6121</v>
      </c>
      <c r="G19" s="15" t="s">
        <v>64</v>
      </c>
      <c r="H19" s="31">
        <v>5048</v>
      </c>
      <c r="I19" s="25">
        <v>25737</v>
      </c>
    </row>
    <row r="20" spans="1:9" ht="17.25">
      <c r="A20" s="17" t="s">
        <v>94</v>
      </c>
      <c r="B20" s="31">
        <f>SUM(B42,H5)</f>
        <v>22946</v>
      </c>
      <c r="C20" s="31">
        <f>SUM(C42,I5)</f>
        <v>119886</v>
      </c>
      <c r="D20" s="15" t="s">
        <v>76</v>
      </c>
      <c r="E20" s="16">
        <v>4969</v>
      </c>
      <c r="F20" s="16">
        <v>26380</v>
      </c>
      <c r="G20" s="15" t="s">
        <v>138</v>
      </c>
      <c r="H20" s="31">
        <v>1406</v>
      </c>
      <c r="I20" s="25">
        <v>6984</v>
      </c>
    </row>
    <row r="21" spans="1:9" ht="17.25">
      <c r="A21" s="17"/>
      <c r="B21" s="31"/>
      <c r="C21" s="31"/>
      <c r="D21" s="15" t="s">
        <v>78</v>
      </c>
      <c r="E21" s="16">
        <v>2365</v>
      </c>
      <c r="F21" s="16">
        <v>13290</v>
      </c>
      <c r="G21" s="18"/>
      <c r="H21" s="31"/>
      <c r="I21" s="25"/>
    </row>
    <row r="22" spans="1:9" ht="17.25">
      <c r="A22" s="17" t="s">
        <v>95</v>
      </c>
      <c r="B22" s="31">
        <f>SUM(B52,H14)</f>
        <v>21793</v>
      </c>
      <c r="C22" s="31">
        <f>SUM(C52,I14)</f>
        <v>111177</v>
      </c>
      <c r="D22" s="15" t="s">
        <v>26</v>
      </c>
      <c r="E22" s="16">
        <v>1488</v>
      </c>
      <c r="F22" s="16">
        <v>8331</v>
      </c>
      <c r="G22" s="11" t="s">
        <v>65</v>
      </c>
      <c r="H22" s="46">
        <f>SUM(H23:H34)</f>
        <v>27937</v>
      </c>
      <c r="I22" s="26">
        <f>SUM(I23:I34)</f>
        <v>135752</v>
      </c>
    </row>
    <row r="23" spans="1:9" ht="17.25">
      <c r="A23" s="17" t="s">
        <v>136</v>
      </c>
      <c r="B23" s="16">
        <f>SUM(H50)</f>
        <v>17876</v>
      </c>
      <c r="C23" s="16">
        <f>SUM(I50)</f>
        <v>97480</v>
      </c>
      <c r="D23" s="15" t="s">
        <v>127</v>
      </c>
      <c r="E23" s="16">
        <v>1417</v>
      </c>
      <c r="F23" s="16">
        <v>8588</v>
      </c>
      <c r="G23" s="15" t="s">
        <v>66</v>
      </c>
      <c r="H23" s="31">
        <v>1674</v>
      </c>
      <c r="I23" s="25">
        <v>8346</v>
      </c>
    </row>
    <row r="24" spans="1:9" ht="17.25">
      <c r="A24" s="17" t="s">
        <v>97</v>
      </c>
      <c r="B24" s="31">
        <f>SUM(B38,H36)</f>
        <v>35386</v>
      </c>
      <c r="C24" s="31">
        <f>SUM(C38,I36)</f>
        <v>186721</v>
      </c>
      <c r="D24" s="15" t="s">
        <v>75</v>
      </c>
      <c r="E24" s="16">
        <v>3209</v>
      </c>
      <c r="F24" s="16">
        <v>17663</v>
      </c>
      <c r="G24" s="15" t="s">
        <v>67</v>
      </c>
      <c r="H24" s="31">
        <v>1766</v>
      </c>
      <c r="I24" s="25">
        <v>9120</v>
      </c>
    </row>
    <row r="25" spans="1:9" ht="17.25">
      <c r="A25" s="17" t="s">
        <v>96</v>
      </c>
      <c r="B25" s="31">
        <f>SUM(B36,H23:H30)</f>
        <v>31006</v>
      </c>
      <c r="C25" s="31">
        <f>SUM(C36,I23:I30)</f>
        <v>149491</v>
      </c>
      <c r="D25" s="15" t="s">
        <v>27</v>
      </c>
      <c r="E25" s="16">
        <v>970</v>
      </c>
      <c r="F25" s="16">
        <v>5378</v>
      </c>
      <c r="G25" s="15" t="s">
        <v>68</v>
      </c>
      <c r="H25" s="31">
        <v>3217</v>
      </c>
      <c r="I25" s="25">
        <v>16031</v>
      </c>
    </row>
    <row r="26" spans="1:9" ht="17.25">
      <c r="A26" s="17" t="s">
        <v>98</v>
      </c>
      <c r="B26" s="31">
        <f>SUM(H31:H34)</f>
        <v>10652</v>
      </c>
      <c r="C26" s="31">
        <f>SUM(I31:I34)</f>
        <v>48713</v>
      </c>
      <c r="D26" s="15" t="s">
        <v>28</v>
      </c>
      <c r="E26" s="16">
        <v>1866</v>
      </c>
      <c r="F26" s="16">
        <v>10134</v>
      </c>
      <c r="G26" s="15" t="s">
        <v>69</v>
      </c>
      <c r="H26" s="31">
        <v>1220</v>
      </c>
      <c r="I26" s="25">
        <v>6259</v>
      </c>
    </row>
    <row r="27" spans="1:9" ht="17.25">
      <c r="A27" s="17"/>
      <c r="B27" s="31"/>
      <c r="C27" s="31"/>
      <c r="D27" s="15"/>
      <c r="E27" s="16"/>
      <c r="F27" s="16"/>
      <c r="G27" s="15" t="s">
        <v>70</v>
      </c>
      <c r="H27" s="31">
        <v>1944</v>
      </c>
      <c r="I27" s="25">
        <v>8503</v>
      </c>
    </row>
    <row r="28" spans="1:9" ht="17.25">
      <c r="A28" s="17" t="s">
        <v>99</v>
      </c>
      <c r="B28" s="16">
        <f>SUM(B35,B50,E7,E11)</f>
        <v>47778</v>
      </c>
      <c r="C28" s="16">
        <f>SUM(C35,C50,F7,F11)</f>
        <v>199426</v>
      </c>
      <c r="D28" s="11" t="s">
        <v>29</v>
      </c>
      <c r="E28" s="12">
        <f>SUM(E29:E37)</f>
        <v>20890</v>
      </c>
      <c r="F28" s="12">
        <f>SUM(F29:F37)</f>
        <v>123361</v>
      </c>
      <c r="G28" s="15" t="s">
        <v>71</v>
      </c>
      <c r="H28" s="31">
        <v>3752</v>
      </c>
      <c r="I28" s="25">
        <v>19734</v>
      </c>
    </row>
    <row r="29" spans="1:9" ht="17.25">
      <c r="A29" s="17" t="s">
        <v>100</v>
      </c>
      <c r="B29" s="31">
        <f>SUM(E51:E56)</f>
        <v>13437</v>
      </c>
      <c r="C29" s="31">
        <f>SUM(F51:F56)</f>
        <v>73955</v>
      </c>
      <c r="D29" s="15" t="s">
        <v>30</v>
      </c>
      <c r="E29" s="16">
        <v>1407</v>
      </c>
      <c r="F29" s="16">
        <v>7956</v>
      </c>
      <c r="G29" s="15" t="s">
        <v>72</v>
      </c>
      <c r="H29" s="31">
        <v>1858</v>
      </c>
      <c r="I29" s="25">
        <v>9245</v>
      </c>
    </row>
    <row r="30" spans="1:9" ht="17.25">
      <c r="A30" s="17"/>
      <c r="B30" s="31"/>
      <c r="C30" s="31"/>
      <c r="D30" s="15" t="s">
        <v>31</v>
      </c>
      <c r="E30" s="16">
        <v>1088</v>
      </c>
      <c r="F30" s="16">
        <v>6264</v>
      </c>
      <c r="G30" s="15" t="s">
        <v>73</v>
      </c>
      <c r="H30" s="31">
        <v>1854</v>
      </c>
      <c r="I30" s="25">
        <v>9801</v>
      </c>
    </row>
    <row r="31" spans="1:9" ht="17.25">
      <c r="A31" s="14" t="s">
        <v>101</v>
      </c>
      <c r="B31" s="31"/>
      <c r="C31" s="31"/>
      <c r="D31" s="15" t="s">
        <v>32</v>
      </c>
      <c r="E31" s="16">
        <v>2015</v>
      </c>
      <c r="F31" s="16">
        <v>12041</v>
      </c>
      <c r="G31" s="34" t="s">
        <v>105</v>
      </c>
      <c r="H31" s="31">
        <v>1643</v>
      </c>
      <c r="I31" s="25">
        <v>8451</v>
      </c>
    </row>
    <row r="32" spans="1:9" ht="17.25">
      <c r="A32" s="17" t="s">
        <v>4</v>
      </c>
      <c r="B32" s="31">
        <v>60268</v>
      </c>
      <c r="C32" s="31">
        <v>237965</v>
      </c>
      <c r="D32" s="15" t="s">
        <v>33</v>
      </c>
      <c r="E32" s="16">
        <v>4179</v>
      </c>
      <c r="F32" s="16">
        <v>24095</v>
      </c>
      <c r="G32" s="34" t="s">
        <v>106</v>
      </c>
      <c r="H32" s="31">
        <v>1733</v>
      </c>
      <c r="I32" s="25">
        <v>8828</v>
      </c>
    </row>
    <row r="33" spans="1:9" ht="17.25">
      <c r="A33" s="17" t="s">
        <v>5</v>
      </c>
      <c r="B33" s="31">
        <v>18359</v>
      </c>
      <c r="C33" s="31">
        <v>93120</v>
      </c>
      <c r="D33" s="15" t="s">
        <v>34</v>
      </c>
      <c r="E33" s="16">
        <v>2431</v>
      </c>
      <c r="F33" s="16">
        <v>15002</v>
      </c>
      <c r="G33" s="34" t="s">
        <v>107</v>
      </c>
      <c r="H33" s="31">
        <v>3822</v>
      </c>
      <c r="I33" s="25">
        <v>18660</v>
      </c>
    </row>
    <row r="34" spans="1:9" ht="17.25">
      <c r="A34" s="17" t="s">
        <v>6</v>
      </c>
      <c r="B34" s="31">
        <v>37591</v>
      </c>
      <c r="C34" s="31">
        <v>150259</v>
      </c>
      <c r="D34" s="15" t="s">
        <v>35</v>
      </c>
      <c r="E34" s="16">
        <v>1128</v>
      </c>
      <c r="F34" s="16">
        <v>6768</v>
      </c>
      <c r="G34" s="34" t="s">
        <v>74</v>
      </c>
      <c r="H34" s="31">
        <v>3454</v>
      </c>
      <c r="I34" s="25">
        <v>12774</v>
      </c>
    </row>
    <row r="35" spans="1:9" ht="17.25">
      <c r="A35" s="17" t="s">
        <v>7</v>
      </c>
      <c r="B35" s="31">
        <v>31332</v>
      </c>
      <c r="C35" s="31">
        <v>128250</v>
      </c>
      <c r="D35" s="15" t="s">
        <v>36</v>
      </c>
      <c r="E35" s="16">
        <v>3873</v>
      </c>
      <c r="F35" s="16">
        <v>21808</v>
      </c>
      <c r="G35" s="34"/>
      <c r="H35" s="31"/>
      <c r="I35" s="25"/>
    </row>
    <row r="36" spans="1:9" ht="17.25">
      <c r="A36" s="17" t="s">
        <v>8</v>
      </c>
      <c r="B36" s="31">
        <v>13721</v>
      </c>
      <c r="C36" s="31">
        <v>62452</v>
      </c>
      <c r="D36" s="15" t="s">
        <v>37</v>
      </c>
      <c r="E36" s="16">
        <v>1859</v>
      </c>
      <c r="F36" s="16">
        <v>11755</v>
      </c>
      <c r="G36" s="35" t="s">
        <v>77</v>
      </c>
      <c r="H36" s="46">
        <f>SUM(H37:H48)</f>
        <v>24556</v>
      </c>
      <c r="I36" s="26">
        <f>SUM(I37:I48)</f>
        <v>133241</v>
      </c>
    </row>
    <row r="37" spans="1:9" ht="17.25">
      <c r="A37" s="17"/>
      <c r="B37" s="31"/>
      <c r="C37" s="31"/>
      <c r="D37" s="15" t="s">
        <v>38</v>
      </c>
      <c r="E37" s="16">
        <v>2910</v>
      </c>
      <c r="F37" s="16">
        <v>17672</v>
      </c>
      <c r="G37" s="34" t="s">
        <v>103</v>
      </c>
      <c r="H37" s="31">
        <v>2547</v>
      </c>
      <c r="I37" s="25">
        <v>14411</v>
      </c>
    </row>
    <row r="38" spans="1:9" ht="17.25">
      <c r="A38" s="17" t="s">
        <v>9</v>
      </c>
      <c r="B38" s="31">
        <v>10830</v>
      </c>
      <c r="C38" s="31">
        <v>53480</v>
      </c>
      <c r="D38" s="16"/>
      <c r="E38" s="16"/>
      <c r="F38" s="16"/>
      <c r="G38" s="34" t="s">
        <v>115</v>
      </c>
      <c r="H38" s="31">
        <v>1433</v>
      </c>
      <c r="I38" s="25">
        <v>7344</v>
      </c>
    </row>
    <row r="39" spans="1:9" ht="17.25">
      <c r="A39" s="17" t="s">
        <v>10</v>
      </c>
      <c r="B39" s="31">
        <v>17130</v>
      </c>
      <c r="C39" s="31">
        <v>79385</v>
      </c>
      <c r="D39" s="11" t="s">
        <v>39</v>
      </c>
      <c r="E39" s="12">
        <f>SUM(E40:E41)</f>
        <v>4330</v>
      </c>
      <c r="F39" s="12">
        <f>SUM(F40:F41)</f>
        <v>25036</v>
      </c>
      <c r="G39" s="34" t="s">
        <v>116</v>
      </c>
      <c r="H39" s="31">
        <v>2748</v>
      </c>
      <c r="I39" s="25">
        <v>15169</v>
      </c>
    </row>
    <row r="40" spans="1:9" ht="17.25">
      <c r="A40" s="17" t="s">
        <v>11</v>
      </c>
      <c r="B40" s="31">
        <v>10880</v>
      </c>
      <c r="C40" s="31">
        <v>55429</v>
      </c>
      <c r="D40" s="15" t="s">
        <v>40</v>
      </c>
      <c r="E40" s="16">
        <v>1903</v>
      </c>
      <c r="F40" s="16">
        <v>11738</v>
      </c>
      <c r="G40" s="34" t="s">
        <v>108</v>
      </c>
      <c r="H40" s="31">
        <v>2044</v>
      </c>
      <c r="I40" s="25">
        <v>11638</v>
      </c>
    </row>
    <row r="41" spans="1:9" ht="17.25">
      <c r="A41" s="17" t="s">
        <v>12</v>
      </c>
      <c r="B41" s="31">
        <v>9552</v>
      </c>
      <c r="C41" s="31">
        <v>53706</v>
      </c>
      <c r="D41" s="15" t="s">
        <v>41</v>
      </c>
      <c r="E41" s="16">
        <v>2427</v>
      </c>
      <c r="F41" s="16">
        <v>13298</v>
      </c>
      <c r="G41" s="44" t="s">
        <v>109</v>
      </c>
      <c r="H41" s="31">
        <v>1421</v>
      </c>
      <c r="I41" s="25">
        <v>7582</v>
      </c>
    </row>
    <row r="42" spans="1:9" ht="17.25">
      <c r="A42" s="17" t="s">
        <v>13</v>
      </c>
      <c r="B42" s="31">
        <v>8224</v>
      </c>
      <c r="C42" s="31">
        <v>38716</v>
      </c>
      <c r="D42" s="15"/>
      <c r="E42" s="16"/>
      <c r="F42" s="16"/>
      <c r="G42" s="21" t="s">
        <v>110</v>
      </c>
      <c r="H42" s="31">
        <v>2527</v>
      </c>
      <c r="I42" s="25">
        <v>13550</v>
      </c>
    </row>
    <row r="43" spans="1:9" ht="17.25">
      <c r="A43" s="17"/>
      <c r="B43" s="31"/>
      <c r="C43" s="31"/>
      <c r="D43" s="11" t="s">
        <v>42</v>
      </c>
      <c r="E43" s="12">
        <f>SUM(E44:E45)</f>
        <v>4204</v>
      </c>
      <c r="F43" s="12">
        <f>SUM(F44:F45)</f>
        <v>23345</v>
      </c>
      <c r="G43" s="21" t="s">
        <v>117</v>
      </c>
      <c r="H43" s="31">
        <v>1146</v>
      </c>
      <c r="I43" s="25">
        <v>6408</v>
      </c>
    </row>
    <row r="44" spans="1:9" ht="17.25">
      <c r="A44" s="17" t="s">
        <v>14</v>
      </c>
      <c r="B44" s="31">
        <v>9006</v>
      </c>
      <c r="C44" s="31">
        <v>45874</v>
      </c>
      <c r="D44" s="15" t="s">
        <v>43</v>
      </c>
      <c r="E44" s="16">
        <v>2347</v>
      </c>
      <c r="F44" s="16">
        <v>12736</v>
      </c>
      <c r="G44" s="21" t="s">
        <v>118</v>
      </c>
      <c r="H44" s="31">
        <v>892</v>
      </c>
      <c r="I44" s="25">
        <v>5095</v>
      </c>
    </row>
    <row r="45" spans="1:9" ht="17.25">
      <c r="A45" s="17" t="s">
        <v>15</v>
      </c>
      <c r="B45" s="31">
        <v>7493</v>
      </c>
      <c r="C45" s="31">
        <v>37467</v>
      </c>
      <c r="D45" s="15" t="s">
        <v>44</v>
      </c>
      <c r="E45" s="16">
        <v>1857</v>
      </c>
      <c r="F45" s="16">
        <v>10609</v>
      </c>
      <c r="G45" s="21" t="s">
        <v>111</v>
      </c>
      <c r="H45" s="31">
        <v>3046</v>
      </c>
      <c r="I45" s="25">
        <v>16975</v>
      </c>
    </row>
    <row r="46" spans="1:9" ht="17.25">
      <c r="A46" s="17" t="s">
        <v>16</v>
      </c>
      <c r="B46" s="31">
        <v>6536</v>
      </c>
      <c r="C46" s="31">
        <v>34098</v>
      </c>
      <c r="D46" s="18"/>
      <c r="E46" s="16"/>
      <c r="F46" s="16"/>
      <c r="G46" s="21" t="s">
        <v>112</v>
      </c>
      <c r="H46" s="31">
        <v>2799</v>
      </c>
      <c r="I46" s="25">
        <v>14695</v>
      </c>
    </row>
    <row r="47" spans="1:9" ht="17.25">
      <c r="A47" s="17" t="s">
        <v>17</v>
      </c>
      <c r="B47" s="31">
        <v>7134</v>
      </c>
      <c r="C47" s="31">
        <v>37399</v>
      </c>
      <c r="D47" s="11" t="s">
        <v>45</v>
      </c>
      <c r="E47" s="12">
        <f>SUM(E48:E56)</f>
        <v>23383</v>
      </c>
      <c r="F47" s="12">
        <f>SUM(F48:F56)</f>
        <v>128181</v>
      </c>
      <c r="G47" s="21" t="s">
        <v>113</v>
      </c>
      <c r="H47" s="31">
        <v>2859</v>
      </c>
      <c r="I47" s="25">
        <v>14403</v>
      </c>
    </row>
    <row r="48" spans="1:9" ht="17.25">
      <c r="A48" s="17" t="s">
        <v>18</v>
      </c>
      <c r="B48" s="31">
        <v>5579</v>
      </c>
      <c r="C48" s="31">
        <v>31321</v>
      </c>
      <c r="D48" s="15" t="s">
        <v>119</v>
      </c>
      <c r="E48" s="16">
        <v>1317</v>
      </c>
      <c r="F48" s="16">
        <v>7088</v>
      </c>
      <c r="G48" s="21" t="s">
        <v>129</v>
      </c>
      <c r="H48" s="31">
        <v>1094</v>
      </c>
      <c r="I48" s="25">
        <v>5971</v>
      </c>
    </row>
    <row r="49" spans="1:9" ht="17.25">
      <c r="A49" s="17"/>
      <c r="B49" s="31"/>
      <c r="C49" s="31"/>
      <c r="D49" s="15" t="s">
        <v>46</v>
      </c>
      <c r="E49" s="16">
        <v>4675</v>
      </c>
      <c r="F49" s="16">
        <v>25929</v>
      </c>
      <c r="G49" s="32"/>
      <c r="H49" s="32"/>
      <c r="I49" s="36"/>
    </row>
    <row r="50" spans="1:9" ht="17.25">
      <c r="A50" s="17" t="s">
        <v>19</v>
      </c>
      <c r="B50" s="31">
        <v>10000</v>
      </c>
      <c r="C50" s="31">
        <v>39119</v>
      </c>
      <c r="D50" s="15" t="s">
        <v>47</v>
      </c>
      <c r="E50" s="16">
        <v>3954</v>
      </c>
      <c r="F50" s="16">
        <v>21209</v>
      </c>
      <c r="G50" s="11" t="s">
        <v>123</v>
      </c>
      <c r="H50" s="47">
        <f>SUM(H51:H57)</f>
        <v>17876</v>
      </c>
      <c r="I50" s="42">
        <f>SUM(I51:I57)</f>
        <v>97480</v>
      </c>
    </row>
    <row r="51" spans="1:9" ht="17.25">
      <c r="A51" s="17" t="s">
        <v>20</v>
      </c>
      <c r="B51" s="31">
        <v>12365</v>
      </c>
      <c r="C51" s="31">
        <v>57676</v>
      </c>
      <c r="D51" s="15" t="s">
        <v>48</v>
      </c>
      <c r="E51" s="16">
        <v>3813</v>
      </c>
      <c r="F51" s="16">
        <v>21072</v>
      </c>
      <c r="G51" s="32" t="s">
        <v>130</v>
      </c>
      <c r="H51" s="48">
        <v>2564</v>
      </c>
      <c r="I51" s="43">
        <v>13492</v>
      </c>
    </row>
    <row r="52" spans="1:9" ht="17.25">
      <c r="A52" s="17" t="s">
        <v>21</v>
      </c>
      <c r="B52" s="31">
        <v>6250</v>
      </c>
      <c r="C52" s="31">
        <v>31459</v>
      </c>
      <c r="D52" s="15" t="s">
        <v>49</v>
      </c>
      <c r="E52" s="16">
        <v>1976</v>
      </c>
      <c r="F52" s="16">
        <v>11064</v>
      </c>
      <c r="G52" s="32" t="s">
        <v>131</v>
      </c>
      <c r="H52" s="48">
        <v>3843</v>
      </c>
      <c r="I52" s="43">
        <v>21241</v>
      </c>
    </row>
    <row r="53" spans="1:9" ht="17.25">
      <c r="A53" s="17"/>
      <c r="B53" s="31"/>
      <c r="C53" s="31"/>
      <c r="D53" s="15" t="s">
        <v>50</v>
      </c>
      <c r="E53" s="16">
        <v>1021</v>
      </c>
      <c r="F53" s="16">
        <v>5708</v>
      </c>
      <c r="G53" s="32" t="s">
        <v>132</v>
      </c>
      <c r="H53" s="48">
        <v>2175</v>
      </c>
      <c r="I53" s="43">
        <v>11382</v>
      </c>
    </row>
    <row r="54" spans="1:9" ht="17.25">
      <c r="A54" s="17"/>
      <c r="B54" s="31"/>
      <c r="C54" s="31"/>
      <c r="D54" s="15" t="s">
        <v>51</v>
      </c>
      <c r="E54" s="16">
        <v>2218</v>
      </c>
      <c r="F54" s="16">
        <v>12113</v>
      </c>
      <c r="G54" s="32" t="s">
        <v>137</v>
      </c>
      <c r="H54" s="48">
        <v>1722</v>
      </c>
      <c r="I54" s="43">
        <v>10144</v>
      </c>
    </row>
    <row r="55" spans="1:9" ht="17.25">
      <c r="A55" s="17"/>
      <c r="B55" s="31"/>
      <c r="C55" s="31"/>
      <c r="D55" s="15" t="s">
        <v>52</v>
      </c>
      <c r="E55" s="16">
        <v>2524</v>
      </c>
      <c r="F55" s="16">
        <v>13386</v>
      </c>
      <c r="G55" s="32" t="s">
        <v>133</v>
      </c>
      <c r="H55" s="48">
        <v>1746</v>
      </c>
      <c r="I55" s="43">
        <v>10036</v>
      </c>
    </row>
    <row r="56" spans="1:9" ht="17.25">
      <c r="A56" s="17"/>
      <c r="B56" s="31"/>
      <c r="C56" s="31"/>
      <c r="D56" s="15" t="s">
        <v>53</v>
      </c>
      <c r="E56" s="16">
        <v>1885</v>
      </c>
      <c r="F56" s="16">
        <v>10612</v>
      </c>
      <c r="G56" s="40" t="s">
        <v>124</v>
      </c>
      <c r="H56" s="48">
        <v>3561</v>
      </c>
      <c r="I56" s="43">
        <v>18842</v>
      </c>
    </row>
    <row r="57" spans="1:9" ht="17.25">
      <c r="A57" s="17"/>
      <c r="B57" s="31"/>
      <c r="C57" s="31"/>
      <c r="D57" s="15"/>
      <c r="E57" s="16"/>
      <c r="F57" s="16"/>
      <c r="G57" s="40" t="s">
        <v>125</v>
      </c>
      <c r="H57" s="48">
        <v>2265</v>
      </c>
      <c r="I57" s="43">
        <v>12343</v>
      </c>
    </row>
    <row r="58" spans="1:9" ht="17.25">
      <c r="A58" s="17"/>
      <c r="B58" s="31"/>
      <c r="C58" s="31"/>
      <c r="D58" s="15"/>
      <c r="E58" s="16"/>
      <c r="F58" s="16"/>
      <c r="G58" s="32"/>
      <c r="H58" s="32"/>
      <c r="I58" s="36"/>
    </row>
    <row r="59" spans="1:9" ht="18" thickBot="1">
      <c r="A59" s="27"/>
      <c r="B59" s="33"/>
      <c r="C59" s="33"/>
      <c r="D59" s="28"/>
      <c r="E59" s="29"/>
      <c r="F59" s="29"/>
      <c r="G59" s="33"/>
      <c r="H59" s="33"/>
      <c r="I59" s="37"/>
    </row>
    <row r="60" ht="17.25">
      <c r="A60" s="13" t="s">
        <v>141</v>
      </c>
    </row>
    <row r="79" spans="1:3" ht="17.25">
      <c r="A79" s="21"/>
      <c r="B79" s="19"/>
      <c r="C79" s="19"/>
    </row>
    <row r="80" spans="1:3" ht="17.25">
      <c r="A80" s="21"/>
      <c r="B80" s="19"/>
      <c r="C80" s="19"/>
    </row>
    <row r="81" spans="1:3" ht="17.25">
      <c r="A81" s="20"/>
      <c r="B81" s="20"/>
      <c r="C81" s="20"/>
    </row>
    <row r="82" spans="1:3" ht="17.25">
      <c r="A82" s="20"/>
      <c r="B82" s="20"/>
      <c r="C82" s="20"/>
    </row>
    <row r="83" spans="1:3" ht="17.25">
      <c r="A83" s="20"/>
      <c r="B83" s="20"/>
      <c r="C83" s="20"/>
    </row>
    <row r="84" spans="1:3" ht="17.25">
      <c r="A84" s="20"/>
      <c r="B84" s="20"/>
      <c r="C84" s="20"/>
    </row>
    <row r="93" ht="17.25">
      <c r="D93" s="19"/>
    </row>
    <row r="94" ht="17.25">
      <c r="D94" s="19"/>
    </row>
    <row r="95" ht="17.25">
      <c r="D95" s="20"/>
    </row>
    <row r="96" ht="17.25">
      <c r="D96" s="20"/>
    </row>
    <row r="97" spans="4:6" ht="17.25">
      <c r="D97" s="20"/>
      <c r="E97" s="19"/>
      <c r="F97" s="19"/>
    </row>
    <row r="98" spans="4:6" ht="17.25">
      <c r="D98" s="20"/>
      <c r="E98" s="19"/>
      <c r="F98" s="19"/>
    </row>
    <row r="99" spans="5:6" ht="17.25">
      <c r="E99" s="20"/>
      <c r="F99" s="20"/>
    </row>
    <row r="100" spans="5:6" ht="17.25">
      <c r="E100" s="20"/>
      <c r="F100" s="20"/>
    </row>
    <row r="101" spans="5:6" ht="17.25">
      <c r="E101" s="20"/>
      <c r="F101" s="20"/>
    </row>
    <row r="102" spans="5:6" ht="17.25">
      <c r="E102" s="20"/>
      <c r="F102" s="20"/>
    </row>
  </sheetData>
  <mergeCells count="6">
    <mergeCell ref="B3:B4"/>
    <mergeCell ref="F3:F4"/>
    <mergeCell ref="I3:I4"/>
    <mergeCell ref="C3:C4"/>
    <mergeCell ref="H3:H4"/>
    <mergeCell ref="E3:E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chibaken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zyouhouhan</dc:creator>
  <cp:keywords/>
  <dc:description/>
  <cp:lastModifiedBy> </cp:lastModifiedBy>
  <cp:lastPrinted>2007-06-21T00:40:17Z</cp:lastPrinted>
  <dcterms:modified xsi:type="dcterms:W3CDTF">2007-07-02T00:41:27Z</dcterms:modified>
  <cp:category/>
  <cp:version/>
  <cp:contentType/>
  <cp:contentStatus/>
</cp:coreProperties>
</file>