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<sst xmlns="http://schemas.openxmlformats.org/spreadsheetml/2006/main" count="49" uniqueCount="43">
  <si>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</si>
  <si>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</si>
  <si>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</si>
  <si>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</si>
  <si>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</si>
  <si>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</si>
  <si>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</si>
  <si>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</si>
  <si>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</si>
  <si>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</si>
  <si>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</si>
  <si>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</si>
  <si>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</si>
  <si>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</si>
  <si>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</si>
  <si>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</si>
  <si>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</si>
  <si>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</si>
  <si>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</si>
  <si>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</si>
  <si>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</si>
  <si>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</si>
  <si>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</si>
  <si>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</si>
  <si>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</si>
  <si>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不  　　詳</t>
  </si>
  <si>
    <t>（％）</t>
  </si>
  <si>
    <t>…</t>
  </si>
  <si>
    <t>人口</t>
  </si>
  <si>
    <t>…</t>
  </si>
  <si>
    <t>歯科医師数</t>
  </si>
  <si>
    <t>病院（医育機関附属の病院を除く。）の開設者</t>
  </si>
  <si>
    <t>病院（医育機関附属の病院を除く。）の勤務者</t>
  </si>
  <si>
    <t>医育機関附属の病院の勤務者</t>
  </si>
  <si>
    <t>平成16年</t>
  </si>
  <si>
    <t>16年</t>
  </si>
  <si>
    <t>16年10.1</t>
  </si>
  <si>
    <t>18年10.1</t>
  </si>
  <si>
    <t>平成18年</t>
  </si>
  <si>
    <t>18年</t>
  </si>
  <si>
    <t>　その他の業務の従事者</t>
  </si>
  <si>
    <t>　無職の者</t>
  </si>
  <si>
    <t>　　　　　　　　　　　　　　　　　　　　　　表５－２　施設・業務の種別にみた歯科医師数及び構成割合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</si>
</sst>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189" fontId="2" fillId="0" borderId="3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90" fontId="2" fillId="0" borderId="5" xfId="0" applyNumberFormat="1" applyFont="1" applyBorder="1" applyAlignment="1">
      <alignment/>
    </xf>
    <xf numFmtId="190" fontId="2" fillId="0" borderId="8" xfId="0" applyNumberFormat="1" applyFont="1" applyBorder="1" applyAlignment="1">
      <alignment/>
    </xf>
    <xf numFmtId="190" fontId="2" fillId="0" borderId="8" xfId="0" applyNumberFormat="1" applyFont="1" applyBorder="1" applyAlignment="1">
      <alignment horizontal="right"/>
    </xf>
    <xf numFmtId="190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9.00390625" style="1" hidden="1" customWidth="1"/>
    <col min="17" max="16384" width="9.00390625" style="1" customWidth="1"/>
  </cols>
  <sheetData>
    <row r="1" ht="13.5">
      <c r="A1" s="34" t="s">
        <v>42</v>
      </c>
    </row>
    <row r="2" ht="21.75" customHeight="1">
      <c r="M2" s="2" t="s">
        <v>20</v>
      </c>
    </row>
    <row r="3" spans="1:14" ht="12.75" customHeight="1">
      <c r="A3" s="3"/>
      <c r="B3" s="4"/>
      <c r="C3" s="4"/>
      <c r="D3" s="4"/>
      <c r="E3" s="4"/>
      <c r="F3" s="4"/>
      <c r="G3" s="5"/>
      <c r="H3" s="42" t="s">
        <v>21</v>
      </c>
      <c r="I3" s="42"/>
      <c r="J3" s="42"/>
      <c r="K3" s="7"/>
      <c r="L3" s="8"/>
      <c r="M3" s="43" t="s">
        <v>17</v>
      </c>
      <c r="N3" s="44"/>
    </row>
    <row r="4" spans="1:16" ht="12.75" customHeight="1">
      <c r="A4" s="9"/>
      <c r="B4" s="10"/>
      <c r="C4" s="10"/>
      <c r="D4" s="10"/>
      <c r="E4" s="10"/>
      <c r="F4" s="10"/>
      <c r="G4" s="11"/>
      <c r="H4" s="42" t="s">
        <v>38</v>
      </c>
      <c r="I4" s="42"/>
      <c r="J4" s="6" t="s">
        <v>34</v>
      </c>
      <c r="K4" s="12" t="s">
        <v>15</v>
      </c>
      <c r="L4" s="13" t="s">
        <v>16</v>
      </c>
      <c r="M4" s="45" t="s">
        <v>18</v>
      </c>
      <c r="N4" s="46"/>
      <c r="O4" s="28" t="s">
        <v>28</v>
      </c>
      <c r="P4" s="1" t="s">
        <v>28</v>
      </c>
    </row>
    <row r="5" spans="1:16" ht="12.75" customHeight="1">
      <c r="A5" s="9"/>
      <c r="B5" s="10"/>
      <c r="C5" s="10"/>
      <c r="D5" s="10"/>
      <c r="E5" s="10"/>
      <c r="F5" s="10"/>
      <c r="G5" s="11"/>
      <c r="H5" s="33" t="s">
        <v>30</v>
      </c>
      <c r="I5" s="14" t="s">
        <v>13</v>
      </c>
      <c r="J5" s="33" t="s">
        <v>30</v>
      </c>
      <c r="K5" s="15" t="s">
        <v>14</v>
      </c>
      <c r="L5" s="16" t="s">
        <v>26</v>
      </c>
      <c r="M5" s="14" t="s">
        <v>19</v>
      </c>
      <c r="N5" s="14" t="s">
        <v>19</v>
      </c>
      <c r="O5" s="1" t="s">
        <v>37</v>
      </c>
      <c r="P5" s="1" t="s">
        <v>36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14</v>
      </c>
      <c r="I6" s="20" t="s">
        <v>26</v>
      </c>
      <c r="J6" s="20" t="s">
        <v>14</v>
      </c>
      <c r="K6" s="21"/>
      <c r="L6" s="20"/>
      <c r="M6" s="20" t="s">
        <v>39</v>
      </c>
      <c r="N6" s="20" t="s">
        <v>35</v>
      </c>
      <c r="O6" s="41">
        <v>6047000</v>
      </c>
      <c r="P6" s="41">
        <v>6039000</v>
      </c>
    </row>
    <row r="7" spans="1:16" ht="18.75" customHeight="1">
      <c r="A7" s="3" t="s">
        <v>12</v>
      </c>
      <c r="B7" s="4"/>
      <c r="C7" s="4"/>
      <c r="D7" s="4"/>
      <c r="E7" s="4"/>
      <c r="F7" s="4"/>
      <c r="G7" s="5"/>
      <c r="H7" s="29">
        <f>H9+H22+H24+H31+H35+H33</f>
        <v>4695</v>
      </c>
      <c r="I7" s="22">
        <v>100</v>
      </c>
      <c r="J7" s="29">
        <f>J9+J22+J24+J31+J35+J33</f>
        <v>4489</v>
      </c>
      <c r="K7" s="35">
        <f>H7-J7</f>
        <v>206</v>
      </c>
      <c r="L7" s="37">
        <f>K7/J7*100</f>
        <v>4.588995321897973</v>
      </c>
      <c r="M7" s="23">
        <f>H7/O7*100000</f>
        <v>77.64180585414255</v>
      </c>
      <c r="N7" s="23">
        <f>J7/P7*100000</f>
        <v>74.33349892366286</v>
      </c>
      <c r="O7" s="41">
        <f>O$6</f>
        <v>6047000</v>
      </c>
      <c r="P7" s="41">
        <f>P$6</f>
        <v>6039000</v>
      </c>
    </row>
    <row r="8" spans="1:16" ht="13.5">
      <c r="A8" s="9"/>
      <c r="B8" s="10"/>
      <c r="C8" s="10"/>
      <c r="D8" s="10"/>
      <c r="E8" s="10"/>
      <c r="F8" s="10"/>
      <c r="G8" s="11"/>
      <c r="H8" s="30"/>
      <c r="I8" s="25"/>
      <c r="J8" s="30"/>
      <c r="K8" s="36"/>
      <c r="L8" s="38"/>
      <c r="M8" s="24"/>
      <c r="N8" s="24"/>
      <c r="O8" s="41">
        <f aca="true" t="shared" si="0" ref="O8:P35">O$6</f>
        <v>6047000</v>
      </c>
      <c r="P8" s="41">
        <f t="shared" si="0"/>
        <v>6039000</v>
      </c>
    </row>
    <row r="9" spans="1:16" ht="13.5">
      <c r="A9" s="9" t="s">
        <v>22</v>
      </c>
      <c r="B9" s="10"/>
      <c r="C9" s="10"/>
      <c r="D9" s="10"/>
      <c r="E9" s="10"/>
      <c r="F9" s="10"/>
      <c r="G9" s="11"/>
      <c r="H9" s="30">
        <f>H10+H18</f>
        <v>4546</v>
      </c>
      <c r="I9" s="26">
        <f>H9/H7*100</f>
        <v>96.82641107561236</v>
      </c>
      <c r="J9" s="30">
        <f>J10+J18</f>
        <v>4324</v>
      </c>
      <c r="K9" s="36">
        <f aca="true" t="shared" si="1" ref="K9:K35">H9-J9</f>
        <v>222</v>
      </c>
      <c r="L9" s="38">
        <f>K9/J9*100</f>
        <v>5.13413506012951</v>
      </c>
      <c r="M9" s="26">
        <f>H9/O9*100000</f>
        <v>75.17777410286092</v>
      </c>
      <c r="N9" s="26">
        <f>J9/P9*100000</f>
        <v>71.60125848650439</v>
      </c>
      <c r="O9" s="41">
        <f t="shared" si="0"/>
        <v>6047000</v>
      </c>
      <c r="P9" s="41">
        <f t="shared" si="0"/>
        <v>6039000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0">
        <f>SUM(H11:H14)</f>
        <v>854</v>
      </c>
      <c r="I10" s="26">
        <f>H10/H7*100</f>
        <v>18.189563365282215</v>
      </c>
      <c r="J10" s="30">
        <f>SUM(J11:J14)</f>
        <v>824</v>
      </c>
      <c r="K10" s="36">
        <f t="shared" si="1"/>
        <v>30</v>
      </c>
      <c r="L10" s="38">
        <f>K10/J10*100</f>
        <v>3.640776699029126</v>
      </c>
      <c r="M10" s="26">
        <f>H10/O10*100000</f>
        <v>14.122705473788656</v>
      </c>
      <c r="N10" s="26">
        <f>J10/P10*100000</f>
        <v>13.644643152839874</v>
      </c>
      <c r="O10" s="41">
        <f t="shared" si="0"/>
        <v>6047000</v>
      </c>
      <c r="P10" s="41">
        <f t="shared" si="0"/>
        <v>6039000</v>
      </c>
    </row>
    <row r="11" spans="1:16" ht="13.5">
      <c r="A11" s="9"/>
      <c r="B11" s="10"/>
      <c r="C11" s="10" t="s">
        <v>31</v>
      </c>
      <c r="D11" s="10"/>
      <c r="E11" s="10"/>
      <c r="F11" s="10"/>
      <c r="G11" s="11"/>
      <c r="H11" s="30"/>
      <c r="I11" s="26"/>
      <c r="J11" s="30"/>
      <c r="K11" s="36"/>
      <c r="L11" s="38"/>
      <c r="M11" s="24"/>
      <c r="N11" s="24"/>
      <c r="O11" s="41">
        <f t="shared" si="0"/>
        <v>6047000</v>
      </c>
      <c r="P11" s="41">
        <f t="shared" si="0"/>
        <v>6039000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0">
        <v>1</v>
      </c>
      <c r="I12" s="26">
        <f>H12/H7*100</f>
        <v>0.021299254526091587</v>
      </c>
      <c r="J12" s="30">
        <v>1</v>
      </c>
      <c r="K12" s="36">
        <f t="shared" si="1"/>
        <v>0</v>
      </c>
      <c r="L12" s="38">
        <f>K12/J12*100</f>
        <v>0</v>
      </c>
      <c r="M12" s="26">
        <f>H12/O12*100000</f>
        <v>0.0165371258475277</v>
      </c>
      <c r="N12" s="26">
        <f>J12/P12*100000</f>
        <v>0.016559032952475575</v>
      </c>
      <c r="O12" s="41">
        <f t="shared" si="0"/>
        <v>6047000</v>
      </c>
      <c r="P12" s="41">
        <f t="shared" si="0"/>
        <v>6039000</v>
      </c>
    </row>
    <row r="13" spans="1:16" ht="13.5">
      <c r="A13" s="9"/>
      <c r="B13" s="10"/>
      <c r="C13" s="10" t="s">
        <v>32</v>
      </c>
      <c r="D13" s="10"/>
      <c r="E13" s="10"/>
      <c r="F13" s="10"/>
      <c r="G13" s="11"/>
      <c r="H13" s="30">
        <v>105</v>
      </c>
      <c r="I13" s="26">
        <f>H13/H7*100</f>
        <v>2.2364217252396164</v>
      </c>
      <c r="J13" s="30">
        <v>103</v>
      </c>
      <c r="K13" s="36">
        <f t="shared" si="1"/>
        <v>2</v>
      </c>
      <c r="L13" s="38">
        <f aca="true" t="shared" si="2" ref="L13:L33">K13/J13*100</f>
        <v>1.9417475728155338</v>
      </c>
      <c r="M13" s="26">
        <f>H13/O13*100000</f>
        <v>1.7363982139904086</v>
      </c>
      <c r="N13" s="26">
        <f>J13/P13*100000</f>
        <v>1.7055803941049843</v>
      </c>
      <c r="O13" s="41">
        <f t="shared" si="0"/>
        <v>6047000</v>
      </c>
      <c r="P13" s="41">
        <f t="shared" si="0"/>
        <v>6039000</v>
      </c>
    </row>
    <row r="14" spans="1:16" ht="13.5">
      <c r="A14" s="9"/>
      <c r="B14" s="10"/>
      <c r="C14" s="10" t="s">
        <v>33</v>
      </c>
      <c r="D14" s="10"/>
      <c r="E14" s="10"/>
      <c r="F14" s="10"/>
      <c r="G14" s="11"/>
      <c r="H14" s="30">
        <v>748</v>
      </c>
      <c r="I14" s="26">
        <f>H14/H7*100</f>
        <v>15.931842385516507</v>
      </c>
      <c r="J14" s="30">
        <v>720</v>
      </c>
      <c r="K14" s="36">
        <f t="shared" si="1"/>
        <v>28</v>
      </c>
      <c r="L14" s="38">
        <f>K14/J14*100</f>
        <v>3.888888888888889</v>
      </c>
      <c r="M14" s="26">
        <f>H14/O14*100000</f>
        <v>12.36977013395072</v>
      </c>
      <c r="N14" s="26">
        <f>J14/P14*100000</f>
        <v>11.922503725782414</v>
      </c>
      <c r="O14" s="41">
        <f t="shared" si="0"/>
        <v>6047000</v>
      </c>
      <c r="P14" s="41">
        <f t="shared" si="0"/>
        <v>6039000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0">
        <v>319</v>
      </c>
      <c r="I15" s="26">
        <f>H15/H7*100</f>
        <v>6.7944621938232155</v>
      </c>
      <c r="J15" s="30">
        <v>323</v>
      </c>
      <c r="K15" s="36">
        <f t="shared" si="1"/>
        <v>-4</v>
      </c>
      <c r="L15" s="38">
        <f t="shared" si="2"/>
        <v>-1.238390092879257</v>
      </c>
      <c r="M15" s="26">
        <f>H15/O15*100000</f>
        <v>5.275343145361337</v>
      </c>
      <c r="N15" s="26">
        <f>J15/P15*100000</f>
        <v>5.348567643649611</v>
      </c>
      <c r="O15" s="41">
        <f t="shared" si="0"/>
        <v>6047000</v>
      </c>
      <c r="P15" s="41">
        <f t="shared" si="0"/>
        <v>6039000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0">
        <v>429</v>
      </c>
      <c r="I16" s="26">
        <f>H16/H7*100</f>
        <v>9.13738019169329</v>
      </c>
      <c r="J16" s="30">
        <v>397</v>
      </c>
      <c r="K16" s="36">
        <f t="shared" si="1"/>
        <v>32</v>
      </c>
      <c r="L16" s="38">
        <f t="shared" si="2"/>
        <v>8.060453400503778</v>
      </c>
      <c r="M16" s="26">
        <f>H16/O16*100000</f>
        <v>7.094426988589383</v>
      </c>
      <c r="N16" s="26">
        <f>J16/P16*100000</f>
        <v>6.5739360821328034</v>
      </c>
      <c r="O16" s="41">
        <f t="shared" si="0"/>
        <v>6047000</v>
      </c>
      <c r="P16" s="41">
        <f t="shared" si="0"/>
        <v>6039000</v>
      </c>
    </row>
    <row r="17" spans="1:16" ht="13.5">
      <c r="A17" s="9"/>
      <c r="B17" s="10"/>
      <c r="C17" s="10"/>
      <c r="D17" s="10"/>
      <c r="E17" s="10"/>
      <c r="F17" s="10"/>
      <c r="G17" s="11"/>
      <c r="H17" s="30"/>
      <c r="I17" s="26"/>
      <c r="J17" s="30"/>
      <c r="K17" s="36"/>
      <c r="L17" s="38"/>
      <c r="M17" s="24"/>
      <c r="N17" s="24"/>
      <c r="O17" s="41">
        <f t="shared" si="0"/>
        <v>6047000</v>
      </c>
      <c r="P17" s="41">
        <f t="shared" si="0"/>
        <v>6039000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0">
        <f>SUM(H19:H20)</f>
        <v>3692</v>
      </c>
      <c r="I18" s="26">
        <f>H18/H7*100</f>
        <v>78.63684771033014</v>
      </c>
      <c r="J18" s="30">
        <f>SUM(J19:J20)</f>
        <v>3500</v>
      </c>
      <c r="K18" s="36">
        <f t="shared" si="1"/>
        <v>192</v>
      </c>
      <c r="L18" s="38">
        <f t="shared" si="2"/>
        <v>5.485714285714286</v>
      </c>
      <c r="M18" s="26">
        <f>H18/O18*100000</f>
        <v>61.05506862907227</v>
      </c>
      <c r="N18" s="26">
        <f>J18/P18*100000</f>
        <v>57.956615333664516</v>
      </c>
      <c r="O18" s="41">
        <f t="shared" si="0"/>
        <v>6047000</v>
      </c>
      <c r="P18" s="41">
        <f t="shared" si="0"/>
        <v>6039000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0">
        <v>2549</v>
      </c>
      <c r="I19" s="26">
        <f>H19/H7*100</f>
        <v>54.291799787007456</v>
      </c>
      <c r="J19" s="30">
        <v>2442</v>
      </c>
      <c r="K19" s="36">
        <f t="shared" si="1"/>
        <v>107</v>
      </c>
      <c r="L19" s="38">
        <f t="shared" si="2"/>
        <v>4.381654381654382</v>
      </c>
      <c r="M19" s="26">
        <f>H19/O19*100000</f>
        <v>42.15313378534811</v>
      </c>
      <c r="N19" s="26">
        <f>J19/P19*100000</f>
        <v>40.43715846994536</v>
      </c>
      <c r="O19" s="41">
        <f t="shared" si="0"/>
        <v>6047000</v>
      </c>
      <c r="P19" s="41">
        <f t="shared" si="0"/>
        <v>6039000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0">
        <v>1143</v>
      </c>
      <c r="I20" s="26">
        <f>H20/H7*100</f>
        <v>24.34504792332268</v>
      </c>
      <c r="J20" s="30">
        <v>1058</v>
      </c>
      <c r="K20" s="36">
        <f t="shared" si="1"/>
        <v>85</v>
      </c>
      <c r="L20" s="38">
        <f t="shared" si="2"/>
        <v>8.034026465028356</v>
      </c>
      <c r="M20" s="26">
        <f>H20/O20*100000</f>
        <v>18.90193484372416</v>
      </c>
      <c r="N20" s="26">
        <f>J20/P20*100000</f>
        <v>17.519456863719157</v>
      </c>
      <c r="O20" s="41">
        <f t="shared" si="0"/>
        <v>6047000</v>
      </c>
      <c r="P20" s="41">
        <f t="shared" si="0"/>
        <v>6039000</v>
      </c>
    </row>
    <row r="21" spans="1:16" ht="13.5">
      <c r="A21" s="9"/>
      <c r="B21" s="10"/>
      <c r="C21" s="10"/>
      <c r="D21" s="10"/>
      <c r="E21" s="10"/>
      <c r="F21" s="10"/>
      <c r="G21" s="11"/>
      <c r="H21" s="30"/>
      <c r="I21" s="26"/>
      <c r="J21" s="30"/>
      <c r="K21" s="36"/>
      <c r="L21" s="38"/>
      <c r="M21" s="24"/>
      <c r="N21" s="24"/>
      <c r="O21" s="41">
        <f t="shared" si="0"/>
        <v>6047000</v>
      </c>
      <c r="P21" s="41">
        <f t="shared" si="0"/>
        <v>6039000</v>
      </c>
    </row>
    <row r="22" spans="1:16" ht="13.5">
      <c r="A22" s="9" t="s">
        <v>23</v>
      </c>
      <c r="B22" s="10"/>
      <c r="C22" s="10"/>
      <c r="D22" s="10"/>
      <c r="E22" s="10"/>
      <c r="F22" s="10"/>
      <c r="G22" s="11"/>
      <c r="H22" s="32">
        <v>0</v>
      </c>
      <c r="I22" s="26">
        <f>H22/H7*100</f>
        <v>0</v>
      </c>
      <c r="J22" s="32">
        <v>0</v>
      </c>
      <c r="K22" s="36">
        <f t="shared" si="1"/>
        <v>0</v>
      </c>
      <c r="L22" s="39" t="s">
        <v>29</v>
      </c>
      <c r="M22" s="26">
        <f>H22/O22*100000</f>
        <v>0</v>
      </c>
      <c r="N22" s="26">
        <f>J22/P22*100000</f>
        <v>0</v>
      </c>
      <c r="O22" s="41">
        <f t="shared" si="0"/>
        <v>6047000</v>
      </c>
      <c r="P22" s="41">
        <f t="shared" si="0"/>
        <v>6039000</v>
      </c>
    </row>
    <row r="23" spans="1:16" ht="13.5">
      <c r="A23" s="9"/>
      <c r="B23" s="10"/>
      <c r="C23" s="10"/>
      <c r="D23" s="10"/>
      <c r="E23" s="10"/>
      <c r="F23" s="10"/>
      <c r="G23" s="11"/>
      <c r="H23" s="30"/>
      <c r="I23" s="26"/>
      <c r="J23" s="30"/>
      <c r="K23" s="36"/>
      <c r="L23" s="38"/>
      <c r="M23" s="24"/>
      <c r="N23" s="24"/>
      <c r="O23" s="41">
        <f t="shared" si="0"/>
        <v>6047000</v>
      </c>
      <c r="P23" s="41">
        <f t="shared" si="0"/>
        <v>6039000</v>
      </c>
    </row>
    <row r="24" spans="1:16" ht="13.5">
      <c r="A24" s="9" t="s">
        <v>24</v>
      </c>
      <c r="B24" s="10"/>
      <c r="C24" s="10"/>
      <c r="D24" s="10"/>
      <c r="E24" s="10"/>
      <c r="F24" s="10"/>
      <c r="G24" s="11"/>
      <c r="H24" s="30">
        <f>SUM(H25:H27)</f>
        <v>109</v>
      </c>
      <c r="I24" s="26">
        <f>H24/H7*100</f>
        <v>2.3216187433439828</v>
      </c>
      <c r="J24" s="30">
        <f>SUM(J25:J27)</f>
        <v>103</v>
      </c>
      <c r="K24" s="36">
        <f t="shared" si="1"/>
        <v>6</v>
      </c>
      <c r="L24" s="38">
        <f t="shared" si="2"/>
        <v>5.825242718446602</v>
      </c>
      <c r="M24" s="26">
        <f aca="true" t="shared" si="3" ref="M24:M29">H24/O24*100000</f>
        <v>1.8025467173805192</v>
      </c>
      <c r="N24" s="26">
        <f aca="true" t="shared" si="4" ref="N24:N29">J24/P24*100000</f>
        <v>1.7055803941049843</v>
      </c>
      <c r="O24" s="41">
        <f t="shared" si="0"/>
        <v>6047000</v>
      </c>
      <c r="P24" s="41">
        <f t="shared" si="0"/>
        <v>6039000</v>
      </c>
    </row>
    <row r="25" spans="1:16" ht="13.5">
      <c r="A25" s="9"/>
      <c r="B25" s="10" t="s">
        <v>7</v>
      </c>
      <c r="C25" s="10"/>
      <c r="D25" s="10"/>
      <c r="E25" s="10"/>
      <c r="F25" s="10"/>
      <c r="G25" s="11"/>
      <c r="H25" s="30">
        <v>97</v>
      </c>
      <c r="I25" s="26">
        <f>H25/H7*100</f>
        <v>2.066027689030884</v>
      </c>
      <c r="J25" s="30">
        <v>96</v>
      </c>
      <c r="K25" s="36">
        <f t="shared" si="1"/>
        <v>1</v>
      </c>
      <c r="L25" s="38">
        <f t="shared" si="2"/>
        <v>1.0416666666666665</v>
      </c>
      <c r="M25" s="26">
        <f t="shared" si="3"/>
        <v>1.6041012072101868</v>
      </c>
      <c r="N25" s="26">
        <f t="shared" si="4"/>
        <v>1.5896671634376551</v>
      </c>
      <c r="O25" s="41">
        <f t="shared" si="0"/>
        <v>6047000</v>
      </c>
      <c r="P25" s="41">
        <f t="shared" si="0"/>
        <v>6039000</v>
      </c>
    </row>
    <row r="26" spans="1:16" ht="13.5">
      <c r="A26" s="9"/>
      <c r="B26" s="10" t="s">
        <v>8</v>
      </c>
      <c r="C26" s="10"/>
      <c r="D26" s="10"/>
      <c r="E26" s="10"/>
      <c r="F26" s="10"/>
      <c r="G26" s="11"/>
      <c r="H26" s="30">
        <v>7</v>
      </c>
      <c r="I26" s="26">
        <f>H26/H7*100</f>
        <v>0.1490947816826411</v>
      </c>
      <c r="J26" s="30">
        <v>3</v>
      </c>
      <c r="K26" s="36">
        <f t="shared" si="1"/>
        <v>4</v>
      </c>
      <c r="L26" s="38">
        <f t="shared" si="2"/>
        <v>133.33333333333331</v>
      </c>
      <c r="M26" s="26">
        <f t="shared" si="3"/>
        <v>0.1157598809326939</v>
      </c>
      <c r="N26" s="26">
        <f t="shared" si="4"/>
        <v>0.04967709885742672</v>
      </c>
      <c r="O26" s="41">
        <f t="shared" si="0"/>
        <v>6047000</v>
      </c>
      <c r="P26" s="41">
        <f t="shared" si="0"/>
        <v>6039000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0">
        <v>5</v>
      </c>
      <c r="I27" s="26">
        <f>H27/H7*100</f>
        <v>0.10649627263045794</v>
      </c>
      <c r="J27" s="30">
        <v>4</v>
      </c>
      <c r="K27" s="36">
        <f t="shared" si="1"/>
        <v>1</v>
      </c>
      <c r="L27" s="38">
        <f t="shared" si="2"/>
        <v>25</v>
      </c>
      <c r="M27" s="26">
        <f t="shared" si="3"/>
        <v>0.08268562923763849</v>
      </c>
      <c r="N27" s="26">
        <f t="shared" si="4"/>
        <v>0.0662361318099023</v>
      </c>
      <c r="O27" s="41">
        <f t="shared" si="0"/>
        <v>6047000</v>
      </c>
      <c r="P27" s="41">
        <f t="shared" si="0"/>
        <v>6039000</v>
      </c>
    </row>
    <row r="28" spans="1:16" ht="13.5">
      <c r="A28" s="9"/>
      <c r="B28" s="10"/>
      <c r="C28" s="10" t="s">
        <v>10</v>
      </c>
      <c r="D28" s="10"/>
      <c r="E28" s="10"/>
      <c r="F28" s="10"/>
      <c r="G28" s="11"/>
      <c r="H28" s="30">
        <v>5</v>
      </c>
      <c r="I28" s="26">
        <f>H28/H7*100</f>
        <v>0.10649627263045794</v>
      </c>
      <c r="J28" s="30">
        <v>4</v>
      </c>
      <c r="K28" s="36">
        <f t="shared" si="1"/>
        <v>1</v>
      </c>
      <c r="L28" s="38">
        <f t="shared" si="2"/>
        <v>25</v>
      </c>
      <c r="M28" s="26">
        <f t="shared" si="3"/>
        <v>0.08268562923763849</v>
      </c>
      <c r="N28" s="26">
        <f t="shared" si="4"/>
        <v>0.0662361318099023</v>
      </c>
      <c r="O28" s="41">
        <f t="shared" si="0"/>
        <v>6047000</v>
      </c>
      <c r="P28" s="41">
        <f t="shared" si="0"/>
        <v>6039000</v>
      </c>
    </row>
    <row r="29" spans="1:16" ht="13.5">
      <c r="A29" s="9"/>
      <c r="B29" s="10"/>
      <c r="C29" s="10" t="s">
        <v>11</v>
      </c>
      <c r="D29" s="10"/>
      <c r="E29" s="10"/>
      <c r="F29" s="10"/>
      <c r="G29" s="11"/>
      <c r="H29" s="30">
        <v>0</v>
      </c>
      <c r="I29" s="26">
        <f>H29/H7*100</f>
        <v>0</v>
      </c>
      <c r="J29" s="30">
        <v>4</v>
      </c>
      <c r="K29" s="36">
        <f t="shared" si="1"/>
        <v>-4</v>
      </c>
      <c r="L29" s="38">
        <f t="shared" si="2"/>
        <v>-100</v>
      </c>
      <c r="M29" s="26">
        <f t="shared" si="3"/>
        <v>0</v>
      </c>
      <c r="N29" s="26">
        <f t="shared" si="4"/>
        <v>0.0662361318099023</v>
      </c>
      <c r="O29" s="41">
        <f t="shared" si="0"/>
        <v>6047000</v>
      </c>
      <c r="P29" s="41">
        <f t="shared" si="0"/>
        <v>6039000</v>
      </c>
    </row>
    <row r="30" spans="1:16" ht="13.5">
      <c r="A30" s="9"/>
      <c r="B30" s="10"/>
      <c r="C30" s="10"/>
      <c r="D30" s="10"/>
      <c r="E30" s="10"/>
      <c r="F30" s="10"/>
      <c r="G30" s="11"/>
      <c r="H30" s="30"/>
      <c r="I30" s="26"/>
      <c r="J30" s="30"/>
      <c r="K30" s="36"/>
      <c r="L30" s="38"/>
      <c r="M30" s="24"/>
      <c r="N30" s="24"/>
      <c r="O30" s="41">
        <f t="shared" si="0"/>
        <v>6047000</v>
      </c>
      <c r="P30" s="41">
        <f t="shared" si="0"/>
        <v>6039000</v>
      </c>
    </row>
    <row r="31" spans="1:16" ht="13.5">
      <c r="A31" s="10" t="s">
        <v>40</v>
      </c>
      <c r="C31" s="10"/>
      <c r="D31" s="10"/>
      <c r="E31" s="10"/>
      <c r="F31" s="10"/>
      <c r="G31" s="11"/>
      <c r="H31" s="30">
        <v>5</v>
      </c>
      <c r="I31" s="26">
        <f>H31/H7*100</f>
        <v>0.10649627263045794</v>
      </c>
      <c r="J31" s="30">
        <v>15</v>
      </c>
      <c r="K31" s="36">
        <f t="shared" si="1"/>
        <v>-10</v>
      </c>
      <c r="L31" s="38">
        <f t="shared" si="2"/>
        <v>-66.66666666666666</v>
      </c>
      <c r="M31" s="26">
        <f>H31/O31*100000</f>
        <v>0.08268562923763849</v>
      </c>
      <c r="N31" s="26">
        <f>J31/P31*100000</f>
        <v>0.24838549428713363</v>
      </c>
      <c r="O31" s="41">
        <f t="shared" si="0"/>
        <v>6047000</v>
      </c>
      <c r="P31" s="41">
        <f t="shared" si="0"/>
        <v>6039000</v>
      </c>
    </row>
    <row r="32" spans="1:16" ht="13.5">
      <c r="A32" s="9"/>
      <c r="B32" s="10"/>
      <c r="C32" s="10"/>
      <c r="D32" s="10"/>
      <c r="E32" s="10"/>
      <c r="F32" s="10"/>
      <c r="G32" s="11"/>
      <c r="H32" s="30"/>
      <c r="I32" s="26"/>
      <c r="J32" s="30"/>
      <c r="K32" s="36"/>
      <c r="L32" s="38"/>
      <c r="M32" s="26"/>
      <c r="N32" s="26"/>
      <c r="O32" s="41"/>
      <c r="P32" s="41"/>
    </row>
    <row r="33" spans="1:16" ht="13.5">
      <c r="A33" s="10" t="s">
        <v>41</v>
      </c>
      <c r="C33" s="10"/>
      <c r="D33" s="10"/>
      <c r="E33" s="10"/>
      <c r="F33" s="10"/>
      <c r="G33" s="11"/>
      <c r="H33" s="30">
        <v>35</v>
      </c>
      <c r="I33" s="26">
        <f>H33/H7*100</f>
        <v>0.7454739084132056</v>
      </c>
      <c r="J33" s="30">
        <v>47</v>
      </c>
      <c r="K33" s="36">
        <f t="shared" si="1"/>
        <v>-12</v>
      </c>
      <c r="L33" s="38">
        <f t="shared" si="2"/>
        <v>-25.53191489361702</v>
      </c>
      <c r="M33" s="26">
        <f>H33/O33*100000</f>
        <v>0.5787994046634695</v>
      </c>
      <c r="N33" s="26">
        <f>J33/P33*100000</f>
        <v>0.7782745487663522</v>
      </c>
      <c r="O33" s="41">
        <f t="shared" si="0"/>
        <v>6047000</v>
      </c>
      <c r="P33" s="41">
        <f t="shared" si="0"/>
        <v>6039000</v>
      </c>
    </row>
    <row r="34" spans="1:16" ht="13.5">
      <c r="A34" s="9"/>
      <c r="B34" s="10"/>
      <c r="C34" s="10"/>
      <c r="D34" s="10"/>
      <c r="E34" s="10"/>
      <c r="F34" s="10"/>
      <c r="G34" s="11"/>
      <c r="H34" s="30"/>
      <c r="I34" s="26"/>
      <c r="J34" s="30"/>
      <c r="K34" s="36"/>
      <c r="L34" s="38"/>
      <c r="M34" s="24"/>
      <c r="N34" s="24"/>
      <c r="O34" s="41">
        <f t="shared" si="0"/>
        <v>6047000</v>
      </c>
      <c r="P34" s="41">
        <f t="shared" si="0"/>
        <v>6039000</v>
      </c>
    </row>
    <row r="35" spans="1:16" ht="13.5">
      <c r="A35" s="9" t="s">
        <v>25</v>
      </c>
      <c r="B35" s="10"/>
      <c r="C35" s="10"/>
      <c r="D35" s="10"/>
      <c r="E35" s="10"/>
      <c r="F35" s="10"/>
      <c r="G35" s="11"/>
      <c r="H35" s="30">
        <v>0</v>
      </c>
      <c r="I35" s="26">
        <f>H35/H7*100</f>
        <v>0</v>
      </c>
      <c r="J35" s="30">
        <v>0</v>
      </c>
      <c r="K35" s="36">
        <f t="shared" si="1"/>
        <v>0</v>
      </c>
      <c r="L35" s="39" t="s">
        <v>27</v>
      </c>
      <c r="M35" s="26">
        <f>H35/O35*100000</f>
        <v>0</v>
      </c>
      <c r="N35" s="26">
        <f>J35/P35*100000</f>
        <v>0</v>
      </c>
      <c r="O35" s="41">
        <f t="shared" si="0"/>
        <v>6047000</v>
      </c>
      <c r="P35" s="41">
        <f t="shared" si="0"/>
        <v>6039000</v>
      </c>
    </row>
    <row r="36" spans="1:16" ht="13.5">
      <c r="A36" s="17"/>
      <c r="B36" s="18"/>
      <c r="C36" s="18"/>
      <c r="D36" s="18"/>
      <c r="E36" s="18"/>
      <c r="F36" s="18"/>
      <c r="G36" s="19"/>
      <c r="H36" s="31"/>
      <c r="I36" s="27"/>
      <c r="J36" s="31"/>
      <c r="K36" s="19"/>
      <c r="L36" s="40"/>
      <c r="M36" s="27"/>
      <c r="N36" s="27"/>
      <c r="O36" s="41"/>
      <c r="P36" s="41"/>
    </row>
    <row r="37" spans="15:16" ht="13.5">
      <c r="O37" s="41"/>
      <c r="P37" s="41"/>
    </row>
    <row r="38" spans="15:16" ht="13.5">
      <c r="O38" s="41"/>
      <c r="P38" s="41"/>
    </row>
    <row r="39" ht="13.5">
      <c r="O39" s="41"/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2005-12-19T11:11:33Z</cp:lastPrinted>
  <dcterms:created xsi:type="dcterms:W3CDTF">2002-01-07T07:05:22Z</dcterms:created>
  <dcterms:modified xsi:type="dcterms:W3CDTF">2008-02-06T02:34:27Z</dcterms:modified>
  <cp:category/>
  <cp:version/>
  <cp:contentType/>
  <cp:contentStatus/>
</cp:coreProperties>
</file>