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１２表" sheetId="1" r:id="rId1"/>
  </sheets>
  <definedNames>
    <definedName name="_xlnm.Print_Area" localSheetId="0">'１２表'!$B$1:$O$101</definedName>
    <definedName name="_xlnm.Print_Titles" localSheetId="0">'１２表'!$B:$C,'１２表'!$1:$9</definedName>
  </definedNames>
  <calcPr fullCalcOnLoad="1"/>
</workbook>
</file>

<file path=xl/sharedStrings.xml><?xml version="1.0" encoding="utf-8"?>
<sst xmlns="http://schemas.openxmlformats.org/spreadsheetml/2006/main" count="128" uniqueCount="107">
  <si>
    <t>総   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</si>
  <si>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</si>
  <si>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</si>
  <si>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</si>
  <si>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</si>
  <si>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</si>
  <si>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</si>
  <si>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</si>
  <si>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</si>
  <si>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千葉市保健所</t>
  </si>
  <si>
    <t>千葉市中央区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</si>
  <si>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</si>
  <si>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</si>
  <si>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</si>
  <si>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</si>
  <si>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</si>
  <si>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</si>
  <si>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</si>
  <si>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</si>
  <si>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</si>
  <si>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</si>
  <si>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</si>
  <si>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</si>
  <si>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</si>
  <si>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</si>
  <si>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</si>
  <si>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</si>
  <si>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</si>
  <si>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</si>
  <si>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</si>
  <si>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</si>
  <si>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</si>
  <si>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</si>
  <si>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</si>
  <si>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</si>
  <si>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御宿町</t>
  </si>
  <si>
    <t>市原保健所</t>
  </si>
  <si>
    <t>市原市</t>
  </si>
  <si>
    <t>木更津市</t>
  </si>
  <si>
    <t>君津市</t>
  </si>
  <si>
    <t>富津市</t>
  </si>
  <si>
    <t>袖ヶ浦市</t>
  </si>
  <si>
    <t>船橋市</t>
  </si>
  <si>
    <t>鎌ヶ谷市</t>
  </si>
  <si>
    <t>柏保健所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</si>
  <si>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</si>
  <si>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</si>
  <si>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</si>
  <si>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</si>
  <si>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</si>
  <si>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</si>
  <si>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</si>
  <si>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神崎町</t>
  </si>
  <si>
    <t>多古町</t>
  </si>
  <si>
    <t>東庄町</t>
  </si>
  <si>
    <t>海匝保健所</t>
  </si>
  <si>
    <t>銚子市</t>
  </si>
  <si>
    <t>旭市</t>
  </si>
  <si>
    <t>山武保健所</t>
  </si>
  <si>
    <t>東金市</t>
  </si>
  <si>
    <t>大網白里町</t>
  </si>
  <si>
    <t>九十九里町</t>
  </si>
  <si>
    <t>芝山町</t>
  </si>
  <si>
    <t>安房保健所</t>
  </si>
  <si>
    <t>館山市</t>
  </si>
  <si>
    <t>鴨川市</t>
  </si>
  <si>
    <t>鋸南町</t>
  </si>
  <si>
    <t>総　数</t>
  </si>
  <si>
    <t>（再掲）</t>
  </si>
  <si>
    <t>医療施設の</t>
  </si>
  <si>
    <t>従事者</t>
  </si>
  <si>
    <t>薬局・医療</t>
  </si>
  <si>
    <t>施設の従事者</t>
  </si>
  <si>
    <t>医師数(人）</t>
  </si>
  <si>
    <t>歯科医師数(人）</t>
  </si>
  <si>
    <t>薬剤師数(人）</t>
  </si>
  <si>
    <t>夷隅長生</t>
  </si>
  <si>
    <t>夷隅保健所</t>
  </si>
  <si>
    <t>長生保健所</t>
  </si>
  <si>
    <t>印旛保健所</t>
  </si>
  <si>
    <t>君津保健所</t>
  </si>
  <si>
    <t>船橋市保健所</t>
  </si>
  <si>
    <t>平成１８年１２月３１日現在</t>
  </si>
  <si>
    <t>（保健所）</t>
  </si>
  <si>
    <t>（市町村）</t>
  </si>
  <si>
    <t>　　　花見川区</t>
  </si>
  <si>
    <t>　　　稲毛区</t>
  </si>
  <si>
    <t>　　　若葉区</t>
  </si>
  <si>
    <t>　　　緑　区</t>
  </si>
  <si>
    <t>　　　美浜区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</si>
  <si>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</si>
  <si>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</si>
  <si>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</si>
  <si>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</si>
  <si>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</si>
  <si>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</si>
  <si>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</si>
  <si>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</si>
  <si>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市原</t>
  </si>
  <si>
    <t>酒々井町</t>
  </si>
  <si>
    <t>人口１０万対（人）</t>
  </si>
  <si>
    <t>医　　師</t>
  </si>
  <si>
    <t>歯科医師</t>
  </si>
  <si>
    <t>薬剤師</t>
  </si>
  <si>
    <t>医師数・歯科医師数・薬剤師数</t>
  </si>
  <si>
    <t>二次保健医療圏・保健所・市町村別（従業地別）</t>
  </si>
  <si>
    <t>表６　医師・歯科医師・薬剤師数及び人口１０万対、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</si>
</sst>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#,##0.0;\-#,##0.0;&quot;-&quot;"/>
    <numFmt numFmtId="179" formatCode="#,##0.00;\-#,##0.00;&quot;-&quot;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);[Red]\(#,##0\)"/>
    <numFmt numFmtId="190" formatCode="#,##0.0;[Red]\-#,##0.0"/>
  </numFmts>
  <fonts count="12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38" fontId="5" fillId="0" borderId="5" xfId="17" applyFont="1" applyBorder="1" applyAlignment="1">
      <alignment horizontal="right"/>
    </xf>
    <xf numFmtId="38" fontId="5" fillId="0" borderId="8" xfId="17" applyFont="1" applyBorder="1" applyAlignment="1">
      <alignment horizontal="right"/>
    </xf>
    <xf numFmtId="38" fontId="5" fillId="0" borderId="5" xfId="17" applyFont="1" applyBorder="1" applyAlignment="1">
      <alignment/>
    </xf>
    <xf numFmtId="38" fontId="0" fillId="0" borderId="5" xfId="17" applyFont="1" applyBorder="1" applyAlignment="1">
      <alignment horizontal="right"/>
    </xf>
    <xf numFmtId="38" fontId="3" fillId="0" borderId="5" xfId="17" applyFont="1" applyBorder="1" applyAlignment="1">
      <alignment/>
    </xf>
    <xf numFmtId="38" fontId="1" fillId="0" borderId="5" xfId="17" applyFont="1" applyBorder="1" applyAlignment="1">
      <alignment horizontal="right"/>
    </xf>
    <xf numFmtId="38" fontId="1" fillId="0" borderId="5" xfId="17" applyFont="1" applyBorder="1" applyAlignment="1">
      <alignment/>
    </xf>
    <xf numFmtId="38" fontId="1" fillId="0" borderId="4" xfId="17" applyFont="1" applyBorder="1" applyAlignment="1">
      <alignment horizontal="right"/>
    </xf>
    <xf numFmtId="38" fontId="1" fillId="0" borderId="4" xfId="17" applyFont="1" applyBorder="1" applyAlignment="1">
      <alignment/>
    </xf>
    <xf numFmtId="38" fontId="1" fillId="0" borderId="5" xfId="17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78" fontId="3" fillId="0" borderId="3" xfId="0" applyNumberFormat="1" applyFont="1" applyBorder="1" applyAlignment="1">
      <alignment/>
    </xf>
    <xf numFmtId="184" fontId="3" fillId="0" borderId="3" xfId="0" applyNumberFormat="1" applyFont="1" applyBorder="1" applyAlignment="1">
      <alignment/>
    </xf>
    <xf numFmtId="178" fontId="3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5" fillId="0" borderId="5" xfId="0" applyFont="1" applyBorder="1" applyAlignment="1">
      <alignment/>
    </xf>
    <xf numFmtId="38" fontId="11" fillId="0" borderId="0" xfId="17" applyFont="1" applyAlignment="1">
      <alignment/>
    </xf>
    <xf numFmtId="38" fontId="11" fillId="0" borderId="0" xfId="17" applyFont="1" applyBorder="1" applyAlignment="1">
      <alignment/>
    </xf>
    <xf numFmtId="190" fontId="5" fillId="0" borderId="8" xfId="17" applyNumberFormat="1" applyFont="1" applyBorder="1" applyAlignment="1">
      <alignment horizontal="right"/>
    </xf>
    <xf numFmtId="190" fontId="1" fillId="0" borderId="8" xfId="17" applyNumberFormat="1" applyFont="1" applyBorder="1" applyAlignment="1">
      <alignment horizontal="right"/>
    </xf>
    <xf numFmtId="190" fontId="1" fillId="0" borderId="4" xfId="17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8" xfId="0" applyFont="1" applyBorder="1" applyAlignment="1">
      <alignment horizontal="distributed"/>
    </xf>
    <xf numFmtId="0" fontId="4" fillId="0" borderId="8" xfId="0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90" fontId="1" fillId="0" borderId="9" xfId="17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 topLeftCell="A1">
      <selection activeCell="J2" sqref="J2"/>
    </sheetView>
  </sheetViews>
  <sheetFormatPr defaultColWidth="9.00390625" defaultRowHeight="15" customHeight="1"/>
  <cols>
    <col min="1" max="1" width="1.37890625" style="11" customWidth="1"/>
    <col min="2" max="2" width="20.875" style="11" customWidth="1"/>
    <col min="3" max="3" width="1.37890625" style="11" customWidth="1"/>
    <col min="4" max="15" width="11.625" style="11" customWidth="1"/>
    <col min="16" max="16" width="9.00390625" style="11" customWidth="1"/>
    <col min="17" max="17" width="8.375" style="11" bestFit="1" customWidth="1"/>
    <col min="18" max="16384" width="9.00390625" style="11" customWidth="1"/>
  </cols>
  <sheetData>
    <row r="1" spans="3:10" ht="14.25" customHeight="1">
      <c r="C1" s="10"/>
      <c r="D1" s="10" t="s">
        <v>106</v>
      </c>
      <c r="E1" s="10"/>
      <c r="F1" s="10"/>
      <c r="G1" s="10"/>
      <c r="H1" s="10"/>
      <c r="I1" s="10"/>
      <c r="J1" s="10" t="s">
        <v>106</v>
      </c>
    </row>
    <row r="2" spans="3:10" ht="14.25" customHeight="1">
      <c r="C2" s="10"/>
      <c r="D2" s="10" t="s">
        <v>105</v>
      </c>
      <c r="E2" s="10"/>
      <c r="F2" s="10"/>
      <c r="G2" s="10"/>
      <c r="H2" s="10"/>
      <c r="I2" s="10"/>
      <c r="J2" s="10" t="s">
        <v>105</v>
      </c>
    </row>
    <row r="3" spans="2:9" ht="14.25" customHeight="1">
      <c r="B3" s="10"/>
      <c r="C3" s="10"/>
      <c r="D3" s="10"/>
      <c r="E3" s="10"/>
      <c r="F3" s="10"/>
      <c r="G3" s="10"/>
      <c r="H3" s="10"/>
      <c r="I3" s="10"/>
    </row>
    <row r="4" spans="2:15" ht="14.25" customHeight="1">
      <c r="B4" s="1"/>
      <c r="C4" s="2"/>
      <c r="D4" s="2"/>
      <c r="E4" s="2"/>
      <c r="F4" s="2"/>
      <c r="G4" s="2"/>
      <c r="H4" s="2"/>
      <c r="I4" s="18" t="s">
        <v>82</v>
      </c>
      <c r="J4" s="12"/>
      <c r="O4" s="18" t="s">
        <v>82</v>
      </c>
    </row>
    <row r="5" spans="1:15" ht="14.25" customHeight="1">
      <c r="A5" s="24"/>
      <c r="B5" s="39"/>
      <c r="C5" s="40"/>
      <c r="D5" s="63" t="s">
        <v>104</v>
      </c>
      <c r="E5" s="64"/>
      <c r="F5" s="64"/>
      <c r="G5" s="64"/>
      <c r="H5" s="64"/>
      <c r="I5" s="65"/>
      <c r="J5" s="66" t="s">
        <v>100</v>
      </c>
      <c r="K5" s="67"/>
      <c r="L5" s="67"/>
      <c r="M5" s="67"/>
      <c r="N5" s="67"/>
      <c r="O5" s="68"/>
    </row>
    <row r="6" spans="1:15" ht="14.25" customHeight="1">
      <c r="A6" s="24"/>
      <c r="B6" s="13"/>
      <c r="C6" s="37"/>
      <c r="D6" s="67" t="s">
        <v>73</v>
      </c>
      <c r="E6" s="68"/>
      <c r="F6" s="66" t="s">
        <v>74</v>
      </c>
      <c r="G6" s="68"/>
      <c r="H6" s="66" t="s">
        <v>75</v>
      </c>
      <c r="I6" s="68"/>
      <c r="J6" s="66" t="s">
        <v>101</v>
      </c>
      <c r="K6" s="68"/>
      <c r="L6" s="66" t="s">
        <v>102</v>
      </c>
      <c r="M6" s="68"/>
      <c r="N6" s="66" t="s">
        <v>103</v>
      </c>
      <c r="O6" s="68"/>
    </row>
    <row r="7" spans="1:15" ht="14.25" customHeight="1">
      <c r="A7" s="24"/>
      <c r="B7" s="13"/>
      <c r="C7" s="37"/>
      <c r="D7" s="69" t="s">
        <v>67</v>
      </c>
      <c r="E7" s="8" t="s">
        <v>68</v>
      </c>
      <c r="F7" s="60" t="s">
        <v>67</v>
      </c>
      <c r="G7" s="8" t="s">
        <v>68</v>
      </c>
      <c r="H7" s="60" t="s">
        <v>67</v>
      </c>
      <c r="I7" s="8" t="s">
        <v>68</v>
      </c>
      <c r="J7" s="60" t="s">
        <v>67</v>
      </c>
      <c r="K7" s="8" t="s">
        <v>68</v>
      </c>
      <c r="L7" s="60" t="s">
        <v>67</v>
      </c>
      <c r="M7" s="8" t="s">
        <v>68</v>
      </c>
      <c r="N7" s="60" t="s">
        <v>67</v>
      </c>
      <c r="O7" s="8" t="s">
        <v>68</v>
      </c>
    </row>
    <row r="8" spans="1:15" ht="14.25" customHeight="1">
      <c r="A8" s="24"/>
      <c r="B8" s="13"/>
      <c r="C8" s="37"/>
      <c r="D8" s="70"/>
      <c r="E8" s="15" t="s">
        <v>69</v>
      </c>
      <c r="F8" s="61"/>
      <c r="G8" s="15" t="s">
        <v>69</v>
      </c>
      <c r="H8" s="61"/>
      <c r="I8" s="16" t="s">
        <v>71</v>
      </c>
      <c r="J8" s="61"/>
      <c r="K8" s="15" t="s">
        <v>69</v>
      </c>
      <c r="L8" s="61"/>
      <c r="M8" s="15" t="s">
        <v>69</v>
      </c>
      <c r="N8" s="61"/>
      <c r="O8" s="16" t="s">
        <v>71</v>
      </c>
    </row>
    <row r="9" spans="1:15" ht="14.25" customHeight="1">
      <c r="A9" s="24"/>
      <c r="B9" s="14"/>
      <c r="C9" s="38"/>
      <c r="D9" s="71"/>
      <c r="E9" s="9" t="s">
        <v>70</v>
      </c>
      <c r="F9" s="62"/>
      <c r="G9" s="9" t="s">
        <v>70</v>
      </c>
      <c r="H9" s="62"/>
      <c r="I9" s="17" t="s">
        <v>72</v>
      </c>
      <c r="J9" s="62"/>
      <c r="K9" s="9" t="s">
        <v>70</v>
      </c>
      <c r="L9" s="62"/>
      <c r="M9" s="9" t="s">
        <v>70</v>
      </c>
      <c r="N9" s="62"/>
      <c r="O9" s="17" t="s">
        <v>72</v>
      </c>
    </row>
    <row r="10" spans="1:17" ht="20.25" customHeight="1">
      <c r="A10" s="19"/>
      <c r="B10" s="3" t="s">
        <v>0</v>
      </c>
      <c r="C10" s="51"/>
      <c r="D10" s="21">
        <f aca="true" t="shared" si="0" ref="D10:I10">SUM(D13:D21)</f>
        <v>9662</v>
      </c>
      <c r="E10" s="21">
        <f t="shared" si="0"/>
        <v>9322</v>
      </c>
      <c r="F10" s="21">
        <f t="shared" si="0"/>
        <v>4695</v>
      </c>
      <c r="G10" s="21">
        <f t="shared" si="0"/>
        <v>4546</v>
      </c>
      <c r="H10" s="21">
        <f t="shared" si="0"/>
        <v>11190</v>
      </c>
      <c r="I10" s="21">
        <f t="shared" si="0"/>
        <v>7861</v>
      </c>
      <c r="J10" s="41">
        <v>159.1</v>
      </c>
      <c r="K10" s="42">
        <v>153.5</v>
      </c>
      <c r="L10" s="43">
        <v>77.3</v>
      </c>
      <c r="M10" s="42">
        <v>74.8</v>
      </c>
      <c r="N10" s="41">
        <v>184.2</v>
      </c>
      <c r="O10" s="42">
        <v>129.4</v>
      </c>
      <c r="Q10" s="46">
        <f>SUM(Q13:Q21)</f>
        <v>6077929</v>
      </c>
    </row>
    <row r="11" spans="1:17" ht="10.5" customHeight="1">
      <c r="A11" s="19"/>
      <c r="B11" s="4"/>
      <c r="C11" s="52"/>
      <c r="D11" s="22"/>
      <c r="E11" s="22"/>
      <c r="F11" s="22"/>
      <c r="G11" s="22"/>
      <c r="H11" s="22"/>
      <c r="I11" s="22"/>
      <c r="J11" s="44"/>
      <c r="K11" s="45"/>
      <c r="L11" s="45"/>
      <c r="M11" s="45"/>
      <c r="N11" s="45"/>
      <c r="O11" s="45"/>
      <c r="Q11" s="46"/>
    </row>
    <row r="12" spans="1:17" ht="14.25" customHeight="1">
      <c r="A12" s="19"/>
      <c r="B12" s="5" t="s">
        <v>1</v>
      </c>
      <c r="C12" s="53"/>
      <c r="D12" s="22"/>
      <c r="E12" s="22"/>
      <c r="F12" s="22"/>
      <c r="G12" s="22"/>
      <c r="H12" s="22"/>
      <c r="I12" s="22"/>
      <c r="J12" s="44"/>
      <c r="K12" s="45"/>
      <c r="L12" s="45"/>
      <c r="M12" s="45"/>
      <c r="N12" s="45"/>
      <c r="O12" s="45"/>
      <c r="Q12" s="46"/>
    </row>
    <row r="13" spans="1:17" ht="14.25" customHeight="1">
      <c r="A13" s="19"/>
      <c r="B13" s="23" t="s">
        <v>2</v>
      </c>
      <c r="C13" s="54"/>
      <c r="D13" s="27">
        <f aca="true" t="shared" si="1" ref="D13:I13">D24</f>
        <v>2280</v>
      </c>
      <c r="E13" s="27">
        <f t="shared" si="1"/>
        <v>2140</v>
      </c>
      <c r="F13" s="27">
        <f t="shared" si="1"/>
        <v>1124</v>
      </c>
      <c r="G13" s="27">
        <f t="shared" si="1"/>
        <v>1042</v>
      </c>
      <c r="H13" s="27">
        <f t="shared" si="1"/>
        <v>2373</v>
      </c>
      <c r="I13" s="28">
        <f t="shared" si="1"/>
        <v>1414</v>
      </c>
      <c r="J13" s="48">
        <f>D13/$Q13*100000</f>
        <v>245.0590506326393</v>
      </c>
      <c r="K13" s="48">
        <f aca="true" t="shared" si="2" ref="K13:O21">E13/$Q13*100000</f>
        <v>230.01156506747725</v>
      </c>
      <c r="L13" s="48">
        <f t="shared" si="2"/>
        <v>120.8098126803011</v>
      </c>
      <c r="M13" s="48">
        <f t="shared" si="2"/>
        <v>111.9962854207062</v>
      </c>
      <c r="N13" s="48">
        <f t="shared" si="2"/>
        <v>255.05488032949694</v>
      </c>
      <c r="O13" s="48">
        <f t="shared" si="2"/>
        <v>151.97960420813683</v>
      </c>
      <c r="Q13" s="47">
        <f>Q24</f>
        <v>930388</v>
      </c>
    </row>
    <row r="14" spans="1:17" ht="14.25" customHeight="1">
      <c r="A14" s="19"/>
      <c r="B14" s="23" t="s">
        <v>3</v>
      </c>
      <c r="C14" s="54"/>
      <c r="D14" s="27">
        <f aca="true" t="shared" si="3" ref="D14:I14">D26+D25+D35</f>
        <v>2231</v>
      </c>
      <c r="E14" s="27">
        <f t="shared" si="3"/>
        <v>2178</v>
      </c>
      <c r="F14" s="27">
        <f t="shared" si="3"/>
        <v>1116</v>
      </c>
      <c r="G14" s="27">
        <f t="shared" si="3"/>
        <v>1100</v>
      </c>
      <c r="H14" s="27">
        <f t="shared" si="3"/>
        <v>3058</v>
      </c>
      <c r="I14" s="28">
        <f t="shared" si="3"/>
        <v>2147</v>
      </c>
      <c r="J14" s="48">
        <f aca="true" t="shared" si="4" ref="J14:J77">D14/$Q14*100000</f>
        <v>135.6442921477702</v>
      </c>
      <c r="K14" s="48">
        <f t="shared" si="2"/>
        <v>132.42190421239064</v>
      </c>
      <c r="L14" s="48">
        <f t="shared" si="2"/>
        <v>67.85254596006793</v>
      </c>
      <c r="M14" s="48">
        <f t="shared" si="2"/>
        <v>66.87974960221749</v>
      </c>
      <c r="N14" s="48">
        <f t="shared" si="2"/>
        <v>185.92570389416463</v>
      </c>
      <c r="O14" s="48">
        <f t="shared" si="2"/>
        <v>130.5371112690554</v>
      </c>
      <c r="Q14" s="47">
        <f>Q26+Q25+Q35</f>
        <v>1644743</v>
      </c>
    </row>
    <row r="15" spans="1:17" ht="14.25" customHeight="1">
      <c r="A15" s="19"/>
      <c r="B15" s="23" t="s">
        <v>4</v>
      </c>
      <c r="C15" s="54"/>
      <c r="D15" s="27">
        <f aca="true" t="shared" si="5" ref="D15:I15">D27+D28+D34</f>
        <v>1861</v>
      </c>
      <c r="E15" s="27">
        <f t="shared" si="5"/>
        <v>1818</v>
      </c>
      <c r="F15" s="27">
        <f t="shared" si="5"/>
        <v>1150</v>
      </c>
      <c r="G15" s="27">
        <f t="shared" si="5"/>
        <v>1114</v>
      </c>
      <c r="H15" s="27">
        <f t="shared" si="5"/>
        <v>2340</v>
      </c>
      <c r="I15" s="28">
        <f t="shared" si="5"/>
        <v>1681</v>
      </c>
      <c r="J15" s="48">
        <f t="shared" si="4"/>
        <v>143.40336801419085</v>
      </c>
      <c r="K15" s="48">
        <f t="shared" si="2"/>
        <v>140.08991029005855</v>
      </c>
      <c r="L15" s="48">
        <f t="shared" si="2"/>
        <v>88.61572983144518</v>
      </c>
      <c r="M15" s="48">
        <f t="shared" si="2"/>
        <v>85.84167220193906</v>
      </c>
      <c r="N15" s="48">
        <f t="shared" si="2"/>
        <v>180.31374591789714</v>
      </c>
      <c r="O15" s="48">
        <f t="shared" si="2"/>
        <v>129.5330798666603</v>
      </c>
      <c r="Q15" s="47">
        <f>Q27+Q28+Q34</f>
        <v>1297738</v>
      </c>
    </row>
    <row r="16" spans="1:17" ht="14.25" customHeight="1">
      <c r="A16" s="19"/>
      <c r="B16" s="23" t="s">
        <v>5</v>
      </c>
      <c r="C16" s="54"/>
      <c r="D16" s="27">
        <f aca="true" t="shared" si="6" ref="D16:I16">D29+D38</f>
        <v>1210</v>
      </c>
      <c r="E16" s="27">
        <f t="shared" si="6"/>
        <v>1170</v>
      </c>
      <c r="F16" s="27">
        <f t="shared" si="6"/>
        <v>530</v>
      </c>
      <c r="G16" s="27">
        <f t="shared" si="6"/>
        <v>523</v>
      </c>
      <c r="H16" s="27">
        <f t="shared" si="6"/>
        <v>1424</v>
      </c>
      <c r="I16" s="28">
        <f t="shared" si="6"/>
        <v>1042</v>
      </c>
      <c r="J16" s="48">
        <f t="shared" si="4"/>
        <v>132.93285023411562</v>
      </c>
      <c r="K16" s="48">
        <f t="shared" si="2"/>
        <v>128.53837584621098</v>
      </c>
      <c r="L16" s="48">
        <f t="shared" si="2"/>
        <v>58.22678563973659</v>
      </c>
      <c r="M16" s="48">
        <f t="shared" si="2"/>
        <v>57.45775262185328</v>
      </c>
      <c r="N16" s="48">
        <f t="shared" si="2"/>
        <v>156.4432882094055</v>
      </c>
      <c r="O16" s="48">
        <f t="shared" si="2"/>
        <v>114.4760578049161</v>
      </c>
      <c r="Q16" s="47">
        <f>Q29+Q38</f>
        <v>910234</v>
      </c>
    </row>
    <row r="17" spans="1:17" ht="14.25" customHeight="1">
      <c r="A17" s="19"/>
      <c r="B17" s="23" t="s">
        <v>6</v>
      </c>
      <c r="C17" s="54"/>
      <c r="D17" s="27">
        <f aca="true" t="shared" si="7" ref="D17:I17">D36+D37</f>
        <v>557</v>
      </c>
      <c r="E17" s="27">
        <f t="shared" si="7"/>
        <v>540</v>
      </c>
      <c r="F17" s="27">
        <f t="shared" si="7"/>
        <v>205</v>
      </c>
      <c r="G17" s="27">
        <f t="shared" si="7"/>
        <v>203</v>
      </c>
      <c r="H17" s="27">
        <f t="shared" si="7"/>
        <v>437</v>
      </c>
      <c r="I17" s="28">
        <f t="shared" si="7"/>
        <v>325</v>
      </c>
      <c r="J17" s="48">
        <f t="shared" si="4"/>
        <v>178.5227800836525</v>
      </c>
      <c r="K17" s="48">
        <f t="shared" si="2"/>
        <v>173.07414945273314</v>
      </c>
      <c r="L17" s="48">
        <f t="shared" si="2"/>
        <v>65.70407525520424</v>
      </c>
      <c r="M17" s="48">
        <f t="shared" si="2"/>
        <v>65.06305988686078</v>
      </c>
      <c r="N17" s="48">
        <f t="shared" si="2"/>
        <v>140.06185798304514</v>
      </c>
      <c r="O17" s="48">
        <f t="shared" si="2"/>
        <v>104.16499735581161</v>
      </c>
      <c r="Q17" s="47">
        <f>Q36+Q37</f>
        <v>312005</v>
      </c>
    </row>
    <row r="18" spans="1:17" ht="14.25" customHeight="1">
      <c r="A18" s="19"/>
      <c r="B18" s="23" t="s">
        <v>76</v>
      </c>
      <c r="C18" s="55"/>
      <c r="D18" s="27">
        <f aca="true" t="shared" si="8" ref="D18:I18">D30+D31</f>
        <v>243</v>
      </c>
      <c r="E18" s="27">
        <f t="shared" si="8"/>
        <v>235</v>
      </c>
      <c r="F18" s="27">
        <f t="shared" si="8"/>
        <v>146</v>
      </c>
      <c r="G18" s="27">
        <f t="shared" si="8"/>
        <v>143</v>
      </c>
      <c r="H18" s="27">
        <f t="shared" si="8"/>
        <v>349</v>
      </c>
      <c r="I18" s="28">
        <f t="shared" si="8"/>
        <v>286</v>
      </c>
      <c r="J18" s="48">
        <f t="shared" si="4"/>
        <v>100.80268807168191</v>
      </c>
      <c r="K18" s="48">
        <f t="shared" si="2"/>
        <v>97.48408105697634</v>
      </c>
      <c r="L18" s="48">
        <f t="shared" si="2"/>
        <v>60.564578018376785</v>
      </c>
      <c r="M18" s="48">
        <f t="shared" si="2"/>
        <v>59.32010038786219</v>
      </c>
      <c r="N18" s="48">
        <f t="shared" si="2"/>
        <v>144.77423101653082</v>
      </c>
      <c r="O18" s="48">
        <f t="shared" si="2"/>
        <v>118.64020077572438</v>
      </c>
      <c r="Q18" s="47">
        <f>Q30+Q31</f>
        <v>241065</v>
      </c>
    </row>
    <row r="19" spans="1:17" ht="14.25" customHeight="1">
      <c r="A19" s="19"/>
      <c r="B19" s="23" t="s">
        <v>7</v>
      </c>
      <c r="C19" s="54"/>
      <c r="D19" s="27">
        <f aca="true" t="shared" si="9" ref="D19:I19">D39</f>
        <v>431</v>
      </c>
      <c r="E19" s="27">
        <f t="shared" si="9"/>
        <v>424</v>
      </c>
      <c r="F19" s="27">
        <f t="shared" si="9"/>
        <v>112</v>
      </c>
      <c r="G19" s="27">
        <f t="shared" si="9"/>
        <v>110</v>
      </c>
      <c r="H19" s="27">
        <f t="shared" si="9"/>
        <v>268</v>
      </c>
      <c r="I19" s="28">
        <f t="shared" si="9"/>
        <v>242</v>
      </c>
      <c r="J19" s="48">
        <f t="shared" si="4"/>
        <v>307.4201670482671</v>
      </c>
      <c r="K19" s="48">
        <f t="shared" si="2"/>
        <v>302.4272641031676</v>
      </c>
      <c r="L19" s="48">
        <f t="shared" si="2"/>
        <v>79.88644712159146</v>
      </c>
      <c r="M19" s="48">
        <f t="shared" si="2"/>
        <v>78.4599034229916</v>
      </c>
      <c r="N19" s="48">
        <f t="shared" si="2"/>
        <v>191.15685561237953</v>
      </c>
      <c r="O19" s="48">
        <f t="shared" si="2"/>
        <v>172.61178753058152</v>
      </c>
      <c r="Q19" s="47">
        <f>Q39</f>
        <v>140199</v>
      </c>
    </row>
    <row r="20" spans="1:17" ht="14.25" customHeight="1">
      <c r="A20" s="19"/>
      <c r="B20" s="23" t="s">
        <v>8</v>
      </c>
      <c r="C20" s="54"/>
      <c r="D20" s="27">
        <f aca="true" t="shared" si="10" ref="D20:I20">D33</f>
        <v>385</v>
      </c>
      <c r="E20" s="27">
        <f t="shared" si="10"/>
        <v>369</v>
      </c>
      <c r="F20" s="27">
        <f t="shared" si="10"/>
        <v>165</v>
      </c>
      <c r="G20" s="27">
        <f t="shared" si="10"/>
        <v>164</v>
      </c>
      <c r="H20" s="27">
        <f t="shared" si="10"/>
        <v>504</v>
      </c>
      <c r="I20" s="28">
        <f t="shared" si="10"/>
        <v>365</v>
      </c>
      <c r="J20" s="48">
        <f t="shared" si="4"/>
        <v>119.62911865965671</v>
      </c>
      <c r="K20" s="48">
        <f t="shared" si="2"/>
        <v>114.6575189231515</v>
      </c>
      <c r="L20" s="48">
        <f t="shared" si="2"/>
        <v>51.26962228271002</v>
      </c>
      <c r="M20" s="48">
        <f t="shared" si="2"/>
        <v>50.95889729917844</v>
      </c>
      <c r="N20" s="48">
        <f t="shared" si="2"/>
        <v>156.60539169991424</v>
      </c>
      <c r="O20" s="48">
        <f t="shared" si="2"/>
        <v>113.41461898902519</v>
      </c>
      <c r="Q20" s="47">
        <f>Q33</f>
        <v>321828</v>
      </c>
    </row>
    <row r="21" spans="1:17" ht="14.25" customHeight="1">
      <c r="A21" s="19"/>
      <c r="B21" s="23" t="s">
        <v>98</v>
      </c>
      <c r="C21" s="55"/>
      <c r="D21" s="27">
        <f aca="true" t="shared" si="11" ref="D21:I21">D32</f>
        <v>464</v>
      </c>
      <c r="E21" s="27">
        <f t="shared" si="11"/>
        <v>448</v>
      </c>
      <c r="F21" s="27">
        <f t="shared" si="11"/>
        <v>147</v>
      </c>
      <c r="G21" s="27">
        <f t="shared" si="11"/>
        <v>147</v>
      </c>
      <c r="H21" s="27">
        <f t="shared" si="11"/>
        <v>437</v>
      </c>
      <c r="I21" s="28">
        <f t="shared" si="11"/>
        <v>359</v>
      </c>
      <c r="J21" s="48">
        <f t="shared" si="4"/>
        <v>165.87482885221053</v>
      </c>
      <c r="K21" s="48">
        <f t="shared" si="2"/>
        <v>160.15500716765155</v>
      </c>
      <c r="L21" s="48">
        <f t="shared" si="2"/>
        <v>52.550861726885664</v>
      </c>
      <c r="M21" s="48">
        <f t="shared" si="2"/>
        <v>52.550861726885664</v>
      </c>
      <c r="N21" s="48">
        <f t="shared" si="2"/>
        <v>156.22262975951725</v>
      </c>
      <c r="O21" s="48">
        <f t="shared" si="2"/>
        <v>128.3384990472922</v>
      </c>
      <c r="Q21" s="47">
        <f>Q32</f>
        <v>279729</v>
      </c>
    </row>
    <row r="22" spans="1:17" ht="10.5" customHeight="1">
      <c r="A22" s="19"/>
      <c r="B22" s="24"/>
      <c r="C22" s="56"/>
      <c r="D22" s="27"/>
      <c r="E22" s="29"/>
      <c r="F22" s="29"/>
      <c r="G22" s="29"/>
      <c r="H22" s="29"/>
      <c r="I22" s="29"/>
      <c r="J22" s="48"/>
      <c r="K22" s="48"/>
      <c r="L22" s="48"/>
      <c r="M22" s="48"/>
      <c r="N22" s="48"/>
      <c r="O22" s="48"/>
      <c r="Q22" s="47"/>
    </row>
    <row r="23" spans="1:17" ht="14.25" customHeight="1">
      <c r="A23" s="19"/>
      <c r="B23" s="25" t="s">
        <v>83</v>
      </c>
      <c r="C23" s="56"/>
      <c r="D23" s="27"/>
      <c r="E23" s="29"/>
      <c r="F23" s="29"/>
      <c r="G23" s="29"/>
      <c r="H23" s="29"/>
      <c r="I23" s="29"/>
      <c r="J23" s="48"/>
      <c r="K23" s="48"/>
      <c r="L23" s="48"/>
      <c r="M23" s="48"/>
      <c r="N23" s="48"/>
      <c r="O23" s="48"/>
      <c r="Q23" s="47"/>
    </row>
    <row r="24" spans="1:17" ht="14.25" customHeight="1">
      <c r="A24" s="19"/>
      <c r="B24" s="23" t="s">
        <v>9</v>
      </c>
      <c r="C24" s="57"/>
      <c r="D24" s="27">
        <f aca="true" t="shared" si="12" ref="D24:I24">SUM(D41:D46)</f>
        <v>2280</v>
      </c>
      <c r="E24" s="27">
        <f t="shared" si="12"/>
        <v>2140</v>
      </c>
      <c r="F24" s="27">
        <f t="shared" si="12"/>
        <v>1124</v>
      </c>
      <c r="G24" s="27">
        <f t="shared" si="12"/>
        <v>1042</v>
      </c>
      <c r="H24" s="27">
        <f t="shared" si="12"/>
        <v>2373</v>
      </c>
      <c r="I24" s="28">
        <f t="shared" si="12"/>
        <v>1414</v>
      </c>
      <c r="J24" s="48">
        <f t="shared" si="4"/>
        <v>245.0590506326393</v>
      </c>
      <c r="K24" s="48">
        <f aca="true" t="shared" si="13" ref="K24:K39">E24/$Q24*100000</f>
        <v>230.01156506747725</v>
      </c>
      <c r="L24" s="48">
        <f aca="true" t="shared" si="14" ref="L24:L39">F24/$Q24*100000</f>
        <v>120.8098126803011</v>
      </c>
      <c r="M24" s="48">
        <f aca="true" t="shared" si="15" ref="M24:M39">G24/$Q24*100000</f>
        <v>111.9962854207062</v>
      </c>
      <c r="N24" s="48">
        <f aca="true" t="shared" si="16" ref="N24:N39">H24/$Q24*100000</f>
        <v>255.05488032949694</v>
      </c>
      <c r="O24" s="48">
        <f aca="true" t="shared" si="17" ref="O24:O39">I24/$Q24*100000</f>
        <v>151.97960420813683</v>
      </c>
      <c r="Q24" s="47">
        <f>SUM(Q41:Q46)</f>
        <v>930388</v>
      </c>
    </row>
    <row r="25" spans="1:17" ht="14.25" customHeight="1">
      <c r="A25" s="19"/>
      <c r="B25" s="23" t="s">
        <v>81</v>
      </c>
      <c r="C25" s="57"/>
      <c r="D25" s="27">
        <f aca="true" t="shared" si="18" ref="D25:I25">SUM(D49:D49)</f>
        <v>765</v>
      </c>
      <c r="E25" s="27">
        <f t="shared" si="18"/>
        <v>741</v>
      </c>
      <c r="F25" s="27">
        <f t="shared" si="18"/>
        <v>396</v>
      </c>
      <c r="G25" s="27">
        <f t="shared" si="18"/>
        <v>386</v>
      </c>
      <c r="H25" s="27">
        <f t="shared" si="18"/>
        <v>1251</v>
      </c>
      <c r="I25" s="28">
        <f t="shared" si="18"/>
        <v>784</v>
      </c>
      <c r="J25" s="48">
        <f t="shared" si="4"/>
        <v>133.0469490508448</v>
      </c>
      <c r="K25" s="48">
        <f t="shared" si="13"/>
        <v>128.8729271198379</v>
      </c>
      <c r="L25" s="48">
        <f t="shared" si="14"/>
        <v>68.87136186161378</v>
      </c>
      <c r="M25" s="48">
        <f t="shared" si="15"/>
        <v>67.13218605702757</v>
      </c>
      <c r="N25" s="48">
        <f t="shared" si="16"/>
        <v>217.57089315373443</v>
      </c>
      <c r="O25" s="48">
        <f t="shared" si="17"/>
        <v>136.3513830795586</v>
      </c>
      <c r="Q25" s="47">
        <f>SUM(Q49:Q49)</f>
        <v>574985</v>
      </c>
    </row>
    <row r="26" spans="1:17" ht="14.25" customHeight="1">
      <c r="A26" s="19"/>
      <c r="B26" s="23" t="s">
        <v>11</v>
      </c>
      <c r="C26" s="57"/>
      <c r="D26" s="27">
        <f aca="true" t="shared" si="19" ref="D26:I26">SUM(D48,D70)</f>
        <v>926</v>
      </c>
      <c r="E26" s="27">
        <f t="shared" si="19"/>
        <v>912</v>
      </c>
      <c r="F26" s="27">
        <f t="shared" si="19"/>
        <v>403</v>
      </c>
      <c r="G26" s="27">
        <f t="shared" si="19"/>
        <v>398</v>
      </c>
      <c r="H26" s="27">
        <f t="shared" si="19"/>
        <v>990</v>
      </c>
      <c r="I26" s="28">
        <f t="shared" si="19"/>
        <v>744</v>
      </c>
      <c r="J26" s="48">
        <f t="shared" si="4"/>
        <v>148.07873439056644</v>
      </c>
      <c r="K26" s="48">
        <f t="shared" si="13"/>
        <v>145.83996302829007</v>
      </c>
      <c r="L26" s="48">
        <f t="shared" si="14"/>
        <v>64.4446327855273</v>
      </c>
      <c r="M26" s="48">
        <f t="shared" si="15"/>
        <v>63.64507158471431</v>
      </c>
      <c r="N26" s="48">
        <f t="shared" si="16"/>
        <v>158.31311776097277</v>
      </c>
      <c r="O26" s="48">
        <f t="shared" si="17"/>
        <v>118.97470668097347</v>
      </c>
      <c r="Q26" s="47">
        <f>SUM(Q48,Q70)</f>
        <v>625343</v>
      </c>
    </row>
    <row r="27" spans="1:17" ht="14.25" customHeight="1">
      <c r="A27" s="19"/>
      <c r="B27" s="23" t="s">
        <v>14</v>
      </c>
      <c r="C27" s="57"/>
      <c r="D27" s="27">
        <f aca="true" t="shared" si="20" ref="D27:I27">SUM(D52)</f>
        <v>695</v>
      </c>
      <c r="E27" s="27">
        <f t="shared" si="20"/>
        <v>684</v>
      </c>
      <c r="F27" s="27">
        <f t="shared" si="20"/>
        <v>661</v>
      </c>
      <c r="G27" s="27">
        <f t="shared" si="20"/>
        <v>630</v>
      </c>
      <c r="H27" s="27">
        <f t="shared" si="20"/>
        <v>884</v>
      </c>
      <c r="I27" s="28">
        <f t="shared" si="20"/>
        <v>651</v>
      </c>
      <c r="J27" s="48">
        <f t="shared" si="4"/>
        <v>146.33612249280952</v>
      </c>
      <c r="K27" s="48">
        <f t="shared" si="13"/>
        <v>144.02001120155643</v>
      </c>
      <c r="L27" s="48">
        <f t="shared" si="14"/>
        <v>139.17723304711814</v>
      </c>
      <c r="M27" s="48">
        <f t="shared" si="15"/>
        <v>132.65001031722304</v>
      </c>
      <c r="N27" s="48">
        <f t="shared" si="16"/>
        <v>186.1311255879764</v>
      </c>
      <c r="O27" s="48">
        <f t="shared" si="17"/>
        <v>137.07167732779712</v>
      </c>
      <c r="Q27" s="47">
        <f>SUM(Q52)</f>
        <v>474934</v>
      </c>
    </row>
    <row r="28" spans="1:17" ht="14.25" customHeight="1">
      <c r="A28" s="19"/>
      <c r="B28" s="23" t="s">
        <v>16</v>
      </c>
      <c r="C28" s="57"/>
      <c r="D28" s="27">
        <f aca="true" t="shared" si="21" ref="D28:I28">SUM(D53:D53)</f>
        <v>168</v>
      </c>
      <c r="E28" s="27">
        <f t="shared" si="21"/>
        <v>159</v>
      </c>
      <c r="F28" s="27">
        <f t="shared" si="21"/>
        <v>80</v>
      </c>
      <c r="G28" s="27">
        <f t="shared" si="21"/>
        <v>80</v>
      </c>
      <c r="H28" s="27">
        <f t="shared" si="21"/>
        <v>383</v>
      </c>
      <c r="I28" s="28">
        <f t="shared" si="21"/>
        <v>188</v>
      </c>
      <c r="J28" s="48">
        <f t="shared" si="4"/>
        <v>110.51831775332047</v>
      </c>
      <c r="K28" s="48">
        <f t="shared" si="13"/>
        <v>104.59769358796405</v>
      </c>
      <c r="L28" s="48">
        <f t="shared" si="14"/>
        <v>52.627770358724035</v>
      </c>
      <c r="M28" s="48">
        <f t="shared" si="15"/>
        <v>52.627770358724035</v>
      </c>
      <c r="N28" s="48">
        <f t="shared" si="16"/>
        <v>251.95545059239132</v>
      </c>
      <c r="O28" s="48">
        <f t="shared" si="17"/>
        <v>123.6752603430015</v>
      </c>
      <c r="Q28" s="47">
        <f>SUM(Q53:Q53)</f>
        <v>152011</v>
      </c>
    </row>
    <row r="29" spans="1:17" ht="14.25" customHeight="1">
      <c r="A29" s="19"/>
      <c r="B29" s="23" t="s">
        <v>79</v>
      </c>
      <c r="C29" s="57"/>
      <c r="D29" s="27">
        <f aca="true" t="shared" si="22" ref="D29:I29">SUM(D55,D56,D71,D73,D74,D75,D76,D82:D85)</f>
        <v>1005</v>
      </c>
      <c r="E29" s="27">
        <f t="shared" si="22"/>
        <v>973</v>
      </c>
      <c r="F29" s="27">
        <f t="shared" si="22"/>
        <v>384</v>
      </c>
      <c r="G29" s="27">
        <f t="shared" si="22"/>
        <v>384</v>
      </c>
      <c r="H29" s="27">
        <f t="shared" si="22"/>
        <v>1111</v>
      </c>
      <c r="I29" s="28">
        <f t="shared" si="22"/>
        <v>842</v>
      </c>
      <c r="J29" s="48">
        <f t="shared" si="4"/>
        <v>146.17841621140454</v>
      </c>
      <c r="K29" s="48">
        <f t="shared" si="13"/>
        <v>141.52397907830508</v>
      </c>
      <c r="L29" s="48">
        <f t="shared" si="14"/>
        <v>55.85324559719338</v>
      </c>
      <c r="M29" s="48">
        <f t="shared" si="15"/>
        <v>55.85324559719338</v>
      </c>
      <c r="N29" s="48">
        <f t="shared" si="16"/>
        <v>161.59623921479647</v>
      </c>
      <c r="O29" s="48">
        <f t="shared" si="17"/>
        <v>122.46987706467922</v>
      </c>
      <c r="Q29" s="47">
        <f>SUM(Q55,Q56,Q71,Q73,Q74,Q75,Q76,Q82:Q85)</f>
        <v>687516</v>
      </c>
    </row>
    <row r="30" spans="1:17" ht="14.25" customHeight="1">
      <c r="A30" s="19"/>
      <c r="B30" s="23" t="s">
        <v>78</v>
      </c>
      <c r="C30" s="57"/>
      <c r="D30" s="27">
        <f aca="true" t="shared" si="23" ref="D30:I30">SUM(D54,D93:D98)</f>
        <v>151</v>
      </c>
      <c r="E30" s="27">
        <f t="shared" si="23"/>
        <v>148</v>
      </c>
      <c r="F30" s="27">
        <f t="shared" si="23"/>
        <v>103</v>
      </c>
      <c r="G30" s="27">
        <f t="shared" si="23"/>
        <v>101</v>
      </c>
      <c r="H30" s="27">
        <f t="shared" si="23"/>
        <v>250</v>
      </c>
      <c r="I30" s="28">
        <f t="shared" si="23"/>
        <v>199</v>
      </c>
      <c r="J30" s="48">
        <f t="shared" si="4"/>
        <v>95.58837493432256</v>
      </c>
      <c r="K30" s="48">
        <f t="shared" si="13"/>
        <v>93.68926814754793</v>
      </c>
      <c r="L30" s="48">
        <f t="shared" si="14"/>
        <v>65.20266634592863</v>
      </c>
      <c r="M30" s="48">
        <f t="shared" si="15"/>
        <v>63.936595154745554</v>
      </c>
      <c r="N30" s="48">
        <f t="shared" si="16"/>
        <v>158.25889889788502</v>
      </c>
      <c r="O30" s="48">
        <f t="shared" si="17"/>
        <v>125.97408352271648</v>
      </c>
      <c r="Q30" s="47">
        <f>SUM(Q54,Q93:Q98)</f>
        <v>157969</v>
      </c>
    </row>
    <row r="31" spans="1:17" ht="14.25" customHeight="1">
      <c r="A31" s="19"/>
      <c r="B31" s="23" t="s">
        <v>77</v>
      </c>
      <c r="C31" s="57"/>
      <c r="D31" s="27">
        <f aca="true" t="shared" si="24" ref="D31:I31">SUM(D61,D81,D99:D100)</f>
        <v>92</v>
      </c>
      <c r="E31" s="27">
        <f t="shared" si="24"/>
        <v>87</v>
      </c>
      <c r="F31" s="27">
        <f t="shared" si="24"/>
        <v>43</v>
      </c>
      <c r="G31" s="27">
        <f t="shared" si="24"/>
        <v>42</v>
      </c>
      <c r="H31" s="27">
        <f t="shared" si="24"/>
        <v>99</v>
      </c>
      <c r="I31" s="28">
        <f t="shared" si="24"/>
        <v>87</v>
      </c>
      <c r="J31" s="48">
        <f t="shared" si="4"/>
        <v>110.7153172234524</v>
      </c>
      <c r="K31" s="48">
        <f t="shared" si="13"/>
        <v>104.69818041782999</v>
      </c>
      <c r="L31" s="48">
        <f t="shared" si="14"/>
        <v>51.747376528352746</v>
      </c>
      <c r="M31" s="48">
        <f t="shared" si="15"/>
        <v>50.54394916722826</v>
      </c>
      <c r="N31" s="48">
        <f t="shared" si="16"/>
        <v>119.13930875132378</v>
      </c>
      <c r="O31" s="48">
        <f t="shared" si="17"/>
        <v>104.69818041782999</v>
      </c>
      <c r="Q31" s="47">
        <f>SUM(Q61,Q81,Q99:Q100)</f>
        <v>83096</v>
      </c>
    </row>
    <row r="32" spans="1:17" ht="14.25" customHeight="1">
      <c r="A32" s="19"/>
      <c r="B32" s="23" t="s">
        <v>36</v>
      </c>
      <c r="C32" s="57"/>
      <c r="D32" s="27">
        <f aca="true" t="shared" si="25" ref="D32:I32">SUM(D62)</f>
        <v>464</v>
      </c>
      <c r="E32" s="27">
        <f t="shared" si="25"/>
        <v>448</v>
      </c>
      <c r="F32" s="27">
        <f t="shared" si="25"/>
        <v>147</v>
      </c>
      <c r="G32" s="27">
        <f t="shared" si="25"/>
        <v>147</v>
      </c>
      <c r="H32" s="27">
        <f t="shared" si="25"/>
        <v>437</v>
      </c>
      <c r="I32" s="28">
        <f t="shared" si="25"/>
        <v>359</v>
      </c>
      <c r="J32" s="48">
        <f t="shared" si="4"/>
        <v>165.87482885221053</v>
      </c>
      <c r="K32" s="48">
        <f t="shared" si="13"/>
        <v>160.15500716765155</v>
      </c>
      <c r="L32" s="48">
        <f t="shared" si="14"/>
        <v>52.550861726885664</v>
      </c>
      <c r="M32" s="48">
        <f t="shared" si="15"/>
        <v>52.550861726885664</v>
      </c>
      <c r="N32" s="48">
        <f t="shared" si="16"/>
        <v>156.22262975951725</v>
      </c>
      <c r="O32" s="48">
        <f t="shared" si="17"/>
        <v>128.3384990472922</v>
      </c>
      <c r="Q32" s="47">
        <f>SUM(Q62)</f>
        <v>279729</v>
      </c>
    </row>
    <row r="33" spans="1:17" ht="14.25" customHeight="1">
      <c r="A33" s="19"/>
      <c r="B33" s="23" t="s">
        <v>80</v>
      </c>
      <c r="C33" s="57"/>
      <c r="D33" s="27">
        <f aca="true" t="shared" si="26" ref="D33:I33">SUM(D51,D68,D69,D72)</f>
        <v>385</v>
      </c>
      <c r="E33" s="27">
        <f t="shared" si="26"/>
        <v>369</v>
      </c>
      <c r="F33" s="27">
        <f t="shared" si="26"/>
        <v>165</v>
      </c>
      <c r="G33" s="27">
        <f t="shared" si="26"/>
        <v>164</v>
      </c>
      <c r="H33" s="27">
        <f t="shared" si="26"/>
        <v>504</v>
      </c>
      <c r="I33" s="28">
        <f t="shared" si="26"/>
        <v>365</v>
      </c>
      <c r="J33" s="48">
        <f t="shared" si="4"/>
        <v>119.62911865965671</v>
      </c>
      <c r="K33" s="48">
        <f t="shared" si="13"/>
        <v>114.6575189231515</v>
      </c>
      <c r="L33" s="48">
        <f t="shared" si="14"/>
        <v>51.26962228271002</v>
      </c>
      <c r="M33" s="48">
        <f t="shared" si="15"/>
        <v>50.95889729917844</v>
      </c>
      <c r="N33" s="48">
        <f t="shared" si="16"/>
        <v>156.60539169991424</v>
      </c>
      <c r="O33" s="48">
        <f t="shared" si="17"/>
        <v>113.41461898902519</v>
      </c>
      <c r="Q33" s="47">
        <f>SUM(Q51,Q68,Q69,Q72)</f>
        <v>321828</v>
      </c>
    </row>
    <row r="34" spans="1:17" ht="14.25" customHeight="1">
      <c r="A34" s="19"/>
      <c r="B34" s="23" t="s">
        <v>44</v>
      </c>
      <c r="C34" s="57"/>
      <c r="D34" s="27">
        <f aca="true" t="shared" si="27" ref="D34:I34">SUM(D60,D63,D65)</f>
        <v>998</v>
      </c>
      <c r="E34" s="27">
        <f t="shared" si="27"/>
        <v>975</v>
      </c>
      <c r="F34" s="27">
        <f t="shared" si="27"/>
        <v>409</v>
      </c>
      <c r="G34" s="27">
        <f t="shared" si="27"/>
        <v>404</v>
      </c>
      <c r="H34" s="27">
        <f t="shared" si="27"/>
        <v>1073</v>
      </c>
      <c r="I34" s="28">
        <f t="shared" si="27"/>
        <v>842</v>
      </c>
      <c r="J34" s="48">
        <f t="shared" si="4"/>
        <v>148.77913156517735</v>
      </c>
      <c r="K34" s="48">
        <f t="shared" si="13"/>
        <v>145.35035398401595</v>
      </c>
      <c r="L34" s="48">
        <f t="shared" si="14"/>
        <v>60.972610030217965</v>
      </c>
      <c r="M34" s="48">
        <f t="shared" si="15"/>
        <v>60.2272235995307</v>
      </c>
      <c r="N34" s="48">
        <f t="shared" si="16"/>
        <v>159.95992802548625</v>
      </c>
      <c r="O34" s="48">
        <f t="shared" si="17"/>
        <v>125.52307492773478</v>
      </c>
      <c r="Q34" s="47">
        <f>SUM(Q60,Q63,Q65)</f>
        <v>670793</v>
      </c>
    </row>
    <row r="35" spans="1:17" ht="14.25" customHeight="1">
      <c r="A35" s="19"/>
      <c r="B35" s="23" t="s">
        <v>48</v>
      </c>
      <c r="C35" s="57"/>
      <c r="D35" s="27">
        <f aca="true" t="shared" si="28" ref="D35:I35">SUM(D59,D64,D67)</f>
        <v>540</v>
      </c>
      <c r="E35" s="27">
        <f t="shared" si="28"/>
        <v>525</v>
      </c>
      <c r="F35" s="27">
        <f t="shared" si="28"/>
        <v>317</v>
      </c>
      <c r="G35" s="27">
        <f t="shared" si="28"/>
        <v>316</v>
      </c>
      <c r="H35" s="27">
        <f t="shared" si="28"/>
        <v>817</v>
      </c>
      <c r="I35" s="28">
        <f t="shared" si="28"/>
        <v>619</v>
      </c>
      <c r="J35" s="48">
        <f t="shared" si="4"/>
        <v>121.50804990830643</v>
      </c>
      <c r="K35" s="48">
        <f t="shared" si="13"/>
        <v>118.13282629974236</v>
      </c>
      <c r="L35" s="48">
        <f t="shared" si="14"/>
        <v>71.32972559432062</v>
      </c>
      <c r="M35" s="48">
        <f t="shared" si="15"/>
        <v>71.10471068708303</v>
      </c>
      <c r="N35" s="48">
        <f t="shared" si="16"/>
        <v>183.83717921312288</v>
      </c>
      <c r="O35" s="48">
        <f t="shared" si="17"/>
        <v>139.2842275800772</v>
      </c>
      <c r="Q35" s="47">
        <f>SUM(Q59,Q64,Q67)</f>
        <v>444415</v>
      </c>
    </row>
    <row r="36" spans="1:17" ht="14.25" customHeight="1">
      <c r="A36" s="19"/>
      <c r="B36" s="23" t="s">
        <v>51</v>
      </c>
      <c r="C36" s="57"/>
      <c r="D36" s="27">
        <f aca="true" t="shared" si="29" ref="D36:I36">SUM(D79,D86:D88)</f>
        <v>131</v>
      </c>
      <c r="E36" s="27">
        <f t="shared" si="29"/>
        <v>125</v>
      </c>
      <c r="F36" s="27">
        <f t="shared" si="29"/>
        <v>70</v>
      </c>
      <c r="G36" s="27">
        <f t="shared" si="29"/>
        <v>70</v>
      </c>
      <c r="H36" s="27">
        <f t="shared" si="29"/>
        <v>132</v>
      </c>
      <c r="I36" s="28">
        <f t="shared" si="29"/>
        <v>106</v>
      </c>
      <c r="J36" s="48">
        <f t="shared" si="4"/>
        <v>104.0524869338671</v>
      </c>
      <c r="K36" s="48">
        <f t="shared" si="13"/>
        <v>99.28672417353732</v>
      </c>
      <c r="L36" s="48">
        <f t="shared" si="14"/>
        <v>55.60056553718089</v>
      </c>
      <c r="M36" s="48">
        <f t="shared" si="15"/>
        <v>55.60056553718089</v>
      </c>
      <c r="N36" s="48">
        <f t="shared" si="16"/>
        <v>104.84678072725539</v>
      </c>
      <c r="O36" s="48">
        <f t="shared" si="17"/>
        <v>84.19514209915964</v>
      </c>
      <c r="Q36" s="47">
        <f>SUM(Q79,Q86:Q88)</f>
        <v>125898</v>
      </c>
    </row>
    <row r="37" spans="1:17" ht="14.25" customHeight="1">
      <c r="A37" s="19"/>
      <c r="B37" s="23" t="s">
        <v>55</v>
      </c>
      <c r="C37" s="57"/>
      <c r="D37" s="27">
        <f aca="true" t="shared" si="30" ref="D37:I37">SUM(D47,D58,D78)</f>
        <v>426</v>
      </c>
      <c r="E37" s="27">
        <f t="shared" si="30"/>
        <v>415</v>
      </c>
      <c r="F37" s="27">
        <f t="shared" si="30"/>
        <v>135</v>
      </c>
      <c r="G37" s="27">
        <f t="shared" si="30"/>
        <v>133</v>
      </c>
      <c r="H37" s="27">
        <f t="shared" si="30"/>
        <v>305</v>
      </c>
      <c r="I37" s="28">
        <f t="shared" si="30"/>
        <v>219</v>
      </c>
      <c r="J37" s="48">
        <f t="shared" si="4"/>
        <v>228.90057869935035</v>
      </c>
      <c r="K37" s="48">
        <f t="shared" si="13"/>
        <v>222.99000037612774</v>
      </c>
      <c r="L37" s="48">
        <f t="shared" si="14"/>
        <v>72.5389157850054</v>
      </c>
      <c r="M37" s="48">
        <f t="shared" si="15"/>
        <v>71.46426518078309</v>
      </c>
      <c r="N37" s="48">
        <f t="shared" si="16"/>
        <v>163.88421714390108</v>
      </c>
      <c r="O37" s="48">
        <f t="shared" si="17"/>
        <v>117.67424116234208</v>
      </c>
      <c r="Q37" s="47">
        <f>SUM(Q47,Q58,Q78)</f>
        <v>186107</v>
      </c>
    </row>
    <row r="38" spans="1:17" ht="14.25" customHeight="1">
      <c r="A38" s="19"/>
      <c r="B38" s="23" t="s">
        <v>58</v>
      </c>
      <c r="C38" s="57"/>
      <c r="D38" s="27">
        <f aca="true" t="shared" si="31" ref="D38:I38">SUM(D57,D80,D89:D92)</f>
        <v>205</v>
      </c>
      <c r="E38" s="27">
        <f t="shared" si="31"/>
        <v>197</v>
      </c>
      <c r="F38" s="27">
        <f t="shared" si="31"/>
        <v>146</v>
      </c>
      <c r="G38" s="27">
        <f t="shared" si="31"/>
        <v>139</v>
      </c>
      <c r="H38" s="27">
        <f t="shared" si="31"/>
        <v>313</v>
      </c>
      <c r="I38" s="28">
        <f t="shared" si="31"/>
        <v>200</v>
      </c>
      <c r="J38" s="48">
        <f t="shared" si="4"/>
        <v>92.04464838944315</v>
      </c>
      <c r="K38" s="48">
        <f t="shared" si="13"/>
        <v>88.45266211083073</v>
      </c>
      <c r="L38" s="48">
        <f t="shared" si="14"/>
        <v>65.55374958467658</v>
      </c>
      <c r="M38" s="48">
        <f t="shared" si="15"/>
        <v>62.41076159089072</v>
      </c>
      <c r="N38" s="48">
        <f t="shared" si="16"/>
        <v>140.53646315071074</v>
      </c>
      <c r="O38" s="48">
        <f t="shared" si="17"/>
        <v>89.79965696531039</v>
      </c>
      <c r="Q38" s="47">
        <f>SUM(Q57,Q80,Q89:Q92)</f>
        <v>222718</v>
      </c>
    </row>
    <row r="39" spans="1:17" ht="14.25" customHeight="1">
      <c r="A39" s="19"/>
      <c r="B39" s="23" t="s">
        <v>63</v>
      </c>
      <c r="C39" s="57"/>
      <c r="D39" s="27">
        <f aca="true" t="shared" si="32" ref="D39:I39">SUM(D50,D66,D77,D101)</f>
        <v>431</v>
      </c>
      <c r="E39" s="27">
        <f t="shared" si="32"/>
        <v>424</v>
      </c>
      <c r="F39" s="27">
        <f t="shared" si="32"/>
        <v>112</v>
      </c>
      <c r="G39" s="27">
        <f t="shared" si="32"/>
        <v>110</v>
      </c>
      <c r="H39" s="27">
        <f t="shared" si="32"/>
        <v>268</v>
      </c>
      <c r="I39" s="27">
        <f t="shared" si="32"/>
        <v>242</v>
      </c>
      <c r="J39" s="48">
        <f t="shared" si="4"/>
        <v>307.4201670482671</v>
      </c>
      <c r="K39" s="48">
        <f t="shared" si="13"/>
        <v>302.4272641031676</v>
      </c>
      <c r="L39" s="48">
        <f t="shared" si="14"/>
        <v>79.88644712159146</v>
      </c>
      <c r="M39" s="48">
        <f t="shared" si="15"/>
        <v>78.4599034229916</v>
      </c>
      <c r="N39" s="48">
        <f t="shared" si="16"/>
        <v>191.15685561237953</v>
      </c>
      <c r="O39" s="48">
        <f t="shared" si="17"/>
        <v>172.61178753058152</v>
      </c>
      <c r="Q39" s="47">
        <f>SUM(Q50,Q66,Q77,Q101)</f>
        <v>140199</v>
      </c>
    </row>
    <row r="40" spans="1:17" ht="14.25" customHeight="1">
      <c r="A40" s="19"/>
      <c r="B40" s="25" t="s">
        <v>84</v>
      </c>
      <c r="C40" s="57"/>
      <c r="D40" s="30"/>
      <c r="E40" s="31"/>
      <c r="F40" s="31"/>
      <c r="G40" s="31"/>
      <c r="H40" s="31"/>
      <c r="I40" s="31"/>
      <c r="J40" s="48"/>
      <c r="K40" s="48"/>
      <c r="L40" s="48"/>
      <c r="M40" s="48"/>
      <c r="N40" s="48"/>
      <c r="O40" s="48"/>
      <c r="Q40" s="47"/>
    </row>
    <row r="41" spans="1:17" ht="14.25" customHeight="1">
      <c r="A41" s="19"/>
      <c r="B41" s="26" t="s">
        <v>10</v>
      </c>
      <c r="C41" s="55"/>
      <c r="D41" s="32">
        <v>1362</v>
      </c>
      <c r="E41" s="33">
        <v>1276</v>
      </c>
      <c r="F41" s="33">
        <v>253</v>
      </c>
      <c r="G41" s="33">
        <v>241</v>
      </c>
      <c r="H41" s="33">
        <v>934</v>
      </c>
      <c r="I41" s="33">
        <v>438</v>
      </c>
      <c r="J41" s="49">
        <f t="shared" si="4"/>
        <v>729.3485129215709</v>
      </c>
      <c r="K41" s="49">
        <f aca="true" t="shared" si="33" ref="K41:K101">E41/$Q41*100000</f>
        <v>683.2956699617654</v>
      </c>
      <c r="L41" s="49">
        <f aca="true" t="shared" si="34" ref="L41:L101">F41/$Q41*100000</f>
        <v>135.48103800966038</v>
      </c>
      <c r="M41" s="49">
        <f aca="true" t="shared" si="35" ref="M41:M101">G41/$Q41*100000</f>
        <v>129.05505992224568</v>
      </c>
      <c r="N41" s="49">
        <f aca="true" t="shared" si="36" ref="N41:N101">H41/$Q41*100000</f>
        <v>500.1552944704458</v>
      </c>
      <c r="O41" s="49">
        <f aca="true" t="shared" si="37" ref="O41:O101">I41/$Q41*100000</f>
        <v>234.54820019063735</v>
      </c>
      <c r="Q41" s="47">
        <v>186742</v>
      </c>
    </row>
    <row r="42" spans="1:17" ht="14.25" customHeight="1">
      <c r="A42" s="19"/>
      <c r="B42" s="26" t="s">
        <v>85</v>
      </c>
      <c r="C42" s="55"/>
      <c r="D42" s="32">
        <v>129</v>
      </c>
      <c r="E42" s="33">
        <v>124</v>
      </c>
      <c r="F42" s="33">
        <v>103</v>
      </c>
      <c r="G42" s="33">
        <v>102</v>
      </c>
      <c r="H42" s="33">
        <v>254</v>
      </c>
      <c r="I42" s="33">
        <v>205</v>
      </c>
      <c r="J42" s="49">
        <f t="shared" si="4"/>
        <v>70.91496800580512</v>
      </c>
      <c r="K42" s="49">
        <f t="shared" si="33"/>
        <v>68.1663258350375</v>
      </c>
      <c r="L42" s="49">
        <f t="shared" si="34"/>
        <v>56.6220287178134</v>
      </c>
      <c r="M42" s="49">
        <f t="shared" si="35"/>
        <v>56.07230028365987</v>
      </c>
      <c r="N42" s="49">
        <f t="shared" si="36"/>
        <v>139.63102227499616</v>
      </c>
      <c r="O42" s="49">
        <f t="shared" si="37"/>
        <v>112.69432900147328</v>
      </c>
      <c r="Q42" s="47">
        <v>181908</v>
      </c>
    </row>
    <row r="43" spans="1:17" ht="14.25" customHeight="1">
      <c r="A43" s="19"/>
      <c r="B43" s="26" t="s">
        <v>86</v>
      </c>
      <c r="C43" s="55"/>
      <c r="D43" s="32">
        <v>189</v>
      </c>
      <c r="E43" s="33">
        <v>169</v>
      </c>
      <c r="F43" s="33">
        <v>102</v>
      </c>
      <c r="G43" s="33">
        <v>102</v>
      </c>
      <c r="H43" s="33">
        <v>394</v>
      </c>
      <c r="I43" s="33">
        <v>213</v>
      </c>
      <c r="J43" s="49">
        <f t="shared" si="4"/>
        <v>125.72675385495522</v>
      </c>
      <c r="K43" s="49">
        <f t="shared" si="33"/>
        <v>112.42233545760547</v>
      </c>
      <c r="L43" s="49">
        <f t="shared" si="34"/>
        <v>67.85253382648378</v>
      </c>
      <c r="M43" s="49">
        <f t="shared" si="35"/>
        <v>67.85253382648378</v>
      </c>
      <c r="N43" s="49">
        <f t="shared" si="36"/>
        <v>262.09704242779026</v>
      </c>
      <c r="O43" s="49">
        <f t="shared" si="37"/>
        <v>141.69205593177495</v>
      </c>
      <c r="Q43" s="47">
        <v>150326</v>
      </c>
    </row>
    <row r="44" spans="1:17" ht="14.25" customHeight="1">
      <c r="A44" s="19"/>
      <c r="B44" s="26" t="s">
        <v>87</v>
      </c>
      <c r="C44" s="55"/>
      <c r="D44" s="32">
        <v>190</v>
      </c>
      <c r="E44" s="33">
        <v>181</v>
      </c>
      <c r="F44" s="33">
        <v>94</v>
      </c>
      <c r="G44" s="33">
        <v>94</v>
      </c>
      <c r="H44" s="33">
        <v>234</v>
      </c>
      <c r="I44" s="33">
        <v>195</v>
      </c>
      <c r="J44" s="49">
        <f t="shared" si="4"/>
        <v>126.77484787018255</v>
      </c>
      <c r="K44" s="49">
        <f t="shared" si="33"/>
        <v>120.76972349738443</v>
      </c>
      <c r="L44" s="49">
        <f t="shared" si="34"/>
        <v>62.72018789366926</v>
      </c>
      <c r="M44" s="49">
        <f t="shared" si="35"/>
        <v>62.72018789366926</v>
      </c>
      <c r="N44" s="49">
        <f t="shared" si="36"/>
        <v>156.13323369275113</v>
      </c>
      <c r="O44" s="49">
        <f t="shared" si="37"/>
        <v>130.11102807729262</v>
      </c>
      <c r="Q44" s="47">
        <v>149872</v>
      </c>
    </row>
    <row r="45" spans="1:17" ht="14.25" customHeight="1">
      <c r="A45" s="19"/>
      <c r="B45" s="26" t="s">
        <v>88</v>
      </c>
      <c r="C45" s="55"/>
      <c r="D45" s="32">
        <v>163</v>
      </c>
      <c r="E45" s="33">
        <v>159</v>
      </c>
      <c r="F45" s="33">
        <v>80</v>
      </c>
      <c r="G45" s="33">
        <v>79</v>
      </c>
      <c r="H45" s="33">
        <v>208</v>
      </c>
      <c r="I45" s="33">
        <v>180</v>
      </c>
      <c r="J45" s="49">
        <f t="shared" si="4"/>
        <v>142.24130408223817</v>
      </c>
      <c r="K45" s="49">
        <f t="shared" si="33"/>
        <v>138.7507199329808</v>
      </c>
      <c r="L45" s="49">
        <f t="shared" si="34"/>
        <v>69.81168298514757</v>
      </c>
      <c r="M45" s="49">
        <f t="shared" si="35"/>
        <v>68.93903694783322</v>
      </c>
      <c r="N45" s="49">
        <f t="shared" si="36"/>
        <v>181.51037576138367</v>
      </c>
      <c r="O45" s="49">
        <f t="shared" si="37"/>
        <v>157.07628671658202</v>
      </c>
      <c r="Q45" s="47">
        <v>114594</v>
      </c>
    </row>
    <row r="46" spans="1:17" ht="14.25" customHeight="1">
      <c r="A46" s="19"/>
      <c r="B46" s="26" t="s">
        <v>89</v>
      </c>
      <c r="C46" s="55"/>
      <c r="D46" s="32">
        <v>247</v>
      </c>
      <c r="E46" s="33">
        <v>231</v>
      </c>
      <c r="F46" s="33">
        <v>492</v>
      </c>
      <c r="G46" s="33">
        <v>424</v>
      </c>
      <c r="H46" s="33">
        <v>349</v>
      </c>
      <c r="I46" s="33">
        <v>183</v>
      </c>
      <c r="J46" s="49">
        <f t="shared" si="4"/>
        <v>168.08895784846135</v>
      </c>
      <c r="K46" s="49">
        <f t="shared" si="33"/>
        <v>157.20060430362173</v>
      </c>
      <c r="L46" s="49">
        <f t="shared" si="34"/>
        <v>334.81687150381777</v>
      </c>
      <c r="M46" s="49">
        <f t="shared" si="35"/>
        <v>288.54136893824943</v>
      </c>
      <c r="N46" s="49">
        <f t="shared" si="36"/>
        <v>237.5022116968138</v>
      </c>
      <c r="O46" s="49">
        <f t="shared" si="37"/>
        <v>124.53554366910294</v>
      </c>
      <c r="Q46" s="47">
        <v>146946</v>
      </c>
    </row>
    <row r="47" spans="1:17" ht="14.25" customHeight="1">
      <c r="A47" s="19"/>
      <c r="B47" s="6" t="s">
        <v>56</v>
      </c>
      <c r="C47" s="55"/>
      <c r="D47" s="32">
        <v>104</v>
      </c>
      <c r="E47" s="33">
        <v>99</v>
      </c>
      <c r="F47" s="33">
        <v>51</v>
      </c>
      <c r="G47" s="33">
        <v>50</v>
      </c>
      <c r="H47" s="33">
        <v>157</v>
      </c>
      <c r="I47" s="33">
        <v>94</v>
      </c>
      <c r="J47" s="49">
        <f t="shared" si="4"/>
        <v>140.79930683418175</v>
      </c>
      <c r="K47" s="49">
        <f t="shared" si="33"/>
        <v>134.03010939023068</v>
      </c>
      <c r="L47" s="49">
        <f t="shared" si="34"/>
        <v>69.04581392830066</v>
      </c>
      <c r="M47" s="49">
        <f t="shared" si="35"/>
        <v>67.69197443951045</v>
      </c>
      <c r="N47" s="49">
        <f t="shared" si="36"/>
        <v>212.55279974006282</v>
      </c>
      <c r="O47" s="49">
        <f t="shared" si="37"/>
        <v>127.26091194627965</v>
      </c>
      <c r="Q47" s="47">
        <v>73864</v>
      </c>
    </row>
    <row r="48" spans="1:17" ht="14.25" customHeight="1">
      <c r="A48" s="19"/>
      <c r="B48" s="6" t="s">
        <v>12</v>
      </c>
      <c r="C48" s="55"/>
      <c r="D48" s="32">
        <v>574</v>
      </c>
      <c r="E48" s="33">
        <v>566</v>
      </c>
      <c r="F48" s="33">
        <v>322</v>
      </c>
      <c r="G48" s="33">
        <v>319</v>
      </c>
      <c r="H48" s="33">
        <v>658</v>
      </c>
      <c r="I48" s="33">
        <v>529</v>
      </c>
      <c r="J48" s="49">
        <f t="shared" si="4"/>
        <v>122.61996569204443</v>
      </c>
      <c r="K48" s="49">
        <f t="shared" si="33"/>
        <v>120.91097662316577</v>
      </c>
      <c r="L48" s="49">
        <f t="shared" si="34"/>
        <v>68.7868100223664</v>
      </c>
      <c r="M48" s="49">
        <f t="shared" si="35"/>
        <v>68.1459391215369</v>
      </c>
      <c r="N48" s="49">
        <f t="shared" si="36"/>
        <v>140.56435091527047</v>
      </c>
      <c r="O48" s="49">
        <f t="shared" si="37"/>
        <v>113.00690217960192</v>
      </c>
      <c r="Q48" s="47">
        <v>468113</v>
      </c>
    </row>
    <row r="49" spans="1:17" ht="14.25" customHeight="1">
      <c r="A49" s="19"/>
      <c r="B49" s="6" t="s">
        <v>42</v>
      </c>
      <c r="C49" s="55"/>
      <c r="D49" s="32">
        <v>765</v>
      </c>
      <c r="E49" s="33">
        <v>741</v>
      </c>
      <c r="F49" s="33">
        <v>396</v>
      </c>
      <c r="G49" s="33">
        <v>386</v>
      </c>
      <c r="H49" s="33">
        <v>1251</v>
      </c>
      <c r="I49" s="33">
        <v>784</v>
      </c>
      <c r="J49" s="49">
        <f t="shared" si="4"/>
        <v>133.0469490508448</v>
      </c>
      <c r="K49" s="49">
        <f t="shared" si="33"/>
        <v>128.8729271198379</v>
      </c>
      <c r="L49" s="49">
        <f t="shared" si="34"/>
        <v>68.87136186161378</v>
      </c>
      <c r="M49" s="49">
        <f t="shared" si="35"/>
        <v>67.13218605702757</v>
      </c>
      <c r="N49" s="49">
        <f t="shared" si="36"/>
        <v>217.57089315373443</v>
      </c>
      <c r="O49" s="49">
        <f t="shared" si="37"/>
        <v>136.3513830795586</v>
      </c>
      <c r="Q49" s="47">
        <v>574985</v>
      </c>
    </row>
    <row r="50" spans="1:17" ht="14.25" customHeight="1">
      <c r="A50" s="19"/>
      <c r="B50" s="6" t="s">
        <v>64</v>
      </c>
      <c r="C50" s="55"/>
      <c r="D50" s="32">
        <v>98</v>
      </c>
      <c r="E50" s="33">
        <v>96</v>
      </c>
      <c r="F50" s="32">
        <v>37</v>
      </c>
      <c r="G50" s="32">
        <v>36</v>
      </c>
      <c r="H50" s="33">
        <v>98</v>
      </c>
      <c r="I50" s="33">
        <v>88</v>
      </c>
      <c r="J50" s="49">
        <f t="shared" si="4"/>
        <v>194.85425696902215</v>
      </c>
      <c r="K50" s="49">
        <f t="shared" si="33"/>
        <v>190.87763947985843</v>
      </c>
      <c r="L50" s="49">
        <f t="shared" si="34"/>
        <v>73.56742354952877</v>
      </c>
      <c r="M50" s="49">
        <f t="shared" si="35"/>
        <v>71.57911480494691</v>
      </c>
      <c r="N50" s="49">
        <f t="shared" si="36"/>
        <v>194.85425696902215</v>
      </c>
      <c r="O50" s="49">
        <f t="shared" si="37"/>
        <v>174.97116952320357</v>
      </c>
      <c r="Q50" s="47">
        <v>50294</v>
      </c>
    </row>
    <row r="51" spans="1:17" ht="14.25" customHeight="1">
      <c r="A51" s="19"/>
      <c r="B51" s="6" t="s">
        <v>38</v>
      </c>
      <c r="C51" s="55"/>
      <c r="D51" s="32">
        <v>239</v>
      </c>
      <c r="E51" s="33">
        <v>230</v>
      </c>
      <c r="F51" s="33">
        <v>77</v>
      </c>
      <c r="G51" s="33">
        <v>76</v>
      </c>
      <c r="H51" s="33">
        <v>252</v>
      </c>
      <c r="I51" s="33">
        <v>185</v>
      </c>
      <c r="J51" s="49">
        <f t="shared" si="4"/>
        <v>194.71261558515621</v>
      </c>
      <c r="K51" s="49">
        <f t="shared" si="33"/>
        <v>187.38034135810014</v>
      </c>
      <c r="L51" s="49">
        <f t="shared" si="34"/>
        <v>62.73167949814657</v>
      </c>
      <c r="M51" s="49">
        <f t="shared" si="35"/>
        <v>61.916982361806994</v>
      </c>
      <c r="N51" s="49">
        <f t="shared" si="36"/>
        <v>205.3036783575706</v>
      </c>
      <c r="O51" s="49">
        <f t="shared" si="37"/>
        <v>150.71897022281968</v>
      </c>
      <c r="Q51" s="47">
        <v>122745</v>
      </c>
    </row>
    <row r="52" spans="1:17" ht="14.25" customHeight="1">
      <c r="A52" s="19"/>
      <c r="B52" s="6" t="s">
        <v>15</v>
      </c>
      <c r="C52" s="55"/>
      <c r="D52" s="32">
        <v>695</v>
      </c>
      <c r="E52" s="33">
        <v>684</v>
      </c>
      <c r="F52" s="33">
        <v>661</v>
      </c>
      <c r="G52" s="33">
        <v>630</v>
      </c>
      <c r="H52" s="33">
        <v>884</v>
      </c>
      <c r="I52" s="33">
        <v>651</v>
      </c>
      <c r="J52" s="49">
        <f t="shared" si="4"/>
        <v>146.33612249280952</v>
      </c>
      <c r="K52" s="49">
        <f t="shared" si="33"/>
        <v>144.02001120155643</v>
      </c>
      <c r="L52" s="49">
        <f t="shared" si="34"/>
        <v>139.17723304711814</v>
      </c>
      <c r="M52" s="49">
        <f t="shared" si="35"/>
        <v>132.65001031722304</v>
      </c>
      <c r="N52" s="49">
        <f t="shared" si="36"/>
        <v>186.1311255879764</v>
      </c>
      <c r="O52" s="49">
        <f t="shared" si="37"/>
        <v>137.07167732779712</v>
      </c>
      <c r="Q52" s="47">
        <v>474934</v>
      </c>
    </row>
    <row r="53" spans="1:17" ht="14.25" customHeight="1">
      <c r="A53" s="19"/>
      <c r="B53" s="6" t="s">
        <v>17</v>
      </c>
      <c r="C53" s="55"/>
      <c r="D53" s="32">
        <v>168</v>
      </c>
      <c r="E53" s="33">
        <v>159</v>
      </c>
      <c r="F53" s="33">
        <v>80</v>
      </c>
      <c r="G53" s="33">
        <v>80</v>
      </c>
      <c r="H53" s="33">
        <v>383</v>
      </c>
      <c r="I53" s="33">
        <v>188</v>
      </c>
      <c r="J53" s="49">
        <f t="shared" si="4"/>
        <v>110.51831775332047</v>
      </c>
      <c r="K53" s="49">
        <f t="shared" si="33"/>
        <v>104.59769358796405</v>
      </c>
      <c r="L53" s="49">
        <f t="shared" si="34"/>
        <v>52.627770358724035</v>
      </c>
      <c r="M53" s="49">
        <f t="shared" si="35"/>
        <v>52.627770358724035</v>
      </c>
      <c r="N53" s="49">
        <f t="shared" si="36"/>
        <v>251.95545059239132</v>
      </c>
      <c r="O53" s="49">
        <f t="shared" si="37"/>
        <v>123.6752603430015</v>
      </c>
      <c r="Q53" s="47">
        <v>152011</v>
      </c>
    </row>
    <row r="54" spans="1:17" ht="14.25" customHeight="1">
      <c r="A54" s="19"/>
      <c r="B54" s="6" t="s">
        <v>26</v>
      </c>
      <c r="C54" s="55"/>
      <c r="D54" s="32">
        <v>116</v>
      </c>
      <c r="E54" s="33">
        <v>113</v>
      </c>
      <c r="F54" s="33">
        <v>73</v>
      </c>
      <c r="G54" s="33">
        <v>71</v>
      </c>
      <c r="H54" s="33">
        <v>208</v>
      </c>
      <c r="I54" s="33">
        <v>162</v>
      </c>
      <c r="J54" s="49">
        <f t="shared" si="4"/>
        <v>124.69364062432815</v>
      </c>
      <c r="K54" s="49">
        <f t="shared" si="33"/>
        <v>121.46880509094036</v>
      </c>
      <c r="L54" s="49">
        <f t="shared" si="34"/>
        <v>78.47099797910306</v>
      </c>
      <c r="M54" s="49">
        <f t="shared" si="35"/>
        <v>76.32110762351121</v>
      </c>
      <c r="N54" s="49">
        <f t="shared" si="36"/>
        <v>223.58859698155393</v>
      </c>
      <c r="O54" s="49">
        <f t="shared" si="37"/>
        <v>174.14111880294104</v>
      </c>
      <c r="Q54" s="47">
        <v>93028</v>
      </c>
    </row>
    <row r="55" spans="1:17" ht="14.25" customHeight="1">
      <c r="A55" s="19"/>
      <c r="B55" s="6" t="s">
        <v>18</v>
      </c>
      <c r="C55" s="55"/>
      <c r="D55" s="32">
        <v>261</v>
      </c>
      <c r="E55" s="33">
        <v>245</v>
      </c>
      <c r="F55" s="33">
        <v>80</v>
      </c>
      <c r="G55" s="33">
        <v>80</v>
      </c>
      <c r="H55" s="33">
        <v>295</v>
      </c>
      <c r="I55" s="33">
        <v>185</v>
      </c>
      <c r="J55" s="49">
        <f t="shared" si="4"/>
        <v>212.58226363458655</v>
      </c>
      <c r="K55" s="49">
        <f t="shared" si="33"/>
        <v>199.55040072978431</v>
      </c>
      <c r="L55" s="49">
        <f t="shared" si="34"/>
        <v>65.15931452401121</v>
      </c>
      <c r="M55" s="49">
        <f t="shared" si="35"/>
        <v>65.15931452401121</v>
      </c>
      <c r="N55" s="49">
        <f t="shared" si="36"/>
        <v>240.2749723072913</v>
      </c>
      <c r="O55" s="49">
        <f t="shared" si="37"/>
        <v>150.6809148367759</v>
      </c>
      <c r="Q55" s="47">
        <v>122776</v>
      </c>
    </row>
    <row r="56" spans="1:17" ht="14.25" customHeight="1">
      <c r="A56" s="19"/>
      <c r="B56" s="6" t="s">
        <v>19</v>
      </c>
      <c r="C56" s="55"/>
      <c r="D56" s="32">
        <v>306</v>
      </c>
      <c r="E56" s="33">
        <v>300</v>
      </c>
      <c r="F56" s="33">
        <v>101</v>
      </c>
      <c r="G56" s="33">
        <v>101</v>
      </c>
      <c r="H56" s="33">
        <v>321</v>
      </c>
      <c r="I56" s="33">
        <v>247</v>
      </c>
      <c r="J56" s="49">
        <f t="shared" si="4"/>
        <v>178.54954749943107</v>
      </c>
      <c r="K56" s="49">
        <f t="shared" si="33"/>
        <v>175.0485759798344</v>
      </c>
      <c r="L56" s="49">
        <f t="shared" si="34"/>
        <v>58.93302057987758</v>
      </c>
      <c r="M56" s="49">
        <f t="shared" si="35"/>
        <v>58.93302057987758</v>
      </c>
      <c r="N56" s="49">
        <f t="shared" si="36"/>
        <v>187.30197629842283</v>
      </c>
      <c r="O56" s="49">
        <f t="shared" si="37"/>
        <v>144.12332755673032</v>
      </c>
      <c r="Q56" s="47">
        <v>171381</v>
      </c>
    </row>
    <row r="57" spans="1:17" ht="14.25" customHeight="1">
      <c r="A57" s="19"/>
      <c r="B57" s="6" t="s">
        <v>59</v>
      </c>
      <c r="C57" s="55"/>
      <c r="D57" s="32">
        <v>70</v>
      </c>
      <c r="E57" s="33">
        <v>68</v>
      </c>
      <c r="F57" s="33">
        <v>52</v>
      </c>
      <c r="G57" s="33">
        <v>48</v>
      </c>
      <c r="H57" s="33">
        <v>106</v>
      </c>
      <c r="I57" s="33">
        <v>59</v>
      </c>
      <c r="J57" s="49">
        <f t="shared" si="4"/>
        <v>113.48713542257745</v>
      </c>
      <c r="K57" s="49">
        <f t="shared" si="33"/>
        <v>110.24464583907525</v>
      </c>
      <c r="L57" s="49">
        <f t="shared" si="34"/>
        <v>84.30472917105755</v>
      </c>
      <c r="M57" s="49">
        <f t="shared" si="35"/>
        <v>77.8197500040531</v>
      </c>
      <c r="N57" s="49">
        <f t="shared" si="36"/>
        <v>171.85194792561728</v>
      </c>
      <c r="O57" s="49">
        <f t="shared" si="37"/>
        <v>95.65344271331529</v>
      </c>
      <c r="Q57" s="47">
        <v>61681</v>
      </c>
    </row>
    <row r="58" spans="1:17" ht="14.25" customHeight="1">
      <c r="A58" s="19"/>
      <c r="B58" s="6" t="s">
        <v>57</v>
      </c>
      <c r="C58" s="55"/>
      <c r="D58" s="32">
        <v>273</v>
      </c>
      <c r="E58" s="33">
        <v>271</v>
      </c>
      <c r="F58" s="33">
        <v>50</v>
      </c>
      <c r="G58" s="33">
        <v>50</v>
      </c>
      <c r="H58" s="33">
        <v>103</v>
      </c>
      <c r="I58" s="33">
        <v>89</v>
      </c>
      <c r="J58" s="49">
        <f t="shared" si="4"/>
        <v>387.4923708003917</v>
      </c>
      <c r="K58" s="49">
        <f t="shared" si="33"/>
        <v>384.65359885313615</v>
      </c>
      <c r="L58" s="49">
        <f t="shared" si="34"/>
        <v>70.96929868139043</v>
      </c>
      <c r="M58" s="49">
        <f t="shared" si="35"/>
        <v>70.96929868139043</v>
      </c>
      <c r="N58" s="49">
        <f t="shared" si="36"/>
        <v>146.1967552836643</v>
      </c>
      <c r="O58" s="49">
        <f t="shared" si="37"/>
        <v>126.32535165287497</v>
      </c>
      <c r="Q58" s="47">
        <v>70453</v>
      </c>
    </row>
    <row r="59" spans="1:17" ht="14.25" customHeight="1">
      <c r="A59" s="19"/>
      <c r="B59" s="6" t="s">
        <v>49</v>
      </c>
      <c r="C59" s="55"/>
      <c r="D59" s="32">
        <v>214</v>
      </c>
      <c r="E59" s="33">
        <v>206</v>
      </c>
      <c r="F59" s="33">
        <v>110</v>
      </c>
      <c r="G59" s="33">
        <v>110</v>
      </c>
      <c r="H59" s="33">
        <v>342</v>
      </c>
      <c r="I59" s="33">
        <v>255</v>
      </c>
      <c r="J59" s="49">
        <f t="shared" si="4"/>
        <v>134.75561376774178</v>
      </c>
      <c r="K59" s="49">
        <f t="shared" si="33"/>
        <v>129.71802072969535</v>
      </c>
      <c r="L59" s="49">
        <f t="shared" si="34"/>
        <v>69.2669042731383</v>
      </c>
      <c r="M59" s="49">
        <f t="shared" si="35"/>
        <v>69.2669042731383</v>
      </c>
      <c r="N59" s="49">
        <f t="shared" si="36"/>
        <v>215.3571023764845</v>
      </c>
      <c r="O59" s="49">
        <f t="shared" si="37"/>
        <v>160.57327808772968</v>
      </c>
      <c r="Q59" s="47">
        <v>158806</v>
      </c>
    </row>
    <row r="60" spans="1:17" ht="14.25" customHeight="1">
      <c r="A60" s="19"/>
      <c r="B60" s="6" t="s">
        <v>45</v>
      </c>
      <c r="C60" s="55"/>
      <c r="D60" s="32">
        <v>736</v>
      </c>
      <c r="E60" s="33">
        <v>720</v>
      </c>
      <c r="F60" s="33">
        <v>237</v>
      </c>
      <c r="G60" s="33">
        <v>232</v>
      </c>
      <c r="H60" s="33">
        <v>705</v>
      </c>
      <c r="I60" s="33">
        <v>539</v>
      </c>
      <c r="J60" s="49">
        <f t="shared" si="4"/>
        <v>191.45726028822642</v>
      </c>
      <c r="K60" s="49">
        <f t="shared" si="33"/>
        <v>187.29514593413455</v>
      </c>
      <c r="L60" s="49">
        <f t="shared" si="34"/>
        <v>61.65131886998595</v>
      </c>
      <c r="M60" s="49">
        <f t="shared" si="35"/>
        <v>60.35065813433224</v>
      </c>
      <c r="N60" s="49">
        <f t="shared" si="36"/>
        <v>183.3931637271734</v>
      </c>
      <c r="O60" s="49">
        <f t="shared" si="37"/>
        <v>140.21122730347017</v>
      </c>
      <c r="Q60" s="47">
        <v>384420</v>
      </c>
    </row>
    <row r="61" spans="1:17" ht="14.25" customHeight="1">
      <c r="A61" s="19"/>
      <c r="B61" s="6" t="s">
        <v>33</v>
      </c>
      <c r="C61" s="55"/>
      <c r="D61" s="32">
        <v>30</v>
      </c>
      <c r="E61" s="33">
        <v>26</v>
      </c>
      <c r="F61" s="33">
        <v>9</v>
      </c>
      <c r="G61" s="33">
        <v>9</v>
      </c>
      <c r="H61" s="33">
        <v>25</v>
      </c>
      <c r="I61" s="33">
        <v>22</v>
      </c>
      <c r="J61" s="49">
        <f t="shared" si="4"/>
        <v>137.77900248002206</v>
      </c>
      <c r="K61" s="49">
        <f t="shared" si="33"/>
        <v>119.40846881601911</v>
      </c>
      <c r="L61" s="49">
        <f t="shared" si="34"/>
        <v>41.33370074400661</v>
      </c>
      <c r="M61" s="49">
        <f t="shared" si="35"/>
        <v>41.33370074400661</v>
      </c>
      <c r="N61" s="49">
        <f t="shared" si="36"/>
        <v>114.81583540001839</v>
      </c>
      <c r="O61" s="49">
        <f t="shared" si="37"/>
        <v>101.03793515201616</v>
      </c>
      <c r="Q61" s="47">
        <v>21774</v>
      </c>
    </row>
    <row r="62" spans="1:17" ht="14.25" customHeight="1">
      <c r="A62" s="19"/>
      <c r="B62" s="6" t="s">
        <v>37</v>
      </c>
      <c r="C62" s="55"/>
      <c r="D62" s="32">
        <v>464</v>
      </c>
      <c r="E62" s="33">
        <v>448</v>
      </c>
      <c r="F62" s="33">
        <v>147</v>
      </c>
      <c r="G62" s="33">
        <v>147</v>
      </c>
      <c r="H62" s="33">
        <v>437</v>
      </c>
      <c r="I62" s="33">
        <v>359</v>
      </c>
      <c r="J62" s="49">
        <f t="shared" si="4"/>
        <v>165.87482885221053</v>
      </c>
      <c r="K62" s="49">
        <f t="shared" si="33"/>
        <v>160.15500716765155</v>
      </c>
      <c r="L62" s="49">
        <f t="shared" si="34"/>
        <v>52.550861726885664</v>
      </c>
      <c r="M62" s="49">
        <f t="shared" si="35"/>
        <v>52.550861726885664</v>
      </c>
      <c r="N62" s="49">
        <f t="shared" si="36"/>
        <v>156.22262975951725</v>
      </c>
      <c r="O62" s="49">
        <f t="shared" si="37"/>
        <v>128.3384990472922</v>
      </c>
      <c r="Q62" s="47">
        <v>279729</v>
      </c>
    </row>
    <row r="63" spans="1:17" ht="14.25" customHeight="1">
      <c r="A63" s="19"/>
      <c r="B63" s="6" t="s">
        <v>46</v>
      </c>
      <c r="C63" s="55"/>
      <c r="D63" s="32">
        <v>157</v>
      </c>
      <c r="E63" s="33">
        <v>152</v>
      </c>
      <c r="F63" s="33">
        <v>88</v>
      </c>
      <c r="G63" s="33">
        <v>88</v>
      </c>
      <c r="H63" s="33">
        <v>177</v>
      </c>
      <c r="I63" s="33">
        <v>150</v>
      </c>
      <c r="J63" s="49">
        <f t="shared" si="4"/>
        <v>101.53991424081129</v>
      </c>
      <c r="K63" s="49">
        <f t="shared" si="33"/>
        <v>98.3061590102122</v>
      </c>
      <c r="L63" s="49">
        <f t="shared" si="34"/>
        <v>56.9140920585439</v>
      </c>
      <c r="M63" s="49">
        <f t="shared" si="35"/>
        <v>56.9140920585439</v>
      </c>
      <c r="N63" s="49">
        <f t="shared" si="36"/>
        <v>114.47493516320763</v>
      </c>
      <c r="O63" s="49">
        <f t="shared" si="37"/>
        <v>97.01265691797256</v>
      </c>
      <c r="Q63" s="47">
        <v>154619</v>
      </c>
    </row>
    <row r="64" spans="1:17" ht="14.25" customHeight="1">
      <c r="A64" s="19"/>
      <c r="B64" s="6" t="s">
        <v>50</v>
      </c>
      <c r="C64" s="55"/>
      <c r="D64" s="32">
        <v>236</v>
      </c>
      <c r="E64" s="33">
        <v>232</v>
      </c>
      <c r="F64" s="33">
        <v>135</v>
      </c>
      <c r="G64" s="33">
        <v>134</v>
      </c>
      <c r="H64" s="33">
        <v>325</v>
      </c>
      <c r="I64" s="33">
        <v>257</v>
      </c>
      <c r="J64" s="49">
        <f t="shared" si="4"/>
        <v>129.54363314999617</v>
      </c>
      <c r="K64" s="49">
        <f t="shared" si="33"/>
        <v>127.34797835084369</v>
      </c>
      <c r="L64" s="49">
        <f t="shared" si="34"/>
        <v>74.10334947139611</v>
      </c>
      <c r="M64" s="49">
        <f t="shared" si="35"/>
        <v>73.55443577160798</v>
      </c>
      <c r="N64" s="49">
        <f t="shared" si="36"/>
        <v>178.39695243113877</v>
      </c>
      <c r="O64" s="49">
        <f t="shared" si="37"/>
        <v>141.07082084554665</v>
      </c>
      <c r="Q64" s="47">
        <v>182178</v>
      </c>
    </row>
    <row r="65" spans="1:17" ht="14.25" customHeight="1">
      <c r="A65" s="19"/>
      <c r="B65" s="6" t="s">
        <v>47</v>
      </c>
      <c r="C65" s="55"/>
      <c r="D65" s="32">
        <v>105</v>
      </c>
      <c r="E65" s="33">
        <v>103</v>
      </c>
      <c r="F65" s="33">
        <v>84</v>
      </c>
      <c r="G65" s="33">
        <v>84</v>
      </c>
      <c r="H65" s="33">
        <v>191</v>
      </c>
      <c r="I65" s="33">
        <v>153</v>
      </c>
      <c r="J65" s="49">
        <f t="shared" si="4"/>
        <v>79.69397513547976</v>
      </c>
      <c r="K65" s="49">
        <f t="shared" si="33"/>
        <v>78.17599465670871</v>
      </c>
      <c r="L65" s="49">
        <f t="shared" si="34"/>
        <v>63.755180108383804</v>
      </c>
      <c r="M65" s="49">
        <f t="shared" si="35"/>
        <v>63.755180108383804</v>
      </c>
      <c r="N65" s="49">
        <f t="shared" si="36"/>
        <v>144.9671357226346</v>
      </c>
      <c r="O65" s="49">
        <f t="shared" si="37"/>
        <v>116.12550662598478</v>
      </c>
      <c r="Q65" s="47">
        <v>131754</v>
      </c>
    </row>
    <row r="66" spans="1:17" ht="14.25" customHeight="1">
      <c r="A66" s="19"/>
      <c r="B66" s="6" t="s">
        <v>65</v>
      </c>
      <c r="C66" s="55"/>
      <c r="D66" s="32">
        <v>297</v>
      </c>
      <c r="E66" s="33">
        <v>295</v>
      </c>
      <c r="F66" s="33">
        <v>44</v>
      </c>
      <c r="G66" s="33">
        <v>43</v>
      </c>
      <c r="H66" s="33">
        <v>115</v>
      </c>
      <c r="I66" s="33">
        <v>102</v>
      </c>
      <c r="J66" s="49">
        <f t="shared" si="4"/>
        <v>821.1224771910422</v>
      </c>
      <c r="K66" s="49">
        <f t="shared" si="33"/>
        <v>815.5930329001935</v>
      </c>
      <c r="L66" s="49">
        <f t="shared" si="34"/>
        <v>121.64777439867294</v>
      </c>
      <c r="M66" s="49">
        <f t="shared" si="35"/>
        <v>118.88305225324855</v>
      </c>
      <c r="N66" s="49">
        <f t="shared" si="36"/>
        <v>317.94304672380423</v>
      </c>
      <c r="O66" s="49">
        <f t="shared" si="37"/>
        <v>282.00165883328725</v>
      </c>
      <c r="Q66" s="47">
        <v>36170</v>
      </c>
    </row>
    <row r="67" spans="1:17" ht="14.25" customHeight="1">
      <c r="A67" s="19"/>
      <c r="B67" s="6" t="s">
        <v>43</v>
      </c>
      <c r="C67" s="55"/>
      <c r="D67" s="32">
        <v>90</v>
      </c>
      <c r="E67" s="33">
        <v>87</v>
      </c>
      <c r="F67" s="33">
        <v>72</v>
      </c>
      <c r="G67" s="33">
        <v>72</v>
      </c>
      <c r="H67" s="33">
        <v>150</v>
      </c>
      <c r="I67" s="33">
        <v>107</v>
      </c>
      <c r="J67" s="49">
        <f t="shared" si="4"/>
        <v>87.01453142674828</v>
      </c>
      <c r="K67" s="49">
        <f t="shared" si="33"/>
        <v>84.11404704585667</v>
      </c>
      <c r="L67" s="49">
        <f t="shared" si="34"/>
        <v>69.61162514139862</v>
      </c>
      <c r="M67" s="49">
        <f t="shared" si="35"/>
        <v>69.61162514139862</v>
      </c>
      <c r="N67" s="49">
        <f t="shared" si="36"/>
        <v>145.02421904458046</v>
      </c>
      <c r="O67" s="49">
        <f t="shared" si="37"/>
        <v>103.45060958513405</v>
      </c>
      <c r="Q67" s="47">
        <v>103431</v>
      </c>
    </row>
    <row r="68" spans="1:17" ht="14.25" customHeight="1">
      <c r="A68" s="19"/>
      <c r="B68" s="7" t="s">
        <v>39</v>
      </c>
      <c r="C68" s="58"/>
      <c r="D68" s="34">
        <v>68</v>
      </c>
      <c r="E68" s="35">
        <v>62</v>
      </c>
      <c r="F68" s="35">
        <v>37</v>
      </c>
      <c r="G68" s="35">
        <v>37</v>
      </c>
      <c r="H68" s="35">
        <v>108</v>
      </c>
      <c r="I68" s="35">
        <v>86</v>
      </c>
      <c r="J68" s="59">
        <f t="shared" si="4"/>
        <v>75.43653346941493</v>
      </c>
      <c r="K68" s="59">
        <f t="shared" si="33"/>
        <v>68.78036875152537</v>
      </c>
      <c r="L68" s="59">
        <f t="shared" si="34"/>
        <v>41.04634909365223</v>
      </c>
      <c r="M68" s="59">
        <f t="shared" si="35"/>
        <v>41.04634909365223</v>
      </c>
      <c r="N68" s="59">
        <f t="shared" si="36"/>
        <v>119.81096492201195</v>
      </c>
      <c r="O68" s="59">
        <f t="shared" si="37"/>
        <v>95.40502762308357</v>
      </c>
      <c r="Q68" s="47">
        <v>90142</v>
      </c>
    </row>
    <row r="69" spans="1:17" ht="14.25" customHeight="1">
      <c r="A69" s="24"/>
      <c r="B69" s="6" t="s">
        <v>40</v>
      </c>
      <c r="C69" s="55"/>
      <c r="D69" s="32">
        <v>32</v>
      </c>
      <c r="E69" s="33">
        <v>31</v>
      </c>
      <c r="F69" s="33">
        <v>25</v>
      </c>
      <c r="G69" s="33">
        <v>25</v>
      </c>
      <c r="H69" s="33">
        <v>51</v>
      </c>
      <c r="I69" s="33">
        <v>44</v>
      </c>
      <c r="J69" s="49">
        <f t="shared" si="4"/>
        <v>64.46024615756502</v>
      </c>
      <c r="K69" s="49">
        <f t="shared" si="33"/>
        <v>62.44586346514111</v>
      </c>
      <c r="L69" s="49">
        <f t="shared" si="34"/>
        <v>50.35956731059767</v>
      </c>
      <c r="M69" s="49">
        <f t="shared" si="35"/>
        <v>50.35956731059767</v>
      </c>
      <c r="N69" s="49">
        <f t="shared" si="36"/>
        <v>102.73351731361923</v>
      </c>
      <c r="O69" s="49">
        <f t="shared" si="37"/>
        <v>88.63283846665189</v>
      </c>
      <c r="Q69" s="47">
        <v>49643</v>
      </c>
    </row>
    <row r="70" spans="2:17" ht="14.25" customHeight="1">
      <c r="B70" s="6" t="s">
        <v>13</v>
      </c>
      <c r="C70" s="55"/>
      <c r="D70" s="32">
        <v>352</v>
      </c>
      <c r="E70" s="33">
        <v>346</v>
      </c>
      <c r="F70" s="33">
        <v>81</v>
      </c>
      <c r="G70" s="33">
        <v>79</v>
      </c>
      <c r="H70" s="33">
        <v>332</v>
      </c>
      <c r="I70" s="33">
        <v>215</v>
      </c>
      <c r="J70" s="49">
        <f t="shared" si="4"/>
        <v>223.87585066463143</v>
      </c>
      <c r="K70" s="49">
        <f t="shared" si="33"/>
        <v>220.05978502830249</v>
      </c>
      <c r="L70" s="49">
        <f t="shared" si="34"/>
        <v>51.51688609044076</v>
      </c>
      <c r="M70" s="49">
        <f t="shared" si="35"/>
        <v>50.24486421166444</v>
      </c>
      <c r="N70" s="49">
        <f t="shared" si="36"/>
        <v>211.1556318768683</v>
      </c>
      <c r="O70" s="49">
        <f t="shared" si="37"/>
        <v>136.74235196845387</v>
      </c>
      <c r="Q70" s="47">
        <v>157230</v>
      </c>
    </row>
    <row r="71" spans="2:17" ht="14.25" customHeight="1">
      <c r="B71" s="6" t="s">
        <v>20</v>
      </c>
      <c r="C71" s="55"/>
      <c r="D71" s="32">
        <v>90</v>
      </c>
      <c r="E71" s="33">
        <v>88</v>
      </c>
      <c r="F71" s="33">
        <v>54</v>
      </c>
      <c r="G71" s="33">
        <v>54</v>
      </c>
      <c r="H71" s="33">
        <v>127</v>
      </c>
      <c r="I71" s="32">
        <v>101</v>
      </c>
      <c r="J71" s="49">
        <f t="shared" si="4"/>
        <v>105.3814809610791</v>
      </c>
      <c r="K71" s="49">
        <f t="shared" si="33"/>
        <v>103.03967027305514</v>
      </c>
      <c r="L71" s="49">
        <f t="shared" si="34"/>
        <v>63.22888857664746</v>
      </c>
      <c r="M71" s="49">
        <f t="shared" si="35"/>
        <v>63.22888857664746</v>
      </c>
      <c r="N71" s="49">
        <f t="shared" si="36"/>
        <v>148.70497868952273</v>
      </c>
      <c r="O71" s="49">
        <f t="shared" si="37"/>
        <v>118.26143974521099</v>
      </c>
      <c r="Q71" s="47">
        <v>85404</v>
      </c>
    </row>
    <row r="72" spans="1:17" ht="14.25" customHeight="1">
      <c r="A72" s="24"/>
      <c r="B72" s="6" t="s">
        <v>41</v>
      </c>
      <c r="C72" s="55"/>
      <c r="D72" s="32">
        <v>46</v>
      </c>
      <c r="E72" s="36">
        <v>46</v>
      </c>
      <c r="F72" s="36">
        <v>26</v>
      </c>
      <c r="G72" s="36">
        <v>26</v>
      </c>
      <c r="H72" s="36">
        <v>93</v>
      </c>
      <c r="I72" s="36">
        <v>50</v>
      </c>
      <c r="J72" s="49">
        <f t="shared" si="4"/>
        <v>77.57428581065129</v>
      </c>
      <c r="K72" s="49">
        <f t="shared" si="33"/>
        <v>77.57428581065129</v>
      </c>
      <c r="L72" s="49">
        <f t="shared" si="34"/>
        <v>43.846335458194204</v>
      </c>
      <c r="M72" s="49">
        <f t="shared" si="35"/>
        <v>43.846335458194204</v>
      </c>
      <c r="N72" s="49">
        <f t="shared" si="36"/>
        <v>156.83496913892543</v>
      </c>
      <c r="O72" s="49">
        <f t="shared" si="37"/>
        <v>84.3198758811427</v>
      </c>
      <c r="Q72" s="47">
        <v>59298</v>
      </c>
    </row>
    <row r="73" spans="1:17" ht="14.25" customHeight="1">
      <c r="A73" s="24"/>
      <c r="B73" s="6" t="s">
        <v>21</v>
      </c>
      <c r="C73" s="55"/>
      <c r="D73" s="32">
        <v>49</v>
      </c>
      <c r="E73" s="36">
        <v>49</v>
      </c>
      <c r="F73" s="36">
        <v>31</v>
      </c>
      <c r="G73" s="36">
        <v>31</v>
      </c>
      <c r="H73" s="36">
        <v>89</v>
      </c>
      <c r="I73" s="36">
        <v>76</v>
      </c>
      <c r="J73" s="49">
        <f t="shared" si="4"/>
        <v>64.77711384908255</v>
      </c>
      <c r="K73" s="49">
        <f t="shared" si="33"/>
        <v>64.77711384908255</v>
      </c>
      <c r="L73" s="49">
        <f t="shared" si="34"/>
        <v>40.98143937390937</v>
      </c>
      <c r="M73" s="49">
        <f t="shared" si="35"/>
        <v>40.98143937390937</v>
      </c>
      <c r="N73" s="49">
        <f t="shared" si="36"/>
        <v>117.6563904605785</v>
      </c>
      <c r="O73" s="49">
        <f t="shared" si="37"/>
        <v>100.47062556184231</v>
      </c>
      <c r="Q73" s="47">
        <v>75644</v>
      </c>
    </row>
    <row r="74" spans="1:17" ht="14.25" customHeight="1">
      <c r="A74" s="24"/>
      <c r="B74" s="6" t="s">
        <v>22</v>
      </c>
      <c r="C74" s="55"/>
      <c r="D74" s="32">
        <v>35</v>
      </c>
      <c r="E74" s="36">
        <v>32</v>
      </c>
      <c r="F74" s="36">
        <v>25</v>
      </c>
      <c r="G74" s="36">
        <v>25</v>
      </c>
      <c r="H74" s="36">
        <v>70</v>
      </c>
      <c r="I74" s="36">
        <v>60</v>
      </c>
      <c r="J74" s="49">
        <f t="shared" si="4"/>
        <v>58.230459521511996</v>
      </c>
      <c r="K74" s="49">
        <f t="shared" si="33"/>
        <v>53.239277276810974</v>
      </c>
      <c r="L74" s="49">
        <f t="shared" si="34"/>
        <v>41.593185372508565</v>
      </c>
      <c r="M74" s="49">
        <f t="shared" si="35"/>
        <v>41.593185372508565</v>
      </c>
      <c r="N74" s="49">
        <f t="shared" si="36"/>
        <v>116.46091904302399</v>
      </c>
      <c r="O74" s="49">
        <f t="shared" si="37"/>
        <v>99.82364489402056</v>
      </c>
      <c r="Q74" s="47">
        <v>60106</v>
      </c>
    </row>
    <row r="75" spans="1:17" ht="14.25" customHeight="1">
      <c r="A75" s="24"/>
      <c r="B75" s="6" t="s">
        <v>90</v>
      </c>
      <c r="C75" s="55"/>
      <c r="D75" s="32">
        <v>36</v>
      </c>
      <c r="E75" s="36">
        <v>35</v>
      </c>
      <c r="F75" s="36">
        <v>28</v>
      </c>
      <c r="G75" s="36">
        <v>28</v>
      </c>
      <c r="H75" s="36">
        <v>54</v>
      </c>
      <c r="I75" s="36">
        <v>41</v>
      </c>
      <c r="J75" s="49">
        <f t="shared" si="4"/>
        <v>66.54097815237884</v>
      </c>
      <c r="K75" s="49">
        <f t="shared" si="33"/>
        <v>64.6926176481461</v>
      </c>
      <c r="L75" s="49">
        <f t="shared" si="34"/>
        <v>51.75409411851688</v>
      </c>
      <c r="M75" s="49">
        <f t="shared" si="35"/>
        <v>51.75409411851688</v>
      </c>
      <c r="N75" s="49">
        <f t="shared" si="36"/>
        <v>99.81146722856826</v>
      </c>
      <c r="O75" s="49">
        <f t="shared" si="37"/>
        <v>75.78278067354258</v>
      </c>
      <c r="Q75" s="47">
        <v>54102</v>
      </c>
    </row>
    <row r="76" spans="1:17" ht="14.25" customHeight="1">
      <c r="A76" s="19"/>
      <c r="B76" s="6" t="s">
        <v>91</v>
      </c>
      <c r="C76" s="55"/>
      <c r="D76" s="32">
        <v>30</v>
      </c>
      <c r="E76" s="33">
        <v>29</v>
      </c>
      <c r="F76" s="33">
        <v>31</v>
      </c>
      <c r="G76" s="33">
        <v>31</v>
      </c>
      <c r="H76" s="33">
        <v>60</v>
      </c>
      <c r="I76" s="33">
        <v>52</v>
      </c>
      <c r="J76" s="49">
        <f t="shared" si="4"/>
        <v>58.43624605555339</v>
      </c>
      <c r="K76" s="49">
        <f t="shared" si="33"/>
        <v>56.48837118703494</v>
      </c>
      <c r="L76" s="49">
        <f t="shared" si="34"/>
        <v>60.384120924071844</v>
      </c>
      <c r="M76" s="49">
        <f t="shared" si="35"/>
        <v>60.384120924071844</v>
      </c>
      <c r="N76" s="49">
        <f t="shared" si="36"/>
        <v>116.87249211110678</v>
      </c>
      <c r="O76" s="49">
        <f t="shared" si="37"/>
        <v>101.28949316295922</v>
      </c>
      <c r="Q76" s="47">
        <v>51338</v>
      </c>
    </row>
    <row r="77" spans="1:17" ht="14.25" customHeight="1">
      <c r="A77" s="19"/>
      <c r="B77" s="6" t="s">
        <v>92</v>
      </c>
      <c r="C77" s="55"/>
      <c r="D77" s="32">
        <v>28</v>
      </c>
      <c r="E77" s="33">
        <v>25</v>
      </c>
      <c r="F77" s="33">
        <v>25</v>
      </c>
      <c r="G77" s="33">
        <v>25</v>
      </c>
      <c r="H77" s="33">
        <v>40</v>
      </c>
      <c r="I77" s="33">
        <v>38</v>
      </c>
      <c r="J77" s="49">
        <f t="shared" si="4"/>
        <v>63.385701996649615</v>
      </c>
      <c r="K77" s="49">
        <f t="shared" si="33"/>
        <v>56.594376782722875</v>
      </c>
      <c r="L77" s="49">
        <f t="shared" si="34"/>
        <v>56.594376782722875</v>
      </c>
      <c r="M77" s="49">
        <f t="shared" si="35"/>
        <v>56.594376782722875</v>
      </c>
      <c r="N77" s="49">
        <f t="shared" si="36"/>
        <v>90.55100285235659</v>
      </c>
      <c r="O77" s="49">
        <f t="shared" si="37"/>
        <v>86.02345270973876</v>
      </c>
      <c r="Q77" s="47">
        <v>44174</v>
      </c>
    </row>
    <row r="78" spans="1:17" ht="14.25" customHeight="1">
      <c r="A78" s="19"/>
      <c r="B78" s="6" t="s">
        <v>93</v>
      </c>
      <c r="C78" s="55"/>
      <c r="D78" s="32">
        <v>49</v>
      </c>
      <c r="E78" s="33">
        <v>45</v>
      </c>
      <c r="F78" s="33">
        <v>34</v>
      </c>
      <c r="G78" s="33">
        <v>33</v>
      </c>
      <c r="H78" s="33">
        <v>45</v>
      </c>
      <c r="I78" s="33">
        <v>36</v>
      </c>
      <c r="J78" s="49">
        <f aca="true" t="shared" si="38" ref="J78:J101">D78/$Q78*100000</f>
        <v>117.25293132328308</v>
      </c>
      <c r="K78" s="49">
        <f t="shared" si="33"/>
        <v>107.68126346015794</v>
      </c>
      <c r="L78" s="49">
        <f t="shared" si="34"/>
        <v>81.35917683656378</v>
      </c>
      <c r="M78" s="49">
        <f t="shared" si="35"/>
        <v>78.96625987078248</v>
      </c>
      <c r="N78" s="49">
        <f t="shared" si="36"/>
        <v>107.68126346015794</v>
      </c>
      <c r="O78" s="49">
        <f t="shared" si="37"/>
        <v>86.14501076812634</v>
      </c>
      <c r="Q78" s="47">
        <v>41790</v>
      </c>
    </row>
    <row r="79" spans="1:17" ht="14.25" customHeight="1">
      <c r="A79" s="19"/>
      <c r="B79" s="6" t="s">
        <v>94</v>
      </c>
      <c r="C79" s="55"/>
      <c r="D79" s="32">
        <v>97</v>
      </c>
      <c r="E79" s="33">
        <v>92</v>
      </c>
      <c r="F79" s="33">
        <v>53</v>
      </c>
      <c r="G79" s="33">
        <v>53</v>
      </c>
      <c r="H79" s="33">
        <v>85</v>
      </c>
      <c r="I79" s="33">
        <v>72</v>
      </c>
      <c r="J79" s="49">
        <f t="shared" si="38"/>
        <v>112.20488380432394</v>
      </c>
      <c r="K79" s="49">
        <f t="shared" si="33"/>
        <v>106.42112690719384</v>
      </c>
      <c r="L79" s="49">
        <f t="shared" si="34"/>
        <v>61.30782310957906</v>
      </c>
      <c r="M79" s="49">
        <f t="shared" si="35"/>
        <v>61.30782310957906</v>
      </c>
      <c r="N79" s="49">
        <f t="shared" si="36"/>
        <v>98.3238672512117</v>
      </c>
      <c r="O79" s="49">
        <f t="shared" si="37"/>
        <v>83.28609931867344</v>
      </c>
      <c r="Q79" s="47">
        <v>86449</v>
      </c>
    </row>
    <row r="80" spans="1:17" ht="14.25" customHeight="1">
      <c r="A80" s="19"/>
      <c r="B80" s="6" t="s">
        <v>95</v>
      </c>
      <c r="C80" s="55"/>
      <c r="D80" s="32">
        <v>53</v>
      </c>
      <c r="E80" s="33">
        <v>48</v>
      </c>
      <c r="F80" s="33">
        <v>30</v>
      </c>
      <c r="G80" s="33">
        <v>28</v>
      </c>
      <c r="H80" s="33">
        <v>90</v>
      </c>
      <c r="I80" s="33">
        <v>51</v>
      </c>
      <c r="J80" s="49">
        <f t="shared" si="38"/>
        <v>90.55649529277086</v>
      </c>
      <c r="K80" s="49">
        <f t="shared" si="33"/>
        <v>82.01342969911323</v>
      </c>
      <c r="L80" s="49">
        <f t="shared" si="34"/>
        <v>51.25839356194577</v>
      </c>
      <c r="M80" s="49">
        <f t="shared" si="35"/>
        <v>47.84116732448272</v>
      </c>
      <c r="N80" s="49">
        <f t="shared" si="36"/>
        <v>153.7751806858373</v>
      </c>
      <c r="O80" s="49">
        <f t="shared" si="37"/>
        <v>87.1392690553078</v>
      </c>
      <c r="Q80" s="47">
        <v>58527</v>
      </c>
    </row>
    <row r="81" spans="1:17" ht="14.25" customHeight="1">
      <c r="A81" s="19"/>
      <c r="B81" s="6" t="s">
        <v>96</v>
      </c>
      <c r="C81" s="55"/>
      <c r="D81" s="32">
        <v>37</v>
      </c>
      <c r="E81" s="33">
        <v>36</v>
      </c>
      <c r="F81" s="33">
        <v>22</v>
      </c>
      <c r="G81" s="33">
        <v>21</v>
      </c>
      <c r="H81" s="33">
        <v>51</v>
      </c>
      <c r="I81" s="33">
        <v>45</v>
      </c>
      <c r="J81" s="49">
        <f t="shared" si="38"/>
        <v>88.02607475079105</v>
      </c>
      <c r="K81" s="49">
        <f t="shared" si="33"/>
        <v>85.64699164941831</v>
      </c>
      <c r="L81" s="49">
        <f t="shared" si="34"/>
        <v>52.33982823020008</v>
      </c>
      <c r="M81" s="49">
        <f t="shared" si="35"/>
        <v>49.96074512882735</v>
      </c>
      <c r="N81" s="49">
        <f t="shared" si="36"/>
        <v>121.3332381700093</v>
      </c>
      <c r="O81" s="49">
        <f t="shared" si="37"/>
        <v>107.0587395617729</v>
      </c>
      <c r="Q81" s="47">
        <v>42033</v>
      </c>
    </row>
    <row r="82" spans="1:17" ht="14.25" customHeight="1">
      <c r="A82" s="19"/>
      <c r="B82" s="6" t="s">
        <v>99</v>
      </c>
      <c r="C82" s="55"/>
      <c r="D82" s="32">
        <v>7</v>
      </c>
      <c r="E82" s="33">
        <v>6</v>
      </c>
      <c r="F82" s="33">
        <v>12</v>
      </c>
      <c r="G82" s="33">
        <v>12</v>
      </c>
      <c r="H82" s="33">
        <v>17</v>
      </c>
      <c r="I82" s="33">
        <v>11</v>
      </c>
      <c r="J82" s="49">
        <f t="shared" si="38"/>
        <v>32.770001404428626</v>
      </c>
      <c r="K82" s="49">
        <f t="shared" si="33"/>
        <v>28.0885726323674</v>
      </c>
      <c r="L82" s="49">
        <f t="shared" si="34"/>
        <v>56.1771452647348</v>
      </c>
      <c r="M82" s="49">
        <f t="shared" si="35"/>
        <v>56.1771452647348</v>
      </c>
      <c r="N82" s="49">
        <f t="shared" si="36"/>
        <v>79.58428912504095</v>
      </c>
      <c r="O82" s="49">
        <f t="shared" si="37"/>
        <v>51.49571649267356</v>
      </c>
      <c r="Q82" s="47">
        <v>21361</v>
      </c>
    </row>
    <row r="83" spans="1:17" ht="14.25" customHeight="1">
      <c r="A83" s="19"/>
      <c r="B83" s="6" t="s">
        <v>23</v>
      </c>
      <c r="C83" s="55"/>
      <c r="D83" s="32">
        <v>177</v>
      </c>
      <c r="E83" s="33">
        <v>176</v>
      </c>
      <c r="F83" s="33">
        <v>7</v>
      </c>
      <c r="G83" s="33">
        <v>7</v>
      </c>
      <c r="H83" s="33">
        <v>45</v>
      </c>
      <c r="I83" s="33">
        <v>44</v>
      </c>
      <c r="J83" s="49">
        <f t="shared" si="38"/>
        <v>1380.3322155501833</v>
      </c>
      <c r="K83" s="49">
        <f t="shared" si="33"/>
        <v>1372.5337284566795</v>
      </c>
      <c r="L83" s="49">
        <f t="shared" si="34"/>
        <v>54.589409654527024</v>
      </c>
      <c r="M83" s="49">
        <f t="shared" si="35"/>
        <v>54.589409654527024</v>
      </c>
      <c r="N83" s="49">
        <f t="shared" si="36"/>
        <v>350.93191920767373</v>
      </c>
      <c r="O83" s="49">
        <f t="shared" si="37"/>
        <v>343.13343211416986</v>
      </c>
      <c r="Q83" s="47">
        <v>12823</v>
      </c>
    </row>
    <row r="84" spans="1:17" ht="14.25" customHeight="1">
      <c r="A84" s="19"/>
      <c r="B84" s="6" t="s">
        <v>24</v>
      </c>
      <c r="C84" s="55"/>
      <c r="D84" s="32">
        <v>3</v>
      </c>
      <c r="E84" s="33">
        <v>3</v>
      </c>
      <c r="F84" s="33">
        <v>1</v>
      </c>
      <c r="G84" s="33">
        <v>1</v>
      </c>
      <c r="H84" s="33">
        <v>7</v>
      </c>
      <c r="I84" s="33">
        <v>7</v>
      </c>
      <c r="J84" s="49">
        <f t="shared" si="38"/>
        <v>34.75440222428174</v>
      </c>
      <c r="K84" s="49">
        <f t="shared" si="33"/>
        <v>34.75440222428174</v>
      </c>
      <c r="L84" s="49">
        <f t="shared" si="34"/>
        <v>11.584800741427248</v>
      </c>
      <c r="M84" s="49">
        <f t="shared" si="35"/>
        <v>11.584800741427248</v>
      </c>
      <c r="N84" s="49">
        <f t="shared" si="36"/>
        <v>81.09360518999073</v>
      </c>
      <c r="O84" s="49">
        <f t="shared" si="37"/>
        <v>81.09360518999073</v>
      </c>
      <c r="Q84" s="47">
        <v>8632</v>
      </c>
    </row>
    <row r="85" spans="1:17" ht="14.25" customHeight="1">
      <c r="A85" s="19"/>
      <c r="B85" s="6" t="s">
        <v>25</v>
      </c>
      <c r="C85" s="55"/>
      <c r="D85" s="32">
        <v>11</v>
      </c>
      <c r="E85" s="33">
        <v>10</v>
      </c>
      <c r="F85" s="33">
        <v>14</v>
      </c>
      <c r="G85" s="33">
        <v>14</v>
      </c>
      <c r="H85" s="33">
        <v>26</v>
      </c>
      <c r="I85" s="33">
        <v>18</v>
      </c>
      <c r="J85" s="49">
        <f t="shared" si="38"/>
        <v>45.93093657355213</v>
      </c>
      <c r="K85" s="49">
        <f t="shared" si="33"/>
        <v>41.755396885047396</v>
      </c>
      <c r="L85" s="49">
        <f t="shared" si="34"/>
        <v>58.45755563906635</v>
      </c>
      <c r="M85" s="49">
        <f t="shared" si="35"/>
        <v>58.45755563906635</v>
      </c>
      <c r="N85" s="49">
        <f t="shared" si="36"/>
        <v>108.56403190112323</v>
      </c>
      <c r="O85" s="49">
        <f t="shared" si="37"/>
        <v>75.15971439308531</v>
      </c>
      <c r="Q85" s="47">
        <v>23949</v>
      </c>
    </row>
    <row r="86" spans="1:17" ht="14.25" customHeight="1">
      <c r="A86" s="19"/>
      <c r="B86" s="6" t="s">
        <v>52</v>
      </c>
      <c r="C86" s="55"/>
      <c r="D86" s="32">
        <v>5</v>
      </c>
      <c r="E86" s="33">
        <v>5</v>
      </c>
      <c r="F86" s="33">
        <v>2</v>
      </c>
      <c r="G86" s="33">
        <v>2</v>
      </c>
      <c r="H86" s="33">
        <v>11</v>
      </c>
      <c r="I86" s="33">
        <v>11</v>
      </c>
      <c r="J86" s="49">
        <f t="shared" si="38"/>
        <v>74.25007425007425</v>
      </c>
      <c r="K86" s="49">
        <f t="shared" si="33"/>
        <v>74.25007425007425</v>
      </c>
      <c r="L86" s="49">
        <f t="shared" si="34"/>
        <v>29.7000297000297</v>
      </c>
      <c r="M86" s="49">
        <f t="shared" si="35"/>
        <v>29.7000297000297</v>
      </c>
      <c r="N86" s="49">
        <f t="shared" si="36"/>
        <v>163.35016335016334</v>
      </c>
      <c r="O86" s="49">
        <f t="shared" si="37"/>
        <v>163.35016335016334</v>
      </c>
      <c r="Q86" s="47">
        <v>6734</v>
      </c>
    </row>
    <row r="87" spans="1:17" ht="14.25" customHeight="1">
      <c r="A87" s="19"/>
      <c r="B87" s="6" t="s">
        <v>53</v>
      </c>
      <c r="C87" s="55"/>
      <c r="D87" s="32">
        <v>19</v>
      </c>
      <c r="E87" s="33">
        <v>19</v>
      </c>
      <c r="F87" s="33">
        <v>9</v>
      </c>
      <c r="G87" s="33">
        <v>9</v>
      </c>
      <c r="H87" s="33">
        <v>28</v>
      </c>
      <c r="I87" s="33">
        <v>18</v>
      </c>
      <c r="J87" s="49">
        <f t="shared" si="38"/>
        <v>113.30431152722284</v>
      </c>
      <c r="K87" s="49">
        <f t="shared" si="33"/>
        <v>113.30431152722284</v>
      </c>
      <c r="L87" s="49">
        <f t="shared" si="34"/>
        <v>53.6704633550003</v>
      </c>
      <c r="M87" s="49">
        <f t="shared" si="35"/>
        <v>53.6704633550003</v>
      </c>
      <c r="N87" s="49">
        <f t="shared" si="36"/>
        <v>166.97477488222316</v>
      </c>
      <c r="O87" s="49">
        <f t="shared" si="37"/>
        <v>107.3409267100006</v>
      </c>
      <c r="Q87" s="47">
        <v>16769</v>
      </c>
    </row>
    <row r="88" spans="1:17" ht="14.25" customHeight="1">
      <c r="A88" s="19"/>
      <c r="B88" s="6" t="s">
        <v>54</v>
      </c>
      <c r="C88" s="55"/>
      <c r="D88" s="32">
        <v>10</v>
      </c>
      <c r="E88" s="33">
        <v>9</v>
      </c>
      <c r="F88" s="33">
        <v>6</v>
      </c>
      <c r="G88" s="33">
        <v>6</v>
      </c>
      <c r="H88" s="33">
        <v>8</v>
      </c>
      <c r="I88" s="33">
        <v>5</v>
      </c>
      <c r="J88" s="49">
        <f t="shared" si="38"/>
        <v>62.71165182490907</v>
      </c>
      <c r="K88" s="49">
        <f t="shared" si="33"/>
        <v>56.440486642418165</v>
      </c>
      <c r="L88" s="49">
        <f t="shared" si="34"/>
        <v>37.62699109494544</v>
      </c>
      <c r="M88" s="49">
        <f t="shared" si="35"/>
        <v>37.62699109494544</v>
      </c>
      <c r="N88" s="49">
        <f t="shared" si="36"/>
        <v>50.16932145992726</v>
      </c>
      <c r="O88" s="49">
        <f t="shared" si="37"/>
        <v>31.355825912454534</v>
      </c>
      <c r="Q88" s="47">
        <v>15946</v>
      </c>
    </row>
    <row r="89" spans="1:17" ht="14.25" customHeight="1">
      <c r="A89" s="19"/>
      <c r="B89" s="6" t="s">
        <v>60</v>
      </c>
      <c r="C89" s="55"/>
      <c r="D89" s="32">
        <v>44</v>
      </c>
      <c r="E89" s="33">
        <v>44</v>
      </c>
      <c r="F89" s="33">
        <v>33</v>
      </c>
      <c r="G89" s="33">
        <v>33</v>
      </c>
      <c r="H89" s="33">
        <v>57</v>
      </c>
      <c r="I89" s="33">
        <v>43</v>
      </c>
      <c r="J89" s="49">
        <f t="shared" si="38"/>
        <v>88.39423830283062</v>
      </c>
      <c r="K89" s="49">
        <f t="shared" si="33"/>
        <v>88.39423830283062</v>
      </c>
      <c r="L89" s="49">
        <f t="shared" si="34"/>
        <v>66.29567872712296</v>
      </c>
      <c r="M89" s="49">
        <f t="shared" si="35"/>
        <v>66.29567872712296</v>
      </c>
      <c r="N89" s="49">
        <f t="shared" si="36"/>
        <v>114.51071780139422</v>
      </c>
      <c r="O89" s="49">
        <f t="shared" si="37"/>
        <v>86.38527834140265</v>
      </c>
      <c r="Q89" s="47">
        <v>49777</v>
      </c>
    </row>
    <row r="90" spans="1:17" ht="14.25" customHeight="1">
      <c r="A90" s="19"/>
      <c r="B90" s="6" t="s">
        <v>61</v>
      </c>
      <c r="C90" s="55"/>
      <c r="D90" s="32">
        <v>9</v>
      </c>
      <c r="E90" s="33">
        <v>9</v>
      </c>
      <c r="F90" s="33">
        <v>9</v>
      </c>
      <c r="G90" s="33">
        <v>9</v>
      </c>
      <c r="H90" s="33">
        <v>14</v>
      </c>
      <c r="I90" s="33">
        <v>9</v>
      </c>
      <c r="J90" s="49">
        <f t="shared" si="38"/>
        <v>48.17471362809121</v>
      </c>
      <c r="K90" s="49">
        <f t="shared" si="33"/>
        <v>48.17471362809121</v>
      </c>
      <c r="L90" s="49">
        <f t="shared" si="34"/>
        <v>48.17471362809121</v>
      </c>
      <c r="M90" s="49">
        <f t="shared" si="35"/>
        <v>48.17471362809121</v>
      </c>
      <c r="N90" s="49">
        <f t="shared" si="36"/>
        <v>74.93844342147521</v>
      </c>
      <c r="O90" s="49">
        <f t="shared" si="37"/>
        <v>48.17471362809121</v>
      </c>
      <c r="Q90" s="47">
        <v>18682</v>
      </c>
    </row>
    <row r="91" spans="1:17" ht="14.25" customHeight="1">
      <c r="A91" s="19"/>
      <c r="B91" s="6" t="s">
        <v>62</v>
      </c>
      <c r="C91" s="55"/>
      <c r="D91" s="32">
        <v>12</v>
      </c>
      <c r="E91" s="33">
        <v>11</v>
      </c>
      <c r="F91" s="33">
        <v>8</v>
      </c>
      <c r="G91" s="33">
        <v>8</v>
      </c>
      <c r="H91" s="33">
        <v>14</v>
      </c>
      <c r="I91" s="33">
        <v>11</v>
      </c>
      <c r="J91" s="49">
        <f t="shared" si="38"/>
        <v>144.17878168929474</v>
      </c>
      <c r="K91" s="49">
        <f t="shared" si="33"/>
        <v>132.16388321518681</v>
      </c>
      <c r="L91" s="49">
        <f t="shared" si="34"/>
        <v>96.11918779286314</v>
      </c>
      <c r="M91" s="49">
        <f t="shared" si="35"/>
        <v>96.11918779286314</v>
      </c>
      <c r="N91" s="49">
        <f t="shared" si="36"/>
        <v>168.2085786375105</v>
      </c>
      <c r="O91" s="49">
        <f t="shared" si="37"/>
        <v>132.16388321518681</v>
      </c>
      <c r="Q91" s="47">
        <v>8323</v>
      </c>
    </row>
    <row r="92" spans="1:17" ht="14.25" customHeight="1">
      <c r="A92" s="19"/>
      <c r="B92" s="6" t="s">
        <v>97</v>
      </c>
      <c r="C92" s="55"/>
      <c r="D92" s="32">
        <v>17</v>
      </c>
      <c r="E92" s="33">
        <v>17</v>
      </c>
      <c r="F92" s="33">
        <v>14</v>
      </c>
      <c r="G92" s="33">
        <v>13</v>
      </c>
      <c r="H92" s="33">
        <v>32</v>
      </c>
      <c r="I92" s="33">
        <v>27</v>
      </c>
      <c r="J92" s="49">
        <f t="shared" si="38"/>
        <v>66.07587064676618</v>
      </c>
      <c r="K92" s="49">
        <f t="shared" si="33"/>
        <v>66.07587064676618</v>
      </c>
      <c r="L92" s="49">
        <f t="shared" si="34"/>
        <v>54.41542288557214</v>
      </c>
      <c r="M92" s="49">
        <f t="shared" si="35"/>
        <v>50.52860696517413</v>
      </c>
      <c r="N92" s="49">
        <f t="shared" si="36"/>
        <v>124.37810945273631</v>
      </c>
      <c r="O92" s="49">
        <f t="shared" si="37"/>
        <v>104.94402985074626</v>
      </c>
      <c r="Q92" s="47">
        <v>25728</v>
      </c>
    </row>
    <row r="93" spans="1:17" ht="14.25" customHeight="1">
      <c r="A93" s="19"/>
      <c r="B93" s="6" t="s">
        <v>27</v>
      </c>
      <c r="C93" s="55"/>
      <c r="D93" s="32">
        <v>9</v>
      </c>
      <c r="E93" s="33">
        <v>9</v>
      </c>
      <c r="F93" s="33">
        <v>9</v>
      </c>
      <c r="G93" s="33">
        <v>9</v>
      </c>
      <c r="H93" s="33">
        <v>12</v>
      </c>
      <c r="I93" s="33">
        <v>10</v>
      </c>
      <c r="J93" s="49">
        <f t="shared" si="38"/>
        <v>76.77215729762007</v>
      </c>
      <c r="K93" s="49">
        <f t="shared" si="33"/>
        <v>76.77215729762007</v>
      </c>
      <c r="L93" s="49">
        <f t="shared" si="34"/>
        <v>76.77215729762007</v>
      </c>
      <c r="M93" s="49">
        <f t="shared" si="35"/>
        <v>76.77215729762007</v>
      </c>
      <c r="N93" s="49">
        <f t="shared" si="36"/>
        <v>102.36287639682675</v>
      </c>
      <c r="O93" s="49">
        <f t="shared" si="37"/>
        <v>85.30239699735563</v>
      </c>
      <c r="Q93" s="47">
        <v>11723</v>
      </c>
    </row>
    <row r="94" spans="1:17" ht="14.25" customHeight="1">
      <c r="A94" s="19"/>
      <c r="B94" s="6" t="s">
        <v>28</v>
      </c>
      <c r="C94" s="55"/>
      <c r="D94" s="32">
        <v>2</v>
      </c>
      <c r="E94" s="33">
        <v>2</v>
      </c>
      <c r="F94" s="33">
        <v>3</v>
      </c>
      <c r="G94" s="33">
        <v>3</v>
      </c>
      <c r="H94" s="33">
        <v>3</v>
      </c>
      <c r="I94" s="33">
        <v>3</v>
      </c>
      <c r="J94" s="49">
        <f t="shared" si="38"/>
        <v>25.99090318388564</v>
      </c>
      <c r="K94" s="49">
        <f t="shared" si="33"/>
        <v>25.99090318388564</v>
      </c>
      <c r="L94" s="49">
        <f t="shared" si="34"/>
        <v>38.98635477582846</v>
      </c>
      <c r="M94" s="49">
        <f t="shared" si="35"/>
        <v>38.98635477582846</v>
      </c>
      <c r="N94" s="49">
        <f t="shared" si="36"/>
        <v>38.98635477582846</v>
      </c>
      <c r="O94" s="49">
        <f t="shared" si="37"/>
        <v>38.98635477582846</v>
      </c>
      <c r="Q94" s="47">
        <v>7695</v>
      </c>
    </row>
    <row r="95" spans="1:17" ht="14.25" customHeight="1">
      <c r="A95" s="19"/>
      <c r="B95" s="6" t="s">
        <v>29</v>
      </c>
      <c r="C95" s="55"/>
      <c r="D95" s="32">
        <v>4</v>
      </c>
      <c r="E95" s="33">
        <v>4</v>
      </c>
      <c r="F95" s="33">
        <v>6</v>
      </c>
      <c r="G95" s="33">
        <v>6</v>
      </c>
      <c r="H95" s="33">
        <v>4</v>
      </c>
      <c r="I95" s="33">
        <v>4</v>
      </c>
      <c r="J95" s="49">
        <f t="shared" si="38"/>
        <v>27.417917609157584</v>
      </c>
      <c r="K95" s="49">
        <f t="shared" si="33"/>
        <v>27.417917609157584</v>
      </c>
      <c r="L95" s="49">
        <f t="shared" si="34"/>
        <v>41.126876413736376</v>
      </c>
      <c r="M95" s="49">
        <f t="shared" si="35"/>
        <v>41.126876413736376</v>
      </c>
      <c r="N95" s="49">
        <f t="shared" si="36"/>
        <v>27.417917609157584</v>
      </c>
      <c r="O95" s="49">
        <f t="shared" si="37"/>
        <v>27.417917609157584</v>
      </c>
      <c r="Q95" s="47">
        <v>14589</v>
      </c>
    </row>
    <row r="96" spans="1:17" ht="14.25" customHeight="1">
      <c r="A96" s="19"/>
      <c r="B96" s="6" t="s">
        <v>30</v>
      </c>
      <c r="C96" s="55"/>
      <c r="D96" s="32">
        <v>7</v>
      </c>
      <c r="E96" s="33">
        <v>7</v>
      </c>
      <c r="F96" s="33">
        <v>5</v>
      </c>
      <c r="G96" s="33">
        <v>5</v>
      </c>
      <c r="H96" s="33">
        <v>13</v>
      </c>
      <c r="I96" s="33">
        <v>10</v>
      </c>
      <c r="J96" s="49">
        <f t="shared" si="38"/>
        <v>54.78165597120051</v>
      </c>
      <c r="K96" s="49">
        <f t="shared" si="33"/>
        <v>54.78165597120051</v>
      </c>
      <c r="L96" s="49">
        <f t="shared" si="34"/>
        <v>39.12975426514322</v>
      </c>
      <c r="M96" s="49">
        <f t="shared" si="35"/>
        <v>39.12975426514322</v>
      </c>
      <c r="N96" s="49">
        <f t="shared" si="36"/>
        <v>101.73736108937237</v>
      </c>
      <c r="O96" s="49">
        <f t="shared" si="37"/>
        <v>78.25950853028644</v>
      </c>
      <c r="Q96" s="47">
        <v>12778</v>
      </c>
    </row>
    <row r="97" spans="1:17" ht="14.25" customHeight="1">
      <c r="A97" s="19"/>
      <c r="B97" s="6" t="s">
        <v>31</v>
      </c>
      <c r="C97" s="55"/>
      <c r="D97" s="32">
        <v>8</v>
      </c>
      <c r="E97" s="33">
        <v>8</v>
      </c>
      <c r="F97" s="33">
        <v>2</v>
      </c>
      <c r="G97" s="33">
        <v>2</v>
      </c>
      <c r="H97" s="33">
        <v>5</v>
      </c>
      <c r="I97" s="33">
        <v>5</v>
      </c>
      <c r="J97" s="49">
        <f t="shared" si="38"/>
        <v>94.57382669346259</v>
      </c>
      <c r="K97" s="49">
        <f t="shared" si="33"/>
        <v>94.57382669346259</v>
      </c>
      <c r="L97" s="49">
        <f t="shared" si="34"/>
        <v>23.643456673365648</v>
      </c>
      <c r="M97" s="49">
        <f t="shared" si="35"/>
        <v>23.643456673365648</v>
      </c>
      <c r="N97" s="49">
        <f t="shared" si="36"/>
        <v>59.10864168341412</v>
      </c>
      <c r="O97" s="49">
        <f t="shared" si="37"/>
        <v>59.10864168341412</v>
      </c>
      <c r="Q97" s="47">
        <v>8459</v>
      </c>
    </row>
    <row r="98" spans="1:17" ht="14.25" customHeight="1">
      <c r="A98" s="19"/>
      <c r="B98" s="6" t="s">
        <v>32</v>
      </c>
      <c r="C98" s="55"/>
      <c r="D98" s="32">
        <v>5</v>
      </c>
      <c r="E98" s="33">
        <v>5</v>
      </c>
      <c r="F98" s="33">
        <v>5</v>
      </c>
      <c r="G98" s="33">
        <v>5</v>
      </c>
      <c r="H98" s="33">
        <v>5</v>
      </c>
      <c r="I98" s="33">
        <v>5</v>
      </c>
      <c r="J98" s="49">
        <f t="shared" si="38"/>
        <v>51.56233886769104</v>
      </c>
      <c r="K98" s="49">
        <f t="shared" si="33"/>
        <v>51.56233886769104</v>
      </c>
      <c r="L98" s="49">
        <f t="shared" si="34"/>
        <v>51.56233886769104</v>
      </c>
      <c r="M98" s="49">
        <f t="shared" si="35"/>
        <v>51.56233886769104</v>
      </c>
      <c r="N98" s="49">
        <f t="shared" si="36"/>
        <v>51.56233886769104</v>
      </c>
      <c r="O98" s="49">
        <f t="shared" si="37"/>
        <v>51.56233886769104</v>
      </c>
      <c r="Q98" s="47">
        <v>9697</v>
      </c>
    </row>
    <row r="99" spans="1:17" ht="14.25" customHeight="1">
      <c r="A99" s="19"/>
      <c r="B99" s="6" t="s">
        <v>34</v>
      </c>
      <c r="C99" s="55"/>
      <c r="D99" s="32">
        <v>22</v>
      </c>
      <c r="E99" s="33">
        <v>22</v>
      </c>
      <c r="F99" s="33">
        <v>5</v>
      </c>
      <c r="G99" s="33">
        <v>5</v>
      </c>
      <c r="H99" s="33">
        <v>18</v>
      </c>
      <c r="I99" s="33">
        <v>16</v>
      </c>
      <c r="J99" s="49">
        <f t="shared" si="38"/>
        <v>193.42359767891682</v>
      </c>
      <c r="K99" s="49">
        <f t="shared" si="33"/>
        <v>193.42359767891682</v>
      </c>
      <c r="L99" s="49">
        <f t="shared" si="34"/>
        <v>43.95990856339019</v>
      </c>
      <c r="M99" s="49">
        <f t="shared" si="35"/>
        <v>43.95990856339019</v>
      </c>
      <c r="N99" s="49">
        <f t="shared" si="36"/>
        <v>158.25567082820467</v>
      </c>
      <c r="O99" s="49">
        <f t="shared" si="37"/>
        <v>140.6717074028486</v>
      </c>
      <c r="Q99" s="47">
        <v>11374</v>
      </c>
    </row>
    <row r="100" spans="1:17" ht="14.25" customHeight="1">
      <c r="A100" s="19"/>
      <c r="B100" s="6" t="s">
        <v>35</v>
      </c>
      <c r="C100" s="55"/>
      <c r="D100" s="32">
        <v>3</v>
      </c>
      <c r="E100" s="33">
        <v>3</v>
      </c>
      <c r="F100" s="33">
        <v>7</v>
      </c>
      <c r="G100" s="33">
        <v>7</v>
      </c>
      <c r="H100" s="33">
        <v>5</v>
      </c>
      <c r="I100" s="33">
        <v>4</v>
      </c>
      <c r="J100" s="49">
        <f t="shared" si="38"/>
        <v>37.90271636133923</v>
      </c>
      <c r="K100" s="49">
        <f t="shared" si="33"/>
        <v>37.90271636133923</v>
      </c>
      <c r="L100" s="49">
        <f t="shared" si="34"/>
        <v>88.43967150979154</v>
      </c>
      <c r="M100" s="49">
        <f t="shared" si="35"/>
        <v>88.43967150979154</v>
      </c>
      <c r="N100" s="49">
        <f t="shared" si="36"/>
        <v>63.17119393556538</v>
      </c>
      <c r="O100" s="49">
        <f t="shared" si="37"/>
        <v>50.53695514845231</v>
      </c>
      <c r="Q100" s="47">
        <v>7915</v>
      </c>
    </row>
    <row r="101" spans="1:17" ht="14.25" customHeight="1">
      <c r="A101" s="20"/>
      <c r="B101" s="7" t="s">
        <v>66</v>
      </c>
      <c r="C101" s="58"/>
      <c r="D101" s="34">
        <v>8</v>
      </c>
      <c r="E101" s="34">
        <v>8</v>
      </c>
      <c r="F101" s="34">
        <v>6</v>
      </c>
      <c r="G101" s="34">
        <v>6</v>
      </c>
      <c r="H101" s="34">
        <v>15</v>
      </c>
      <c r="I101" s="34">
        <v>14</v>
      </c>
      <c r="J101" s="50">
        <f t="shared" si="38"/>
        <v>83.67325593557159</v>
      </c>
      <c r="K101" s="50">
        <f t="shared" si="33"/>
        <v>83.67325593557159</v>
      </c>
      <c r="L101" s="50">
        <f t="shared" si="34"/>
        <v>62.75494195167869</v>
      </c>
      <c r="M101" s="50">
        <f t="shared" si="35"/>
        <v>62.75494195167869</v>
      </c>
      <c r="N101" s="50">
        <f t="shared" si="36"/>
        <v>156.88735487919672</v>
      </c>
      <c r="O101" s="50">
        <f t="shared" si="37"/>
        <v>146.4281978872503</v>
      </c>
      <c r="Q101" s="47">
        <v>9561</v>
      </c>
    </row>
  </sheetData>
  <mergeCells count="14">
    <mergeCell ref="H7:H9"/>
    <mergeCell ref="D6:E6"/>
    <mergeCell ref="F6:G6"/>
    <mergeCell ref="H6:I6"/>
    <mergeCell ref="J7:J9"/>
    <mergeCell ref="L7:L9"/>
    <mergeCell ref="N7:N9"/>
    <mergeCell ref="D5:I5"/>
    <mergeCell ref="J5:O5"/>
    <mergeCell ref="J6:K6"/>
    <mergeCell ref="L6:M6"/>
    <mergeCell ref="N6:O6"/>
    <mergeCell ref="D7:D9"/>
    <mergeCell ref="F7:F9"/>
  </mergeCells>
  <printOptions/>
  <pageMargins left="1.02" right="0.75" top="0.57" bottom="0.46" header="0.512" footer="0.512"/>
  <pageSetup horizontalDpi="600" verticalDpi="600" orientation="portrait" paperSize="9" scale="86" r:id="rId1"/>
  <rowBreaks count="1" manualBreakCount="1">
    <brk id="68" min="1" max="14" man="1"/>
  </rowBreaks>
  <ignoredErrors>
    <ignoredError sqref="D24:I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2008-02-05T08:26:32Z</cp:lastPrinted>
  <dcterms:created xsi:type="dcterms:W3CDTF">2002-01-04T04:22:51Z</dcterms:created>
  <dcterms:modified xsi:type="dcterms:W3CDTF">2008-02-06T02:34:54Z</dcterms:modified>
  <cp:category/>
  <cp:version/>
  <cp:contentType/>
  <cp:contentStatus/>
</cp:coreProperties>
</file>