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20" windowWidth="7815" windowHeight="8955" activeTab="0"/>
  </bookViews>
  <sheets>
    <sheet name="第１-１表" sheetId="1" r:id="rId1"/>
  </sheets>
  <definedNames>
    <definedName name="_xlnm.Print_Area" localSheetId="0">'第１-１表'!$A$1:$N$104</definedName>
    <definedName name="_xlnm.Print_Titles" localSheetId="0">'第１-１表'!$1:$8</definedName>
  </definedNames>
  <calcPr fullCalcOnLoad="1"/>
</workbook>
</file>

<file path=xl/sharedStrings.xml><?xml version="1.0" encoding="utf-8"?>
<sst xmlns="http://schemas.openxmlformats.org/spreadsheetml/2006/main" count="411" uniqueCount="119">
  <si>
    <t>　施　　設　　数</t>
  </si>
  <si>
    <t>人口１０万対施設数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</si>
  <si>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</si>
  <si>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</si>
  <si>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</si>
  <si>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</si>
  <si>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</si>
  <si>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</si>
  <si>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</si>
  <si>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</si>
  <si>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</si>
  <si>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地域医</t>
  </si>
  <si>
    <t>救急</t>
  </si>
  <si>
    <t>を有する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</si>
  <si>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</si>
  <si>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</si>
  <si>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</si>
  <si>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</si>
  <si>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</si>
  <si>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</si>
  <si>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</si>
  <si>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</si>
  <si>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</si>
  <si>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</si>
  <si>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</si>
  <si>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</si>
  <si>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</si>
  <si>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</si>
  <si>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</si>
  <si>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</si>
  <si>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</si>
  <si>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</si>
  <si>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</si>
  <si>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</si>
  <si>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</si>
  <si>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</si>
  <si>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</si>
  <si>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</si>
  <si>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</si>
  <si>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</si>
  <si>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</si>
  <si>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</si>
  <si>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</si>
  <si>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</si>
  <si>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</si>
  <si>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</si>
  <si>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</si>
  <si>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</si>
  <si>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</si>
  <si>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</si>
  <si>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</si>
  <si>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</si>
  <si>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</si>
  <si>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</si>
  <si>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</si>
  <si>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</si>
  <si>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</si>
  <si>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</si>
  <si>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御宿町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</si>
  <si>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</si>
  <si>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</si>
  <si>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</si>
  <si>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</si>
  <si>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</si>
  <si>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</si>
  <si>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</si>
  <si>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</si>
  <si>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</si>
  <si>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</si>
  <si>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</si>
  <si>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</si>
  <si>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</si>
  <si>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</si>
  <si>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</si>
  <si>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</si>
  <si>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</si>
  <si>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</si>
  <si>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</si>
  <si>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</si>
  <si>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</si>
  <si>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</si>
  <si>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</si>
  <si>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</si>
  <si>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</si>
  <si>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</si>
  <si>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</si>
  <si>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</si>
  <si>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</si>
  <si>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</si>
  <si>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</si>
  <si>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富里市</t>
  </si>
  <si>
    <t>酒々井町</t>
  </si>
  <si>
    <t>富里市</t>
  </si>
  <si>
    <t>船橋市保健所</t>
  </si>
  <si>
    <t>君津保健所</t>
  </si>
  <si>
    <t>-</t>
  </si>
  <si>
    <t>印旛保健所</t>
  </si>
  <si>
    <t>長生保健所</t>
  </si>
  <si>
    <t>夷隅保健所</t>
  </si>
  <si>
    <t>夷隅長生</t>
  </si>
  <si>
    <t>市原</t>
  </si>
  <si>
    <t>市原</t>
  </si>
  <si>
    <t>平成18年10月1日現在</t>
  </si>
  <si>
    <t>いすみ市</t>
  </si>
  <si>
    <t>香取市</t>
  </si>
  <si>
    <t>匝瑳市</t>
  </si>
  <si>
    <t>山武市</t>
  </si>
  <si>
    <t>横芝光町</t>
  </si>
  <si>
    <t>南房総市</t>
  </si>
  <si>
    <t>注１）人口10万対比率算出のために用いた人口は、「千葉県毎月常住人口」（平成18年10月1日現在）である。</t>
  </si>
  <si>
    <t>　　　（県計は厚生労働省発表の率）</t>
  </si>
  <si>
    <t>匝瑳市</t>
  </si>
  <si>
    <t>（市町村）</t>
  </si>
  <si>
    <t>　　　花見川区</t>
  </si>
  <si>
    <t>　　　稲毛区</t>
  </si>
  <si>
    <t>　　　若葉区</t>
  </si>
  <si>
    <t>　　　美浜区</t>
  </si>
  <si>
    <t>　　　緑　区</t>
  </si>
  <si>
    <t>第１－１表　　二次保健医療圏・保健所・市区町村別にみた施設数及び人口１０万対施設数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</si>
</sst>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0_);[Red]\(0\)"/>
    <numFmt numFmtId="179" formatCode="#,##0_);[Red]\(#,##0\)"/>
  </numFmts>
  <fonts count="1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176" fontId="0" fillId="0" borderId="8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8" fillId="0" borderId="14" xfId="0" applyFont="1" applyBorder="1" applyAlignment="1">
      <alignment/>
    </xf>
    <xf numFmtId="177" fontId="8" fillId="0" borderId="10" xfId="16" applyNumberFormat="1" applyFont="1" applyBorder="1" applyAlignment="1">
      <alignment/>
    </xf>
    <xf numFmtId="177" fontId="8" fillId="0" borderId="3" xfId="16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3" xfId="0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7" fontId="0" fillId="0" borderId="10" xfId="16" applyNumberFormat="1" applyFont="1" applyBorder="1" applyAlignment="1">
      <alignment/>
    </xf>
    <xf numFmtId="177" fontId="0" fillId="0" borderId="3" xfId="16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0" fontId="8" fillId="0" borderId="11" xfId="0" applyFont="1" applyBorder="1" applyAlignment="1">
      <alignment horizontal="distributed"/>
    </xf>
    <xf numFmtId="177" fontId="8" fillId="0" borderId="13" xfId="16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177" fontId="0" fillId="0" borderId="15" xfId="16" applyNumberFormat="1" applyFont="1" applyBorder="1" applyAlignment="1">
      <alignment/>
    </xf>
    <xf numFmtId="177" fontId="8" fillId="0" borderId="15" xfId="16" applyNumberFormat="1" applyFont="1" applyBorder="1" applyAlignment="1">
      <alignment/>
    </xf>
    <xf numFmtId="177" fontId="8" fillId="0" borderId="9" xfId="16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 horizontal="distributed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  <xf numFmtId="179" fontId="0" fillId="0" borderId="16" xfId="0" applyNumberForma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179" fontId="0" fillId="0" borderId="0" xfId="0" applyNumberFormat="1" applyAlignment="1">
      <alignment/>
    </xf>
    <xf numFmtId="176" fontId="8" fillId="0" borderId="3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8" fillId="0" borderId="3" xfId="0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76" fontId="8" fillId="0" borderId="8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8" fillId="0" borderId="12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3" xfId="0" applyBorder="1" applyAlignment="1">
      <alignment horizontal="right"/>
    </xf>
    <xf numFmtId="3" fontId="9" fillId="0" borderId="8" xfId="0" applyNumberFormat="1" applyFont="1" applyBorder="1" applyAlignment="1">
      <alignment/>
    </xf>
    <xf numFmtId="177" fontId="8" fillId="0" borderId="19" xfId="16" applyNumberFormat="1" applyFont="1" applyBorder="1" applyAlignment="1">
      <alignment/>
    </xf>
    <xf numFmtId="177" fontId="8" fillId="0" borderId="1" xfId="16" applyNumberFormat="1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179" fontId="0" fillId="0" borderId="0" xfId="0" applyNumberFormat="1" applyBorder="1" applyAlignment="1">
      <alignment/>
    </xf>
    <xf numFmtId="176" fontId="8" fillId="0" borderId="14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3" xfId="0" applyFont="1" applyBorder="1" applyAlignment="1">
      <alignment horizontal="distributed"/>
    </xf>
    <xf numFmtId="0" fontId="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9.00390625" defaultRowHeight="13.5"/>
  <cols>
    <col min="1" max="1" width="15.625" style="0" customWidth="1"/>
    <col min="2" max="4" width="6.625" style="0" customWidth="1"/>
    <col min="5" max="5" width="7.625" style="0" customWidth="1"/>
    <col min="6" max="9" width="6.625" style="0" customWidth="1"/>
    <col min="10" max="10" width="8.00390625" style="0" customWidth="1"/>
    <col min="11" max="11" width="6.625" style="0" customWidth="1"/>
    <col min="12" max="12" width="8.00390625" style="0" customWidth="1"/>
    <col min="13" max="14" width="6.625" style="0" customWidth="1"/>
    <col min="16" max="16" width="14.625" style="0" hidden="1" customWidth="1"/>
    <col min="17" max="17" width="9.875" style="0" hidden="1" customWidth="1"/>
    <col min="18" max="19" width="0" style="0" hidden="1" customWidth="1"/>
  </cols>
  <sheetData>
    <row r="1" spans="1:14" ht="14.25">
      <c r="A1" s="84" t="s">
        <v>118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7" t="s">
        <v>102</v>
      </c>
      <c r="N2" s="1"/>
    </row>
    <row r="3" spans="1:17" ht="13.5">
      <c r="A3" s="2"/>
      <c r="B3" s="85" t="s">
        <v>0</v>
      </c>
      <c r="C3" s="86"/>
      <c r="D3" s="86"/>
      <c r="E3" s="86"/>
      <c r="F3" s="86"/>
      <c r="G3" s="86"/>
      <c r="H3" s="86"/>
      <c r="I3" s="86"/>
      <c r="J3" s="86"/>
      <c r="K3" s="86"/>
      <c r="L3" s="87" t="s">
        <v>1</v>
      </c>
      <c r="M3" s="86"/>
      <c r="N3" s="88"/>
      <c r="Q3" t="s">
        <v>2</v>
      </c>
    </row>
    <row r="4" spans="1:14" ht="13.5">
      <c r="A4" s="4"/>
      <c r="B4" s="5"/>
      <c r="C4" s="6"/>
      <c r="D4" s="7"/>
      <c r="E4" s="7"/>
      <c r="F4" s="7"/>
      <c r="G4" s="8"/>
      <c r="H4" s="5"/>
      <c r="I4" s="7"/>
      <c r="J4" s="8"/>
      <c r="K4" s="9"/>
      <c r="L4" s="10"/>
      <c r="M4" s="11"/>
      <c r="N4" s="11"/>
    </row>
    <row r="5" spans="1:14" ht="13.5">
      <c r="A5" s="4"/>
      <c r="B5" s="12" t="s">
        <v>3</v>
      </c>
      <c r="C5" s="11" t="s">
        <v>4</v>
      </c>
      <c r="D5" s="5" t="s">
        <v>5</v>
      </c>
      <c r="E5" s="13"/>
      <c r="F5" s="14"/>
      <c r="G5" s="14"/>
      <c r="H5" s="15" t="s">
        <v>5</v>
      </c>
      <c r="I5" s="5"/>
      <c r="J5" s="3"/>
      <c r="K5" s="12" t="s">
        <v>6</v>
      </c>
      <c r="L5" s="89" t="s">
        <v>3</v>
      </c>
      <c r="M5" s="15" t="s">
        <v>5</v>
      </c>
      <c r="N5" s="15" t="s">
        <v>6</v>
      </c>
    </row>
    <row r="6" spans="1:14" ht="13.5">
      <c r="A6" s="4"/>
      <c r="B6" s="12"/>
      <c r="C6" s="15" t="s">
        <v>3</v>
      </c>
      <c r="D6" s="15" t="s">
        <v>3</v>
      </c>
      <c r="E6" s="17" t="s">
        <v>7</v>
      </c>
      <c r="F6" s="15" t="s">
        <v>8</v>
      </c>
      <c r="G6" s="15" t="s">
        <v>8</v>
      </c>
      <c r="H6" s="15" t="s">
        <v>9</v>
      </c>
      <c r="I6" s="12" t="s">
        <v>10</v>
      </c>
      <c r="J6" s="18" t="s">
        <v>7</v>
      </c>
      <c r="K6" s="12" t="s">
        <v>9</v>
      </c>
      <c r="L6" s="89"/>
      <c r="M6" s="15" t="s">
        <v>9</v>
      </c>
      <c r="N6" s="15" t="s">
        <v>9</v>
      </c>
    </row>
    <row r="7" spans="1:14" ht="13.5">
      <c r="A7" s="4"/>
      <c r="B7" s="12"/>
      <c r="C7" s="15"/>
      <c r="D7" s="15"/>
      <c r="E7" s="17" t="s">
        <v>13</v>
      </c>
      <c r="F7" s="17" t="s">
        <v>11</v>
      </c>
      <c r="G7" s="15" t="s">
        <v>12</v>
      </c>
      <c r="H7" s="15"/>
      <c r="I7" s="15"/>
      <c r="J7" s="17" t="s">
        <v>13</v>
      </c>
      <c r="K7" s="12"/>
      <c r="L7" s="16"/>
      <c r="M7" s="15"/>
      <c r="N7" s="15"/>
    </row>
    <row r="8" spans="1:14" ht="13.5">
      <c r="A8" s="19"/>
      <c r="B8" s="20"/>
      <c r="C8" s="21"/>
      <c r="D8" s="21"/>
      <c r="E8" s="48" t="s">
        <v>3</v>
      </c>
      <c r="F8" s="48" t="s">
        <v>14</v>
      </c>
      <c r="G8" s="21" t="s">
        <v>15</v>
      </c>
      <c r="H8" s="21"/>
      <c r="I8" s="21"/>
      <c r="J8" s="48" t="s">
        <v>9</v>
      </c>
      <c r="K8" s="20"/>
      <c r="L8" s="22"/>
      <c r="M8" s="21"/>
      <c r="N8" s="21"/>
    </row>
    <row r="9" spans="1:17" ht="13.5">
      <c r="A9" s="23" t="s">
        <v>16</v>
      </c>
      <c r="B9" s="24">
        <f>SUM(B12:B20)</f>
        <v>286</v>
      </c>
      <c r="C9" s="24">
        <f aca="true" t="shared" si="0" ref="C9:K9">SUM(C12:C20)</f>
        <v>35</v>
      </c>
      <c r="D9" s="24">
        <f t="shared" si="0"/>
        <v>251</v>
      </c>
      <c r="E9" s="24">
        <f t="shared" si="0"/>
        <v>120</v>
      </c>
      <c r="F9" s="24">
        <f t="shared" si="0"/>
        <v>4</v>
      </c>
      <c r="G9" s="24">
        <f t="shared" si="0"/>
        <v>134</v>
      </c>
      <c r="H9" s="24">
        <f t="shared" si="0"/>
        <v>3672</v>
      </c>
      <c r="I9" s="24">
        <f t="shared" si="0"/>
        <v>344</v>
      </c>
      <c r="J9" s="24">
        <f t="shared" si="0"/>
        <v>28</v>
      </c>
      <c r="K9" s="24">
        <f t="shared" si="0"/>
        <v>3073</v>
      </c>
      <c r="L9" s="75">
        <v>4.7</v>
      </c>
      <c r="M9" s="76">
        <v>60.5</v>
      </c>
      <c r="N9" s="50">
        <v>50.6</v>
      </c>
      <c r="P9" s="23" t="s">
        <v>16</v>
      </c>
      <c r="Q9" s="61">
        <f>SUM(Q12:Q20)</f>
        <v>6077929</v>
      </c>
    </row>
    <row r="10" spans="1:16" ht="13.5">
      <c r="A10" s="25"/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28"/>
      <c r="M10" s="29"/>
      <c r="N10" s="29"/>
      <c r="P10" s="25"/>
    </row>
    <row r="11" spans="1:16" ht="14.25" thickBot="1">
      <c r="A11" s="30" t="s">
        <v>17</v>
      </c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8"/>
      <c r="M11" s="29"/>
      <c r="N11" s="29"/>
      <c r="P11" s="30" t="s">
        <v>17</v>
      </c>
    </row>
    <row r="12" spans="1:19" ht="14.25" thickBot="1">
      <c r="A12" s="31" t="s">
        <v>18</v>
      </c>
      <c r="B12" s="64">
        <f aca="true" t="shared" si="1" ref="B12:K12">B23</f>
        <v>47</v>
      </c>
      <c r="C12" s="64">
        <f t="shared" si="1"/>
        <v>6</v>
      </c>
      <c r="D12" s="64">
        <f t="shared" si="1"/>
        <v>41</v>
      </c>
      <c r="E12" s="64">
        <f t="shared" si="1"/>
        <v>16</v>
      </c>
      <c r="F12" s="65">
        <f t="shared" si="1"/>
        <v>1</v>
      </c>
      <c r="G12" s="64">
        <f t="shared" si="1"/>
        <v>21</v>
      </c>
      <c r="H12" s="32">
        <f t="shared" si="1"/>
        <v>648</v>
      </c>
      <c r="I12" s="32">
        <f t="shared" si="1"/>
        <v>65</v>
      </c>
      <c r="J12" s="32">
        <f t="shared" si="1"/>
        <v>2</v>
      </c>
      <c r="K12" s="33">
        <f t="shared" si="1"/>
        <v>530</v>
      </c>
      <c r="L12" s="34">
        <f aca="true" t="shared" si="2" ref="L12:L19">B12/Q12*100000</f>
        <v>5.051655868304406</v>
      </c>
      <c r="M12" s="35">
        <f aca="true" t="shared" si="3" ref="M12:M19">H12/Q12*100000</f>
        <v>69.64836175875011</v>
      </c>
      <c r="N12" s="35">
        <f aca="true" t="shared" si="4" ref="N12:N19">K12/Q12*100000</f>
        <v>56.965481068113526</v>
      </c>
      <c r="P12" s="53" t="s">
        <v>18</v>
      </c>
      <c r="Q12" s="58">
        <f>Q23</f>
        <v>930388</v>
      </c>
      <c r="S12" s="36">
        <f>L12+M12+N12</f>
        <v>131.66549869516805</v>
      </c>
    </row>
    <row r="13" spans="1:19" ht="14.25" thickBot="1">
      <c r="A13" s="31" t="s">
        <v>19</v>
      </c>
      <c r="B13" s="64">
        <f aca="true" t="shared" si="5" ref="B13:K13">B25+B24+B34</f>
        <v>62</v>
      </c>
      <c r="C13" s="64">
        <f t="shared" si="5"/>
        <v>11</v>
      </c>
      <c r="D13" s="64">
        <f t="shared" si="5"/>
        <v>51</v>
      </c>
      <c r="E13" s="64">
        <f t="shared" si="5"/>
        <v>24</v>
      </c>
      <c r="F13" s="65">
        <f t="shared" si="5"/>
        <v>0</v>
      </c>
      <c r="G13" s="64">
        <f t="shared" si="5"/>
        <v>25</v>
      </c>
      <c r="H13" s="32">
        <f t="shared" si="5"/>
        <v>1023</v>
      </c>
      <c r="I13" s="32">
        <f t="shared" si="5"/>
        <v>75</v>
      </c>
      <c r="J13" s="32">
        <f t="shared" si="5"/>
        <v>2</v>
      </c>
      <c r="K13" s="33">
        <f t="shared" si="5"/>
        <v>889</v>
      </c>
      <c r="L13" s="34">
        <f t="shared" si="2"/>
        <v>3.7695858866704404</v>
      </c>
      <c r="M13" s="35">
        <f t="shared" si="3"/>
        <v>62.19816713006227</v>
      </c>
      <c r="N13" s="35">
        <f t="shared" si="4"/>
        <v>54.05099763306486</v>
      </c>
      <c r="P13" s="53" t="s">
        <v>19</v>
      </c>
      <c r="Q13" s="58">
        <f>Q25+Q24+Q34</f>
        <v>1644743</v>
      </c>
      <c r="S13" s="36">
        <f aca="true" t="shared" si="6" ref="S13:S19">L13+M13+N13</f>
        <v>120.01875064979757</v>
      </c>
    </row>
    <row r="14" spans="1:19" ht="14.25" thickBot="1">
      <c r="A14" s="31" t="s">
        <v>20</v>
      </c>
      <c r="B14" s="64">
        <f aca="true" t="shared" si="7" ref="B14:K14">B26+B27+B33</f>
        <v>56</v>
      </c>
      <c r="C14" s="64">
        <f t="shared" si="7"/>
        <v>6</v>
      </c>
      <c r="D14" s="64">
        <f t="shared" si="7"/>
        <v>50</v>
      </c>
      <c r="E14" s="64">
        <f t="shared" si="7"/>
        <v>21</v>
      </c>
      <c r="F14" s="65">
        <f t="shared" si="7"/>
        <v>0</v>
      </c>
      <c r="G14" s="64">
        <f t="shared" si="7"/>
        <v>28</v>
      </c>
      <c r="H14" s="32">
        <f t="shared" si="7"/>
        <v>737</v>
      </c>
      <c r="I14" s="32">
        <f t="shared" si="7"/>
        <v>57</v>
      </c>
      <c r="J14" s="32">
        <f t="shared" si="7"/>
        <v>5</v>
      </c>
      <c r="K14" s="33">
        <f t="shared" si="7"/>
        <v>642</v>
      </c>
      <c r="L14" s="34">
        <f t="shared" si="2"/>
        <v>4.315200757009504</v>
      </c>
      <c r="M14" s="35">
        <f t="shared" si="3"/>
        <v>56.79112424850009</v>
      </c>
      <c r="N14" s="35">
        <f t="shared" si="4"/>
        <v>49.47069439285896</v>
      </c>
      <c r="P14" s="53" t="s">
        <v>20</v>
      </c>
      <c r="Q14" s="58">
        <f>Q26+Q27+Q33</f>
        <v>1297738</v>
      </c>
      <c r="S14" s="36">
        <f t="shared" si="6"/>
        <v>110.57701939836855</v>
      </c>
    </row>
    <row r="15" spans="1:19" ht="14.25" thickBot="1">
      <c r="A15" s="31" t="s">
        <v>21</v>
      </c>
      <c r="B15" s="64">
        <f aca="true" t="shared" si="8" ref="B15:K15">B28+B37</f>
        <v>34</v>
      </c>
      <c r="C15" s="64">
        <f t="shared" si="8"/>
        <v>3</v>
      </c>
      <c r="D15" s="64">
        <f t="shared" si="8"/>
        <v>31</v>
      </c>
      <c r="E15" s="64">
        <f t="shared" si="8"/>
        <v>15</v>
      </c>
      <c r="F15" s="65">
        <f t="shared" si="8"/>
        <v>1</v>
      </c>
      <c r="G15" s="64">
        <f t="shared" si="8"/>
        <v>19</v>
      </c>
      <c r="H15" s="32">
        <f t="shared" si="8"/>
        <v>497</v>
      </c>
      <c r="I15" s="32">
        <f t="shared" si="8"/>
        <v>44</v>
      </c>
      <c r="J15" s="32">
        <f t="shared" si="8"/>
        <v>6</v>
      </c>
      <c r="K15" s="33">
        <f t="shared" si="8"/>
        <v>422</v>
      </c>
      <c r="L15" s="34">
        <f t="shared" si="2"/>
        <v>3.7353032297189515</v>
      </c>
      <c r="M15" s="35">
        <f t="shared" si="3"/>
        <v>54.60134426971526</v>
      </c>
      <c r="N15" s="35">
        <f t="shared" si="4"/>
        <v>46.36170479239404</v>
      </c>
      <c r="P15" s="53" t="s">
        <v>21</v>
      </c>
      <c r="Q15" s="58">
        <f>Q28+Q37</f>
        <v>910234</v>
      </c>
      <c r="S15" s="36">
        <f t="shared" si="6"/>
        <v>104.69835229182826</v>
      </c>
    </row>
    <row r="16" spans="1:19" ht="14.25" thickBot="1">
      <c r="A16" s="31" t="s">
        <v>22</v>
      </c>
      <c r="B16" s="64">
        <f aca="true" t="shared" si="9" ref="B16:K16">B35+B36</f>
        <v>22</v>
      </c>
      <c r="C16" s="64">
        <f t="shared" si="9"/>
        <v>3</v>
      </c>
      <c r="D16" s="64">
        <f t="shared" si="9"/>
        <v>19</v>
      </c>
      <c r="E16" s="64">
        <f t="shared" si="9"/>
        <v>11</v>
      </c>
      <c r="F16" s="65">
        <f t="shared" si="9"/>
        <v>0</v>
      </c>
      <c r="G16" s="64">
        <f t="shared" si="9"/>
        <v>9</v>
      </c>
      <c r="H16" s="32">
        <f t="shared" si="9"/>
        <v>175</v>
      </c>
      <c r="I16" s="32">
        <f t="shared" si="9"/>
        <v>21</v>
      </c>
      <c r="J16" s="32">
        <f t="shared" si="9"/>
        <v>2</v>
      </c>
      <c r="K16" s="33">
        <f t="shared" si="9"/>
        <v>158</v>
      </c>
      <c r="L16" s="34">
        <f t="shared" si="2"/>
        <v>7.051169051778016</v>
      </c>
      <c r="M16" s="35">
        <f t="shared" si="3"/>
        <v>56.0888447300524</v>
      </c>
      <c r="N16" s="35">
        <f t="shared" si="4"/>
        <v>50.640214099133026</v>
      </c>
      <c r="P16" s="53" t="s">
        <v>22</v>
      </c>
      <c r="Q16" s="58">
        <f>Q35+Q36</f>
        <v>312005</v>
      </c>
      <c r="S16" s="36">
        <f t="shared" si="6"/>
        <v>113.78022788096345</v>
      </c>
    </row>
    <row r="17" spans="1:19" ht="14.25" thickBot="1">
      <c r="A17" s="31" t="s">
        <v>99</v>
      </c>
      <c r="B17" s="62">
        <f aca="true" t="shared" si="10" ref="B17:K17">B29+B30</f>
        <v>16</v>
      </c>
      <c r="C17" s="62">
        <f t="shared" si="10"/>
        <v>1</v>
      </c>
      <c r="D17" s="62">
        <f t="shared" si="10"/>
        <v>15</v>
      </c>
      <c r="E17" s="62">
        <f t="shared" si="10"/>
        <v>10</v>
      </c>
      <c r="F17" s="62">
        <f t="shared" si="10"/>
        <v>0</v>
      </c>
      <c r="G17" s="62">
        <f t="shared" si="10"/>
        <v>9</v>
      </c>
      <c r="H17" s="43">
        <f t="shared" si="10"/>
        <v>146</v>
      </c>
      <c r="I17" s="43">
        <f t="shared" si="10"/>
        <v>17</v>
      </c>
      <c r="J17" s="43">
        <f t="shared" si="10"/>
        <v>2</v>
      </c>
      <c r="K17" s="43">
        <f t="shared" si="10"/>
        <v>108</v>
      </c>
      <c r="L17" s="34">
        <f t="shared" si="2"/>
        <v>6.637214029411154</v>
      </c>
      <c r="M17" s="35">
        <f t="shared" si="3"/>
        <v>60.564578018376785</v>
      </c>
      <c r="N17" s="35">
        <f t="shared" si="4"/>
        <v>44.80119469852529</v>
      </c>
      <c r="P17" s="53" t="s">
        <v>99</v>
      </c>
      <c r="Q17" s="58">
        <f>Q29+Q30</f>
        <v>241065</v>
      </c>
      <c r="S17" s="36">
        <f t="shared" si="6"/>
        <v>112.00298674631323</v>
      </c>
    </row>
    <row r="18" spans="1:19" ht="14.25" thickBot="1">
      <c r="A18" s="31" t="s">
        <v>23</v>
      </c>
      <c r="B18" s="64">
        <f aca="true" t="shared" si="11" ref="B18:K18">B38</f>
        <v>16</v>
      </c>
      <c r="C18" s="64">
        <f t="shared" si="11"/>
        <v>2</v>
      </c>
      <c r="D18" s="64">
        <f t="shared" si="11"/>
        <v>14</v>
      </c>
      <c r="E18" s="64">
        <f t="shared" si="11"/>
        <v>10</v>
      </c>
      <c r="F18" s="65">
        <f t="shared" si="11"/>
        <v>2</v>
      </c>
      <c r="G18" s="64">
        <f t="shared" si="11"/>
        <v>7</v>
      </c>
      <c r="H18" s="32">
        <f t="shared" si="11"/>
        <v>89</v>
      </c>
      <c r="I18" s="32">
        <f t="shared" si="11"/>
        <v>18</v>
      </c>
      <c r="J18" s="32">
        <f t="shared" si="11"/>
        <v>1</v>
      </c>
      <c r="K18" s="33">
        <f t="shared" si="11"/>
        <v>67</v>
      </c>
      <c r="L18" s="34">
        <f t="shared" si="2"/>
        <v>11.41234958879878</v>
      </c>
      <c r="M18" s="35">
        <f t="shared" si="3"/>
        <v>63.48119458769321</v>
      </c>
      <c r="N18" s="35">
        <f t="shared" si="4"/>
        <v>47.78921390309488</v>
      </c>
      <c r="P18" s="53" t="s">
        <v>23</v>
      </c>
      <c r="Q18" s="58">
        <f>Q38</f>
        <v>140199</v>
      </c>
      <c r="S18" s="36">
        <f t="shared" si="6"/>
        <v>122.68275807958688</v>
      </c>
    </row>
    <row r="19" spans="1:19" ht="14.25" thickBot="1">
      <c r="A19" s="31" t="s">
        <v>24</v>
      </c>
      <c r="B19" s="64">
        <f aca="true" t="shared" si="12" ref="B19:K19">B32</f>
        <v>19</v>
      </c>
      <c r="C19" s="64">
        <f t="shared" si="12"/>
        <v>1</v>
      </c>
      <c r="D19" s="64">
        <f t="shared" si="12"/>
        <v>18</v>
      </c>
      <c r="E19" s="64">
        <f t="shared" si="12"/>
        <v>8</v>
      </c>
      <c r="F19" s="65">
        <f t="shared" si="12"/>
        <v>0</v>
      </c>
      <c r="G19" s="64">
        <f t="shared" si="12"/>
        <v>9</v>
      </c>
      <c r="H19" s="32">
        <f t="shared" si="12"/>
        <v>192</v>
      </c>
      <c r="I19" s="32">
        <f t="shared" si="12"/>
        <v>29</v>
      </c>
      <c r="J19" s="32">
        <f t="shared" si="12"/>
        <v>5</v>
      </c>
      <c r="K19" s="33">
        <f t="shared" si="12"/>
        <v>143</v>
      </c>
      <c r="L19" s="34">
        <f t="shared" si="2"/>
        <v>5.903774687099942</v>
      </c>
      <c r="M19" s="35">
        <f t="shared" si="3"/>
        <v>59.65919683806256</v>
      </c>
      <c r="N19" s="35">
        <f t="shared" si="4"/>
        <v>44.43367264501535</v>
      </c>
      <c r="P19" s="53" t="s">
        <v>24</v>
      </c>
      <c r="Q19" s="58">
        <f>Q32</f>
        <v>321828</v>
      </c>
      <c r="S19" s="36">
        <f t="shared" si="6"/>
        <v>109.99664417017786</v>
      </c>
    </row>
    <row r="20" spans="1:19" ht="14.25" thickBot="1">
      <c r="A20" s="31" t="s">
        <v>101</v>
      </c>
      <c r="B20" s="62">
        <f aca="true" t="shared" si="13" ref="B20:K20">B31</f>
        <v>14</v>
      </c>
      <c r="C20" s="62">
        <f t="shared" si="13"/>
        <v>2</v>
      </c>
      <c r="D20" s="62">
        <f t="shared" si="13"/>
        <v>12</v>
      </c>
      <c r="E20" s="62">
        <f t="shared" si="13"/>
        <v>5</v>
      </c>
      <c r="F20" s="62">
        <f t="shared" si="13"/>
        <v>0</v>
      </c>
      <c r="G20" s="62">
        <f t="shared" si="13"/>
        <v>7</v>
      </c>
      <c r="H20" s="43">
        <f t="shared" si="13"/>
        <v>165</v>
      </c>
      <c r="I20" s="43">
        <f t="shared" si="13"/>
        <v>18</v>
      </c>
      <c r="J20" s="43">
        <f t="shared" si="13"/>
        <v>3</v>
      </c>
      <c r="K20" s="43">
        <f t="shared" si="13"/>
        <v>114</v>
      </c>
      <c r="L20" s="34">
        <f>B20/Q20*100000</f>
        <v>5.004843973989111</v>
      </c>
      <c r="M20" s="35">
        <f>H20/Q20*100000</f>
        <v>58.98566112201452</v>
      </c>
      <c r="N20" s="35">
        <f>K20/Q20*100000</f>
        <v>40.75372950248276</v>
      </c>
      <c r="P20" s="53" t="s">
        <v>100</v>
      </c>
      <c r="Q20" s="58">
        <f>Q31</f>
        <v>279729</v>
      </c>
      <c r="S20" s="36"/>
    </row>
    <row r="21" spans="1:17" ht="14.25" thickBot="1">
      <c r="A21" s="25"/>
      <c r="B21" s="63"/>
      <c r="C21" s="63"/>
      <c r="D21" s="63"/>
      <c r="E21" s="63"/>
      <c r="F21" s="63"/>
      <c r="G21" s="63"/>
      <c r="H21" s="26"/>
      <c r="I21" s="26"/>
      <c r="J21" s="27"/>
      <c r="K21" s="27"/>
      <c r="L21" s="28"/>
      <c r="M21" s="29"/>
      <c r="N21" s="29"/>
      <c r="P21" s="54"/>
      <c r="Q21" s="58"/>
    </row>
    <row r="22" spans="1:17" ht="14.25" thickBot="1">
      <c r="A22" s="37" t="s">
        <v>25</v>
      </c>
      <c r="B22" s="63"/>
      <c r="C22" s="63"/>
      <c r="D22" s="63"/>
      <c r="E22" s="63"/>
      <c r="F22" s="63"/>
      <c r="G22" s="63"/>
      <c r="H22" s="26"/>
      <c r="I22" s="26"/>
      <c r="J22" s="27"/>
      <c r="K22" s="27"/>
      <c r="L22" s="28"/>
      <c r="M22" s="29"/>
      <c r="N22" s="29"/>
      <c r="P22" s="55" t="s">
        <v>25</v>
      </c>
      <c r="Q22" s="58"/>
    </row>
    <row r="23" spans="1:17" ht="14.25" thickBot="1">
      <c r="A23" s="38" t="s">
        <v>26</v>
      </c>
      <c r="B23" s="66">
        <f>SUM(B40:B45)</f>
        <v>47</v>
      </c>
      <c r="C23" s="66">
        <f aca="true" t="shared" si="14" ref="C23:K23">SUM(C40:C45)</f>
        <v>6</v>
      </c>
      <c r="D23" s="66">
        <f t="shared" si="14"/>
        <v>41</v>
      </c>
      <c r="E23" s="66">
        <f t="shared" si="14"/>
        <v>16</v>
      </c>
      <c r="F23" s="66">
        <f t="shared" si="14"/>
        <v>1</v>
      </c>
      <c r="G23" s="66">
        <f t="shared" si="14"/>
        <v>21</v>
      </c>
      <c r="H23" s="39">
        <f t="shared" si="14"/>
        <v>648</v>
      </c>
      <c r="I23" s="39">
        <f t="shared" si="14"/>
        <v>65</v>
      </c>
      <c r="J23" s="39">
        <f t="shared" si="14"/>
        <v>2</v>
      </c>
      <c r="K23" s="40">
        <f t="shared" si="14"/>
        <v>530</v>
      </c>
      <c r="L23" s="41">
        <f aca="true" t="shared" si="15" ref="L23:L38">B23/Q23*100000</f>
        <v>5.051655868304406</v>
      </c>
      <c r="M23" s="42">
        <f aca="true" t="shared" si="16" ref="M23:M38">H23/Q23*100000</f>
        <v>69.64836175875011</v>
      </c>
      <c r="N23" s="42">
        <f aca="true" t="shared" si="17" ref="N23:N38">K23/Q23*100000</f>
        <v>56.965481068113526</v>
      </c>
      <c r="P23" s="56" t="s">
        <v>26</v>
      </c>
      <c r="Q23" s="58">
        <f>SUM(Q40:Q45)</f>
        <v>930388</v>
      </c>
    </row>
    <row r="24" spans="1:17" ht="14.25" thickBot="1">
      <c r="A24" s="38" t="s">
        <v>93</v>
      </c>
      <c r="B24" s="66">
        <f>SUM(B48:B48)</f>
        <v>23</v>
      </c>
      <c r="C24" s="66">
        <f aca="true" t="shared" si="18" ref="C24:K24">SUM(C48:C48)</f>
        <v>4</v>
      </c>
      <c r="D24" s="66">
        <f t="shared" si="18"/>
        <v>19</v>
      </c>
      <c r="E24" s="66">
        <f t="shared" si="18"/>
        <v>7</v>
      </c>
      <c r="F24" s="66">
        <f t="shared" si="18"/>
        <v>0</v>
      </c>
      <c r="G24" s="66">
        <f t="shared" si="18"/>
        <v>6</v>
      </c>
      <c r="H24" s="66">
        <f t="shared" si="18"/>
        <v>346</v>
      </c>
      <c r="I24" s="66">
        <f t="shared" si="18"/>
        <v>23</v>
      </c>
      <c r="J24" s="66">
        <f t="shared" si="18"/>
        <v>0</v>
      </c>
      <c r="K24" s="66">
        <f t="shared" si="18"/>
        <v>297</v>
      </c>
      <c r="L24" s="41">
        <f t="shared" si="15"/>
        <v>4.000104350548275</v>
      </c>
      <c r="M24" s="42">
        <f t="shared" si="16"/>
        <v>60.17548283868275</v>
      </c>
      <c r="N24" s="49">
        <f t="shared" si="17"/>
        <v>51.65352139621034</v>
      </c>
      <c r="P24" s="56" t="s">
        <v>93</v>
      </c>
      <c r="Q24" s="58">
        <f>SUM(Q48:Q48)</f>
        <v>574985</v>
      </c>
    </row>
    <row r="25" spans="1:17" ht="14.25" thickBot="1">
      <c r="A25" s="38" t="s">
        <v>33</v>
      </c>
      <c r="B25" s="66">
        <f aca="true" t="shared" si="19" ref="B25:K25">SUM(B47,B69)</f>
        <v>19</v>
      </c>
      <c r="C25" s="66">
        <f t="shared" si="19"/>
        <v>2</v>
      </c>
      <c r="D25" s="66">
        <f t="shared" si="19"/>
        <v>17</v>
      </c>
      <c r="E25" s="66">
        <f t="shared" si="19"/>
        <v>9</v>
      </c>
      <c r="F25" s="66">
        <f t="shared" si="19"/>
        <v>0</v>
      </c>
      <c r="G25" s="66">
        <f t="shared" si="19"/>
        <v>12</v>
      </c>
      <c r="H25" s="66">
        <f t="shared" si="19"/>
        <v>402</v>
      </c>
      <c r="I25" s="66">
        <f t="shared" si="19"/>
        <v>29</v>
      </c>
      <c r="J25" s="66">
        <f t="shared" si="19"/>
        <v>1</v>
      </c>
      <c r="K25" s="70">
        <f t="shared" si="19"/>
        <v>339</v>
      </c>
      <c r="L25" s="41">
        <f t="shared" si="15"/>
        <v>3.0383325630893765</v>
      </c>
      <c r="M25" s="42">
        <f t="shared" si="16"/>
        <v>64.2847205453647</v>
      </c>
      <c r="N25" s="42">
        <f t="shared" si="17"/>
        <v>54.21024941512098</v>
      </c>
      <c r="P25" s="56" t="s">
        <v>33</v>
      </c>
      <c r="Q25" s="58">
        <f>SUM(Q47,Q69)</f>
        <v>625343</v>
      </c>
    </row>
    <row r="26" spans="1:17" ht="14.25" thickBot="1">
      <c r="A26" s="38" t="s">
        <v>36</v>
      </c>
      <c r="B26" s="66">
        <f>SUM(B51)</f>
        <v>19</v>
      </c>
      <c r="C26" s="66">
        <f aca="true" t="shared" si="20" ref="C26:K26">SUM(C51)</f>
        <v>1</v>
      </c>
      <c r="D26" s="66">
        <f t="shared" si="20"/>
        <v>18</v>
      </c>
      <c r="E26" s="66">
        <f t="shared" si="20"/>
        <v>5</v>
      </c>
      <c r="F26" s="66">
        <f t="shared" si="20"/>
        <v>0</v>
      </c>
      <c r="G26" s="66">
        <f t="shared" si="20"/>
        <v>9</v>
      </c>
      <c r="H26" s="66">
        <f t="shared" si="20"/>
        <v>285</v>
      </c>
      <c r="I26" s="66">
        <f t="shared" si="20"/>
        <v>18</v>
      </c>
      <c r="J26" s="66">
        <f t="shared" si="20"/>
        <v>4</v>
      </c>
      <c r="K26" s="70">
        <f t="shared" si="20"/>
        <v>243</v>
      </c>
      <c r="L26" s="41">
        <f t="shared" si="15"/>
        <v>4.000555866709901</v>
      </c>
      <c r="M26" s="42">
        <f t="shared" si="16"/>
        <v>60.008338000648514</v>
      </c>
      <c r="N26" s="42">
        <f t="shared" si="17"/>
        <v>51.16500397950031</v>
      </c>
      <c r="P26" s="56" t="s">
        <v>36</v>
      </c>
      <c r="Q26" s="58">
        <f>SUM(Q51)</f>
        <v>474934</v>
      </c>
    </row>
    <row r="27" spans="1:17" ht="14.25" thickBot="1">
      <c r="A27" s="38" t="s">
        <v>38</v>
      </c>
      <c r="B27" s="66">
        <f>SUM(B52:B52)</f>
        <v>9</v>
      </c>
      <c r="C27" s="66">
        <f aca="true" t="shared" si="21" ref="C27:K27">SUM(C52:C52)</f>
        <v>3</v>
      </c>
      <c r="D27" s="66">
        <f t="shared" si="21"/>
        <v>6</v>
      </c>
      <c r="E27" s="66">
        <f t="shared" si="21"/>
        <v>2</v>
      </c>
      <c r="F27" s="66">
        <f t="shared" si="21"/>
        <v>0</v>
      </c>
      <c r="G27" s="66">
        <f t="shared" si="21"/>
        <v>4</v>
      </c>
      <c r="H27" s="66">
        <f t="shared" si="21"/>
        <v>73</v>
      </c>
      <c r="I27" s="66">
        <f t="shared" si="21"/>
        <v>8</v>
      </c>
      <c r="J27" s="66">
        <f t="shared" si="21"/>
        <v>0</v>
      </c>
      <c r="K27" s="70">
        <f t="shared" si="21"/>
        <v>68</v>
      </c>
      <c r="L27" s="41">
        <f t="shared" si="15"/>
        <v>5.920624165356455</v>
      </c>
      <c r="M27" s="42">
        <f t="shared" si="16"/>
        <v>48.022840452335686</v>
      </c>
      <c r="N27" s="42">
        <f t="shared" si="17"/>
        <v>44.73360480491544</v>
      </c>
      <c r="P27" s="56" t="s">
        <v>38</v>
      </c>
      <c r="Q27" s="58">
        <f>SUM(Q52:Q52)</f>
        <v>152011</v>
      </c>
    </row>
    <row r="28" spans="1:17" ht="14.25" thickBot="1">
      <c r="A28" s="38" t="s">
        <v>96</v>
      </c>
      <c r="B28" s="66">
        <f>SUM(B54,B55,B70,B72,B73,B74,B75,B81:B84)</f>
        <v>26</v>
      </c>
      <c r="C28" s="66">
        <f aca="true" t="shared" si="22" ref="C28:K28">SUM(C54,C55,C70,C72,C73,C74,C75,C81:C84)</f>
        <v>3</v>
      </c>
      <c r="D28" s="66">
        <f t="shared" si="22"/>
        <v>23</v>
      </c>
      <c r="E28" s="66">
        <f t="shared" si="22"/>
        <v>9</v>
      </c>
      <c r="F28" s="66">
        <f t="shared" si="22"/>
        <v>1</v>
      </c>
      <c r="G28" s="66">
        <f t="shared" si="22"/>
        <v>15</v>
      </c>
      <c r="H28" s="66">
        <f t="shared" si="22"/>
        <v>366</v>
      </c>
      <c r="I28" s="66">
        <f t="shared" si="22"/>
        <v>36</v>
      </c>
      <c r="J28" s="66">
        <f t="shared" si="22"/>
        <v>4</v>
      </c>
      <c r="K28" s="70">
        <f t="shared" si="22"/>
        <v>322</v>
      </c>
      <c r="L28" s="41">
        <f t="shared" si="15"/>
        <v>3.7817301706433017</v>
      </c>
      <c r="M28" s="42">
        <f t="shared" si="16"/>
        <v>53.23512470982493</v>
      </c>
      <c r="N28" s="42">
        <f t="shared" si="17"/>
        <v>46.83527365181319</v>
      </c>
      <c r="P28" s="56" t="s">
        <v>96</v>
      </c>
      <c r="Q28" s="58">
        <f>SUM(Q54,Q55,Q70,Q72,Q73,Q74,Q75,Q81:Q84)</f>
        <v>687516</v>
      </c>
    </row>
    <row r="29" spans="1:17" ht="14.25" thickBot="1">
      <c r="A29" s="38" t="s">
        <v>97</v>
      </c>
      <c r="B29" s="66">
        <f aca="true" t="shared" si="23" ref="B29:K29">SUM(B53,B92:B97)</f>
        <v>10</v>
      </c>
      <c r="C29" s="66">
        <f t="shared" si="23"/>
        <v>1</v>
      </c>
      <c r="D29" s="66">
        <f t="shared" si="23"/>
        <v>9</v>
      </c>
      <c r="E29" s="66">
        <f t="shared" si="23"/>
        <v>6</v>
      </c>
      <c r="F29" s="66">
        <f t="shared" si="23"/>
        <v>0</v>
      </c>
      <c r="G29" s="66">
        <f t="shared" si="23"/>
        <v>6</v>
      </c>
      <c r="H29" s="66">
        <f t="shared" si="23"/>
        <v>101</v>
      </c>
      <c r="I29" s="66">
        <f t="shared" si="23"/>
        <v>8</v>
      </c>
      <c r="J29" s="66">
        <f t="shared" si="23"/>
        <v>1</v>
      </c>
      <c r="K29" s="70">
        <f t="shared" si="23"/>
        <v>79</v>
      </c>
      <c r="L29" s="41">
        <f t="shared" si="15"/>
        <v>6.330355955915402</v>
      </c>
      <c r="M29" s="42">
        <f t="shared" si="16"/>
        <v>63.936595154745554</v>
      </c>
      <c r="N29" s="42">
        <f t="shared" si="17"/>
        <v>50.009812051731664</v>
      </c>
      <c r="P29" s="56" t="s">
        <v>97</v>
      </c>
      <c r="Q29" s="58">
        <f>SUM(Q53,Q92:Q97)</f>
        <v>157969</v>
      </c>
    </row>
    <row r="30" spans="1:17" ht="14.25" thickBot="1">
      <c r="A30" s="38" t="s">
        <v>98</v>
      </c>
      <c r="B30" s="66">
        <f aca="true" t="shared" si="24" ref="B30:K30">SUM(B60,B80,B98:B99)</f>
        <v>6</v>
      </c>
      <c r="C30" s="66">
        <f t="shared" si="24"/>
        <v>0</v>
      </c>
      <c r="D30" s="66">
        <f t="shared" si="24"/>
        <v>6</v>
      </c>
      <c r="E30" s="66">
        <f t="shared" si="24"/>
        <v>4</v>
      </c>
      <c r="F30" s="66">
        <f t="shared" si="24"/>
        <v>0</v>
      </c>
      <c r="G30" s="66">
        <f t="shared" si="24"/>
        <v>3</v>
      </c>
      <c r="H30" s="66">
        <f t="shared" si="24"/>
        <v>45</v>
      </c>
      <c r="I30" s="66">
        <f t="shared" si="24"/>
        <v>9</v>
      </c>
      <c r="J30" s="66">
        <f t="shared" si="24"/>
        <v>1</v>
      </c>
      <c r="K30" s="70">
        <f t="shared" si="24"/>
        <v>29</v>
      </c>
      <c r="L30" s="41">
        <f t="shared" si="15"/>
        <v>7.220564166746895</v>
      </c>
      <c r="M30" s="42">
        <f t="shared" si="16"/>
        <v>54.15423125060172</v>
      </c>
      <c r="N30" s="42">
        <f t="shared" si="17"/>
        <v>34.899393472609994</v>
      </c>
      <c r="P30" s="56" t="s">
        <v>98</v>
      </c>
      <c r="Q30" s="58">
        <f>SUM(Q60,Q80,Q98:Q99)</f>
        <v>83096</v>
      </c>
    </row>
    <row r="31" spans="1:17" ht="14.25" thickBot="1">
      <c r="A31" s="38" t="s">
        <v>59</v>
      </c>
      <c r="B31" s="66">
        <f aca="true" t="shared" si="25" ref="B31:K31">SUM(B61)</f>
        <v>14</v>
      </c>
      <c r="C31" s="66">
        <f t="shared" si="25"/>
        <v>2</v>
      </c>
      <c r="D31" s="66">
        <f t="shared" si="25"/>
        <v>12</v>
      </c>
      <c r="E31" s="66">
        <f t="shared" si="25"/>
        <v>5</v>
      </c>
      <c r="F31" s="66">
        <f t="shared" si="25"/>
        <v>0</v>
      </c>
      <c r="G31" s="66">
        <f t="shared" si="25"/>
        <v>7</v>
      </c>
      <c r="H31" s="66">
        <f t="shared" si="25"/>
        <v>165</v>
      </c>
      <c r="I31" s="66">
        <f t="shared" si="25"/>
        <v>18</v>
      </c>
      <c r="J31" s="66">
        <f t="shared" si="25"/>
        <v>3</v>
      </c>
      <c r="K31" s="70">
        <f t="shared" si="25"/>
        <v>114</v>
      </c>
      <c r="L31" s="41">
        <f t="shared" si="15"/>
        <v>5.004843973989111</v>
      </c>
      <c r="M31" s="42">
        <f t="shared" si="16"/>
        <v>58.98566112201452</v>
      </c>
      <c r="N31" s="42">
        <f t="shared" si="17"/>
        <v>40.75372950248276</v>
      </c>
      <c r="P31" s="56" t="s">
        <v>59</v>
      </c>
      <c r="Q31" s="58">
        <f>SUM(Q61)</f>
        <v>279729</v>
      </c>
    </row>
    <row r="32" spans="1:17" ht="14.25" thickBot="1">
      <c r="A32" s="38" t="s">
        <v>94</v>
      </c>
      <c r="B32" s="66">
        <f aca="true" t="shared" si="26" ref="B32:K32">SUM(B50,B67,B68,B71)</f>
        <v>19</v>
      </c>
      <c r="C32" s="66">
        <f t="shared" si="26"/>
        <v>1</v>
      </c>
      <c r="D32" s="66">
        <f t="shared" si="26"/>
        <v>18</v>
      </c>
      <c r="E32" s="66">
        <f t="shared" si="26"/>
        <v>8</v>
      </c>
      <c r="F32" s="66">
        <f t="shared" si="26"/>
        <v>0</v>
      </c>
      <c r="G32" s="66">
        <f t="shared" si="26"/>
        <v>9</v>
      </c>
      <c r="H32" s="66">
        <f t="shared" si="26"/>
        <v>192</v>
      </c>
      <c r="I32" s="66">
        <f t="shared" si="26"/>
        <v>29</v>
      </c>
      <c r="J32" s="66">
        <f t="shared" si="26"/>
        <v>5</v>
      </c>
      <c r="K32" s="70">
        <f t="shared" si="26"/>
        <v>143</v>
      </c>
      <c r="L32" s="41">
        <f t="shared" si="15"/>
        <v>5.903774687099942</v>
      </c>
      <c r="M32" s="42">
        <f t="shared" si="16"/>
        <v>59.65919683806256</v>
      </c>
      <c r="N32" s="49">
        <f t="shared" si="17"/>
        <v>44.43367264501535</v>
      </c>
      <c r="P32" s="56" t="s">
        <v>94</v>
      </c>
      <c r="Q32" s="58">
        <f>SUM(Q50,Q67,Q68,Q71)</f>
        <v>321828</v>
      </c>
    </row>
    <row r="33" spans="1:17" ht="14.25" thickBot="1">
      <c r="A33" s="38" t="s">
        <v>67</v>
      </c>
      <c r="B33" s="66">
        <f aca="true" t="shared" si="27" ref="B33:K33">SUM(B59,B62,B64)</f>
        <v>28</v>
      </c>
      <c r="C33" s="66">
        <f t="shared" si="27"/>
        <v>2</v>
      </c>
      <c r="D33" s="66">
        <f t="shared" si="27"/>
        <v>26</v>
      </c>
      <c r="E33" s="66">
        <f t="shared" si="27"/>
        <v>14</v>
      </c>
      <c r="F33" s="66">
        <f t="shared" si="27"/>
        <v>0</v>
      </c>
      <c r="G33" s="66">
        <f t="shared" si="27"/>
        <v>15</v>
      </c>
      <c r="H33" s="66">
        <f t="shared" si="27"/>
        <v>379</v>
      </c>
      <c r="I33" s="66">
        <f t="shared" si="27"/>
        <v>31</v>
      </c>
      <c r="J33" s="66">
        <f t="shared" si="27"/>
        <v>1</v>
      </c>
      <c r="K33" s="70">
        <f t="shared" si="27"/>
        <v>331</v>
      </c>
      <c r="L33" s="41">
        <f t="shared" si="15"/>
        <v>4.174164011848663</v>
      </c>
      <c r="M33" s="42">
        <f t="shared" si="16"/>
        <v>56.5002914460944</v>
      </c>
      <c r="N33" s="49">
        <f t="shared" si="17"/>
        <v>49.344581711496694</v>
      </c>
      <c r="P33" s="56" t="s">
        <v>67</v>
      </c>
      <c r="Q33" s="58">
        <f>SUM(Q59,Q62,Q64)</f>
        <v>670793</v>
      </c>
    </row>
    <row r="34" spans="1:17" ht="14.25" thickBot="1">
      <c r="A34" s="38" t="s">
        <v>71</v>
      </c>
      <c r="B34" s="66">
        <f aca="true" t="shared" si="28" ref="B34:K34">SUM(B58,B63,B66)</f>
        <v>20</v>
      </c>
      <c r="C34" s="66">
        <f t="shared" si="28"/>
        <v>5</v>
      </c>
      <c r="D34" s="66">
        <f t="shared" si="28"/>
        <v>15</v>
      </c>
      <c r="E34" s="66">
        <f t="shared" si="28"/>
        <v>8</v>
      </c>
      <c r="F34" s="66">
        <f t="shared" si="28"/>
        <v>0</v>
      </c>
      <c r="G34" s="66">
        <f t="shared" si="28"/>
        <v>7</v>
      </c>
      <c r="H34" s="66">
        <f t="shared" si="28"/>
        <v>275</v>
      </c>
      <c r="I34" s="66">
        <f t="shared" si="28"/>
        <v>23</v>
      </c>
      <c r="J34" s="66">
        <f t="shared" si="28"/>
        <v>1</v>
      </c>
      <c r="K34" s="66">
        <f t="shared" si="28"/>
        <v>253</v>
      </c>
      <c r="L34" s="41">
        <f t="shared" si="15"/>
        <v>4.500298144752089</v>
      </c>
      <c r="M34" s="42">
        <f t="shared" si="16"/>
        <v>61.87909949034124</v>
      </c>
      <c r="N34" s="49">
        <f t="shared" si="17"/>
        <v>56.92877153111393</v>
      </c>
      <c r="P34" s="56" t="s">
        <v>71</v>
      </c>
      <c r="Q34" s="58">
        <f>SUM(Q58,Q63,Q66)</f>
        <v>444415</v>
      </c>
    </row>
    <row r="35" spans="1:17" ht="14.25" thickBot="1">
      <c r="A35" s="38" t="s">
        <v>74</v>
      </c>
      <c r="B35" s="66">
        <f aca="true" t="shared" si="29" ref="B35:K35">SUM(B78,B85:B87)</f>
        <v>9</v>
      </c>
      <c r="C35" s="66">
        <f t="shared" si="29"/>
        <v>0</v>
      </c>
      <c r="D35" s="66">
        <f t="shared" si="29"/>
        <v>9</v>
      </c>
      <c r="E35" s="66">
        <f t="shared" si="29"/>
        <v>6</v>
      </c>
      <c r="F35" s="66">
        <f t="shared" si="29"/>
        <v>0</v>
      </c>
      <c r="G35" s="66">
        <f t="shared" si="29"/>
        <v>4</v>
      </c>
      <c r="H35" s="66">
        <f t="shared" si="29"/>
        <v>65</v>
      </c>
      <c r="I35" s="66">
        <f t="shared" si="29"/>
        <v>5</v>
      </c>
      <c r="J35" s="66">
        <f t="shared" si="29"/>
        <v>0</v>
      </c>
      <c r="K35" s="70">
        <f t="shared" si="29"/>
        <v>59</v>
      </c>
      <c r="L35" s="41">
        <f t="shared" si="15"/>
        <v>7.148644140494687</v>
      </c>
      <c r="M35" s="42">
        <f t="shared" si="16"/>
        <v>51.6290965702394</v>
      </c>
      <c r="N35" s="49">
        <f t="shared" si="17"/>
        <v>46.863333809909605</v>
      </c>
      <c r="P35" s="56" t="s">
        <v>74</v>
      </c>
      <c r="Q35" s="58">
        <f>SUM(Q78,Q85:Q87)</f>
        <v>125898</v>
      </c>
    </row>
    <row r="36" spans="1:17" ht="14.25" thickBot="1">
      <c r="A36" s="38" t="s">
        <v>78</v>
      </c>
      <c r="B36" s="66">
        <f aca="true" t="shared" si="30" ref="B36:K36">SUM(B46,B57,B77)</f>
        <v>13</v>
      </c>
      <c r="C36" s="66">
        <f t="shared" si="30"/>
        <v>3</v>
      </c>
      <c r="D36" s="66">
        <f t="shared" si="30"/>
        <v>10</v>
      </c>
      <c r="E36" s="66">
        <f t="shared" si="30"/>
        <v>5</v>
      </c>
      <c r="F36" s="66">
        <f t="shared" si="30"/>
        <v>0</v>
      </c>
      <c r="G36" s="66">
        <f t="shared" si="30"/>
        <v>5</v>
      </c>
      <c r="H36" s="66">
        <f t="shared" si="30"/>
        <v>110</v>
      </c>
      <c r="I36" s="66">
        <f t="shared" si="30"/>
        <v>16</v>
      </c>
      <c r="J36" s="66">
        <f t="shared" si="30"/>
        <v>2</v>
      </c>
      <c r="K36" s="70">
        <f t="shared" si="30"/>
        <v>99</v>
      </c>
      <c r="L36" s="41">
        <f t="shared" si="15"/>
        <v>6.985228927444965</v>
      </c>
      <c r="M36" s="42">
        <f t="shared" si="16"/>
        <v>59.10578323222662</v>
      </c>
      <c r="N36" s="49">
        <f t="shared" si="17"/>
        <v>53.195204909003955</v>
      </c>
      <c r="P36" s="56" t="s">
        <v>78</v>
      </c>
      <c r="Q36" s="58">
        <f>SUM(Q46,Q57,Q77)</f>
        <v>186107</v>
      </c>
    </row>
    <row r="37" spans="1:17" ht="14.25" thickBot="1">
      <c r="A37" s="38" t="s">
        <v>81</v>
      </c>
      <c r="B37" s="66">
        <f aca="true" t="shared" si="31" ref="B37:K37">SUM(B56,B79,B88:B91)</f>
        <v>8</v>
      </c>
      <c r="C37" s="66">
        <f t="shared" si="31"/>
        <v>0</v>
      </c>
      <c r="D37" s="66">
        <f t="shared" si="31"/>
        <v>8</v>
      </c>
      <c r="E37" s="66">
        <f t="shared" si="31"/>
        <v>6</v>
      </c>
      <c r="F37" s="66">
        <f t="shared" si="31"/>
        <v>0</v>
      </c>
      <c r="G37" s="66">
        <f t="shared" si="31"/>
        <v>4</v>
      </c>
      <c r="H37" s="66">
        <f t="shared" si="31"/>
        <v>131</v>
      </c>
      <c r="I37" s="66">
        <f t="shared" si="31"/>
        <v>8</v>
      </c>
      <c r="J37" s="66">
        <f t="shared" si="31"/>
        <v>2</v>
      </c>
      <c r="K37" s="70">
        <f t="shared" si="31"/>
        <v>100</v>
      </c>
      <c r="L37" s="41">
        <f t="shared" si="15"/>
        <v>3.5919862786124153</v>
      </c>
      <c r="M37" s="42">
        <f t="shared" si="16"/>
        <v>58.81877531227831</v>
      </c>
      <c r="N37" s="49">
        <f t="shared" si="17"/>
        <v>44.899828482655195</v>
      </c>
      <c r="P37" s="56" t="s">
        <v>81</v>
      </c>
      <c r="Q37" s="58">
        <f>SUM(Q56,Q79,Q88:Q91)</f>
        <v>222718</v>
      </c>
    </row>
    <row r="38" spans="1:17" ht="14.25" thickBot="1">
      <c r="A38" s="38" t="s">
        <v>86</v>
      </c>
      <c r="B38" s="66">
        <f aca="true" t="shared" si="32" ref="B38:K38">SUM(B49,B65,B76,B100)</f>
        <v>16</v>
      </c>
      <c r="C38" s="66">
        <f t="shared" si="32"/>
        <v>2</v>
      </c>
      <c r="D38" s="66">
        <f t="shared" si="32"/>
        <v>14</v>
      </c>
      <c r="E38" s="66">
        <f t="shared" si="32"/>
        <v>10</v>
      </c>
      <c r="F38" s="66">
        <f t="shared" si="32"/>
        <v>2</v>
      </c>
      <c r="G38" s="66">
        <f t="shared" si="32"/>
        <v>7</v>
      </c>
      <c r="H38" s="66">
        <f t="shared" si="32"/>
        <v>89</v>
      </c>
      <c r="I38" s="66">
        <f t="shared" si="32"/>
        <v>18</v>
      </c>
      <c r="J38" s="66">
        <f t="shared" si="32"/>
        <v>1</v>
      </c>
      <c r="K38" s="70">
        <f t="shared" si="32"/>
        <v>67</v>
      </c>
      <c r="L38" s="41">
        <f t="shared" si="15"/>
        <v>11.41234958879878</v>
      </c>
      <c r="M38" s="42">
        <f t="shared" si="16"/>
        <v>63.48119458769321</v>
      </c>
      <c r="N38" s="49">
        <f t="shared" si="17"/>
        <v>47.78921390309488</v>
      </c>
      <c r="P38" s="56" t="s">
        <v>86</v>
      </c>
      <c r="Q38" s="58">
        <f>SUM(Q49,Q65,Q76,Q100)</f>
        <v>140199</v>
      </c>
    </row>
    <row r="39" spans="1:17" ht="13.5">
      <c r="A39" s="38" t="s">
        <v>112</v>
      </c>
      <c r="B39" s="66"/>
      <c r="C39" s="66"/>
      <c r="D39" s="66"/>
      <c r="E39" s="66"/>
      <c r="F39" s="66"/>
      <c r="G39" s="66"/>
      <c r="H39" s="66"/>
      <c r="I39" s="66"/>
      <c r="J39" s="70"/>
      <c r="K39" s="70"/>
      <c r="L39" s="41"/>
      <c r="M39" s="42"/>
      <c r="N39" s="49"/>
      <c r="P39" s="56"/>
      <c r="Q39" s="79"/>
    </row>
    <row r="40" spans="1:17" ht="13.5">
      <c r="A40" s="83" t="s">
        <v>27</v>
      </c>
      <c r="B40" s="62">
        <v>18</v>
      </c>
      <c r="C40" s="62">
        <v>3</v>
      </c>
      <c r="D40" s="62">
        <v>15</v>
      </c>
      <c r="E40" s="62">
        <v>5</v>
      </c>
      <c r="F40" s="62" t="s">
        <v>95</v>
      </c>
      <c r="G40" s="62">
        <v>6</v>
      </c>
      <c r="H40" s="62">
        <v>183</v>
      </c>
      <c r="I40" s="62">
        <v>15</v>
      </c>
      <c r="J40" s="69" t="s">
        <v>95</v>
      </c>
      <c r="K40" s="69">
        <v>157</v>
      </c>
      <c r="L40" s="34">
        <f aca="true" t="shared" si="33" ref="L40:L72">B40/Q40*100000</f>
        <v>9.638967131122083</v>
      </c>
      <c r="M40" s="35">
        <f aca="true" t="shared" si="34" ref="M40:M48">H40/Q40*100000</f>
        <v>97.9961658330745</v>
      </c>
      <c r="N40" s="35">
        <f aca="true" t="shared" si="35" ref="N40:N71">K40/Q40*100000</f>
        <v>84.07321331034261</v>
      </c>
      <c r="P40" s="53" t="s">
        <v>27</v>
      </c>
      <c r="Q40" s="59">
        <v>186742</v>
      </c>
    </row>
    <row r="41" spans="1:17" ht="13.5">
      <c r="A41" s="83" t="s">
        <v>113</v>
      </c>
      <c r="B41" s="62">
        <v>4</v>
      </c>
      <c r="C41" s="62" t="s">
        <v>95</v>
      </c>
      <c r="D41" s="62">
        <v>4</v>
      </c>
      <c r="E41" s="62">
        <v>2</v>
      </c>
      <c r="F41" s="62" t="s">
        <v>95</v>
      </c>
      <c r="G41" s="62">
        <v>3</v>
      </c>
      <c r="H41" s="62">
        <v>90</v>
      </c>
      <c r="I41" s="62">
        <v>12</v>
      </c>
      <c r="J41" s="69" t="s">
        <v>95</v>
      </c>
      <c r="K41" s="69">
        <v>86</v>
      </c>
      <c r="L41" s="34">
        <f t="shared" si="33"/>
        <v>2.1989137366141125</v>
      </c>
      <c r="M41" s="35">
        <f t="shared" si="34"/>
        <v>49.475559073817536</v>
      </c>
      <c r="N41" s="35">
        <f t="shared" si="35"/>
        <v>47.27664533720342</v>
      </c>
      <c r="P41" s="53" t="s">
        <v>28</v>
      </c>
      <c r="Q41" s="59">
        <v>181908</v>
      </c>
    </row>
    <row r="42" spans="1:17" ht="13.5">
      <c r="A42" s="83" t="s">
        <v>114</v>
      </c>
      <c r="B42" s="62">
        <v>7</v>
      </c>
      <c r="C42" s="62" t="s">
        <v>95</v>
      </c>
      <c r="D42" s="62">
        <v>7</v>
      </c>
      <c r="E42" s="62">
        <v>3</v>
      </c>
      <c r="F42" s="62" t="s">
        <v>95</v>
      </c>
      <c r="G42" s="62">
        <v>4</v>
      </c>
      <c r="H42" s="62">
        <v>91</v>
      </c>
      <c r="I42" s="62">
        <v>9</v>
      </c>
      <c r="J42" s="69" t="s">
        <v>95</v>
      </c>
      <c r="K42" s="69">
        <v>90</v>
      </c>
      <c r="L42" s="34">
        <f t="shared" si="33"/>
        <v>4.656546439072415</v>
      </c>
      <c r="M42" s="35">
        <f t="shared" si="34"/>
        <v>60.5351037079414</v>
      </c>
      <c r="N42" s="35">
        <f t="shared" si="35"/>
        <v>59.869882788073916</v>
      </c>
      <c r="P42" s="53" t="s">
        <v>29</v>
      </c>
      <c r="Q42" s="59">
        <v>150326</v>
      </c>
    </row>
    <row r="43" spans="1:17" ht="13.5">
      <c r="A43" s="83" t="s">
        <v>115</v>
      </c>
      <c r="B43" s="62">
        <v>6</v>
      </c>
      <c r="C43" s="62">
        <v>1</v>
      </c>
      <c r="D43" s="62">
        <v>5</v>
      </c>
      <c r="E43" s="62">
        <v>3</v>
      </c>
      <c r="F43" s="62" t="s">
        <v>95</v>
      </c>
      <c r="G43" s="62">
        <v>4</v>
      </c>
      <c r="H43" s="62">
        <v>100</v>
      </c>
      <c r="I43" s="62">
        <v>13</v>
      </c>
      <c r="J43" s="69" t="s">
        <v>95</v>
      </c>
      <c r="K43" s="69">
        <v>67</v>
      </c>
      <c r="L43" s="34">
        <f t="shared" si="33"/>
        <v>4.003416248532081</v>
      </c>
      <c r="M43" s="35">
        <f t="shared" si="34"/>
        <v>66.72360414220135</v>
      </c>
      <c r="N43" s="35">
        <f t="shared" si="35"/>
        <v>44.704814775274905</v>
      </c>
      <c r="P43" s="53" t="s">
        <v>30</v>
      </c>
      <c r="Q43" s="59">
        <v>149872</v>
      </c>
    </row>
    <row r="44" spans="1:17" ht="13.5">
      <c r="A44" s="83" t="s">
        <v>117</v>
      </c>
      <c r="B44" s="62">
        <v>5</v>
      </c>
      <c r="C44" s="62">
        <v>1</v>
      </c>
      <c r="D44" s="62">
        <v>4</v>
      </c>
      <c r="E44" s="62">
        <v>2</v>
      </c>
      <c r="F44" s="62">
        <v>1</v>
      </c>
      <c r="G44" s="62" t="s">
        <v>95</v>
      </c>
      <c r="H44" s="62">
        <v>86</v>
      </c>
      <c r="I44" s="62">
        <v>10</v>
      </c>
      <c r="J44" s="69">
        <v>1</v>
      </c>
      <c r="K44" s="69">
        <v>58</v>
      </c>
      <c r="L44" s="34">
        <f t="shared" si="33"/>
        <v>4.363230186571723</v>
      </c>
      <c r="M44" s="35">
        <f t="shared" si="34"/>
        <v>75.04755920903364</v>
      </c>
      <c r="N44" s="35">
        <f t="shared" si="35"/>
        <v>50.613470164231984</v>
      </c>
      <c r="P44" s="53" t="s">
        <v>31</v>
      </c>
      <c r="Q44" s="59">
        <v>114594</v>
      </c>
    </row>
    <row r="45" spans="1:17" ht="13.5">
      <c r="A45" s="83" t="s">
        <v>116</v>
      </c>
      <c r="B45" s="62">
        <v>7</v>
      </c>
      <c r="C45" s="62">
        <v>1</v>
      </c>
      <c r="D45" s="62">
        <v>6</v>
      </c>
      <c r="E45" s="62">
        <v>1</v>
      </c>
      <c r="F45" s="62" t="s">
        <v>95</v>
      </c>
      <c r="G45" s="62">
        <v>4</v>
      </c>
      <c r="H45" s="62">
        <v>98</v>
      </c>
      <c r="I45" s="62">
        <v>6</v>
      </c>
      <c r="J45" s="69">
        <v>1</v>
      </c>
      <c r="K45" s="69">
        <v>72</v>
      </c>
      <c r="L45" s="34">
        <f t="shared" si="33"/>
        <v>4.7636546758673255</v>
      </c>
      <c r="M45" s="35">
        <f t="shared" si="34"/>
        <v>66.69116546214256</v>
      </c>
      <c r="N45" s="35">
        <f t="shared" si="35"/>
        <v>48.99759095177821</v>
      </c>
      <c r="P45" s="53" t="s">
        <v>32</v>
      </c>
      <c r="Q45" s="59">
        <v>146946</v>
      </c>
    </row>
    <row r="46" spans="1:17" ht="13.5">
      <c r="A46" s="31" t="s">
        <v>79</v>
      </c>
      <c r="B46" s="62">
        <v>5</v>
      </c>
      <c r="C46" s="62" t="s">
        <v>95</v>
      </c>
      <c r="D46" s="62">
        <v>5</v>
      </c>
      <c r="E46" s="62">
        <v>3</v>
      </c>
      <c r="F46" s="62" t="s">
        <v>95</v>
      </c>
      <c r="G46" s="62">
        <v>3</v>
      </c>
      <c r="H46" s="62">
        <v>44</v>
      </c>
      <c r="I46" s="62">
        <v>5</v>
      </c>
      <c r="J46" s="69" t="s">
        <v>95</v>
      </c>
      <c r="K46" s="69">
        <v>43</v>
      </c>
      <c r="L46" s="34">
        <f t="shared" si="33"/>
        <v>6.769197443951045</v>
      </c>
      <c r="M46" s="35">
        <f>H46/Q46*100000</f>
        <v>59.5689375067692</v>
      </c>
      <c r="N46" s="50">
        <f t="shared" si="35"/>
        <v>58.21509801797899</v>
      </c>
      <c r="P46" s="53" t="s">
        <v>79</v>
      </c>
      <c r="Q46" s="59">
        <v>73864</v>
      </c>
    </row>
    <row r="47" spans="1:17" ht="13.5">
      <c r="A47" s="31" t="s">
        <v>34</v>
      </c>
      <c r="B47" s="62">
        <v>15</v>
      </c>
      <c r="C47" s="62">
        <v>2</v>
      </c>
      <c r="D47" s="62">
        <v>13</v>
      </c>
      <c r="E47" s="62">
        <v>7</v>
      </c>
      <c r="F47" s="62" t="s">
        <v>95</v>
      </c>
      <c r="G47" s="62">
        <v>8</v>
      </c>
      <c r="H47" s="62">
        <v>304</v>
      </c>
      <c r="I47" s="62">
        <v>21</v>
      </c>
      <c r="J47" s="69">
        <v>1</v>
      </c>
      <c r="K47" s="69">
        <v>262</v>
      </c>
      <c r="L47" s="34">
        <f t="shared" si="33"/>
        <v>3.2043545041475032</v>
      </c>
      <c r="M47" s="35">
        <f>H47/Q47*100000</f>
        <v>64.9415846173894</v>
      </c>
      <c r="N47" s="35">
        <f t="shared" si="35"/>
        <v>55.96939200577638</v>
      </c>
      <c r="P47" s="53" t="s">
        <v>34</v>
      </c>
      <c r="Q47" s="59">
        <v>468113</v>
      </c>
    </row>
    <row r="48" spans="1:17" ht="13.5">
      <c r="A48" s="31" t="s">
        <v>65</v>
      </c>
      <c r="B48" s="62">
        <v>23</v>
      </c>
      <c r="C48" s="62">
        <v>4</v>
      </c>
      <c r="D48" s="62">
        <v>19</v>
      </c>
      <c r="E48" s="62">
        <v>7</v>
      </c>
      <c r="F48" s="62" t="s">
        <v>95</v>
      </c>
      <c r="G48" s="62">
        <v>6</v>
      </c>
      <c r="H48" s="62">
        <v>346</v>
      </c>
      <c r="I48" s="62">
        <v>23</v>
      </c>
      <c r="J48" s="69" t="s">
        <v>95</v>
      </c>
      <c r="K48" s="69">
        <v>297</v>
      </c>
      <c r="L48" s="34">
        <f t="shared" si="33"/>
        <v>4.000104350548275</v>
      </c>
      <c r="M48" s="35">
        <f t="shared" si="34"/>
        <v>60.17548283868275</v>
      </c>
      <c r="N48" s="50">
        <f t="shared" si="35"/>
        <v>51.65352139621034</v>
      </c>
      <c r="P48" s="53" t="s">
        <v>65</v>
      </c>
      <c r="Q48" s="59">
        <v>574985</v>
      </c>
    </row>
    <row r="49" spans="1:17" ht="13.5">
      <c r="A49" s="31" t="s">
        <v>87</v>
      </c>
      <c r="B49" s="62">
        <v>5</v>
      </c>
      <c r="C49" s="62">
        <v>1</v>
      </c>
      <c r="D49" s="62">
        <v>4</v>
      </c>
      <c r="E49" s="62">
        <v>3</v>
      </c>
      <c r="F49" s="62">
        <v>1</v>
      </c>
      <c r="G49" s="62">
        <v>2</v>
      </c>
      <c r="H49" s="62">
        <v>45</v>
      </c>
      <c r="I49" s="62">
        <v>10</v>
      </c>
      <c r="J49" s="69" t="s">
        <v>95</v>
      </c>
      <c r="K49" s="69">
        <v>27</v>
      </c>
      <c r="L49" s="34">
        <f t="shared" si="33"/>
        <v>9.941543722909293</v>
      </c>
      <c r="M49" s="35">
        <f aca="true" t="shared" si="36" ref="M49:M80">H49/Q49*100000</f>
        <v>89.47389350618364</v>
      </c>
      <c r="N49" s="50">
        <f t="shared" si="35"/>
        <v>53.68433610371019</v>
      </c>
      <c r="P49" s="53" t="s">
        <v>87</v>
      </c>
      <c r="Q49" s="59">
        <v>50294</v>
      </c>
    </row>
    <row r="50" spans="1:17" ht="13.5">
      <c r="A50" s="31" t="s">
        <v>61</v>
      </c>
      <c r="B50" s="62">
        <v>10</v>
      </c>
      <c r="C50" s="62">
        <v>1</v>
      </c>
      <c r="D50" s="62">
        <v>9</v>
      </c>
      <c r="E50" s="62">
        <v>4</v>
      </c>
      <c r="F50" s="62" t="s">
        <v>95</v>
      </c>
      <c r="G50" s="62">
        <v>5</v>
      </c>
      <c r="H50" s="62">
        <v>77</v>
      </c>
      <c r="I50" s="62">
        <v>11</v>
      </c>
      <c r="J50" s="69" t="s">
        <v>95</v>
      </c>
      <c r="K50" s="69">
        <v>63</v>
      </c>
      <c r="L50" s="34">
        <f t="shared" si="33"/>
        <v>8.146971363395657</v>
      </c>
      <c r="M50" s="35">
        <f t="shared" si="36"/>
        <v>62.73167949814657</v>
      </c>
      <c r="N50" s="50">
        <f t="shared" si="35"/>
        <v>51.32591958939265</v>
      </c>
      <c r="P50" s="53" t="s">
        <v>61</v>
      </c>
      <c r="Q50" s="59">
        <v>122745</v>
      </c>
    </row>
    <row r="51" spans="1:17" ht="13.5">
      <c r="A51" s="31" t="s">
        <v>37</v>
      </c>
      <c r="B51" s="62">
        <v>19</v>
      </c>
      <c r="C51" s="62">
        <v>1</v>
      </c>
      <c r="D51" s="62">
        <v>18</v>
      </c>
      <c r="E51" s="62">
        <v>5</v>
      </c>
      <c r="F51" s="62" t="s">
        <v>95</v>
      </c>
      <c r="G51" s="62">
        <v>9</v>
      </c>
      <c r="H51" s="68">
        <v>285</v>
      </c>
      <c r="I51" s="73">
        <v>18</v>
      </c>
      <c r="J51" s="72">
        <v>4</v>
      </c>
      <c r="K51" s="68">
        <v>243</v>
      </c>
      <c r="L51" s="34">
        <f t="shared" si="33"/>
        <v>4.000555866709901</v>
      </c>
      <c r="M51" s="35">
        <f t="shared" si="36"/>
        <v>60.008338000648514</v>
      </c>
      <c r="N51" s="35">
        <f t="shared" si="35"/>
        <v>51.16500397950031</v>
      </c>
      <c r="P51" s="53" t="s">
        <v>37</v>
      </c>
      <c r="Q51" s="59">
        <v>474934</v>
      </c>
    </row>
    <row r="52" spans="1:17" ht="13.5">
      <c r="A52" s="31" t="s">
        <v>39</v>
      </c>
      <c r="B52" s="62">
        <v>9</v>
      </c>
      <c r="C52" s="62">
        <v>3</v>
      </c>
      <c r="D52" s="62">
        <v>6</v>
      </c>
      <c r="E52" s="62">
        <v>2</v>
      </c>
      <c r="F52" s="62" t="s">
        <v>95</v>
      </c>
      <c r="G52" s="62">
        <v>4</v>
      </c>
      <c r="H52" s="62">
        <v>73</v>
      </c>
      <c r="I52" s="62">
        <v>8</v>
      </c>
      <c r="J52" s="69" t="s">
        <v>95</v>
      </c>
      <c r="K52" s="69">
        <v>68</v>
      </c>
      <c r="L52" s="34">
        <f t="shared" si="33"/>
        <v>5.920624165356455</v>
      </c>
      <c r="M52" s="35">
        <f t="shared" si="36"/>
        <v>48.022840452335686</v>
      </c>
      <c r="N52" s="35">
        <f t="shared" si="35"/>
        <v>44.73360480491544</v>
      </c>
      <c r="P52" s="53" t="s">
        <v>39</v>
      </c>
      <c r="Q52" s="59">
        <v>152011</v>
      </c>
    </row>
    <row r="53" spans="1:17" ht="13.5">
      <c r="A53" s="31" t="s">
        <v>49</v>
      </c>
      <c r="B53" s="62">
        <v>9</v>
      </c>
      <c r="C53" s="62">
        <v>1</v>
      </c>
      <c r="D53" s="62">
        <v>8</v>
      </c>
      <c r="E53" s="62">
        <v>5</v>
      </c>
      <c r="F53" s="62" t="s">
        <v>95</v>
      </c>
      <c r="G53" s="62">
        <v>6</v>
      </c>
      <c r="H53" s="62">
        <v>69</v>
      </c>
      <c r="I53" s="62">
        <v>7</v>
      </c>
      <c r="J53" s="69" t="s">
        <v>95</v>
      </c>
      <c r="K53" s="69">
        <v>55</v>
      </c>
      <c r="L53" s="34">
        <f t="shared" si="33"/>
        <v>9.674506600163392</v>
      </c>
      <c r="M53" s="35">
        <f t="shared" si="36"/>
        <v>74.17121726791933</v>
      </c>
      <c r="N53" s="35">
        <f t="shared" si="35"/>
        <v>59.12198477877629</v>
      </c>
      <c r="P53" s="53" t="s">
        <v>49</v>
      </c>
      <c r="Q53" s="59">
        <v>93028</v>
      </c>
    </row>
    <row r="54" spans="1:17" ht="13.5">
      <c r="A54" s="31" t="s">
        <v>40</v>
      </c>
      <c r="B54" s="62">
        <v>4</v>
      </c>
      <c r="C54" s="62">
        <v>1</v>
      </c>
      <c r="D54" s="62">
        <v>3</v>
      </c>
      <c r="E54" s="62">
        <v>2</v>
      </c>
      <c r="F54" s="62">
        <v>1</v>
      </c>
      <c r="G54" s="62">
        <v>2</v>
      </c>
      <c r="H54" s="62">
        <v>84</v>
      </c>
      <c r="I54" s="62">
        <v>9</v>
      </c>
      <c r="J54" s="69">
        <v>1</v>
      </c>
      <c r="K54" s="69">
        <v>66</v>
      </c>
      <c r="L54" s="34">
        <f t="shared" si="33"/>
        <v>3.2579657262005606</v>
      </c>
      <c r="M54" s="35">
        <f t="shared" si="36"/>
        <v>68.41728025021176</v>
      </c>
      <c r="N54" s="35">
        <f t="shared" si="35"/>
        <v>53.756434482309245</v>
      </c>
      <c r="P54" s="53" t="s">
        <v>40</v>
      </c>
      <c r="Q54" s="59">
        <v>122776</v>
      </c>
    </row>
    <row r="55" spans="1:17" ht="13.5">
      <c r="A55" s="31" t="s">
        <v>41</v>
      </c>
      <c r="B55" s="62">
        <v>6</v>
      </c>
      <c r="C55" s="62" t="s">
        <v>95</v>
      </c>
      <c r="D55" s="62">
        <v>6</v>
      </c>
      <c r="E55" s="62">
        <v>1</v>
      </c>
      <c r="F55" s="62" t="s">
        <v>95</v>
      </c>
      <c r="G55" s="62">
        <v>4</v>
      </c>
      <c r="H55" s="62">
        <v>105</v>
      </c>
      <c r="I55" s="62">
        <v>11</v>
      </c>
      <c r="J55" s="69" t="s">
        <v>95</v>
      </c>
      <c r="K55" s="69">
        <v>83</v>
      </c>
      <c r="L55" s="34">
        <f t="shared" si="33"/>
        <v>3.5009715195966877</v>
      </c>
      <c r="M55" s="35">
        <f t="shared" si="36"/>
        <v>61.26700159294204</v>
      </c>
      <c r="N55" s="35">
        <f t="shared" si="35"/>
        <v>48.43010602108752</v>
      </c>
      <c r="P55" s="53" t="s">
        <v>41</v>
      </c>
      <c r="Q55" s="59">
        <v>171381</v>
      </c>
    </row>
    <row r="56" spans="1:17" ht="13.5">
      <c r="A56" s="31" t="s">
        <v>82</v>
      </c>
      <c r="B56" s="62">
        <v>3</v>
      </c>
      <c r="C56" s="62" t="s">
        <v>95</v>
      </c>
      <c r="D56" s="62">
        <v>3</v>
      </c>
      <c r="E56" s="62">
        <v>2</v>
      </c>
      <c r="F56" s="62" t="s">
        <v>95</v>
      </c>
      <c r="G56" s="62">
        <v>1</v>
      </c>
      <c r="H56" s="62">
        <v>39</v>
      </c>
      <c r="I56" s="62">
        <v>5</v>
      </c>
      <c r="J56" s="69">
        <v>1</v>
      </c>
      <c r="K56" s="69">
        <v>29</v>
      </c>
      <c r="L56" s="34">
        <f t="shared" si="33"/>
        <v>4.863734375253319</v>
      </c>
      <c r="M56" s="35">
        <f t="shared" si="36"/>
        <v>63.22854687829315</v>
      </c>
      <c r="N56" s="50">
        <f t="shared" si="35"/>
        <v>47.01609896078209</v>
      </c>
      <c r="P56" s="53" t="s">
        <v>82</v>
      </c>
      <c r="Q56" s="59">
        <v>61681</v>
      </c>
    </row>
    <row r="57" spans="1:17" ht="13.5">
      <c r="A57" s="31" t="s">
        <v>80</v>
      </c>
      <c r="B57" s="62">
        <v>5</v>
      </c>
      <c r="C57" s="62">
        <v>2</v>
      </c>
      <c r="D57" s="62">
        <v>3</v>
      </c>
      <c r="E57" s="62">
        <v>1</v>
      </c>
      <c r="F57" s="62" t="s">
        <v>95</v>
      </c>
      <c r="G57" s="62">
        <v>1</v>
      </c>
      <c r="H57" s="62">
        <v>34</v>
      </c>
      <c r="I57" s="62">
        <v>4</v>
      </c>
      <c r="J57" s="69">
        <v>1</v>
      </c>
      <c r="K57" s="69">
        <v>37</v>
      </c>
      <c r="L57" s="34">
        <f t="shared" si="33"/>
        <v>7.096929868139043</v>
      </c>
      <c r="M57" s="35">
        <f t="shared" si="36"/>
        <v>48.259123103345495</v>
      </c>
      <c r="N57" s="50">
        <f t="shared" si="35"/>
        <v>52.517281024228915</v>
      </c>
      <c r="P57" s="53" t="s">
        <v>80</v>
      </c>
      <c r="Q57" s="59">
        <v>70453</v>
      </c>
    </row>
    <row r="58" spans="1:17" ht="13.5">
      <c r="A58" s="31" t="s">
        <v>72</v>
      </c>
      <c r="B58" s="62">
        <v>6</v>
      </c>
      <c r="C58" s="62">
        <v>1</v>
      </c>
      <c r="D58" s="62">
        <v>5</v>
      </c>
      <c r="E58" s="62">
        <v>1</v>
      </c>
      <c r="F58" s="62" t="s">
        <v>95</v>
      </c>
      <c r="G58" s="62">
        <v>4</v>
      </c>
      <c r="H58" s="62">
        <v>97</v>
      </c>
      <c r="I58" s="62">
        <v>5</v>
      </c>
      <c r="J58" s="69" t="s">
        <v>95</v>
      </c>
      <c r="K58" s="69">
        <v>90</v>
      </c>
      <c r="L58" s="34">
        <f t="shared" si="33"/>
        <v>3.778194778534816</v>
      </c>
      <c r="M58" s="35">
        <f t="shared" si="36"/>
        <v>61.08081558631286</v>
      </c>
      <c r="N58" s="50">
        <f t="shared" si="35"/>
        <v>56.67292167802224</v>
      </c>
      <c r="P58" s="53" t="s">
        <v>72</v>
      </c>
      <c r="Q58" s="59">
        <v>158806</v>
      </c>
    </row>
    <row r="59" spans="1:17" ht="13.5">
      <c r="A59" s="31" t="s">
        <v>68</v>
      </c>
      <c r="B59" s="62">
        <v>17</v>
      </c>
      <c r="C59" s="62">
        <v>2</v>
      </c>
      <c r="D59" s="62">
        <v>15</v>
      </c>
      <c r="E59" s="62">
        <v>7</v>
      </c>
      <c r="F59" s="62" t="s">
        <v>95</v>
      </c>
      <c r="G59" s="62">
        <v>8</v>
      </c>
      <c r="H59" s="62">
        <v>236</v>
      </c>
      <c r="I59" s="62">
        <v>20</v>
      </c>
      <c r="J59" s="69" t="s">
        <v>95</v>
      </c>
      <c r="K59" s="69">
        <v>198</v>
      </c>
      <c r="L59" s="34">
        <f t="shared" si="33"/>
        <v>4.422246501222621</v>
      </c>
      <c r="M59" s="35">
        <f t="shared" si="36"/>
        <v>61.39118672285521</v>
      </c>
      <c r="N59" s="50">
        <f t="shared" si="35"/>
        <v>51.506165131886995</v>
      </c>
      <c r="P59" s="53" t="s">
        <v>68</v>
      </c>
      <c r="Q59" s="59">
        <v>384420</v>
      </c>
    </row>
    <row r="60" spans="1:17" ht="13.5">
      <c r="A60" s="31" t="s">
        <v>56</v>
      </c>
      <c r="B60" s="62">
        <v>1</v>
      </c>
      <c r="C60" s="62" t="s">
        <v>95</v>
      </c>
      <c r="D60" s="62">
        <v>1</v>
      </c>
      <c r="E60" s="62">
        <v>1</v>
      </c>
      <c r="F60" s="62" t="s">
        <v>95</v>
      </c>
      <c r="G60" s="62">
        <v>1</v>
      </c>
      <c r="H60" s="62">
        <v>13</v>
      </c>
      <c r="I60" s="62">
        <v>3</v>
      </c>
      <c r="J60" s="69" t="s">
        <v>95</v>
      </c>
      <c r="K60" s="69">
        <v>7</v>
      </c>
      <c r="L60" s="34">
        <f t="shared" si="33"/>
        <v>4.592633416000735</v>
      </c>
      <c r="M60" s="35">
        <f t="shared" si="36"/>
        <v>59.704234408009555</v>
      </c>
      <c r="N60" s="35">
        <f t="shared" si="35"/>
        <v>32.148433912005146</v>
      </c>
      <c r="P60" s="53" t="s">
        <v>56</v>
      </c>
      <c r="Q60" s="59">
        <v>21774</v>
      </c>
    </row>
    <row r="61" spans="1:17" ht="13.5">
      <c r="A61" s="31" t="s">
        <v>60</v>
      </c>
      <c r="B61" s="62">
        <v>14</v>
      </c>
      <c r="C61" s="62">
        <v>2</v>
      </c>
      <c r="D61" s="62">
        <v>12</v>
      </c>
      <c r="E61" s="62">
        <v>5</v>
      </c>
      <c r="F61" s="62" t="s">
        <v>95</v>
      </c>
      <c r="G61" s="62">
        <v>7</v>
      </c>
      <c r="H61" s="62">
        <v>165</v>
      </c>
      <c r="I61" s="62">
        <v>18</v>
      </c>
      <c r="J61" s="69">
        <v>3</v>
      </c>
      <c r="K61" s="80">
        <v>114</v>
      </c>
      <c r="L61" s="34">
        <f t="shared" si="33"/>
        <v>5.004843973989111</v>
      </c>
      <c r="M61" s="35">
        <f t="shared" si="36"/>
        <v>58.98566112201452</v>
      </c>
      <c r="N61" s="35">
        <f t="shared" si="35"/>
        <v>40.75372950248276</v>
      </c>
      <c r="P61" s="53" t="s">
        <v>60</v>
      </c>
      <c r="Q61" s="59">
        <v>279729</v>
      </c>
    </row>
    <row r="62" spans="1:17" s="81" customFormat="1" ht="13.5">
      <c r="A62" s="31" t="s">
        <v>69</v>
      </c>
      <c r="B62" s="62">
        <v>5</v>
      </c>
      <c r="C62" s="62" t="s">
        <v>95</v>
      </c>
      <c r="D62" s="62">
        <v>5</v>
      </c>
      <c r="E62" s="62">
        <v>4</v>
      </c>
      <c r="F62" s="62" t="s">
        <v>95</v>
      </c>
      <c r="G62" s="62">
        <v>3</v>
      </c>
      <c r="H62" s="62">
        <v>72</v>
      </c>
      <c r="I62" s="62">
        <v>7</v>
      </c>
      <c r="J62" s="69" t="s">
        <v>95</v>
      </c>
      <c r="K62" s="69">
        <v>66</v>
      </c>
      <c r="L62" s="34">
        <f t="shared" si="33"/>
        <v>3.233755230599086</v>
      </c>
      <c r="M62" s="35">
        <f t="shared" si="36"/>
        <v>46.56607532062683</v>
      </c>
      <c r="N62" s="50">
        <f t="shared" si="35"/>
        <v>42.68556904390793</v>
      </c>
      <c r="P62" s="53" t="s">
        <v>69</v>
      </c>
      <c r="Q62" s="82">
        <v>154619</v>
      </c>
    </row>
    <row r="63" spans="1:17" s="81" customFormat="1" ht="13.5">
      <c r="A63" s="31" t="s">
        <v>73</v>
      </c>
      <c r="B63" s="62">
        <v>10</v>
      </c>
      <c r="C63" s="62">
        <v>4</v>
      </c>
      <c r="D63" s="62">
        <v>6</v>
      </c>
      <c r="E63" s="62">
        <v>5</v>
      </c>
      <c r="F63" s="62" t="s">
        <v>95</v>
      </c>
      <c r="G63" s="62">
        <v>3</v>
      </c>
      <c r="H63" s="62">
        <v>130</v>
      </c>
      <c r="I63" s="62">
        <v>13</v>
      </c>
      <c r="J63" s="69">
        <v>1</v>
      </c>
      <c r="K63" s="69">
        <v>107</v>
      </c>
      <c r="L63" s="34">
        <f t="shared" si="33"/>
        <v>5.489136997881193</v>
      </c>
      <c r="M63" s="35">
        <f t="shared" si="36"/>
        <v>71.3587809724555</v>
      </c>
      <c r="N63" s="50">
        <f t="shared" si="35"/>
        <v>58.73376587732877</v>
      </c>
      <c r="P63" s="53" t="s">
        <v>73</v>
      </c>
      <c r="Q63" s="59">
        <v>182178</v>
      </c>
    </row>
    <row r="64" spans="1:17" ht="13.5">
      <c r="A64" s="31" t="s">
        <v>70</v>
      </c>
      <c r="B64" s="62">
        <v>6</v>
      </c>
      <c r="C64" s="62" t="s">
        <v>95</v>
      </c>
      <c r="D64" s="62">
        <v>6</v>
      </c>
      <c r="E64" s="62">
        <v>3</v>
      </c>
      <c r="F64" s="62" t="s">
        <v>95</v>
      </c>
      <c r="G64" s="62">
        <v>4</v>
      </c>
      <c r="H64" s="62">
        <v>71</v>
      </c>
      <c r="I64" s="62">
        <v>4</v>
      </c>
      <c r="J64" s="69">
        <v>1</v>
      </c>
      <c r="K64" s="69">
        <v>67</v>
      </c>
      <c r="L64" s="34">
        <f t="shared" si="33"/>
        <v>4.553941436313129</v>
      </c>
      <c r="M64" s="35">
        <f t="shared" si="36"/>
        <v>53.88830699637202</v>
      </c>
      <c r="N64" s="50">
        <f t="shared" si="35"/>
        <v>50.85234603882994</v>
      </c>
      <c r="P64" s="53" t="s">
        <v>70</v>
      </c>
      <c r="Q64" s="59">
        <v>131754</v>
      </c>
    </row>
    <row r="65" spans="1:17" ht="13.5">
      <c r="A65" s="31" t="s">
        <v>88</v>
      </c>
      <c r="B65" s="62">
        <v>7</v>
      </c>
      <c r="C65" s="62">
        <v>1</v>
      </c>
      <c r="D65" s="62">
        <v>6</v>
      </c>
      <c r="E65" s="62">
        <v>4</v>
      </c>
      <c r="F65" s="62">
        <v>1</v>
      </c>
      <c r="G65" s="62">
        <v>3</v>
      </c>
      <c r="H65" s="62">
        <v>17</v>
      </c>
      <c r="I65" s="62">
        <v>3</v>
      </c>
      <c r="J65" s="69">
        <v>1</v>
      </c>
      <c r="K65" s="69">
        <v>15</v>
      </c>
      <c r="L65" s="34">
        <f t="shared" si="33"/>
        <v>19.353055017970693</v>
      </c>
      <c r="M65" s="35">
        <f t="shared" si="36"/>
        <v>47.000276472214544</v>
      </c>
      <c r="N65" s="50">
        <f t="shared" si="35"/>
        <v>41.47083218136577</v>
      </c>
      <c r="P65" s="53" t="s">
        <v>88</v>
      </c>
      <c r="Q65" s="59">
        <v>36170</v>
      </c>
    </row>
    <row r="66" spans="1:17" ht="13.5">
      <c r="A66" s="31" t="s">
        <v>66</v>
      </c>
      <c r="B66" s="62">
        <v>4</v>
      </c>
      <c r="C66" s="62" t="s">
        <v>95</v>
      </c>
      <c r="D66" s="62">
        <v>4</v>
      </c>
      <c r="E66" s="62">
        <v>2</v>
      </c>
      <c r="F66" s="62" t="s">
        <v>95</v>
      </c>
      <c r="G66" s="62" t="s">
        <v>95</v>
      </c>
      <c r="H66" s="62">
        <v>48</v>
      </c>
      <c r="I66" s="62">
        <v>5</v>
      </c>
      <c r="J66" s="69" t="s">
        <v>95</v>
      </c>
      <c r="K66" s="69">
        <v>56</v>
      </c>
      <c r="L66" s="34">
        <f t="shared" si="33"/>
        <v>3.8673125078554786</v>
      </c>
      <c r="M66" s="35">
        <f t="shared" si="36"/>
        <v>46.407750094265744</v>
      </c>
      <c r="N66" s="50">
        <f t="shared" si="35"/>
        <v>54.1423751099767</v>
      </c>
      <c r="P66" s="53" t="s">
        <v>66</v>
      </c>
      <c r="Q66" s="59">
        <v>103431</v>
      </c>
    </row>
    <row r="67" spans="1:17" ht="13.5">
      <c r="A67" s="31" t="s">
        <v>62</v>
      </c>
      <c r="B67" s="62">
        <v>4</v>
      </c>
      <c r="C67" s="62" t="s">
        <v>95</v>
      </c>
      <c r="D67" s="62">
        <v>4</v>
      </c>
      <c r="E67" s="62">
        <v>3</v>
      </c>
      <c r="F67" s="62" t="s">
        <v>95</v>
      </c>
      <c r="G67" s="62">
        <v>1</v>
      </c>
      <c r="H67" s="62">
        <v>43</v>
      </c>
      <c r="I67" s="62">
        <v>6</v>
      </c>
      <c r="J67" s="69">
        <v>1</v>
      </c>
      <c r="K67" s="69">
        <v>35</v>
      </c>
      <c r="L67" s="34">
        <f t="shared" si="33"/>
        <v>4.437443145259702</v>
      </c>
      <c r="M67" s="35">
        <f t="shared" si="36"/>
        <v>47.702513811541785</v>
      </c>
      <c r="N67" s="50">
        <f t="shared" si="35"/>
        <v>38.827627521022386</v>
      </c>
      <c r="P67" s="53" t="s">
        <v>62</v>
      </c>
      <c r="Q67" s="59">
        <v>90142</v>
      </c>
    </row>
    <row r="68" spans="1:17" ht="13.5">
      <c r="A68" s="31" t="s">
        <v>63</v>
      </c>
      <c r="B68" s="62">
        <v>4</v>
      </c>
      <c r="C68" s="62" t="s">
        <v>95</v>
      </c>
      <c r="D68" s="62">
        <v>4</v>
      </c>
      <c r="E68" s="62">
        <v>1</v>
      </c>
      <c r="F68" s="62" t="s">
        <v>95</v>
      </c>
      <c r="G68" s="62">
        <v>2</v>
      </c>
      <c r="H68" s="62">
        <v>36</v>
      </c>
      <c r="I68" s="62">
        <v>5</v>
      </c>
      <c r="J68" s="69">
        <v>1</v>
      </c>
      <c r="K68" s="69">
        <v>22</v>
      </c>
      <c r="L68" s="34">
        <f t="shared" si="33"/>
        <v>8.057530769695628</v>
      </c>
      <c r="M68" s="35">
        <f t="shared" si="36"/>
        <v>72.51777692726064</v>
      </c>
      <c r="N68" s="50">
        <f t="shared" si="35"/>
        <v>44.316419233325945</v>
      </c>
      <c r="P68" s="53" t="s">
        <v>63</v>
      </c>
      <c r="Q68" s="59">
        <v>49643</v>
      </c>
    </row>
    <row r="69" spans="1:17" ht="13.5">
      <c r="A69" s="31" t="s">
        <v>35</v>
      </c>
      <c r="B69" s="62">
        <v>4</v>
      </c>
      <c r="C69" s="62" t="s">
        <v>95</v>
      </c>
      <c r="D69" s="62">
        <v>4</v>
      </c>
      <c r="E69" s="62">
        <v>2</v>
      </c>
      <c r="F69" s="62" t="s">
        <v>95</v>
      </c>
      <c r="G69" s="62">
        <v>4</v>
      </c>
      <c r="H69" s="62">
        <v>98</v>
      </c>
      <c r="I69" s="62">
        <v>8</v>
      </c>
      <c r="J69" s="69" t="s">
        <v>95</v>
      </c>
      <c r="K69" s="69">
        <v>77</v>
      </c>
      <c r="L69" s="34">
        <f t="shared" si="33"/>
        <v>2.54404375755263</v>
      </c>
      <c r="M69" s="35">
        <f t="shared" si="36"/>
        <v>62.32907206003943</v>
      </c>
      <c r="N69" s="35">
        <f t="shared" si="35"/>
        <v>48.97284233288812</v>
      </c>
      <c r="P69" s="53" t="s">
        <v>35</v>
      </c>
      <c r="Q69" s="59">
        <v>157230</v>
      </c>
    </row>
    <row r="70" spans="1:17" ht="13.5">
      <c r="A70" s="44" t="s">
        <v>42</v>
      </c>
      <c r="B70" s="67">
        <v>5</v>
      </c>
      <c r="C70" s="67" t="s">
        <v>95</v>
      </c>
      <c r="D70" s="67">
        <v>5</v>
      </c>
      <c r="E70" s="67">
        <v>2</v>
      </c>
      <c r="F70" s="67" t="s">
        <v>95</v>
      </c>
      <c r="G70" s="67">
        <v>2</v>
      </c>
      <c r="H70" s="67">
        <v>45</v>
      </c>
      <c r="I70" s="67">
        <v>4</v>
      </c>
      <c r="J70" s="71">
        <v>1</v>
      </c>
      <c r="K70" s="71">
        <v>40</v>
      </c>
      <c r="L70" s="45">
        <f t="shared" si="33"/>
        <v>5.85452672005995</v>
      </c>
      <c r="M70" s="46">
        <f t="shared" si="36"/>
        <v>52.69074048053955</v>
      </c>
      <c r="N70" s="46">
        <f t="shared" si="35"/>
        <v>46.8362137604796</v>
      </c>
      <c r="P70" s="53" t="s">
        <v>42</v>
      </c>
      <c r="Q70" s="59">
        <v>85404</v>
      </c>
    </row>
    <row r="71" spans="1:17" ht="13.5">
      <c r="A71" s="31" t="s">
        <v>64</v>
      </c>
      <c r="B71" s="62">
        <v>1</v>
      </c>
      <c r="C71" s="62" t="s">
        <v>95</v>
      </c>
      <c r="D71" s="62">
        <v>1</v>
      </c>
      <c r="E71" s="62" t="s">
        <v>95</v>
      </c>
      <c r="F71" s="62" t="s">
        <v>95</v>
      </c>
      <c r="G71" s="62">
        <v>1</v>
      </c>
      <c r="H71" s="62">
        <v>36</v>
      </c>
      <c r="I71" s="62">
        <v>7</v>
      </c>
      <c r="J71" s="69">
        <v>3</v>
      </c>
      <c r="K71" s="69">
        <v>23</v>
      </c>
      <c r="L71" s="34">
        <f t="shared" si="33"/>
        <v>1.686397517622854</v>
      </c>
      <c r="M71" s="35">
        <f t="shared" si="36"/>
        <v>60.71031063442275</v>
      </c>
      <c r="N71" s="50">
        <f t="shared" si="35"/>
        <v>38.787142905325645</v>
      </c>
      <c r="P71" s="53" t="s">
        <v>64</v>
      </c>
      <c r="Q71" s="59">
        <v>59298</v>
      </c>
    </row>
    <row r="72" spans="1:17" ht="13.5">
      <c r="A72" s="31" t="s">
        <v>43</v>
      </c>
      <c r="B72" s="62">
        <v>4</v>
      </c>
      <c r="C72" s="62">
        <v>1</v>
      </c>
      <c r="D72" s="62">
        <v>3</v>
      </c>
      <c r="E72" s="62">
        <v>2</v>
      </c>
      <c r="F72" s="62" t="s">
        <v>95</v>
      </c>
      <c r="G72" s="62">
        <v>2</v>
      </c>
      <c r="H72" s="62">
        <v>28</v>
      </c>
      <c r="I72" s="62">
        <v>2</v>
      </c>
      <c r="J72" s="69">
        <v>1</v>
      </c>
      <c r="K72" s="69">
        <v>28</v>
      </c>
      <c r="L72" s="34">
        <f t="shared" si="33"/>
        <v>5.287927661149595</v>
      </c>
      <c r="M72" s="35">
        <f t="shared" si="36"/>
        <v>37.01549362804717</v>
      </c>
      <c r="N72" s="35">
        <f aca="true" t="shared" si="37" ref="N72:N100">K72/Q72*100000</f>
        <v>37.01549362804717</v>
      </c>
      <c r="P72" s="53" t="s">
        <v>43</v>
      </c>
      <c r="Q72" s="59">
        <v>75644</v>
      </c>
    </row>
    <row r="73" spans="1:17" ht="13.5">
      <c r="A73" s="31" t="s">
        <v>44</v>
      </c>
      <c r="B73" s="62" t="s">
        <v>95</v>
      </c>
      <c r="C73" s="62" t="s">
        <v>95</v>
      </c>
      <c r="D73" s="62" t="s">
        <v>95</v>
      </c>
      <c r="E73" s="62" t="s">
        <v>95</v>
      </c>
      <c r="F73" s="62" t="s">
        <v>95</v>
      </c>
      <c r="G73" s="62" t="s">
        <v>95</v>
      </c>
      <c r="H73" s="62">
        <v>34</v>
      </c>
      <c r="I73" s="62">
        <v>2</v>
      </c>
      <c r="J73" s="69">
        <v>1</v>
      </c>
      <c r="K73" s="69">
        <v>25</v>
      </c>
      <c r="L73" s="34"/>
      <c r="M73" s="35">
        <f t="shared" si="36"/>
        <v>56.56673210661166</v>
      </c>
      <c r="N73" s="35">
        <f t="shared" si="37"/>
        <v>41.593185372508565</v>
      </c>
      <c r="P73" s="53" t="s">
        <v>44</v>
      </c>
      <c r="Q73" s="59">
        <v>60106</v>
      </c>
    </row>
    <row r="74" spans="1:18" ht="13.5">
      <c r="A74" s="31" t="s">
        <v>45</v>
      </c>
      <c r="B74" s="62">
        <v>2</v>
      </c>
      <c r="C74" s="62" t="s">
        <v>95</v>
      </c>
      <c r="D74" s="62">
        <v>2</v>
      </c>
      <c r="E74" s="62">
        <v>1</v>
      </c>
      <c r="F74" s="62" t="s">
        <v>95</v>
      </c>
      <c r="G74" s="62">
        <v>2</v>
      </c>
      <c r="H74" s="62">
        <v>18</v>
      </c>
      <c r="I74" s="62">
        <v>3</v>
      </c>
      <c r="J74" s="69" t="s">
        <v>95</v>
      </c>
      <c r="K74" s="69">
        <v>26</v>
      </c>
      <c r="L74" s="34">
        <f>B74/Q74*100000</f>
        <v>3.6967210084654916</v>
      </c>
      <c r="M74" s="35">
        <f t="shared" si="36"/>
        <v>33.27048907618942</v>
      </c>
      <c r="N74" s="35">
        <f t="shared" si="37"/>
        <v>48.05737311005138</v>
      </c>
      <c r="P74" s="53" t="s">
        <v>45</v>
      </c>
      <c r="Q74" s="59">
        <v>54102</v>
      </c>
      <c r="R74" s="74"/>
    </row>
    <row r="75" spans="1:18" ht="13.5">
      <c r="A75" s="31" t="s">
        <v>92</v>
      </c>
      <c r="B75" s="62">
        <v>2</v>
      </c>
      <c r="C75" s="62" t="s">
        <v>95</v>
      </c>
      <c r="D75" s="62">
        <v>2</v>
      </c>
      <c r="E75" s="62">
        <v>1</v>
      </c>
      <c r="F75" s="62" t="s">
        <v>95</v>
      </c>
      <c r="G75" s="62">
        <v>1</v>
      </c>
      <c r="H75" s="62">
        <v>24</v>
      </c>
      <c r="I75" s="62">
        <v>4</v>
      </c>
      <c r="J75" s="69" t="s">
        <v>95</v>
      </c>
      <c r="K75" s="69">
        <v>21</v>
      </c>
      <c r="L75" s="34">
        <f>B75/Q75*100000</f>
        <v>3.895749737036893</v>
      </c>
      <c r="M75" s="35">
        <f t="shared" si="36"/>
        <v>46.74899684444271</v>
      </c>
      <c r="N75" s="35">
        <f t="shared" si="37"/>
        <v>40.905372238887374</v>
      </c>
      <c r="P75" s="53" t="s">
        <v>90</v>
      </c>
      <c r="Q75" s="59">
        <v>51338</v>
      </c>
      <c r="R75" s="74"/>
    </row>
    <row r="76" spans="1:17" ht="13.5">
      <c r="A76" s="31" t="s">
        <v>108</v>
      </c>
      <c r="B76" s="62">
        <v>3</v>
      </c>
      <c r="C76" s="62" t="s">
        <v>95</v>
      </c>
      <c r="D76" s="62">
        <v>3</v>
      </c>
      <c r="E76" s="62">
        <v>2</v>
      </c>
      <c r="F76" s="62" t="s">
        <v>95</v>
      </c>
      <c r="G76" s="62">
        <v>1</v>
      </c>
      <c r="H76" s="62">
        <v>22</v>
      </c>
      <c r="I76" s="62">
        <v>4</v>
      </c>
      <c r="J76" s="69" t="s">
        <v>95</v>
      </c>
      <c r="K76" s="69">
        <v>20</v>
      </c>
      <c r="L76" s="34"/>
      <c r="M76" s="35">
        <f t="shared" si="36"/>
        <v>49.80305156879612</v>
      </c>
      <c r="N76" s="50">
        <f t="shared" si="37"/>
        <v>45.275501426178295</v>
      </c>
      <c r="P76" s="53" t="s">
        <v>108</v>
      </c>
      <c r="Q76" s="59">
        <v>44174</v>
      </c>
    </row>
    <row r="77" spans="1:17" ht="13.5">
      <c r="A77" s="31" t="s">
        <v>105</v>
      </c>
      <c r="B77" s="62">
        <v>3</v>
      </c>
      <c r="C77" s="62">
        <v>1</v>
      </c>
      <c r="D77" s="62">
        <v>2</v>
      </c>
      <c r="E77" s="62">
        <v>1</v>
      </c>
      <c r="F77" s="62" t="s">
        <v>95</v>
      </c>
      <c r="G77" s="62">
        <v>1</v>
      </c>
      <c r="H77" s="62">
        <v>32</v>
      </c>
      <c r="I77" s="62">
        <v>7</v>
      </c>
      <c r="J77" s="69">
        <v>1</v>
      </c>
      <c r="K77" s="69">
        <v>19</v>
      </c>
      <c r="L77" s="34">
        <f>B77/Q77*100000</f>
        <v>7.178750897343862</v>
      </c>
      <c r="M77" s="35">
        <f t="shared" si="36"/>
        <v>76.5733429050012</v>
      </c>
      <c r="N77" s="50">
        <f t="shared" si="37"/>
        <v>45.46542234984446</v>
      </c>
      <c r="P77" s="53" t="s">
        <v>111</v>
      </c>
      <c r="Q77" s="59">
        <v>41790</v>
      </c>
    </row>
    <row r="78" spans="1:17" ht="13.5">
      <c r="A78" s="31" t="s">
        <v>104</v>
      </c>
      <c r="B78" s="62">
        <v>6</v>
      </c>
      <c r="C78" s="62" t="s">
        <v>95</v>
      </c>
      <c r="D78" s="62">
        <v>6</v>
      </c>
      <c r="E78" s="62">
        <v>4</v>
      </c>
      <c r="F78" s="62" t="s">
        <v>95</v>
      </c>
      <c r="G78" s="62">
        <v>2</v>
      </c>
      <c r="H78" s="62">
        <v>48</v>
      </c>
      <c r="I78" s="62">
        <v>5</v>
      </c>
      <c r="J78" s="69" t="s">
        <v>95</v>
      </c>
      <c r="K78" s="69">
        <v>41</v>
      </c>
      <c r="L78" s="34">
        <f>B78/Q78*100000</f>
        <v>6.94050827655612</v>
      </c>
      <c r="M78" s="35">
        <f t="shared" si="36"/>
        <v>55.52406621244896</v>
      </c>
      <c r="N78" s="50">
        <f t="shared" si="37"/>
        <v>47.42680655646682</v>
      </c>
      <c r="P78" s="53" t="s">
        <v>104</v>
      </c>
      <c r="Q78" s="59">
        <v>86449</v>
      </c>
    </row>
    <row r="79" spans="1:17" ht="13.5">
      <c r="A79" s="31" t="s">
        <v>106</v>
      </c>
      <c r="B79" s="62">
        <v>1</v>
      </c>
      <c r="C79" s="62" t="s">
        <v>95</v>
      </c>
      <c r="D79" s="62">
        <v>1</v>
      </c>
      <c r="E79" s="62">
        <v>1</v>
      </c>
      <c r="F79" s="62" t="s">
        <v>95</v>
      </c>
      <c r="G79" s="62">
        <v>1</v>
      </c>
      <c r="H79" s="62">
        <v>31</v>
      </c>
      <c r="I79" s="62">
        <v>1</v>
      </c>
      <c r="J79" s="69" t="s">
        <v>95</v>
      </c>
      <c r="K79" s="69">
        <v>21</v>
      </c>
      <c r="L79" s="34">
        <f>B79/Q79*100000</f>
        <v>1.7086131187315254</v>
      </c>
      <c r="M79" s="35">
        <f t="shared" si="36"/>
        <v>52.9670066806773</v>
      </c>
      <c r="N79" s="50">
        <f t="shared" si="37"/>
        <v>35.88087549336204</v>
      </c>
      <c r="P79" s="53" t="s">
        <v>106</v>
      </c>
      <c r="Q79" s="59">
        <v>58527</v>
      </c>
    </row>
    <row r="80" spans="1:17" ht="13.5">
      <c r="A80" s="31" t="s">
        <v>103</v>
      </c>
      <c r="B80" s="62">
        <v>2</v>
      </c>
      <c r="C80" s="62" t="s">
        <v>95</v>
      </c>
      <c r="D80" s="62">
        <v>2</v>
      </c>
      <c r="E80" s="62">
        <v>1</v>
      </c>
      <c r="F80" s="62" t="s">
        <v>95</v>
      </c>
      <c r="G80" s="62">
        <v>2</v>
      </c>
      <c r="H80" s="62">
        <v>24</v>
      </c>
      <c r="I80" s="62">
        <v>4</v>
      </c>
      <c r="J80" s="69">
        <v>1</v>
      </c>
      <c r="K80" s="69">
        <v>15</v>
      </c>
      <c r="L80" s="34">
        <f>B80/Q80*100000</f>
        <v>4.758166202745461</v>
      </c>
      <c r="M80" s="35">
        <f t="shared" si="36"/>
        <v>57.09799443294555</v>
      </c>
      <c r="N80" s="35">
        <f t="shared" si="37"/>
        <v>35.68624652059096</v>
      </c>
      <c r="P80" s="53" t="s">
        <v>103</v>
      </c>
      <c r="Q80" s="59">
        <v>42033</v>
      </c>
    </row>
    <row r="81" spans="1:18" ht="13.5">
      <c r="A81" s="31" t="s">
        <v>91</v>
      </c>
      <c r="B81" s="62" t="s">
        <v>95</v>
      </c>
      <c r="C81" s="62" t="s">
        <v>95</v>
      </c>
      <c r="D81" s="62" t="s">
        <v>95</v>
      </c>
      <c r="E81" s="62" t="s">
        <v>95</v>
      </c>
      <c r="F81" s="62" t="s">
        <v>95</v>
      </c>
      <c r="G81" s="62" t="s">
        <v>95</v>
      </c>
      <c r="H81" s="62">
        <v>9</v>
      </c>
      <c r="I81" s="62" t="s">
        <v>95</v>
      </c>
      <c r="J81" s="69" t="s">
        <v>95</v>
      </c>
      <c r="K81" s="69">
        <v>15</v>
      </c>
      <c r="L81" s="34"/>
      <c r="M81" s="35">
        <f aca="true" t="shared" si="38" ref="M81:M100">H81/Q81*100000</f>
        <v>42.132858948551096</v>
      </c>
      <c r="N81" s="35">
        <f t="shared" si="37"/>
        <v>70.22143158091849</v>
      </c>
      <c r="P81" s="53" t="s">
        <v>91</v>
      </c>
      <c r="Q81" s="59">
        <v>21361</v>
      </c>
      <c r="R81" s="74"/>
    </row>
    <row r="82" spans="1:18" ht="13.5">
      <c r="A82" s="31" t="s">
        <v>46</v>
      </c>
      <c r="B82" s="62">
        <v>2</v>
      </c>
      <c r="C82" s="62">
        <v>1</v>
      </c>
      <c r="D82" s="62">
        <v>1</v>
      </c>
      <c r="E82" s="62" t="s">
        <v>95</v>
      </c>
      <c r="F82" s="62" t="s">
        <v>95</v>
      </c>
      <c r="G82" s="62">
        <v>1</v>
      </c>
      <c r="H82" s="62">
        <v>6</v>
      </c>
      <c r="I82" s="62">
        <v>1</v>
      </c>
      <c r="J82" s="69" t="s">
        <v>95</v>
      </c>
      <c r="K82" s="69">
        <v>4</v>
      </c>
      <c r="L82" s="34">
        <f>B82/Q82*100000</f>
        <v>15.596974187007719</v>
      </c>
      <c r="M82" s="35">
        <f t="shared" si="38"/>
        <v>46.790922561023166</v>
      </c>
      <c r="N82" s="35">
        <f t="shared" si="37"/>
        <v>31.193948374015438</v>
      </c>
      <c r="P82" s="53" t="s">
        <v>46</v>
      </c>
      <c r="Q82" s="59">
        <v>12823</v>
      </c>
      <c r="R82" s="54"/>
    </row>
    <row r="83" spans="1:17" ht="13.5">
      <c r="A83" s="31" t="s">
        <v>47</v>
      </c>
      <c r="B83" s="62" t="s">
        <v>95</v>
      </c>
      <c r="C83" s="62" t="s">
        <v>95</v>
      </c>
      <c r="D83" s="62" t="s">
        <v>95</v>
      </c>
      <c r="E83" s="62" t="s">
        <v>95</v>
      </c>
      <c r="F83" s="62" t="s">
        <v>95</v>
      </c>
      <c r="G83" s="62" t="s">
        <v>95</v>
      </c>
      <c r="H83" s="62">
        <v>4</v>
      </c>
      <c r="I83" s="62" t="s">
        <v>95</v>
      </c>
      <c r="J83" s="69" t="s">
        <v>95</v>
      </c>
      <c r="K83" s="69">
        <v>2</v>
      </c>
      <c r="L83" s="34"/>
      <c r="M83" s="35">
        <f t="shared" si="38"/>
        <v>46.33920296570899</v>
      </c>
      <c r="N83" s="35">
        <f t="shared" si="37"/>
        <v>23.169601482854496</v>
      </c>
      <c r="P83" s="53" t="s">
        <v>47</v>
      </c>
      <c r="Q83" s="59">
        <v>8632</v>
      </c>
    </row>
    <row r="84" spans="1:17" ht="13.5">
      <c r="A84" s="31" t="s">
        <v>48</v>
      </c>
      <c r="B84" s="62">
        <v>1</v>
      </c>
      <c r="C84" s="62" t="s">
        <v>95</v>
      </c>
      <c r="D84" s="62">
        <v>1</v>
      </c>
      <c r="E84" s="62" t="s">
        <v>95</v>
      </c>
      <c r="F84" s="62" t="s">
        <v>95</v>
      </c>
      <c r="G84" s="62">
        <v>1</v>
      </c>
      <c r="H84" s="62">
        <v>9</v>
      </c>
      <c r="I84" s="62" t="s">
        <v>95</v>
      </c>
      <c r="J84" s="69" t="s">
        <v>95</v>
      </c>
      <c r="K84" s="69">
        <v>12</v>
      </c>
      <c r="L84" s="34">
        <f aca="true" t="shared" si="39" ref="L84:L90">B84/Q84*100000</f>
        <v>4.175539688504739</v>
      </c>
      <c r="M84" s="35">
        <f t="shared" si="38"/>
        <v>37.579857196542655</v>
      </c>
      <c r="N84" s="35">
        <f t="shared" si="37"/>
        <v>50.10647626205687</v>
      </c>
      <c r="P84" s="53" t="s">
        <v>48</v>
      </c>
      <c r="Q84" s="59">
        <v>23949</v>
      </c>
    </row>
    <row r="85" spans="1:17" ht="13.5">
      <c r="A85" s="31" t="s">
        <v>75</v>
      </c>
      <c r="B85" s="62">
        <v>1</v>
      </c>
      <c r="C85" s="62" t="s">
        <v>95</v>
      </c>
      <c r="D85" s="62">
        <v>1</v>
      </c>
      <c r="E85" s="62" t="s">
        <v>95</v>
      </c>
      <c r="F85" s="62" t="s">
        <v>95</v>
      </c>
      <c r="G85" s="62" t="s">
        <v>95</v>
      </c>
      <c r="H85" s="62">
        <v>2</v>
      </c>
      <c r="I85" s="62" t="s">
        <v>95</v>
      </c>
      <c r="J85" s="69" t="s">
        <v>95</v>
      </c>
      <c r="K85" s="69">
        <v>3</v>
      </c>
      <c r="L85" s="34">
        <f t="shared" si="39"/>
        <v>14.85001485001485</v>
      </c>
      <c r="M85" s="35">
        <f t="shared" si="38"/>
        <v>29.7000297000297</v>
      </c>
      <c r="N85" s="50">
        <f t="shared" si="37"/>
        <v>44.55004455004455</v>
      </c>
      <c r="P85" s="53" t="s">
        <v>75</v>
      </c>
      <c r="Q85" s="59">
        <v>6734</v>
      </c>
    </row>
    <row r="86" spans="1:17" ht="13.5">
      <c r="A86" s="31" t="s">
        <v>76</v>
      </c>
      <c r="B86" s="62">
        <v>1</v>
      </c>
      <c r="C86" s="62" t="s">
        <v>95</v>
      </c>
      <c r="D86" s="62">
        <v>1</v>
      </c>
      <c r="E86" s="62">
        <v>1</v>
      </c>
      <c r="F86" s="62" t="s">
        <v>95</v>
      </c>
      <c r="G86" s="62">
        <v>1</v>
      </c>
      <c r="H86" s="62">
        <v>10</v>
      </c>
      <c r="I86" s="62" t="s">
        <v>95</v>
      </c>
      <c r="J86" s="69" t="s">
        <v>95</v>
      </c>
      <c r="K86" s="69">
        <v>9</v>
      </c>
      <c r="L86" s="34">
        <f t="shared" si="39"/>
        <v>5.963384817222256</v>
      </c>
      <c r="M86" s="35">
        <f t="shared" si="38"/>
        <v>59.63384817222256</v>
      </c>
      <c r="N86" s="50">
        <f t="shared" si="37"/>
        <v>53.6704633550003</v>
      </c>
      <c r="P86" s="53" t="s">
        <v>76</v>
      </c>
      <c r="Q86" s="59">
        <v>16769</v>
      </c>
    </row>
    <row r="87" spans="1:17" ht="13.5">
      <c r="A87" s="31" t="s">
        <v>77</v>
      </c>
      <c r="B87" s="62">
        <v>1</v>
      </c>
      <c r="C87" s="62" t="s">
        <v>95</v>
      </c>
      <c r="D87" s="62">
        <v>1</v>
      </c>
      <c r="E87" s="62">
        <v>1</v>
      </c>
      <c r="F87" s="62" t="s">
        <v>95</v>
      </c>
      <c r="G87" s="62">
        <v>1</v>
      </c>
      <c r="H87" s="62">
        <v>5</v>
      </c>
      <c r="I87" s="62" t="s">
        <v>95</v>
      </c>
      <c r="J87" s="69" t="s">
        <v>95</v>
      </c>
      <c r="K87" s="69">
        <v>6</v>
      </c>
      <c r="L87" s="34">
        <f t="shared" si="39"/>
        <v>6.271165182490908</v>
      </c>
      <c r="M87" s="35">
        <f t="shared" si="38"/>
        <v>31.355825912454534</v>
      </c>
      <c r="N87" s="50">
        <f t="shared" si="37"/>
        <v>37.62699109494544</v>
      </c>
      <c r="P87" s="53" t="s">
        <v>77</v>
      </c>
      <c r="Q87" s="59">
        <v>15946</v>
      </c>
    </row>
    <row r="88" spans="1:17" ht="13.5">
      <c r="A88" s="31" t="s">
        <v>83</v>
      </c>
      <c r="B88" s="62">
        <v>1</v>
      </c>
      <c r="C88" s="62" t="s">
        <v>95</v>
      </c>
      <c r="D88" s="62">
        <v>1</v>
      </c>
      <c r="E88" s="62" t="s">
        <v>95</v>
      </c>
      <c r="F88" s="62" t="s">
        <v>95</v>
      </c>
      <c r="G88" s="62">
        <v>1</v>
      </c>
      <c r="H88" s="62">
        <v>34</v>
      </c>
      <c r="I88" s="62">
        <v>1</v>
      </c>
      <c r="J88" s="69" t="s">
        <v>95</v>
      </c>
      <c r="K88" s="69">
        <v>23</v>
      </c>
      <c r="L88" s="34">
        <f t="shared" si="39"/>
        <v>2.0089599614279687</v>
      </c>
      <c r="M88" s="35">
        <f t="shared" si="38"/>
        <v>68.30463868855094</v>
      </c>
      <c r="N88" s="50">
        <f t="shared" si="37"/>
        <v>46.206079112843284</v>
      </c>
      <c r="P88" s="53" t="s">
        <v>83</v>
      </c>
      <c r="Q88" s="59">
        <v>49777</v>
      </c>
    </row>
    <row r="89" spans="1:17" ht="13.5">
      <c r="A89" s="31" t="s">
        <v>84</v>
      </c>
      <c r="B89" s="62">
        <v>1</v>
      </c>
      <c r="C89" s="62" t="s">
        <v>95</v>
      </c>
      <c r="D89" s="62">
        <v>1</v>
      </c>
      <c r="E89" s="62">
        <v>1</v>
      </c>
      <c r="F89" s="62" t="s">
        <v>95</v>
      </c>
      <c r="G89" s="62" t="s">
        <v>95</v>
      </c>
      <c r="H89" s="62">
        <v>7</v>
      </c>
      <c r="I89" s="62" t="s">
        <v>95</v>
      </c>
      <c r="J89" s="69" t="s">
        <v>95</v>
      </c>
      <c r="K89" s="69">
        <v>9</v>
      </c>
      <c r="L89" s="34">
        <f t="shared" si="39"/>
        <v>5.352745958676802</v>
      </c>
      <c r="M89" s="35">
        <f t="shared" si="38"/>
        <v>37.46922171073761</v>
      </c>
      <c r="N89" s="50">
        <f t="shared" si="37"/>
        <v>48.17471362809121</v>
      </c>
      <c r="P89" s="53" t="s">
        <v>84</v>
      </c>
      <c r="Q89" s="59">
        <v>18682</v>
      </c>
    </row>
    <row r="90" spans="1:17" ht="13.5">
      <c r="A90" s="31" t="s">
        <v>85</v>
      </c>
      <c r="B90" s="62">
        <v>1</v>
      </c>
      <c r="C90" s="62" t="s">
        <v>95</v>
      </c>
      <c r="D90" s="62">
        <v>1</v>
      </c>
      <c r="E90" s="62">
        <v>1</v>
      </c>
      <c r="F90" s="62" t="s">
        <v>95</v>
      </c>
      <c r="G90" s="62" t="s">
        <v>95</v>
      </c>
      <c r="H90" s="62">
        <v>5</v>
      </c>
      <c r="I90" s="62" t="s">
        <v>95</v>
      </c>
      <c r="J90" s="69" t="s">
        <v>95</v>
      </c>
      <c r="K90" s="69">
        <v>4</v>
      </c>
      <c r="L90" s="34">
        <f t="shared" si="39"/>
        <v>12.014898474107893</v>
      </c>
      <c r="M90" s="35">
        <f t="shared" si="38"/>
        <v>60.07449237053947</v>
      </c>
      <c r="N90" s="50">
        <f t="shared" si="37"/>
        <v>48.05959389643157</v>
      </c>
      <c r="P90" s="53" t="s">
        <v>85</v>
      </c>
      <c r="Q90" s="59">
        <v>8323</v>
      </c>
    </row>
    <row r="91" spans="1:17" ht="13.5">
      <c r="A91" s="31" t="s">
        <v>107</v>
      </c>
      <c r="B91" s="62">
        <v>1</v>
      </c>
      <c r="C91" s="62" t="s">
        <v>95</v>
      </c>
      <c r="D91" s="62">
        <v>1</v>
      </c>
      <c r="E91" s="62">
        <v>1</v>
      </c>
      <c r="F91" s="62" t="s">
        <v>95</v>
      </c>
      <c r="G91" s="62">
        <v>1</v>
      </c>
      <c r="H91" s="62">
        <v>15</v>
      </c>
      <c r="I91" s="62">
        <v>1</v>
      </c>
      <c r="J91" s="69">
        <v>1</v>
      </c>
      <c r="K91" s="69">
        <v>14</v>
      </c>
      <c r="L91" s="34"/>
      <c r="M91" s="35">
        <f t="shared" si="38"/>
        <v>58.30223880597014</v>
      </c>
      <c r="N91" s="50">
        <f t="shared" si="37"/>
        <v>54.41542288557214</v>
      </c>
      <c r="P91" s="53" t="s">
        <v>107</v>
      </c>
      <c r="Q91" s="59">
        <v>25728</v>
      </c>
    </row>
    <row r="92" spans="1:17" ht="13.5">
      <c r="A92" s="31" t="s">
        <v>50</v>
      </c>
      <c r="B92" s="62" t="s">
        <v>95</v>
      </c>
      <c r="C92" s="62" t="s">
        <v>95</v>
      </c>
      <c r="D92" s="62" t="s">
        <v>95</v>
      </c>
      <c r="E92" s="62" t="s">
        <v>95</v>
      </c>
      <c r="F92" s="62" t="s">
        <v>95</v>
      </c>
      <c r="G92" s="62" t="s">
        <v>95</v>
      </c>
      <c r="H92" s="62">
        <v>11</v>
      </c>
      <c r="I92" s="62" t="s">
        <v>95</v>
      </c>
      <c r="J92" s="69" t="s">
        <v>95</v>
      </c>
      <c r="K92" s="69">
        <v>7</v>
      </c>
      <c r="L92" s="34"/>
      <c r="M92" s="35">
        <f t="shared" si="38"/>
        <v>93.83263669709119</v>
      </c>
      <c r="N92" s="35">
        <f t="shared" si="37"/>
        <v>59.71167789814894</v>
      </c>
      <c r="P92" s="53" t="s">
        <v>50</v>
      </c>
      <c r="Q92" s="59">
        <v>11723</v>
      </c>
    </row>
    <row r="93" spans="1:17" ht="13.5">
      <c r="A93" s="31" t="s">
        <v>51</v>
      </c>
      <c r="B93" s="62" t="s">
        <v>95</v>
      </c>
      <c r="C93" s="62" t="s">
        <v>95</v>
      </c>
      <c r="D93" s="62" t="s">
        <v>95</v>
      </c>
      <c r="E93" s="62" t="s">
        <v>95</v>
      </c>
      <c r="F93" s="62" t="s">
        <v>95</v>
      </c>
      <c r="G93" s="62" t="s">
        <v>95</v>
      </c>
      <c r="H93" s="62">
        <v>2</v>
      </c>
      <c r="I93" s="62" t="s">
        <v>95</v>
      </c>
      <c r="J93" s="69" t="s">
        <v>95</v>
      </c>
      <c r="K93" s="69">
        <v>2</v>
      </c>
      <c r="L93" s="34"/>
      <c r="M93" s="35">
        <f t="shared" si="38"/>
        <v>25.99090318388564</v>
      </c>
      <c r="N93" s="35">
        <f t="shared" si="37"/>
        <v>25.99090318388564</v>
      </c>
      <c r="P93" s="53" t="s">
        <v>51</v>
      </c>
      <c r="Q93" s="59">
        <v>7695</v>
      </c>
    </row>
    <row r="94" spans="1:17" ht="13.5">
      <c r="A94" s="31" t="s">
        <v>52</v>
      </c>
      <c r="B94" s="62" t="s">
        <v>95</v>
      </c>
      <c r="C94" s="62" t="s">
        <v>95</v>
      </c>
      <c r="D94" s="62" t="s">
        <v>95</v>
      </c>
      <c r="E94" s="62" t="s">
        <v>95</v>
      </c>
      <c r="F94" s="62" t="s">
        <v>95</v>
      </c>
      <c r="G94" s="62" t="s">
        <v>95</v>
      </c>
      <c r="H94" s="62">
        <v>5</v>
      </c>
      <c r="I94" s="62">
        <v>1</v>
      </c>
      <c r="J94" s="69">
        <v>1</v>
      </c>
      <c r="K94" s="69">
        <v>5</v>
      </c>
      <c r="L94" s="34"/>
      <c r="M94" s="35">
        <f t="shared" si="38"/>
        <v>34.27239701144698</v>
      </c>
      <c r="N94" s="35">
        <f t="shared" si="37"/>
        <v>34.27239701144698</v>
      </c>
      <c r="P94" s="53" t="s">
        <v>52</v>
      </c>
      <c r="Q94" s="59">
        <v>14589</v>
      </c>
    </row>
    <row r="95" spans="1:17" ht="13.5">
      <c r="A95" s="31" t="s">
        <v>53</v>
      </c>
      <c r="B95" s="62" t="s">
        <v>95</v>
      </c>
      <c r="C95" s="62" t="s">
        <v>95</v>
      </c>
      <c r="D95" s="62" t="s">
        <v>95</v>
      </c>
      <c r="E95" s="62" t="s">
        <v>95</v>
      </c>
      <c r="F95" s="62" t="s">
        <v>95</v>
      </c>
      <c r="G95" s="62" t="s">
        <v>95</v>
      </c>
      <c r="H95" s="62">
        <v>6</v>
      </c>
      <c r="I95" s="62" t="s">
        <v>95</v>
      </c>
      <c r="J95" s="69" t="s">
        <v>95</v>
      </c>
      <c r="K95" s="69">
        <v>4</v>
      </c>
      <c r="L95" s="34"/>
      <c r="M95" s="35">
        <f t="shared" si="38"/>
        <v>46.955705118171856</v>
      </c>
      <c r="N95" s="35">
        <f t="shared" si="37"/>
        <v>31.303803412114572</v>
      </c>
      <c r="P95" s="53" t="s">
        <v>53</v>
      </c>
      <c r="Q95" s="59">
        <v>12778</v>
      </c>
    </row>
    <row r="96" spans="1:17" ht="13.5">
      <c r="A96" s="31" t="s">
        <v>54</v>
      </c>
      <c r="B96" s="62">
        <v>1</v>
      </c>
      <c r="C96" s="62" t="s">
        <v>95</v>
      </c>
      <c r="D96" s="62">
        <v>1</v>
      </c>
      <c r="E96" s="62">
        <v>1</v>
      </c>
      <c r="F96" s="62" t="s">
        <v>95</v>
      </c>
      <c r="G96" s="62" t="s">
        <v>95</v>
      </c>
      <c r="H96" s="62">
        <v>3</v>
      </c>
      <c r="I96" s="62" t="s">
        <v>95</v>
      </c>
      <c r="J96" s="69" t="s">
        <v>95</v>
      </c>
      <c r="K96" s="69">
        <v>2</v>
      </c>
      <c r="L96" s="34">
        <f>B96/Q96*100000</f>
        <v>11.821728336682824</v>
      </c>
      <c r="M96" s="35">
        <f t="shared" si="38"/>
        <v>35.465185010048465</v>
      </c>
      <c r="N96" s="35">
        <f t="shared" si="37"/>
        <v>23.643456673365648</v>
      </c>
      <c r="P96" s="53" t="s">
        <v>54</v>
      </c>
      <c r="Q96" s="59">
        <v>8459</v>
      </c>
    </row>
    <row r="97" spans="1:17" ht="13.5">
      <c r="A97" s="31" t="s">
        <v>55</v>
      </c>
      <c r="B97" s="62" t="s">
        <v>95</v>
      </c>
      <c r="C97" s="62" t="s">
        <v>95</v>
      </c>
      <c r="D97" s="62" t="s">
        <v>95</v>
      </c>
      <c r="E97" s="62" t="s">
        <v>95</v>
      </c>
      <c r="F97" s="62" t="s">
        <v>95</v>
      </c>
      <c r="G97" s="62" t="s">
        <v>95</v>
      </c>
      <c r="H97" s="62">
        <v>5</v>
      </c>
      <c r="I97" s="62" t="s">
        <v>95</v>
      </c>
      <c r="J97" s="69" t="s">
        <v>95</v>
      </c>
      <c r="K97" s="69">
        <v>4</v>
      </c>
      <c r="L97" s="34"/>
      <c r="M97" s="35">
        <f t="shared" si="38"/>
        <v>51.56233886769104</v>
      </c>
      <c r="N97" s="35">
        <f t="shared" si="37"/>
        <v>41.24987109415283</v>
      </c>
      <c r="P97" s="53" t="s">
        <v>55</v>
      </c>
      <c r="Q97" s="59">
        <v>9697</v>
      </c>
    </row>
    <row r="98" spans="1:17" ht="13.5">
      <c r="A98" s="31" t="s">
        <v>57</v>
      </c>
      <c r="B98" s="62">
        <v>3</v>
      </c>
      <c r="C98" s="62" t="s">
        <v>95</v>
      </c>
      <c r="D98" s="62">
        <v>3</v>
      </c>
      <c r="E98" s="62">
        <v>2</v>
      </c>
      <c r="F98" s="62" t="s">
        <v>95</v>
      </c>
      <c r="G98" s="62" t="s">
        <v>95</v>
      </c>
      <c r="H98" s="62">
        <v>4</v>
      </c>
      <c r="I98" s="62">
        <v>1</v>
      </c>
      <c r="J98" s="69" t="s">
        <v>95</v>
      </c>
      <c r="K98" s="69">
        <v>3</v>
      </c>
      <c r="L98" s="34">
        <f>B98/Q98*100000</f>
        <v>26.375945138034112</v>
      </c>
      <c r="M98" s="35">
        <f t="shared" si="38"/>
        <v>35.16792685071215</v>
      </c>
      <c r="N98" s="35">
        <f t="shared" si="37"/>
        <v>26.375945138034112</v>
      </c>
      <c r="P98" s="53" t="s">
        <v>57</v>
      </c>
      <c r="Q98" s="59">
        <v>11374</v>
      </c>
    </row>
    <row r="99" spans="1:17" ht="13.5">
      <c r="A99" s="31" t="s">
        <v>58</v>
      </c>
      <c r="B99" s="62" t="s">
        <v>95</v>
      </c>
      <c r="C99" s="62" t="s">
        <v>95</v>
      </c>
      <c r="D99" s="62" t="s">
        <v>95</v>
      </c>
      <c r="E99" s="62" t="s">
        <v>95</v>
      </c>
      <c r="F99" s="62" t="s">
        <v>95</v>
      </c>
      <c r="G99" s="62" t="s">
        <v>95</v>
      </c>
      <c r="H99" s="62">
        <v>4</v>
      </c>
      <c r="I99" s="62">
        <v>1</v>
      </c>
      <c r="J99" s="69" t="s">
        <v>95</v>
      </c>
      <c r="K99" s="69">
        <v>4</v>
      </c>
      <c r="L99" s="34"/>
      <c r="M99" s="35">
        <f t="shared" si="38"/>
        <v>50.53695514845231</v>
      </c>
      <c r="N99" s="35">
        <f t="shared" si="37"/>
        <v>50.53695514845231</v>
      </c>
      <c r="P99" s="53" t="s">
        <v>58</v>
      </c>
      <c r="Q99" s="59">
        <v>7915</v>
      </c>
    </row>
    <row r="100" spans="1:17" ht="13.5">
      <c r="A100" s="31" t="s">
        <v>89</v>
      </c>
      <c r="B100" s="62">
        <v>1</v>
      </c>
      <c r="C100" s="62" t="s">
        <v>95</v>
      </c>
      <c r="D100" s="62">
        <v>1</v>
      </c>
      <c r="E100" s="62">
        <v>1</v>
      </c>
      <c r="F100" s="62" t="s">
        <v>95</v>
      </c>
      <c r="G100" s="62">
        <v>1</v>
      </c>
      <c r="H100" s="62">
        <v>5</v>
      </c>
      <c r="I100" s="62">
        <v>1</v>
      </c>
      <c r="J100" s="69" t="s">
        <v>95</v>
      </c>
      <c r="K100" s="69">
        <v>5</v>
      </c>
      <c r="L100" s="34">
        <f>B100/Q100*100000</f>
        <v>10.459156991946449</v>
      </c>
      <c r="M100" s="35">
        <f t="shared" si="38"/>
        <v>52.29578495973225</v>
      </c>
      <c r="N100" s="50">
        <f t="shared" si="37"/>
        <v>52.29578495973225</v>
      </c>
      <c r="P100" s="53" t="s">
        <v>89</v>
      </c>
      <c r="Q100" s="59">
        <v>9561</v>
      </c>
    </row>
    <row r="101" spans="1:17" ht="14.25" thickBot="1">
      <c r="A101" s="44"/>
      <c r="B101" s="67"/>
      <c r="C101" s="67"/>
      <c r="D101" s="67"/>
      <c r="E101" s="67"/>
      <c r="F101" s="67"/>
      <c r="G101" s="67"/>
      <c r="H101" s="67"/>
      <c r="I101" s="67"/>
      <c r="J101" s="71"/>
      <c r="K101" s="71"/>
      <c r="L101" s="45"/>
      <c r="M101" s="46"/>
      <c r="N101" s="51"/>
      <c r="P101" s="57"/>
      <c r="Q101" s="60"/>
    </row>
    <row r="102" spans="1:13" ht="13.5">
      <c r="A102" s="52" t="s">
        <v>109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1:13" ht="13.5">
      <c r="A103" s="52" t="s">
        <v>110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3.5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</sheetData>
  <mergeCells count="4">
    <mergeCell ref="A1:N1"/>
    <mergeCell ref="B3:K3"/>
    <mergeCell ref="L3:N3"/>
    <mergeCell ref="L5:L6"/>
  </mergeCells>
  <printOptions/>
  <pageMargins left="0.75" right="0.75" top="1" bottom="0.7" header="0.512" footer="0.512"/>
  <pageSetup horizontalDpi="600" verticalDpi="600" orientation="portrait" paperSize="9" scale="83" r:id="rId1"/>
  <colBreaks count="1" manualBreakCount="1">
    <brk id="14" max="65535" man="1"/>
  </colBreaks>
  <ignoredErrors>
    <ignoredError sqref="I30 K23 H23:I23 D23:E23 D35 D37 B37 B35 B23 Q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 </cp:lastModifiedBy>
  <cp:lastPrinted>2008-02-04T02:13:34Z</cp:lastPrinted>
  <dcterms:created xsi:type="dcterms:W3CDTF">2002-12-13T06:31:18Z</dcterms:created>
  <dcterms:modified xsi:type="dcterms:W3CDTF">2008-02-04T04:35:50Z</dcterms:modified>
  <cp:category/>
  <cp:version/>
  <cp:contentType/>
  <cp:contentStatus/>
</cp:coreProperties>
</file>