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15" windowWidth="8460" windowHeight="8760" activeTab="0"/>
  </bookViews>
  <sheets>
    <sheet name="薬１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<sst xmlns="http://schemas.openxmlformats.org/spreadsheetml/2006/main" count="56" uniqueCount="44">
  <si>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</si>
  <si>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</si>
  <si>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</si>
  <si>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</si>
  <si>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</si>
  <si>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</si>
  <si>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</si>
  <si>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</si>
  <si>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</si>
  <si>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</si>
  <si>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不  　　詳</t>
  </si>
  <si>
    <t>人口</t>
  </si>
  <si>
    <t xml:space="preserve">  薬局の従事者</t>
  </si>
  <si>
    <t>薬局の開設者又は法人の代表者</t>
  </si>
  <si>
    <t>薬局の勤務者</t>
  </si>
  <si>
    <t>　病院・診療所の従事者</t>
  </si>
  <si>
    <t>病院・診療所で調剤業務に従事する者</t>
  </si>
  <si>
    <t>病院・診療所で検査業務に従事する者</t>
  </si>
  <si>
    <t>　</t>
  </si>
  <si>
    <t>病院・診療所でその他の業務に業務に従事する者</t>
  </si>
  <si>
    <t>　大学の従事者</t>
  </si>
  <si>
    <t>大学の勤務者（研究・教育）</t>
  </si>
  <si>
    <t>大学院生又は研究生</t>
  </si>
  <si>
    <t>　医薬品関係企業の従事者</t>
  </si>
  <si>
    <t>医薬品の製造業・輸入販売業（研究・開発、営業、</t>
  </si>
  <si>
    <t>その他）に従事する者　１）</t>
  </si>
  <si>
    <t>医薬品販売業（薬種商を含む。）に従事する者　２）</t>
  </si>
  <si>
    <t>　衛生行政機関又は保健衛生施設の従事者</t>
  </si>
  <si>
    <t>注：１）製薬会社（その研究所を含む。）、血液センター等医薬品の製造業又は輸入販売業に従事する者。</t>
  </si>
  <si>
    <t>　　２）一般販売業（卸売一般販売業を含む。）、薬種商等医薬品の販売業に従事する者。</t>
  </si>
  <si>
    <t>　　　　　　　　　　　　　　　　　　　　　表９　施設・業務の種別にみた薬剤師数及び構成割合</t>
  </si>
  <si>
    <t>　その他の業務の従事者</t>
  </si>
  <si>
    <t>　無職の者</t>
  </si>
  <si>
    <t>平成20年</t>
  </si>
  <si>
    <t>（％）</t>
  </si>
  <si>
    <t>20年10.1</t>
  </si>
  <si>
    <t>20年</t>
  </si>
  <si>
    <t>　</t>
  </si>
  <si>
    <t>　</t>
  </si>
  <si>
    <t>薬剤師数</t>
  </si>
  <si>
    <t>平成22年</t>
  </si>
  <si>
    <t>22年</t>
  </si>
  <si>
    <r>
      <t>H2</t>
    </r>
    <r>
      <rPr>
        <sz val="11"/>
        <rFont val="ＭＳ Ｐゴシック"/>
        <family val="3"/>
      </rPr>
      <t>2.10.1</t>
    </r>
    <r>
      <rPr>
        <sz val="11"/>
        <rFont val="ＭＳ Ｐゴシック"/>
        <family val="3"/>
      </rPr>
      <t>国勢調査基本集計</t>
    </r>
  </si>
  <si>
    <t>22年10.1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</si>
</sst>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  <numFmt numFmtId="189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8" fontId="2" fillId="0" borderId="5" xfId="17" applyFont="1" applyFill="1" applyBorder="1" applyAlignment="1">
      <alignment/>
    </xf>
    <xf numFmtId="177" fontId="2" fillId="0" borderId="5" xfId="15" applyNumberFormat="1" applyFont="1" applyFill="1" applyBorder="1" applyAlignment="1">
      <alignment/>
    </xf>
    <xf numFmtId="18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8" fontId="2" fillId="0" borderId="8" xfId="17" applyFont="1" applyFill="1" applyBorder="1" applyAlignment="1">
      <alignment/>
    </xf>
    <xf numFmtId="9" fontId="2" fillId="0" borderId="8" xfId="15" applyFont="1" applyFill="1" applyBorder="1" applyAlignment="1">
      <alignment/>
    </xf>
    <xf numFmtId="187" fontId="2" fillId="0" borderId="8" xfId="15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187" fontId="2" fillId="0" borderId="8" xfId="0" applyNumberFormat="1" applyFont="1" applyFill="1" applyBorder="1" applyAlignment="1">
      <alignment/>
    </xf>
    <xf numFmtId="188" fontId="2" fillId="0" borderId="8" xfId="0" applyNumberFormat="1" applyFont="1" applyFill="1" applyBorder="1" applyAlignment="1">
      <alignment/>
    </xf>
    <xf numFmtId="38" fontId="2" fillId="0" borderId="8" xfId="17" applyFont="1" applyFill="1" applyBorder="1" applyAlignment="1">
      <alignment horizontal="right"/>
    </xf>
    <xf numFmtId="38" fontId="2" fillId="0" borderId="12" xfId="17" applyFont="1" applyFill="1" applyBorder="1" applyAlignment="1">
      <alignment/>
    </xf>
    <xf numFmtId="0" fontId="2" fillId="0" borderId="12" xfId="0" applyFont="1" applyFill="1" applyBorder="1" applyAlignment="1">
      <alignment/>
    </xf>
    <xf numFmtId="187" fontId="2" fillId="0" borderId="1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38" fontId="2" fillId="0" borderId="0" xfId="17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0" fillId="0" borderId="0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H7" sqref="H7"/>
    </sheetView>
  </sheetViews>
  <sheetFormatPr defaultColWidth="9.00390625" defaultRowHeight="13.5"/>
  <cols>
    <col min="1" max="1" width="2.625" style="2" customWidth="1"/>
    <col min="2" max="2" width="1.75390625" style="2" customWidth="1"/>
    <col min="3" max="3" width="1.625" style="2" customWidth="1"/>
    <col min="4" max="6" width="9.00390625" style="2" customWidth="1"/>
    <col min="7" max="7" width="9.625" style="2" customWidth="1"/>
    <col min="8" max="10" width="8.625" style="2" customWidth="1"/>
    <col min="11" max="12" width="8.125" style="2" customWidth="1"/>
    <col min="13" max="14" width="8.625" style="2" customWidth="1"/>
    <col min="15" max="15" width="3.75390625" style="2" customWidth="1"/>
    <col min="16" max="16" width="9.00390625" style="2" hidden="1" customWidth="1"/>
    <col min="17" max="17" width="9.25390625" style="2" hidden="1" customWidth="1"/>
    <col min="18" max="16384" width="9.00390625" style="2" customWidth="1"/>
  </cols>
  <sheetData>
    <row r="1" ht="13.5">
      <c r="A1" s="1" t="s">
        <v>30</v>
      </c>
    </row>
    <row r="2" ht="20.25" customHeight="1">
      <c r="M2" s="3" t="s">
        <v>8</v>
      </c>
    </row>
    <row r="3" spans="1:16" ht="12.75" customHeight="1">
      <c r="A3" s="4"/>
      <c r="B3" s="5"/>
      <c r="C3" s="5"/>
      <c r="D3" s="5"/>
      <c r="E3" s="5"/>
      <c r="F3" s="5"/>
      <c r="G3" s="6"/>
      <c r="H3" s="45" t="s">
        <v>9</v>
      </c>
      <c r="I3" s="45"/>
      <c r="J3" s="45"/>
      <c r="K3" s="8"/>
      <c r="L3" s="9"/>
      <c r="M3" s="46" t="s">
        <v>5</v>
      </c>
      <c r="N3" s="47"/>
      <c r="O3" s="10"/>
      <c r="P3" s="50" t="s">
        <v>42</v>
      </c>
    </row>
    <row r="4" spans="1:17" ht="12.75" customHeight="1">
      <c r="A4" s="11"/>
      <c r="B4" s="12"/>
      <c r="C4" s="12"/>
      <c r="D4" s="12"/>
      <c r="E4" s="12"/>
      <c r="F4" s="12"/>
      <c r="G4" s="13"/>
      <c r="H4" s="45" t="s">
        <v>40</v>
      </c>
      <c r="I4" s="45"/>
      <c r="J4" s="7" t="s">
        <v>33</v>
      </c>
      <c r="K4" s="14" t="s">
        <v>3</v>
      </c>
      <c r="L4" s="15" t="s">
        <v>4</v>
      </c>
      <c r="M4" s="48" t="s">
        <v>6</v>
      </c>
      <c r="N4" s="49"/>
      <c r="O4" s="10"/>
      <c r="P4" s="2" t="s">
        <v>11</v>
      </c>
      <c r="Q4" s="2" t="s">
        <v>11</v>
      </c>
    </row>
    <row r="5" spans="1:17" ht="12.75" customHeight="1">
      <c r="A5" s="11"/>
      <c r="B5" s="12"/>
      <c r="C5" s="12"/>
      <c r="D5" s="12"/>
      <c r="E5" s="12"/>
      <c r="F5" s="12"/>
      <c r="G5" s="13"/>
      <c r="H5" s="16" t="s">
        <v>39</v>
      </c>
      <c r="I5" s="16" t="s">
        <v>1</v>
      </c>
      <c r="J5" s="16" t="s">
        <v>39</v>
      </c>
      <c r="K5" s="17" t="s">
        <v>2</v>
      </c>
      <c r="L5" s="18" t="s">
        <v>34</v>
      </c>
      <c r="M5" s="16" t="s">
        <v>7</v>
      </c>
      <c r="N5" s="16" t="s">
        <v>7</v>
      </c>
      <c r="O5" s="19"/>
      <c r="P5" s="2" t="s">
        <v>43</v>
      </c>
      <c r="Q5" s="2" t="s">
        <v>35</v>
      </c>
    </row>
    <row r="6" spans="1:17" ht="12.75" customHeight="1">
      <c r="A6" s="20"/>
      <c r="B6" s="21"/>
      <c r="C6" s="21"/>
      <c r="D6" s="21"/>
      <c r="E6" s="21"/>
      <c r="F6" s="21"/>
      <c r="G6" s="22"/>
      <c r="H6" s="23" t="s">
        <v>2</v>
      </c>
      <c r="I6" s="23" t="s">
        <v>34</v>
      </c>
      <c r="J6" s="23" t="s">
        <v>2</v>
      </c>
      <c r="K6" s="24"/>
      <c r="L6" s="23"/>
      <c r="M6" s="23" t="s">
        <v>41</v>
      </c>
      <c r="N6" s="23" t="s">
        <v>36</v>
      </c>
      <c r="O6" s="25"/>
      <c r="P6" s="50">
        <v>6216289</v>
      </c>
      <c r="Q6" s="26">
        <v>6122000</v>
      </c>
    </row>
    <row r="7" spans="1:17" ht="18.75" customHeight="1">
      <c r="A7" s="4" t="s">
        <v>0</v>
      </c>
      <c r="B7" s="5"/>
      <c r="C7" s="5"/>
      <c r="D7" s="5"/>
      <c r="E7" s="5"/>
      <c r="F7" s="5"/>
      <c r="G7" s="6"/>
      <c r="H7" s="27">
        <f>H9+H13+H18+H22+H27+H29+H31+H33</f>
        <v>12254</v>
      </c>
      <c r="I7" s="28">
        <v>100</v>
      </c>
      <c r="J7" s="27">
        <v>12227</v>
      </c>
      <c r="K7" s="29">
        <f>H7-J7</f>
        <v>27</v>
      </c>
      <c r="L7" s="30">
        <f>K7/J7*100</f>
        <v>0.22082276928109923</v>
      </c>
      <c r="M7" s="30">
        <f>H7/P7*100000</f>
        <v>197.12725711433302</v>
      </c>
      <c r="N7" s="30">
        <f>J7/Q7*100000</f>
        <v>199.72231296961778</v>
      </c>
      <c r="O7" s="31"/>
      <c r="P7" s="50">
        <v>6216289</v>
      </c>
      <c r="Q7" s="26">
        <f>Q$6</f>
        <v>6122000</v>
      </c>
    </row>
    <row r="8" spans="1:17" ht="13.5">
      <c r="A8" s="11"/>
      <c r="B8" s="12"/>
      <c r="C8" s="12"/>
      <c r="D8" s="12"/>
      <c r="E8" s="12"/>
      <c r="F8" s="12"/>
      <c r="G8" s="13"/>
      <c r="H8" s="32"/>
      <c r="I8" s="33"/>
      <c r="J8" s="32"/>
      <c r="K8" s="34"/>
      <c r="L8" s="35"/>
      <c r="M8" s="36"/>
      <c r="N8" s="35" t="s">
        <v>37</v>
      </c>
      <c r="O8" s="31"/>
      <c r="P8" s="50">
        <v>6216289</v>
      </c>
      <c r="Q8" s="26">
        <f>Q$6</f>
        <v>6122000</v>
      </c>
    </row>
    <row r="9" spans="1:17" ht="13.5">
      <c r="A9" s="11" t="s">
        <v>12</v>
      </c>
      <c r="B9" s="12"/>
      <c r="C9" s="12"/>
      <c r="D9" s="12"/>
      <c r="E9" s="12"/>
      <c r="F9" s="12"/>
      <c r="G9" s="13"/>
      <c r="H9" s="32">
        <f>SUM(H10:H11)</f>
        <v>7067</v>
      </c>
      <c r="I9" s="35">
        <f>H9/H7*100</f>
        <v>57.670964582993314</v>
      </c>
      <c r="J9" s="32">
        <v>6704</v>
      </c>
      <c r="K9" s="37">
        <f>H9-J9</f>
        <v>363</v>
      </c>
      <c r="L9" s="35">
        <f>K9/J9*100</f>
        <v>5.414677804295943</v>
      </c>
      <c r="M9" s="35">
        <f aca="true" t="shared" si="0" ref="M9:M33">H9/P9*100000</f>
        <v>113.68519063383313</v>
      </c>
      <c r="N9" s="35">
        <f aca="true" t="shared" si="1" ref="N9:N33">J9/Q9*100000</f>
        <v>109.50669715779158</v>
      </c>
      <c r="O9" s="31"/>
      <c r="P9" s="50">
        <v>6216289</v>
      </c>
      <c r="Q9" s="26">
        <f>Q$6</f>
        <v>6122000</v>
      </c>
    </row>
    <row r="10" spans="1:17" ht="13.5">
      <c r="A10" s="11"/>
      <c r="B10" s="12" t="s">
        <v>13</v>
      </c>
      <c r="C10" s="12"/>
      <c r="D10" s="12"/>
      <c r="E10" s="12"/>
      <c r="F10" s="12"/>
      <c r="G10" s="13"/>
      <c r="H10" s="32">
        <v>668</v>
      </c>
      <c r="I10" s="35">
        <f>H10/H7*100</f>
        <v>5.451281214297373</v>
      </c>
      <c r="J10" s="32">
        <v>697</v>
      </c>
      <c r="K10" s="37">
        <f>H10-J10</f>
        <v>-29</v>
      </c>
      <c r="L10" s="38">
        <f aca="true" t="shared" si="2" ref="L10:L33">K10/J10*100</f>
        <v>-4.160688665710186</v>
      </c>
      <c r="M10" s="35">
        <f t="shared" si="0"/>
        <v>10.745961135333316</v>
      </c>
      <c r="N10" s="35">
        <f t="shared" si="1"/>
        <v>11.385168245671348</v>
      </c>
      <c r="O10" s="31"/>
      <c r="P10" s="50">
        <v>6216289</v>
      </c>
      <c r="Q10" s="26">
        <f>Q$6</f>
        <v>6122000</v>
      </c>
    </row>
    <row r="11" spans="1:17" ht="13.5">
      <c r="A11" s="11"/>
      <c r="B11" s="12" t="s">
        <v>14</v>
      </c>
      <c r="C11" s="12"/>
      <c r="D11" s="12"/>
      <c r="E11" s="12"/>
      <c r="F11" s="12"/>
      <c r="G11" s="13"/>
      <c r="H11" s="32">
        <v>6399</v>
      </c>
      <c r="I11" s="35">
        <f>H11/H7*100</f>
        <v>52.21968336869593</v>
      </c>
      <c r="J11" s="32">
        <v>6007</v>
      </c>
      <c r="K11" s="37">
        <f>H11-J11</f>
        <v>392</v>
      </c>
      <c r="L11" s="35">
        <f t="shared" si="2"/>
        <v>6.525719993341101</v>
      </c>
      <c r="M11" s="35">
        <f t="shared" si="0"/>
        <v>102.93922949849983</v>
      </c>
      <c r="N11" s="35">
        <f t="shared" si="1"/>
        <v>98.12152891212021</v>
      </c>
      <c r="O11" s="31"/>
      <c r="P11" s="50">
        <v>6216289</v>
      </c>
      <c r="Q11" s="26">
        <f>Q$6</f>
        <v>6122000</v>
      </c>
    </row>
    <row r="12" spans="1:17" ht="13.5">
      <c r="A12" s="11"/>
      <c r="B12" s="12"/>
      <c r="C12" s="12"/>
      <c r="D12" s="12"/>
      <c r="E12" s="12"/>
      <c r="F12" s="12"/>
      <c r="G12" s="13"/>
      <c r="H12" s="32"/>
      <c r="I12" s="35"/>
      <c r="J12" s="32"/>
      <c r="K12" s="37"/>
      <c r="L12" s="35"/>
      <c r="M12" s="36"/>
      <c r="N12" s="35" t="s">
        <v>38</v>
      </c>
      <c r="O12" s="31"/>
      <c r="P12" s="50">
        <v>6216289</v>
      </c>
      <c r="Q12" s="26">
        <f>Q$6</f>
        <v>6122000</v>
      </c>
    </row>
    <row r="13" spans="1:17" ht="13.5">
      <c r="A13" s="11" t="s">
        <v>15</v>
      </c>
      <c r="B13" s="12"/>
      <c r="C13" s="12"/>
      <c r="D13" s="12"/>
      <c r="E13" s="12"/>
      <c r="F13" s="12"/>
      <c r="G13" s="13"/>
      <c r="H13" s="32">
        <f>SUM(H14:H16)</f>
        <v>2089</v>
      </c>
      <c r="I13" s="35">
        <f>H13/H7*100</f>
        <v>17.047494695609597</v>
      </c>
      <c r="J13" s="32">
        <v>2010</v>
      </c>
      <c r="K13" s="37">
        <f>H13-J13</f>
        <v>79</v>
      </c>
      <c r="L13" s="38">
        <f t="shared" si="2"/>
        <v>3.9303482587064673</v>
      </c>
      <c r="M13" s="35">
        <f t="shared" si="0"/>
        <v>33.605258700166615</v>
      </c>
      <c r="N13" s="35">
        <f t="shared" si="1"/>
        <v>32.832407709898725</v>
      </c>
      <c r="O13" s="31"/>
      <c r="P13" s="50">
        <v>6216289</v>
      </c>
      <c r="Q13" s="26">
        <f>Q$6</f>
        <v>6122000</v>
      </c>
    </row>
    <row r="14" spans="1:17" ht="13.5">
      <c r="A14" s="11"/>
      <c r="B14" s="12" t="s">
        <v>16</v>
      </c>
      <c r="C14" s="12"/>
      <c r="D14" s="12"/>
      <c r="E14" s="12"/>
      <c r="F14" s="12"/>
      <c r="G14" s="13"/>
      <c r="H14" s="32">
        <v>2005</v>
      </c>
      <c r="I14" s="35">
        <f>H14/H7*100</f>
        <v>16.362004243512324</v>
      </c>
      <c r="J14" s="32">
        <v>1928</v>
      </c>
      <c r="K14" s="37">
        <f>H14-J14</f>
        <v>77</v>
      </c>
      <c r="L14" s="38">
        <f t="shared" si="2"/>
        <v>3.993775933609958</v>
      </c>
      <c r="M14" s="35">
        <f t="shared" si="0"/>
        <v>32.25397017416661</v>
      </c>
      <c r="N14" s="35">
        <f t="shared" si="1"/>
        <v>31.49297615158445</v>
      </c>
      <c r="O14" s="31"/>
      <c r="P14" s="50">
        <v>6216289</v>
      </c>
      <c r="Q14" s="26">
        <f>Q$6</f>
        <v>6122000</v>
      </c>
    </row>
    <row r="15" spans="1:17" ht="13.5">
      <c r="A15" s="11"/>
      <c r="B15" s="12" t="s">
        <v>17</v>
      </c>
      <c r="C15" s="12"/>
      <c r="D15" s="12"/>
      <c r="E15" s="12"/>
      <c r="F15" s="12"/>
      <c r="G15" s="13"/>
      <c r="H15" s="32">
        <v>3</v>
      </c>
      <c r="I15" s="35">
        <f>H15/H7*100</f>
        <v>0.02448180186061694</v>
      </c>
      <c r="J15" s="32">
        <v>3</v>
      </c>
      <c r="K15" s="37">
        <f>H15-J15</f>
        <v>0</v>
      </c>
      <c r="L15" s="38">
        <f t="shared" si="2"/>
        <v>0</v>
      </c>
      <c r="M15" s="35">
        <f t="shared" si="0"/>
        <v>0.04826030449999992</v>
      </c>
      <c r="N15" s="35">
        <f t="shared" si="1"/>
        <v>0.04900359359686377</v>
      </c>
      <c r="O15" s="31"/>
      <c r="P15" s="50">
        <v>6216289</v>
      </c>
      <c r="Q15" s="26">
        <f>Q$6</f>
        <v>6122000</v>
      </c>
    </row>
    <row r="16" spans="1:17" ht="13.5">
      <c r="A16" s="11"/>
      <c r="B16" s="12" t="s">
        <v>19</v>
      </c>
      <c r="C16" s="12"/>
      <c r="D16" s="12"/>
      <c r="E16" s="12"/>
      <c r="F16" s="12"/>
      <c r="G16" s="13"/>
      <c r="H16" s="32">
        <v>81</v>
      </c>
      <c r="I16" s="35">
        <f>H16/H7*100</f>
        <v>0.6610086502366574</v>
      </c>
      <c r="J16" s="32">
        <v>79</v>
      </c>
      <c r="K16" s="37">
        <f>H16-J16</f>
        <v>2</v>
      </c>
      <c r="L16" s="38">
        <f t="shared" si="2"/>
        <v>2.5316455696202533</v>
      </c>
      <c r="M16" s="35">
        <f t="shared" si="0"/>
        <v>1.3030282214999978</v>
      </c>
      <c r="N16" s="35">
        <f t="shared" si="1"/>
        <v>1.2904279647174126</v>
      </c>
      <c r="O16" s="31"/>
      <c r="P16" s="50">
        <v>6216289</v>
      </c>
      <c r="Q16" s="26">
        <f>Q$6</f>
        <v>6122000</v>
      </c>
    </row>
    <row r="17" spans="1:17" ht="13.5">
      <c r="A17" s="11" t="s">
        <v>18</v>
      </c>
      <c r="B17" s="12"/>
      <c r="C17" s="12"/>
      <c r="D17" s="12"/>
      <c r="E17" s="12"/>
      <c r="F17" s="12"/>
      <c r="G17" s="13"/>
      <c r="H17" s="32"/>
      <c r="I17" s="35"/>
      <c r="J17" s="32"/>
      <c r="K17" s="37"/>
      <c r="L17" s="38"/>
      <c r="M17" s="35"/>
      <c r="N17" s="35" t="s">
        <v>37</v>
      </c>
      <c r="O17" s="31"/>
      <c r="P17" s="50">
        <v>6216289</v>
      </c>
      <c r="Q17" s="26">
        <f>Q$6</f>
        <v>6122000</v>
      </c>
    </row>
    <row r="18" spans="1:17" ht="13.5">
      <c r="A18" s="11" t="s">
        <v>20</v>
      </c>
      <c r="B18" s="12"/>
      <c r="C18" s="12"/>
      <c r="D18" s="12"/>
      <c r="E18" s="12"/>
      <c r="F18" s="12"/>
      <c r="G18" s="13"/>
      <c r="H18" s="32">
        <f>SUM(H19:H20)</f>
        <v>599</v>
      </c>
      <c r="I18" s="35">
        <f>H18/H7*100</f>
        <v>4.888199771503183</v>
      </c>
      <c r="J18" s="32">
        <v>787</v>
      </c>
      <c r="K18" s="37">
        <f>H18-J18</f>
        <v>-188</v>
      </c>
      <c r="L18" s="38">
        <f t="shared" si="2"/>
        <v>-23.88818297331639</v>
      </c>
      <c r="M18" s="35">
        <f t="shared" si="0"/>
        <v>9.635974131833317</v>
      </c>
      <c r="N18" s="35">
        <f t="shared" si="1"/>
        <v>12.855276053577263</v>
      </c>
      <c r="O18" s="31"/>
      <c r="P18" s="50">
        <v>6216289</v>
      </c>
      <c r="Q18" s="26">
        <f>Q$6</f>
        <v>6122000</v>
      </c>
    </row>
    <row r="19" spans="1:17" ht="13.5">
      <c r="A19" s="11"/>
      <c r="B19" s="12" t="s">
        <v>21</v>
      </c>
      <c r="C19" s="12"/>
      <c r="D19" s="12"/>
      <c r="E19" s="12"/>
      <c r="F19" s="12"/>
      <c r="G19" s="13"/>
      <c r="H19" s="32">
        <v>328</v>
      </c>
      <c r="I19" s="35">
        <f>H19/H7*100</f>
        <v>2.6766770034274523</v>
      </c>
      <c r="J19" s="32">
        <v>298</v>
      </c>
      <c r="K19" s="37">
        <f>H19-J19</f>
        <v>30</v>
      </c>
      <c r="L19" s="38">
        <f t="shared" si="2"/>
        <v>10.06711409395973</v>
      </c>
      <c r="M19" s="35">
        <f t="shared" si="0"/>
        <v>5.276459958666658</v>
      </c>
      <c r="N19" s="35">
        <f t="shared" si="1"/>
        <v>4.867690297288467</v>
      </c>
      <c r="O19" s="31"/>
      <c r="P19" s="50">
        <v>6216289</v>
      </c>
      <c r="Q19" s="26">
        <f>Q$6</f>
        <v>6122000</v>
      </c>
    </row>
    <row r="20" spans="1:17" ht="13.5">
      <c r="A20" s="11"/>
      <c r="B20" s="12" t="s">
        <v>22</v>
      </c>
      <c r="C20" s="12"/>
      <c r="D20" s="12"/>
      <c r="E20" s="12"/>
      <c r="F20" s="12"/>
      <c r="G20" s="13"/>
      <c r="H20" s="32">
        <v>271</v>
      </c>
      <c r="I20" s="35">
        <f>H20/H7*100</f>
        <v>2.21152276807573</v>
      </c>
      <c r="J20" s="32">
        <v>489</v>
      </c>
      <c r="K20" s="37">
        <f>H20-J20</f>
        <v>-218</v>
      </c>
      <c r="L20" s="38">
        <f t="shared" si="2"/>
        <v>-44.580777096114524</v>
      </c>
      <c r="M20" s="35">
        <f t="shared" si="0"/>
        <v>4.35951417316666</v>
      </c>
      <c r="N20" s="35">
        <f t="shared" si="1"/>
        <v>7.987585756288794</v>
      </c>
      <c r="O20" s="31"/>
      <c r="P20" s="50">
        <v>6216289</v>
      </c>
      <c r="Q20" s="26">
        <f>Q$6</f>
        <v>6122000</v>
      </c>
    </row>
    <row r="21" spans="1:17" ht="13.5">
      <c r="A21" s="11"/>
      <c r="B21" s="12"/>
      <c r="C21" s="12"/>
      <c r="D21" s="12"/>
      <c r="E21" s="12"/>
      <c r="F21" s="12"/>
      <c r="G21" s="13"/>
      <c r="H21" s="32"/>
      <c r="I21" s="35"/>
      <c r="J21" s="32"/>
      <c r="K21" s="37"/>
      <c r="L21" s="38"/>
      <c r="M21" s="36"/>
      <c r="N21" s="35" t="s">
        <v>37</v>
      </c>
      <c r="O21" s="31"/>
      <c r="P21" s="50">
        <v>6216289</v>
      </c>
      <c r="Q21" s="26">
        <f>Q$6</f>
        <v>6122000</v>
      </c>
    </row>
    <row r="22" spans="1:17" ht="13.5">
      <c r="A22" s="11" t="s">
        <v>23</v>
      </c>
      <c r="B22" s="12"/>
      <c r="C22" s="12"/>
      <c r="D22" s="12"/>
      <c r="E22" s="12"/>
      <c r="F22" s="12"/>
      <c r="G22" s="13"/>
      <c r="H22" s="32">
        <f>H24+H25</f>
        <v>1471</v>
      </c>
      <c r="I22" s="35">
        <f>H22/H7*100</f>
        <v>12.004243512322507</v>
      </c>
      <c r="J22" s="32">
        <v>1650</v>
      </c>
      <c r="K22" s="37">
        <f>H22-J22</f>
        <v>-179</v>
      </c>
      <c r="L22" s="38">
        <f t="shared" si="2"/>
        <v>-10.84848484848485</v>
      </c>
      <c r="M22" s="35">
        <f t="shared" si="0"/>
        <v>23.663635973166627</v>
      </c>
      <c r="N22" s="35">
        <f t="shared" si="1"/>
        <v>26.95197647827507</v>
      </c>
      <c r="O22" s="31"/>
      <c r="P22" s="50">
        <v>6216289</v>
      </c>
      <c r="Q22" s="26">
        <f>Q$6</f>
        <v>6122000</v>
      </c>
    </row>
    <row r="23" spans="1:17" ht="13.5">
      <c r="A23" s="11"/>
      <c r="B23" s="12" t="s">
        <v>24</v>
      </c>
      <c r="C23" s="12"/>
      <c r="D23" s="12"/>
      <c r="E23" s="12"/>
      <c r="F23" s="12"/>
      <c r="G23" s="13"/>
      <c r="H23" s="32"/>
      <c r="I23" s="35"/>
      <c r="J23" s="32"/>
      <c r="K23" s="37"/>
      <c r="L23" s="38"/>
      <c r="M23" s="35"/>
      <c r="N23" s="35" t="s">
        <v>37</v>
      </c>
      <c r="O23" s="31"/>
      <c r="P23" s="50">
        <v>6216289</v>
      </c>
      <c r="Q23" s="26">
        <f>Q$6</f>
        <v>6122000</v>
      </c>
    </row>
    <row r="24" spans="1:17" ht="13.5">
      <c r="A24" s="11"/>
      <c r="B24" s="12" t="s">
        <v>25</v>
      </c>
      <c r="C24" s="12"/>
      <c r="D24" s="12"/>
      <c r="E24" s="12"/>
      <c r="F24" s="12"/>
      <c r="G24" s="13"/>
      <c r="H24" s="32">
        <v>639</v>
      </c>
      <c r="I24" s="35">
        <f>H24/H7*100</f>
        <v>5.214623796311408</v>
      </c>
      <c r="J24" s="32">
        <v>669</v>
      </c>
      <c r="K24" s="37">
        <f>H24-J24</f>
        <v>-30</v>
      </c>
      <c r="L24" s="38">
        <f t="shared" si="2"/>
        <v>-4.484304932735426</v>
      </c>
      <c r="M24" s="35">
        <f t="shared" si="0"/>
        <v>10.279444858499982</v>
      </c>
      <c r="N24" s="35">
        <f>J24/Q24*100000</f>
        <v>10.927801372100621</v>
      </c>
      <c r="O24" s="31"/>
      <c r="P24" s="50">
        <v>6216289</v>
      </c>
      <c r="Q24" s="26">
        <f>Q$6</f>
        <v>6122000</v>
      </c>
    </row>
    <row r="25" spans="1:17" ht="13.5">
      <c r="A25" s="11"/>
      <c r="B25" s="12" t="s">
        <v>26</v>
      </c>
      <c r="C25" s="12"/>
      <c r="D25" s="12"/>
      <c r="E25" s="12"/>
      <c r="F25" s="12"/>
      <c r="G25" s="13"/>
      <c r="H25" s="32">
        <v>832</v>
      </c>
      <c r="I25" s="35">
        <f>H25/H7*100</f>
        <v>6.7896197160110985</v>
      </c>
      <c r="J25" s="32">
        <v>981</v>
      </c>
      <c r="K25" s="37">
        <f>H25-J25</f>
        <v>-149</v>
      </c>
      <c r="L25" s="38">
        <f t="shared" si="2"/>
        <v>-15.188583078491336</v>
      </c>
      <c r="M25" s="35">
        <f t="shared" si="0"/>
        <v>13.384191114666644</v>
      </c>
      <c r="N25" s="35">
        <f t="shared" si="1"/>
        <v>16.024175106174454</v>
      </c>
      <c r="O25" s="31"/>
      <c r="P25" s="50">
        <v>6216289</v>
      </c>
      <c r="Q25" s="26">
        <f>Q$6</f>
        <v>6122000</v>
      </c>
    </row>
    <row r="26" spans="1:17" ht="13.5">
      <c r="A26" s="11"/>
      <c r="B26" s="12"/>
      <c r="C26" s="12"/>
      <c r="D26" s="12"/>
      <c r="E26" s="12"/>
      <c r="F26" s="12"/>
      <c r="G26" s="13"/>
      <c r="H26" s="32"/>
      <c r="I26" s="35"/>
      <c r="J26" s="32"/>
      <c r="K26" s="37"/>
      <c r="L26" s="38"/>
      <c r="M26" s="35"/>
      <c r="N26" s="35" t="s">
        <v>37</v>
      </c>
      <c r="O26" s="31"/>
      <c r="P26" s="50">
        <v>6216289</v>
      </c>
      <c r="Q26" s="26">
        <f>Q$6</f>
        <v>6122000</v>
      </c>
    </row>
    <row r="27" spans="1:17" ht="13.5">
      <c r="A27" s="11" t="s">
        <v>27</v>
      </c>
      <c r="B27" s="12"/>
      <c r="C27" s="12"/>
      <c r="D27" s="12"/>
      <c r="E27" s="12"/>
      <c r="F27" s="12"/>
      <c r="G27" s="13"/>
      <c r="H27" s="32">
        <v>200</v>
      </c>
      <c r="I27" s="35">
        <f>H27/H7*100</f>
        <v>1.6321201240411296</v>
      </c>
      <c r="J27" s="32">
        <v>189</v>
      </c>
      <c r="K27" s="37">
        <f>H27-J27</f>
        <v>11</v>
      </c>
      <c r="L27" s="38">
        <f t="shared" si="2"/>
        <v>5.82010582010582</v>
      </c>
      <c r="M27" s="35">
        <f t="shared" si="0"/>
        <v>3.217353633333328</v>
      </c>
      <c r="N27" s="35">
        <f t="shared" si="1"/>
        <v>3.0872263966024174</v>
      </c>
      <c r="O27" s="31"/>
      <c r="P27" s="50">
        <v>6216289</v>
      </c>
      <c r="Q27" s="26">
        <f>Q$6</f>
        <v>6122000</v>
      </c>
    </row>
    <row r="28" spans="1:17" ht="13.5">
      <c r="A28" s="11"/>
      <c r="B28" s="12"/>
      <c r="C28" s="12"/>
      <c r="D28" s="12"/>
      <c r="E28" s="12"/>
      <c r="F28" s="12"/>
      <c r="G28" s="13"/>
      <c r="H28" s="32"/>
      <c r="I28" s="35"/>
      <c r="J28" s="32"/>
      <c r="K28" s="37"/>
      <c r="L28" s="38"/>
      <c r="M28" s="36"/>
      <c r="N28" s="35">
        <f t="shared" si="1"/>
        <v>0</v>
      </c>
      <c r="O28" s="31"/>
      <c r="P28" s="50">
        <v>6216289</v>
      </c>
      <c r="Q28" s="26">
        <f>Q$6</f>
        <v>6122000</v>
      </c>
    </row>
    <row r="29" spans="1:17" ht="13.5">
      <c r="A29" s="11" t="s">
        <v>31</v>
      </c>
      <c r="C29" s="12"/>
      <c r="D29" s="12"/>
      <c r="E29" s="12"/>
      <c r="F29" s="12"/>
      <c r="G29" s="13"/>
      <c r="H29" s="32">
        <v>203</v>
      </c>
      <c r="I29" s="35">
        <f>H29/H7*100</f>
        <v>1.6566019259017466</v>
      </c>
      <c r="J29" s="32">
        <v>201</v>
      </c>
      <c r="K29" s="37">
        <f>H29-J29</f>
        <v>2</v>
      </c>
      <c r="L29" s="38">
        <f t="shared" si="2"/>
        <v>0.9950248756218906</v>
      </c>
      <c r="M29" s="35">
        <f t="shared" si="0"/>
        <v>3.2656139378333275</v>
      </c>
      <c r="N29" s="35">
        <f t="shared" si="1"/>
        <v>3.2832407709898725</v>
      </c>
      <c r="O29" s="31"/>
      <c r="P29" s="50">
        <v>6216289</v>
      </c>
      <c r="Q29" s="26">
        <f>Q$6</f>
        <v>6122000</v>
      </c>
    </row>
    <row r="30" spans="1:17" ht="13.5">
      <c r="A30" s="11"/>
      <c r="C30" s="12"/>
      <c r="D30" s="12"/>
      <c r="E30" s="12"/>
      <c r="F30" s="12"/>
      <c r="G30" s="13"/>
      <c r="H30" s="32"/>
      <c r="I30" s="35"/>
      <c r="J30" s="32"/>
      <c r="K30" s="37"/>
      <c r="L30" s="38"/>
      <c r="M30" s="35"/>
      <c r="N30" s="35" t="s">
        <v>37</v>
      </c>
      <c r="O30" s="31"/>
      <c r="P30" s="50">
        <v>6216289</v>
      </c>
      <c r="Q30" s="26">
        <f>Q$6</f>
        <v>6122000</v>
      </c>
    </row>
    <row r="31" spans="1:17" ht="13.5">
      <c r="A31" s="11" t="s">
        <v>32</v>
      </c>
      <c r="C31" s="12"/>
      <c r="D31" s="12"/>
      <c r="E31" s="12"/>
      <c r="F31" s="12"/>
      <c r="G31" s="13"/>
      <c r="H31" s="32">
        <v>625</v>
      </c>
      <c r="I31" s="35">
        <f>H31/H7*100</f>
        <v>5.100375387628529</v>
      </c>
      <c r="J31" s="32">
        <v>686</v>
      </c>
      <c r="K31" s="37">
        <f>H31-J31</f>
        <v>-61</v>
      </c>
      <c r="L31" s="38">
        <f t="shared" si="2"/>
        <v>-8.892128279883382</v>
      </c>
      <c r="M31" s="35">
        <f t="shared" si="0"/>
        <v>10.05423010416665</v>
      </c>
      <c r="N31" s="35">
        <f t="shared" si="1"/>
        <v>11.205488402482848</v>
      </c>
      <c r="O31" s="31"/>
      <c r="P31" s="50">
        <v>6216289</v>
      </c>
      <c r="Q31" s="26">
        <f>Q$6</f>
        <v>6122000</v>
      </c>
    </row>
    <row r="32" spans="1:17" ht="13.5">
      <c r="A32" s="11"/>
      <c r="B32" s="12"/>
      <c r="C32" s="12"/>
      <c r="D32" s="12"/>
      <c r="E32" s="12"/>
      <c r="F32" s="12"/>
      <c r="G32" s="13"/>
      <c r="H32" s="32"/>
      <c r="I32" s="35"/>
      <c r="J32" s="32"/>
      <c r="K32" s="37"/>
      <c r="L32" s="35"/>
      <c r="M32" s="36"/>
      <c r="N32" s="35" t="s">
        <v>38</v>
      </c>
      <c r="O32" s="31"/>
      <c r="P32" s="50">
        <v>6216289</v>
      </c>
      <c r="Q32" s="26"/>
    </row>
    <row r="33" spans="1:17" ht="13.5">
      <c r="A33" s="11" t="s">
        <v>10</v>
      </c>
      <c r="B33" s="12"/>
      <c r="C33" s="12"/>
      <c r="D33" s="12"/>
      <c r="E33" s="12"/>
      <c r="F33" s="12"/>
      <c r="G33" s="13"/>
      <c r="H33" s="39">
        <v>0</v>
      </c>
      <c r="I33" s="35">
        <f>H33/H9*100</f>
        <v>0</v>
      </c>
      <c r="J33" s="39">
        <v>0</v>
      </c>
      <c r="K33" s="37">
        <f>H33-J33</f>
        <v>0</v>
      </c>
      <c r="L33" s="38">
        <v>0</v>
      </c>
      <c r="M33" s="35">
        <f t="shared" si="0"/>
        <v>0</v>
      </c>
      <c r="N33" s="35">
        <f t="shared" si="1"/>
        <v>0</v>
      </c>
      <c r="O33" s="31"/>
      <c r="P33" s="50">
        <v>6216289</v>
      </c>
      <c r="Q33" s="26">
        <f>Q$6</f>
        <v>6122000</v>
      </c>
    </row>
    <row r="34" spans="1:17" ht="13.5">
      <c r="A34" s="20"/>
      <c r="B34" s="21"/>
      <c r="C34" s="21"/>
      <c r="D34" s="21"/>
      <c r="E34" s="21"/>
      <c r="F34" s="21"/>
      <c r="G34" s="22"/>
      <c r="H34" s="40"/>
      <c r="I34" s="41"/>
      <c r="J34" s="40"/>
      <c r="K34" s="42"/>
      <c r="L34" s="43"/>
      <c r="M34" s="41"/>
      <c r="N34" s="41"/>
      <c r="O34" s="31"/>
      <c r="P34" s="50">
        <v>6216289</v>
      </c>
      <c r="Q34" s="26">
        <f>Q$6</f>
        <v>6122000</v>
      </c>
    </row>
    <row r="35" spans="1:17" ht="13.5">
      <c r="A35" s="12"/>
      <c r="B35" s="12"/>
      <c r="C35" s="12"/>
      <c r="D35" s="12"/>
      <c r="E35" s="12"/>
      <c r="F35" s="12"/>
      <c r="G35" s="12"/>
      <c r="H35" s="44"/>
      <c r="I35" s="12"/>
      <c r="J35" s="44"/>
      <c r="K35" s="12"/>
      <c r="L35" s="31"/>
      <c r="M35" s="12"/>
      <c r="N35" s="12"/>
      <c r="O35" s="31"/>
      <c r="P35" s="50">
        <v>6216289</v>
      </c>
      <c r="Q35" s="26">
        <f>Q$6</f>
        <v>6122000</v>
      </c>
    </row>
    <row r="36" spans="1:17" ht="13.5">
      <c r="A36" s="2" t="s">
        <v>28</v>
      </c>
      <c r="O36" s="31"/>
      <c r="P36" s="26"/>
      <c r="Q36" s="26"/>
    </row>
    <row r="37" spans="1:17" ht="13.5">
      <c r="A37" s="2" t="s">
        <v>29</v>
      </c>
      <c r="P37" s="26"/>
      <c r="Q37" s="26"/>
    </row>
    <row r="38" spans="16:17" ht="13.5">
      <c r="P38" s="26"/>
      <c r="Q38" s="26"/>
    </row>
    <row r="39" ht="13.5">
      <c r="P39" s="26"/>
    </row>
  </sheetData>
  <mergeCells count="4">
    <mergeCell ref="H3:J3"/>
    <mergeCell ref="M3:N3"/>
    <mergeCell ref="H4:I4"/>
    <mergeCell ref="M4:N4"/>
  </mergeCells>
  <printOptions/>
  <pageMargins left="0.45" right="0.38" top="1" bottom="1" header="0.512" footer="0.512"/>
  <pageSetup horizontalDpi="600" verticalDpi="600" orientation="portrait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2004-01-08T05:49:06Z</cp:lastPrinted>
  <dcterms:created xsi:type="dcterms:W3CDTF">2002-01-07T07:05:22Z</dcterms:created>
  <dcterms:modified xsi:type="dcterms:W3CDTF">2012-01-26T03:03:11Z</dcterms:modified>
  <cp:category/>
  <cp:version/>
  <cp:contentType/>
  <cp:contentStatus/>
</cp:coreProperties>
</file>