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4955" windowHeight="8550" activeTab="0"/>
  </bookViews>
  <sheets>
    <sheet name="統計表２" sheetId="1" r:id="rId1"/>
    <sheet name="Sheet2" sheetId="2" r:id="rId2"/>
    <sheet name="Sheet3" sheetId="3" r:id="rId3"/>
  </sheets>
  <definedNames>
    <definedName name="_xlnm.Print_Area" localSheetId="0">'統計表２'!$A$1:$O$131</definedName>
  </definedNames>
  <calcPr fullCalcOnLoad="1"/>
</workbook>
</file>

<file path=xl/sharedStrings.xml><?xml version="1.0" encoding="utf-8"?>
<sst xmlns="http://schemas.openxmlformats.org/spreadsheetml/2006/main" count="156" uniqueCount="126">
  <si>
    <t>統計表２　　二次保健医療圏・保健所・市区町村別にみた病床数及び人口１０万対病床数</t>
  </si>
  <si>
    <t>病　　床　　数</t>
  </si>
  <si>
    <t>人口１０万対病床数</t>
  </si>
  <si>
    <t>人口</t>
  </si>
  <si>
    <t>病院</t>
  </si>
  <si>
    <t>一般</t>
  </si>
  <si>
    <t>精神</t>
  </si>
  <si>
    <t>感染症</t>
  </si>
  <si>
    <t>結核</t>
  </si>
  <si>
    <t>療養型</t>
  </si>
  <si>
    <t>診療所</t>
  </si>
  <si>
    <t>病床群</t>
  </si>
  <si>
    <t>総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</si>
  <si>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</si>
  <si>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</si>
  <si>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</si>
  <si>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</si>
  <si>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</si>
  <si>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</si>
  <si>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</si>
  <si>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</si>
  <si>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</si>
  <si>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（保健所・市町村）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</si>
  <si>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</si>
  <si>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</si>
  <si>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</si>
  <si>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</si>
  <si>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</si>
  <si>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</si>
  <si>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</si>
  <si>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</si>
  <si>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</si>
  <si>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</si>
  <si>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</si>
  <si>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</si>
  <si>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</si>
  <si>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</si>
  <si>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関宿町</t>
  </si>
  <si>
    <t>佐倉保健所</t>
  </si>
  <si>
    <t>成田市</t>
  </si>
  <si>
    <t>佐倉市</t>
  </si>
  <si>
    <t>四街道市</t>
  </si>
  <si>
    <t>八街市</t>
  </si>
  <si>
    <t>印西市</t>
  </si>
  <si>
    <t>酒々井町</t>
  </si>
  <si>
    <t>富里町</t>
  </si>
  <si>
    <t>印旛村</t>
  </si>
  <si>
    <t>白井町</t>
  </si>
  <si>
    <t>本埜村</t>
  </si>
  <si>
    <t>栄町</t>
  </si>
  <si>
    <t>茂原保健所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</si>
  <si>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</si>
  <si>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</si>
  <si>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</si>
  <si>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</si>
  <si>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</si>
  <si>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</si>
  <si>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</si>
  <si>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勝浦保健所</t>
  </si>
  <si>
    <t>勝浦市</t>
  </si>
  <si>
    <t>大多喜町</t>
  </si>
  <si>
    <t>夷隅町</t>
  </si>
  <si>
    <t>御宿町</t>
  </si>
  <si>
    <t>大原町</t>
  </si>
  <si>
    <t>岬町</t>
  </si>
  <si>
    <t>市原保健所</t>
  </si>
  <si>
    <t>市原市</t>
  </si>
  <si>
    <t>平成12年10月1日現在</t>
  </si>
  <si>
    <t>木更津保健所</t>
  </si>
  <si>
    <t>木更津市</t>
  </si>
  <si>
    <t>君津市</t>
  </si>
  <si>
    <t>富津市</t>
  </si>
  <si>
    <t>袖ヶ浦市</t>
  </si>
  <si>
    <t>船橋保健所</t>
  </si>
  <si>
    <t>船橋市</t>
  </si>
  <si>
    <t>鎌ヶ谷市</t>
  </si>
  <si>
    <t>柏保健所</t>
  </si>
  <si>
    <t>柏市</t>
  </si>
  <si>
    <t>流山市</t>
  </si>
  <si>
    <t>我孫子市</t>
  </si>
  <si>
    <t>沼南町</t>
  </si>
  <si>
    <t>習志野保健所</t>
  </si>
  <si>
    <t>習志野市</t>
  </si>
  <si>
    <t>八千代市</t>
  </si>
  <si>
    <t>香取保健所</t>
  </si>
  <si>
    <t>佐原市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</si>
  <si>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</si>
  <si>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</si>
  <si>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</si>
  <si>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</si>
  <si>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</si>
  <si>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</si>
  <si>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</si>
  <si>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</si>
  <si>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</si>
  <si>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海匝保健所</t>
  </si>
  <si>
    <t>銚子市</t>
  </si>
  <si>
    <t>八日市場市</t>
  </si>
  <si>
    <t>旭市</t>
  </si>
  <si>
    <t>海上町</t>
  </si>
  <si>
    <t>飯岡町</t>
  </si>
  <si>
    <t>光町</t>
  </si>
  <si>
    <t>野栄町</t>
  </si>
  <si>
    <t>山武保健所</t>
  </si>
  <si>
    <t>東金市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</si>
  <si>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</si>
  <si>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</si>
  <si>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</si>
  <si>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</si>
  <si>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</si>
  <si>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</si>
  <si>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</si>
  <si>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</si>
  <si>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安房保健所</t>
  </si>
  <si>
    <t>館山市</t>
  </si>
  <si>
    <t>鴨川市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</si>
  <si>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</si>
  <si>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</si>
  <si>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</si>
  <si>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</si>
  <si>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</si>
  <si>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</si>
  <si>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</si>
  <si>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</si>
  <si>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</si>
  <si>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注）人口１０万対比率算出のために用いた人口は、総務省統計局発表「平成１２年１０月１日現在国勢調査確定数」である。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</si>
</sst>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;&quot;-&quot;"/>
  </numFmts>
  <fonts count="8">
    <font>
      <sz val="11"/>
      <name val="ＭＳ Ｐゴシック"/>
      <family val="0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b/>
      <sz val="11"/>
      <name val="ＭＳ Ｐゴシック"/>
      <family val="0"/>
    </font>
    <font>
      <sz val="11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77" fontId="6" fillId="0" borderId="16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176" fontId="6" fillId="0" borderId="3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7" xfId="0" applyNumberFormat="1" applyFont="1" applyBorder="1" applyAlignment="1">
      <alignment/>
    </xf>
    <xf numFmtId="0" fontId="7" fillId="0" borderId="3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176" fontId="0" fillId="0" borderId="3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3" xfId="0" applyNumberFormat="1" applyFont="1" applyBorder="1" applyAlignment="1">
      <alignment/>
    </xf>
    <xf numFmtId="0" fontId="6" fillId="0" borderId="12" xfId="0" applyFont="1" applyBorder="1" applyAlignment="1">
      <alignment horizontal="distributed"/>
    </xf>
    <xf numFmtId="176" fontId="6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177" fontId="6" fillId="0" borderId="18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6" fillId="0" borderId="0" xfId="0" applyNumberFormat="1" applyFont="1" applyAlignment="1">
      <alignment horizontal="center"/>
    </xf>
    <xf numFmtId="176" fontId="0" fillId="0" borderId="1" xfId="0" applyNumberFormat="1" applyBorder="1" applyAlignment="1">
      <alignment/>
    </xf>
    <xf numFmtId="176" fontId="0" fillId="0" borderId="4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3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tabSelected="1" workbookViewId="0" topLeftCell="A105">
      <selection activeCell="B134" sqref="B134"/>
    </sheetView>
  </sheetViews>
  <sheetFormatPr defaultColWidth="9.00390625" defaultRowHeight="13.5"/>
  <cols>
    <col min="1" max="1" width="16.75390625" style="0" customWidth="1"/>
    <col min="17" max="17" width="10.875" style="0" customWidth="1"/>
  </cols>
  <sheetData>
    <row r="1" spans="1:15" ht="14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7" ht="13.5">
      <c r="A3" s="1"/>
      <c r="B3" s="57" t="s">
        <v>1</v>
      </c>
      <c r="C3" s="58"/>
      <c r="D3" s="58"/>
      <c r="E3" s="58"/>
      <c r="F3" s="58"/>
      <c r="G3" s="58"/>
      <c r="H3" s="58"/>
      <c r="I3" s="2"/>
      <c r="J3" s="59" t="s">
        <v>2</v>
      </c>
      <c r="K3" s="58"/>
      <c r="L3" s="58"/>
      <c r="M3" s="60"/>
      <c r="N3" s="60"/>
      <c r="O3" s="61"/>
      <c r="Q3" t="s">
        <v>3</v>
      </c>
    </row>
    <row r="4" spans="1:15" ht="13.5">
      <c r="A4" s="3"/>
      <c r="B4" s="4"/>
      <c r="C4" s="5"/>
      <c r="D4" s="5"/>
      <c r="E4" s="5"/>
      <c r="F4" s="6"/>
      <c r="G4" s="7"/>
      <c r="H4" s="4"/>
      <c r="I4" s="8"/>
      <c r="J4" s="9"/>
      <c r="K4" s="5"/>
      <c r="L4" s="5"/>
      <c r="M4" s="5"/>
      <c r="N4" s="10"/>
      <c r="O4" s="11"/>
    </row>
    <row r="5" spans="1:15" ht="13.5">
      <c r="A5" s="3"/>
      <c r="B5" s="62" t="s">
        <v>4</v>
      </c>
      <c r="C5" s="11"/>
      <c r="D5" s="13"/>
      <c r="E5" s="11"/>
      <c r="F5" s="4"/>
      <c r="G5" s="14"/>
      <c r="H5" s="15" t="s">
        <v>5</v>
      </c>
      <c r="J5" s="63" t="s">
        <v>4</v>
      </c>
      <c r="K5" s="11"/>
      <c r="L5" s="11"/>
      <c r="M5" s="11"/>
      <c r="N5" s="11"/>
      <c r="O5" s="12" t="s">
        <v>5</v>
      </c>
    </row>
    <row r="6" spans="1:15" ht="13.5">
      <c r="A6" s="3"/>
      <c r="B6" s="62"/>
      <c r="C6" s="12" t="s">
        <v>6</v>
      </c>
      <c r="D6" s="16" t="s">
        <v>7</v>
      </c>
      <c r="E6" s="12" t="s">
        <v>8</v>
      </c>
      <c r="F6" s="12" t="s">
        <v>5</v>
      </c>
      <c r="G6" s="13" t="s">
        <v>9</v>
      </c>
      <c r="H6" s="15" t="s">
        <v>10</v>
      </c>
      <c r="I6" s="17" t="s">
        <v>9</v>
      </c>
      <c r="J6" s="63"/>
      <c r="K6" s="12" t="s">
        <v>6</v>
      </c>
      <c r="L6" s="16" t="s">
        <v>7</v>
      </c>
      <c r="M6" s="12" t="s">
        <v>8</v>
      </c>
      <c r="N6" s="12" t="s">
        <v>5</v>
      </c>
      <c r="O6" s="12" t="s">
        <v>10</v>
      </c>
    </row>
    <row r="7" spans="1:15" ht="13.5">
      <c r="A7" s="18"/>
      <c r="B7" s="19"/>
      <c r="C7" s="20"/>
      <c r="D7" s="20"/>
      <c r="E7" s="20"/>
      <c r="F7" s="20"/>
      <c r="G7" s="21" t="s">
        <v>11</v>
      </c>
      <c r="H7" s="19"/>
      <c r="I7" s="22" t="s">
        <v>11</v>
      </c>
      <c r="J7" s="23"/>
      <c r="K7" s="20"/>
      <c r="L7" s="20"/>
      <c r="M7" s="20"/>
      <c r="N7" s="20"/>
      <c r="O7" s="20"/>
    </row>
    <row r="8" spans="1:17" ht="13.5">
      <c r="A8" s="24" t="s">
        <v>12</v>
      </c>
      <c r="B8" s="25">
        <f aca="true" t="shared" si="0" ref="B8:I8">SUM(B11:B18)</f>
        <v>56221</v>
      </c>
      <c r="C8" s="25">
        <f t="shared" si="0"/>
        <v>13084</v>
      </c>
      <c r="D8" s="25">
        <f t="shared" si="0"/>
        <v>136</v>
      </c>
      <c r="E8" s="25">
        <f t="shared" si="0"/>
        <v>549</v>
      </c>
      <c r="F8" s="25">
        <f t="shared" si="0"/>
        <v>42452</v>
      </c>
      <c r="G8" s="25">
        <f>SUM(G11:G18)</f>
        <v>7131</v>
      </c>
      <c r="H8" s="26">
        <f t="shared" si="0"/>
        <v>5736</v>
      </c>
      <c r="I8" s="26">
        <f t="shared" si="0"/>
        <v>353</v>
      </c>
      <c r="J8" s="27">
        <f>B8/Q8*100000</f>
        <v>948.6718914125797</v>
      </c>
      <c r="K8" s="28">
        <f>C8/Q8*100000</f>
        <v>220.77912216506633</v>
      </c>
      <c r="L8" s="28">
        <f>D8/Q8*100000</f>
        <v>2.2948609457695675</v>
      </c>
      <c r="M8" s="28">
        <f>E8/Q8*100000</f>
        <v>9.263813670790386</v>
      </c>
      <c r="N8" s="28">
        <f>F8/Q8*100000</f>
        <v>716.3340946309535</v>
      </c>
      <c r="O8" s="28">
        <f>H8/Q8*100000</f>
        <v>96.78913518334</v>
      </c>
      <c r="Q8">
        <f>SUM(Q11:Q18)</f>
        <v>5926285</v>
      </c>
    </row>
    <row r="9" spans="1:15" ht="13.5">
      <c r="A9" s="29"/>
      <c r="B9" s="30"/>
      <c r="C9" s="30"/>
      <c r="D9" s="30"/>
      <c r="E9" s="30"/>
      <c r="F9" s="30"/>
      <c r="G9" s="31"/>
      <c r="H9" s="31"/>
      <c r="I9" s="32"/>
      <c r="J9" s="27"/>
      <c r="K9" s="28"/>
      <c r="L9" s="28"/>
      <c r="M9" s="28"/>
      <c r="N9" s="28"/>
      <c r="O9" s="28"/>
    </row>
    <row r="10" spans="1:15" ht="13.5">
      <c r="A10" s="33" t="s">
        <v>13</v>
      </c>
      <c r="B10" s="30"/>
      <c r="C10" s="30"/>
      <c r="D10" s="30"/>
      <c r="E10" s="30"/>
      <c r="F10" s="30"/>
      <c r="G10" s="31"/>
      <c r="H10" s="31"/>
      <c r="I10" s="32"/>
      <c r="J10" s="27"/>
      <c r="K10" s="28"/>
      <c r="L10" s="28"/>
      <c r="M10" s="28"/>
      <c r="N10" s="28"/>
      <c r="O10" s="28"/>
    </row>
    <row r="11" spans="1:17" ht="13.5">
      <c r="A11" s="34" t="s">
        <v>14</v>
      </c>
      <c r="B11" s="31">
        <f aca="true" t="shared" si="1" ref="B11:I11">B21</f>
        <v>9504</v>
      </c>
      <c r="C11" s="31">
        <f t="shared" si="1"/>
        <v>1688</v>
      </c>
      <c r="D11" s="31">
        <f t="shared" si="1"/>
        <v>6</v>
      </c>
      <c r="E11" s="31">
        <f t="shared" si="1"/>
        <v>300</v>
      </c>
      <c r="F11" s="31">
        <f t="shared" si="1"/>
        <v>7510</v>
      </c>
      <c r="G11" s="31">
        <f t="shared" si="1"/>
        <v>1053</v>
      </c>
      <c r="H11" s="31">
        <f t="shared" si="1"/>
        <v>822</v>
      </c>
      <c r="I11" s="31">
        <f t="shared" si="1"/>
        <v>26</v>
      </c>
      <c r="J11" s="27">
        <f aca="true" t="shared" si="2" ref="J11:J18">B11/Q11*100000</f>
        <v>1071.2788165435027</v>
      </c>
      <c r="K11" s="28">
        <f aca="true" t="shared" si="3" ref="K11:K18">C11/Q11*100000</f>
        <v>190.26921741639651</v>
      </c>
      <c r="L11" s="28">
        <f aca="true" t="shared" si="4" ref="L11:L18">D11/Q11*100000</f>
        <v>0.6763123841815042</v>
      </c>
      <c r="M11" s="28">
        <f aca="true" t="shared" si="5" ref="M11:M18">E11/Q11*100000</f>
        <v>33.81561920907521</v>
      </c>
      <c r="N11" s="28">
        <f aca="true" t="shared" si="6" ref="N11:N18">F11/Q11*100000</f>
        <v>846.5176675338495</v>
      </c>
      <c r="O11" s="28">
        <f aca="true" t="shared" si="7" ref="O11:O18">H11/Q11*100000</f>
        <v>92.65479663286608</v>
      </c>
      <c r="Q11">
        <f>Q21</f>
        <v>887164</v>
      </c>
    </row>
    <row r="12" spans="1:17" ht="13.5">
      <c r="A12" s="34" t="s">
        <v>15</v>
      </c>
      <c r="B12" s="31">
        <f aca="true" t="shared" si="8" ref="B12:I12">B28+B78+B86</f>
        <v>13726</v>
      </c>
      <c r="C12" s="31">
        <f t="shared" si="8"/>
        <v>3787</v>
      </c>
      <c r="D12" s="31">
        <f t="shared" si="8"/>
        <v>54</v>
      </c>
      <c r="E12" s="31">
        <f t="shared" si="8"/>
        <v>88</v>
      </c>
      <c r="F12" s="31">
        <f t="shared" si="8"/>
        <v>9797</v>
      </c>
      <c r="G12" s="31">
        <f t="shared" si="8"/>
        <v>1252</v>
      </c>
      <c r="H12" s="31">
        <f t="shared" si="8"/>
        <v>1096</v>
      </c>
      <c r="I12" s="31">
        <f t="shared" si="8"/>
        <v>27</v>
      </c>
      <c r="J12" s="27">
        <f t="shared" si="2"/>
        <v>881.4782324454117</v>
      </c>
      <c r="K12" s="28">
        <f t="shared" si="3"/>
        <v>243.1996259850484</v>
      </c>
      <c r="L12" s="28">
        <f t="shared" si="4"/>
        <v>3.467858411194247</v>
      </c>
      <c r="M12" s="28">
        <f t="shared" si="5"/>
        <v>5.651324818242476</v>
      </c>
      <c r="N12" s="28">
        <f t="shared" si="6"/>
        <v>629.1594232309266</v>
      </c>
      <c r="O12" s="28">
        <f t="shared" si="7"/>
        <v>70.38468182720176</v>
      </c>
      <c r="Q12">
        <f>Q28+Q78+Q86</f>
        <v>1557157</v>
      </c>
    </row>
    <row r="13" spans="1:17" ht="13.5">
      <c r="A13" s="34" t="s">
        <v>16</v>
      </c>
      <c r="B13" s="31">
        <f aca="true" t="shared" si="9" ref="B13:I13">B31+B33+B81</f>
        <v>10687</v>
      </c>
      <c r="C13" s="31">
        <f t="shared" si="9"/>
        <v>2337</v>
      </c>
      <c r="D13" s="31">
        <f t="shared" si="9"/>
        <v>8</v>
      </c>
      <c r="E13" s="31">
        <f t="shared" si="9"/>
        <v>6</v>
      </c>
      <c r="F13" s="31">
        <f t="shared" si="9"/>
        <v>8336</v>
      </c>
      <c r="G13" s="31">
        <f t="shared" si="9"/>
        <v>1281</v>
      </c>
      <c r="H13" s="31">
        <f t="shared" si="9"/>
        <v>876</v>
      </c>
      <c r="I13" s="31">
        <f t="shared" si="9"/>
        <v>66</v>
      </c>
      <c r="J13" s="27">
        <f t="shared" si="2"/>
        <v>842.7728306505289</v>
      </c>
      <c r="K13" s="28">
        <f t="shared" si="3"/>
        <v>184.29494762143594</v>
      </c>
      <c r="L13" s="28">
        <f t="shared" si="4"/>
        <v>0.630877013680568</v>
      </c>
      <c r="M13" s="28">
        <f t="shared" si="5"/>
        <v>0.473157760260426</v>
      </c>
      <c r="N13" s="28">
        <f t="shared" si="6"/>
        <v>657.3738482551519</v>
      </c>
      <c r="O13" s="28">
        <f t="shared" si="7"/>
        <v>69.0810329980222</v>
      </c>
      <c r="Q13">
        <f>Q31+Q33+Q81</f>
        <v>1268076</v>
      </c>
    </row>
    <row r="14" spans="1:17" ht="13.5">
      <c r="A14" s="34" t="s">
        <v>17</v>
      </c>
      <c r="B14" s="31">
        <f aca="true" t="shared" si="10" ref="B14:I14">B36+B108</f>
        <v>7239</v>
      </c>
      <c r="C14" s="31">
        <f t="shared" si="10"/>
        <v>1463</v>
      </c>
      <c r="D14" s="31">
        <f t="shared" si="10"/>
        <v>46</v>
      </c>
      <c r="E14" s="31">
        <f t="shared" si="10"/>
        <v>61</v>
      </c>
      <c r="F14" s="31">
        <f t="shared" si="10"/>
        <v>5669</v>
      </c>
      <c r="G14" s="31">
        <f t="shared" si="10"/>
        <v>856</v>
      </c>
      <c r="H14" s="31">
        <f t="shared" si="10"/>
        <v>948</v>
      </c>
      <c r="I14" s="31">
        <f t="shared" si="10"/>
        <v>80</v>
      </c>
      <c r="J14" s="27">
        <f t="shared" si="2"/>
        <v>843.6984270542931</v>
      </c>
      <c r="K14" s="28">
        <f t="shared" si="3"/>
        <v>170.51123066451595</v>
      </c>
      <c r="L14" s="28">
        <f t="shared" si="4"/>
        <v>5.361255372910276</v>
      </c>
      <c r="M14" s="28">
        <f t="shared" si="5"/>
        <v>7.10949082059841</v>
      </c>
      <c r="N14" s="28">
        <f t="shared" si="6"/>
        <v>660.7164501962685</v>
      </c>
      <c r="O14" s="28">
        <f t="shared" si="7"/>
        <v>110.48848029389002</v>
      </c>
      <c r="Q14">
        <f>Q36+Q108</f>
        <v>858008</v>
      </c>
    </row>
    <row r="15" spans="1:17" ht="13.5">
      <c r="A15" s="34" t="s">
        <v>18</v>
      </c>
      <c r="B15" s="31">
        <f aca="true" t="shared" si="11" ref="B15:I15">B89+B100</f>
        <v>4427</v>
      </c>
      <c r="C15" s="31">
        <f t="shared" si="11"/>
        <v>1329</v>
      </c>
      <c r="D15" s="31">
        <f t="shared" si="11"/>
        <v>6</v>
      </c>
      <c r="E15" s="31">
        <f t="shared" si="11"/>
        <v>44</v>
      </c>
      <c r="F15" s="31">
        <f t="shared" si="11"/>
        <v>3048</v>
      </c>
      <c r="G15" s="31">
        <f t="shared" si="11"/>
        <v>665</v>
      </c>
      <c r="H15" s="31">
        <f t="shared" si="11"/>
        <v>379</v>
      </c>
      <c r="I15" s="31">
        <f t="shared" si="11"/>
        <v>35</v>
      </c>
      <c r="J15" s="27">
        <f t="shared" si="2"/>
        <v>1234.8089490874909</v>
      </c>
      <c r="K15" s="28">
        <f t="shared" si="3"/>
        <v>370.6937188473629</v>
      </c>
      <c r="L15" s="28">
        <f t="shared" si="4"/>
        <v>1.673560807437304</v>
      </c>
      <c r="M15" s="28">
        <f t="shared" si="5"/>
        <v>12.272779254540232</v>
      </c>
      <c r="N15" s="28">
        <f t="shared" si="6"/>
        <v>850.1688901781506</v>
      </c>
      <c r="O15" s="28">
        <f t="shared" si="7"/>
        <v>105.71325766978973</v>
      </c>
      <c r="Q15">
        <f>Q89+Q100</f>
        <v>358517</v>
      </c>
    </row>
    <row r="16" spans="1:17" ht="13.5">
      <c r="A16" s="34" t="s">
        <v>19</v>
      </c>
      <c r="B16" s="31">
        <f aca="true" t="shared" si="12" ref="B16:I16">B48+B56+B63</f>
        <v>4877</v>
      </c>
      <c r="C16" s="31">
        <f t="shared" si="12"/>
        <v>1128</v>
      </c>
      <c r="D16" s="31">
        <f t="shared" si="12"/>
        <v>6</v>
      </c>
      <c r="E16" s="31">
        <f t="shared" si="12"/>
        <v>14</v>
      </c>
      <c r="F16" s="31">
        <f t="shared" si="12"/>
        <v>3729</v>
      </c>
      <c r="G16" s="31">
        <f t="shared" si="12"/>
        <v>782</v>
      </c>
      <c r="H16" s="31">
        <f t="shared" si="12"/>
        <v>735</v>
      </c>
      <c r="I16" s="31">
        <f t="shared" si="12"/>
        <v>54</v>
      </c>
      <c r="J16" s="27">
        <f t="shared" si="2"/>
        <v>930.109259707789</v>
      </c>
      <c r="K16" s="28">
        <f t="shared" si="3"/>
        <v>215.12471702899035</v>
      </c>
      <c r="L16" s="28">
        <f t="shared" si="4"/>
        <v>1.144280409728672</v>
      </c>
      <c r="M16" s="28">
        <f t="shared" si="5"/>
        <v>2.669987622700235</v>
      </c>
      <c r="N16" s="28">
        <f t="shared" si="6"/>
        <v>711.1702746463696</v>
      </c>
      <c r="O16" s="28">
        <f t="shared" si="7"/>
        <v>140.17435019176233</v>
      </c>
      <c r="Q16">
        <f>Q48+Q56+Q63</f>
        <v>524347</v>
      </c>
    </row>
    <row r="17" spans="1:17" ht="13.5">
      <c r="A17" s="34" t="s">
        <v>20</v>
      </c>
      <c r="B17" s="31">
        <f aca="true" t="shared" si="13" ref="B17:I17">B118</f>
        <v>2816</v>
      </c>
      <c r="C17" s="31">
        <f t="shared" si="13"/>
        <v>816</v>
      </c>
      <c r="D17" s="31">
        <f t="shared" si="13"/>
        <v>4</v>
      </c>
      <c r="E17" s="31">
        <f t="shared" si="13"/>
        <v>0</v>
      </c>
      <c r="F17" s="31">
        <f t="shared" si="13"/>
        <v>1996</v>
      </c>
      <c r="G17" s="31">
        <f t="shared" si="13"/>
        <v>617</v>
      </c>
      <c r="H17" s="31">
        <f t="shared" si="13"/>
        <v>326</v>
      </c>
      <c r="I17" s="31">
        <f t="shared" si="13"/>
        <v>4</v>
      </c>
      <c r="J17" s="27">
        <f t="shared" si="2"/>
        <v>1919.0404797601198</v>
      </c>
      <c r="K17" s="28">
        <f t="shared" si="3"/>
        <v>556.0855935668529</v>
      </c>
      <c r="L17" s="28">
        <f t="shared" si="4"/>
        <v>2.725909772386534</v>
      </c>
      <c r="M17" s="28">
        <f t="shared" si="5"/>
        <v>0</v>
      </c>
      <c r="N17" s="28">
        <f t="shared" si="6"/>
        <v>1360.2289764208804</v>
      </c>
      <c r="O17" s="28">
        <f t="shared" si="7"/>
        <v>222.16164644950254</v>
      </c>
      <c r="Q17">
        <f>Q118</f>
        <v>146740</v>
      </c>
    </row>
    <row r="18" spans="1:17" ht="13.5">
      <c r="A18" s="34" t="s">
        <v>21</v>
      </c>
      <c r="B18" s="31">
        <f aca="true" t="shared" si="14" ref="B18:I18">B73</f>
        <v>2945</v>
      </c>
      <c r="C18" s="31">
        <f t="shared" si="14"/>
        <v>536</v>
      </c>
      <c r="D18" s="31">
        <f t="shared" si="14"/>
        <v>6</v>
      </c>
      <c r="E18" s="31">
        <f t="shared" si="14"/>
        <v>36</v>
      </c>
      <c r="F18" s="31">
        <f t="shared" si="14"/>
        <v>2367</v>
      </c>
      <c r="G18" s="31">
        <f t="shared" si="14"/>
        <v>625</v>
      </c>
      <c r="H18" s="31">
        <f t="shared" si="14"/>
        <v>554</v>
      </c>
      <c r="I18" s="31">
        <f t="shared" si="14"/>
        <v>61</v>
      </c>
      <c r="J18" s="27">
        <f t="shared" si="2"/>
        <v>902.6100601944366</v>
      </c>
      <c r="K18" s="28">
        <f t="shared" si="3"/>
        <v>164.27809584523533</v>
      </c>
      <c r="L18" s="28">
        <f t="shared" si="4"/>
        <v>1.838933908715321</v>
      </c>
      <c r="M18" s="28">
        <f t="shared" si="5"/>
        <v>11.033603452291924</v>
      </c>
      <c r="N18" s="28">
        <f t="shared" si="6"/>
        <v>725.459426988194</v>
      </c>
      <c r="O18" s="28">
        <f t="shared" si="7"/>
        <v>169.79489757138128</v>
      </c>
      <c r="Q18">
        <f>Q73</f>
        <v>326276</v>
      </c>
    </row>
    <row r="19" spans="1:15" ht="13.5">
      <c r="A19" s="29"/>
      <c r="B19" s="30"/>
      <c r="C19" s="30"/>
      <c r="D19" s="30"/>
      <c r="E19" s="30"/>
      <c r="F19" s="30"/>
      <c r="G19" s="31"/>
      <c r="H19" s="31"/>
      <c r="I19" s="32"/>
      <c r="J19" s="27"/>
      <c r="K19" s="28"/>
      <c r="L19" s="28"/>
      <c r="M19" s="28"/>
      <c r="N19" s="28"/>
      <c r="O19" s="28"/>
    </row>
    <row r="20" spans="1:15" ht="13.5">
      <c r="A20" s="33" t="s">
        <v>22</v>
      </c>
      <c r="B20" s="30"/>
      <c r="C20" s="30"/>
      <c r="D20" s="30"/>
      <c r="E20" s="30"/>
      <c r="F20" s="30"/>
      <c r="G20" s="31"/>
      <c r="H20" s="31"/>
      <c r="I20" s="32"/>
      <c r="J20" s="27"/>
      <c r="K20" s="28"/>
      <c r="L20" s="28"/>
      <c r="M20" s="28"/>
      <c r="N20" s="28"/>
      <c r="O20" s="28"/>
    </row>
    <row r="21" spans="1:17" ht="13.5">
      <c r="A21" s="35" t="s">
        <v>23</v>
      </c>
      <c r="B21" s="36">
        <f aca="true" t="shared" si="15" ref="B21:I21">SUM(B22:B27)</f>
        <v>9504</v>
      </c>
      <c r="C21" s="36">
        <f t="shared" si="15"/>
        <v>1688</v>
      </c>
      <c r="D21" s="36">
        <f t="shared" si="15"/>
        <v>6</v>
      </c>
      <c r="E21" s="36">
        <f t="shared" si="15"/>
        <v>300</v>
      </c>
      <c r="F21" s="36">
        <f t="shared" si="15"/>
        <v>7510</v>
      </c>
      <c r="G21" s="36">
        <f t="shared" si="15"/>
        <v>1053</v>
      </c>
      <c r="H21" s="37">
        <f t="shared" si="15"/>
        <v>822</v>
      </c>
      <c r="I21" s="37">
        <f t="shared" si="15"/>
        <v>26</v>
      </c>
      <c r="J21" s="38">
        <f aca="true" t="shared" si="16" ref="J21:J64">B21/Q21*100000</f>
        <v>1071.2788165435027</v>
      </c>
      <c r="K21" s="39">
        <f aca="true" t="shared" si="17" ref="K21:K64">C21/Q21*100000</f>
        <v>190.26921741639651</v>
      </c>
      <c r="L21" s="39">
        <f aca="true" t="shared" si="18" ref="L21:L64">D21/Q21*100000</f>
        <v>0.6763123841815042</v>
      </c>
      <c r="M21" s="39">
        <f aca="true" t="shared" si="19" ref="M21:M64">E21/Q21*100000</f>
        <v>33.81561920907521</v>
      </c>
      <c r="N21" s="39">
        <f aca="true" t="shared" si="20" ref="N21:N64">F21/Q21*100000</f>
        <v>846.5176675338495</v>
      </c>
      <c r="O21" s="39">
        <f aca="true" t="shared" si="21" ref="O21:O64">H21/Q21*100000</f>
        <v>92.65479663286608</v>
      </c>
      <c r="Q21">
        <f>SUM(Q22:Q27)</f>
        <v>887164</v>
      </c>
    </row>
    <row r="22" spans="1:17" ht="13.5">
      <c r="A22" s="34" t="s">
        <v>24</v>
      </c>
      <c r="B22" s="30">
        <f aca="true" t="shared" si="22" ref="B22:B27">SUM(C22:F22)</f>
        <v>4799</v>
      </c>
      <c r="C22" s="30">
        <v>879</v>
      </c>
      <c r="D22" s="30">
        <v>6</v>
      </c>
      <c r="E22" s="30">
        <v>300</v>
      </c>
      <c r="F22" s="30">
        <v>3614</v>
      </c>
      <c r="G22" s="31">
        <v>157</v>
      </c>
      <c r="H22" s="31">
        <v>151</v>
      </c>
      <c r="I22" s="32">
        <v>0</v>
      </c>
      <c r="J22" s="27">
        <f t="shared" si="16"/>
        <v>2807.8941671396224</v>
      </c>
      <c r="K22" s="28">
        <f t="shared" si="17"/>
        <v>514.3027657669782</v>
      </c>
      <c r="L22" s="28">
        <f t="shared" si="18"/>
        <v>3.510599083733639</v>
      </c>
      <c r="M22" s="28">
        <f t="shared" si="19"/>
        <v>175.52995418668195</v>
      </c>
      <c r="N22" s="28">
        <f t="shared" si="20"/>
        <v>2114.5508481022284</v>
      </c>
      <c r="O22" s="28">
        <f t="shared" si="21"/>
        <v>88.35007694062992</v>
      </c>
      <c r="Q22">
        <v>170911</v>
      </c>
    </row>
    <row r="23" spans="1:17" ht="13.5">
      <c r="A23" s="34" t="s">
        <v>25</v>
      </c>
      <c r="B23" s="30">
        <f t="shared" si="22"/>
        <v>628</v>
      </c>
      <c r="C23" s="30">
        <v>0</v>
      </c>
      <c r="D23" s="30">
        <v>0</v>
      </c>
      <c r="E23" s="30">
        <v>0</v>
      </c>
      <c r="F23" s="30">
        <v>628</v>
      </c>
      <c r="G23" s="31">
        <v>90</v>
      </c>
      <c r="H23" s="31">
        <v>157</v>
      </c>
      <c r="I23" s="32">
        <v>0</v>
      </c>
      <c r="J23" s="27">
        <f t="shared" si="16"/>
        <v>349.09834789762743</v>
      </c>
      <c r="K23" s="28">
        <f t="shared" si="17"/>
        <v>0</v>
      </c>
      <c r="L23" s="28">
        <f t="shared" si="18"/>
        <v>0</v>
      </c>
      <c r="M23" s="28">
        <f t="shared" si="19"/>
        <v>0</v>
      </c>
      <c r="N23" s="28">
        <f t="shared" si="20"/>
        <v>349.09834789762743</v>
      </c>
      <c r="O23" s="28">
        <f t="shared" si="21"/>
        <v>87.27458697440686</v>
      </c>
      <c r="Q23">
        <v>179892</v>
      </c>
    </row>
    <row r="24" spans="1:17" ht="13.5">
      <c r="A24" s="34" t="s">
        <v>26</v>
      </c>
      <c r="B24" s="30">
        <f t="shared" si="22"/>
        <v>928</v>
      </c>
      <c r="C24" s="30">
        <v>0</v>
      </c>
      <c r="D24" s="30">
        <v>0</v>
      </c>
      <c r="E24" s="30">
        <v>0</v>
      </c>
      <c r="F24" s="30">
        <v>928</v>
      </c>
      <c r="G24" s="31">
        <v>79</v>
      </c>
      <c r="H24" s="31">
        <v>125</v>
      </c>
      <c r="I24" s="32">
        <v>0</v>
      </c>
      <c r="J24" s="27">
        <f t="shared" si="16"/>
        <v>628.4197410477274</v>
      </c>
      <c r="K24" s="28">
        <f t="shared" si="17"/>
        <v>0</v>
      </c>
      <c r="L24" s="28">
        <f t="shared" si="18"/>
        <v>0</v>
      </c>
      <c r="M24" s="28">
        <f t="shared" si="19"/>
        <v>0</v>
      </c>
      <c r="N24" s="28">
        <f t="shared" si="20"/>
        <v>628.4197410477274</v>
      </c>
      <c r="O24" s="28">
        <f t="shared" si="21"/>
        <v>84.64705563681673</v>
      </c>
      <c r="Q24">
        <v>147672</v>
      </c>
    </row>
    <row r="25" spans="1:17" ht="13.5">
      <c r="A25" s="34" t="s">
        <v>27</v>
      </c>
      <c r="B25" s="30">
        <f t="shared" si="22"/>
        <v>1209</v>
      </c>
      <c r="C25" s="30">
        <v>130</v>
      </c>
      <c r="D25" s="30">
        <v>0</v>
      </c>
      <c r="E25" s="30">
        <v>0</v>
      </c>
      <c r="F25" s="30">
        <v>1079</v>
      </c>
      <c r="G25" s="31">
        <v>573</v>
      </c>
      <c r="H25" s="31">
        <v>157</v>
      </c>
      <c r="I25" s="32">
        <v>0</v>
      </c>
      <c r="J25" s="27">
        <f t="shared" si="16"/>
        <v>798.8054257983098</v>
      </c>
      <c r="K25" s="28">
        <f t="shared" si="17"/>
        <v>85.89305653745268</v>
      </c>
      <c r="L25" s="28">
        <f t="shared" si="18"/>
        <v>0</v>
      </c>
      <c r="M25" s="28">
        <f t="shared" si="19"/>
        <v>0</v>
      </c>
      <c r="N25" s="28">
        <f t="shared" si="20"/>
        <v>712.9123692608572</v>
      </c>
      <c r="O25" s="28">
        <f t="shared" si="21"/>
        <v>103.73238366446208</v>
      </c>
      <c r="Q25">
        <v>151351</v>
      </c>
    </row>
    <row r="26" spans="1:17" ht="13.5">
      <c r="A26" s="34" t="s">
        <v>28</v>
      </c>
      <c r="B26" s="30">
        <f t="shared" si="22"/>
        <v>1283</v>
      </c>
      <c r="C26" s="30">
        <v>629</v>
      </c>
      <c r="D26" s="30">
        <v>0</v>
      </c>
      <c r="E26" s="30">
        <v>0</v>
      </c>
      <c r="F26" s="30">
        <v>654</v>
      </c>
      <c r="G26" s="31">
        <v>123</v>
      </c>
      <c r="H26" s="31">
        <v>143</v>
      </c>
      <c r="I26" s="32">
        <v>12</v>
      </c>
      <c r="J26" s="27">
        <f t="shared" si="16"/>
        <v>1259.955415451394</v>
      </c>
      <c r="K26" s="28">
        <f t="shared" si="17"/>
        <v>617.7022262813148</v>
      </c>
      <c r="L26" s="28">
        <f t="shared" si="18"/>
        <v>0</v>
      </c>
      <c r="M26" s="28">
        <f t="shared" si="19"/>
        <v>0</v>
      </c>
      <c r="N26" s="28">
        <f t="shared" si="20"/>
        <v>642.2531891700793</v>
      </c>
      <c r="O26" s="28">
        <f t="shared" si="21"/>
        <v>140.43150772373292</v>
      </c>
      <c r="Q26">
        <v>101829</v>
      </c>
    </row>
    <row r="27" spans="1:17" ht="13.5">
      <c r="A27" s="34" t="s">
        <v>29</v>
      </c>
      <c r="B27" s="30">
        <f t="shared" si="22"/>
        <v>657</v>
      </c>
      <c r="C27" s="30">
        <v>50</v>
      </c>
      <c r="D27" s="30">
        <v>0</v>
      </c>
      <c r="E27" s="30">
        <v>0</v>
      </c>
      <c r="F27" s="30">
        <v>607</v>
      </c>
      <c r="G27" s="31">
        <v>31</v>
      </c>
      <c r="H27" s="31">
        <v>89</v>
      </c>
      <c r="I27" s="32">
        <v>14</v>
      </c>
      <c r="J27" s="27">
        <f t="shared" si="16"/>
        <v>484.8386454036263</v>
      </c>
      <c r="K27" s="28">
        <f t="shared" si="17"/>
        <v>36.897918219454056</v>
      </c>
      <c r="L27" s="28">
        <f t="shared" si="18"/>
        <v>0</v>
      </c>
      <c r="M27" s="28">
        <f t="shared" si="19"/>
        <v>0</v>
      </c>
      <c r="N27" s="28">
        <f t="shared" si="20"/>
        <v>447.9407271841723</v>
      </c>
      <c r="O27" s="28">
        <f t="shared" si="21"/>
        <v>65.67829443062823</v>
      </c>
      <c r="Q27">
        <v>135509</v>
      </c>
    </row>
    <row r="28" spans="1:17" ht="13.5">
      <c r="A28" s="35" t="s">
        <v>30</v>
      </c>
      <c r="B28" s="36">
        <f aca="true" t="shared" si="23" ref="B28:I28">SUM(B29:B30)</f>
        <v>4438</v>
      </c>
      <c r="C28" s="36">
        <f t="shared" si="23"/>
        <v>1053</v>
      </c>
      <c r="D28" s="36">
        <f t="shared" si="23"/>
        <v>0</v>
      </c>
      <c r="E28" s="36">
        <f t="shared" si="23"/>
        <v>88</v>
      </c>
      <c r="F28" s="36">
        <f t="shared" si="23"/>
        <v>3297</v>
      </c>
      <c r="G28" s="36">
        <f t="shared" si="23"/>
        <v>85</v>
      </c>
      <c r="H28" s="37">
        <f t="shared" si="23"/>
        <v>423</v>
      </c>
      <c r="I28" s="37">
        <f t="shared" si="23"/>
        <v>11</v>
      </c>
      <c r="J28" s="38">
        <f t="shared" si="16"/>
        <v>763.033289433416</v>
      </c>
      <c r="K28" s="39">
        <f t="shared" si="17"/>
        <v>181.04417615443603</v>
      </c>
      <c r="L28" s="39">
        <f t="shared" si="18"/>
        <v>0</v>
      </c>
      <c r="M28" s="39">
        <f t="shared" si="19"/>
        <v>15.12999762734128</v>
      </c>
      <c r="N28" s="39">
        <f t="shared" si="20"/>
        <v>566.8591156516386</v>
      </c>
      <c r="O28" s="39">
        <f t="shared" si="21"/>
        <v>72.72714768597002</v>
      </c>
      <c r="Q28">
        <f>SUM(Q29:Q30)</f>
        <v>581626</v>
      </c>
    </row>
    <row r="29" spans="1:17" ht="13.5">
      <c r="A29" s="34" t="s">
        <v>31</v>
      </c>
      <c r="B29" s="30">
        <f>SUM(C29:F29)</f>
        <v>3462</v>
      </c>
      <c r="C29" s="30">
        <v>1053</v>
      </c>
      <c r="D29" s="30">
        <v>0</v>
      </c>
      <c r="E29" s="30">
        <v>88</v>
      </c>
      <c r="F29" s="30">
        <v>2321</v>
      </c>
      <c r="G29" s="31">
        <v>56</v>
      </c>
      <c r="H29" s="31">
        <v>307</v>
      </c>
      <c r="I29" s="32">
        <v>11</v>
      </c>
      <c r="J29" s="27">
        <f t="shared" si="16"/>
        <v>771.662037883212</v>
      </c>
      <c r="K29" s="28">
        <f t="shared" si="17"/>
        <v>234.70829748440852</v>
      </c>
      <c r="L29" s="28">
        <f t="shared" si="18"/>
        <v>0</v>
      </c>
      <c r="M29" s="28">
        <f t="shared" si="19"/>
        <v>19.61474850771885</v>
      </c>
      <c r="N29" s="28">
        <f t="shared" si="20"/>
        <v>517.3389918910847</v>
      </c>
      <c r="O29" s="28">
        <f t="shared" si="21"/>
        <v>68.42872490761007</v>
      </c>
      <c r="Q29">
        <v>448642</v>
      </c>
    </row>
    <row r="30" spans="1:17" ht="13.5">
      <c r="A30" s="34" t="s">
        <v>32</v>
      </c>
      <c r="B30" s="30">
        <f>SUM(C30:F30)</f>
        <v>976</v>
      </c>
      <c r="C30" s="30">
        <v>0</v>
      </c>
      <c r="D30" s="30">
        <v>0</v>
      </c>
      <c r="E30" s="30">
        <v>0</v>
      </c>
      <c r="F30" s="30">
        <v>976</v>
      </c>
      <c r="G30" s="31">
        <v>29</v>
      </c>
      <c r="H30" s="31">
        <v>116</v>
      </c>
      <c r="I30" s="32">
        <v>0</v>
      </c>
      <c r="J30" s="27">
        <f t="shared" si="16"/>
        <v>733.9228779402033</v>
      </c>
      <c r="K30" s="28">
        <f t="shared" si="17"/>
        <v>0</v>
      </c>
      <c r="L30" s="28">
        <f t="shared" si="18"/>
        <v>0</v>
      </c>
      <c r="M30" s="28">
        <f t="shared" si="19"/>
        <v>0</v>
      </c>
      <c r="N30" s="28">
        <f t="shared" si="20"/>
        <v>733.9228779402033</v>
      </c>
      <c r="O30" s="28">
        <f t="shared" si="21"/>
        <v>87.22853877158154</v>
      </c>
      <c r="Q30">
        <v>132984</v>
      </c>
    </row>
    <row r="31" spans="1:17" ht="13.5">
      <c r="A31" s="35" t="s">
        <v>33</v>
      </c>
      <c r="B31" s="36">
        <f aca="true" t="shared" si="24" ref="B31:I31">SUM(B32)</f>
        <v>3354</v>
      </c>
      <c r="C31" s="36">
        <f t="shared" si="24"/>
        <v>370</v>
      </c>
      <c r="D31" s="36">
        <f t="shared" si="24"/>
        <v>8</v>
      </c>
      <c r="E31" s="36">
        <f t="shared" si="24"/>
        <v>0</v>
      </c>
      <c r="F31" s="36">
        <f t="shared" si="24"/>
        <v>2976</v>
      </c>
      <c r="G31" s="36">
        <f t="shared" si="24"/>
        <v>280</v>
      </c>
      <c r="H31" s="37">
        <f t="shared" si="24"/>
        <v>345</v>
      </c>
      <c r="I31" s="37">
        <f t="shared" si="24"/>
        <v>54</v>
      </c>
      <c r="J31" s="38">
        <f t="shared" si="16"/>
        <v>721.537041698129</v>
      </c>
      <c r="K31" s="39">
        <f t="shared" si="17"/>
        <v>79.59710954928674</v>
      </c>
      <c r="L31" s="39">
        <f t="shared" si="18"/>
        <v>1.721018584849443</v>
      </c>
      <c r="M31" s="39">
        <f t="shared" si="19"/>
        <v>0</v>
      </c>
      <c r="N31" s="39">
        <f t="shared" si="20"/>
        <v>640.2189135639928</v>
      </c>
      <c r="O31" s="39">
        <f t="shared" si="21"/>
        <v>74.21892647163224</v>
      </c>
      <c r="Q31">
        <f>SUM(Q32)</f>
        <v>464841</v>
      </c>
    </row>
    <row r="32" spans="1:17" ht="13.5">
      <c r="A32" s="34" t="s">
        <v>34</v>
      </c>
      <c r="B32" s="30">
        <f>SUM(C32:F32)</f>
        <v>3354</v>
      </c>
      <c r="C32" s="30">
        <v>370</v>
      </c>
      <c r="D32" s="30">
        <v>8</v>
      </c>
      <c r="E32" s="30">
        <v>0</v>
      </c>
      <c r="F32" s="30">
        <v>2976</v>
      </c>
      <c r="G32" s="31">
        <v>280</v>
      </c>
      <c r="H32" s="31">
        <v>345</v>
      </c>
      <c r="I32" s="32">
        <v>54</v>
      </c>
      <c r="J32" s="27">
        <f t="shared" si="16"/>
        <v>721.537041698129</v>
      </c>
      <c r="K32" s="28">
        <f t="shared" si="17"/>
        <v>79.59710954928674</v>
      </c>
      <c r="L32" s="28">
        <f t="shared" si="18"/>
        <v>1.721018584849443</v>
      </c>
      <c r="M32" s="28">
        <f t="shared" si="19"/>
        <v>0</v>
      </c>
      <c r="N32" s="28">
        <f t="shared" si="20"/>
        <v>640.2189135639928</v>
      </c>
      <c r="O32" s="28">
        <f t="shared" si="21"/>
        <v>74.21892647163224</v>
      </c>
      <c r="Q32">
        <v>464841</v>
      </c>
    </row>
    <row r="33" spans="1:17" ht="13.5">
      <c r="A33" s="35" t="s">
        <v>35</v>
      </c>
      <c r="B33" s="36">
        <f aca="true" t="shared" si="25" ref="B33:I33">SUM(B34:B35)</f>
        <v>1591</v>
      </c>
      <c r="C33" s="36">
        <f t="shared" si="25"/>
        <v>769</v>
      </c>
      <c r="D33" s="36">
        <f t="shared" si="25"/>
        <v>0</v>
      </c>
      <c r="E33" s="36">
        <f t="shared" si="25"/>
        <v>0</v>
      </c>
      <c r="F33" s="36">
        <f t="shared" si="25"/>
        <v>822</v>
      </c>
      <c r="G33" s="36">
        <f t="shared" si="25"/>
        <v>140</v>
      </c>
      <c r="H33" s="37">
        <f t="shared" si="25"/>
        <v>118</v>
      </c>
      <c r="I33" s="37">
        <f t="shared" si="25"/>
        <v>0</v>
      </c>
      <c r="J33" s="38">
        <f t="shared" si="16"/>
        <v>1052.269555612876</v>
      </c>
      <c r="K33" s="39">
        <f t="shared" si="17"/>
        <v>508.60797502595955</v>
      </c>
      <c r="L33" s="39">
        <f t="shared" si="18"/>
        <v>0</v>
      </c>
      <c r="M33" s="39">
        <f t="shared" si="19"/>
        <v>0</v>
      </c>
      <c r="N33" s="39">
        <f t="shared" si="20"/>
        <v>543.6615805869164</v>
      </c>
      <c r="O33" s="39">
        <f t="shared" si="21"/>
        <v>78.04387653194178</v>
      </c>
      <c r="Q33">
        <f>SUM(Q34:Q35)</f>
        <v>151197</v>
      </c>
    </row>
    <row r="34" spans="1:17" ht="13.5">
      <c r="A34" s="34" t="s">
        <v>36</v>
      </c>
      <c r="B34" s="30">
        <f>SUM(C34:F34)</f>
        <v>1492</v>
      </c>
      <c r="C34" s="30">
        <v>769</v>
      </c>
      <c r="D34" s="30">
        <v>0</v>
      </c>
      <c r="E34" s="30">
        <v>0</v>
      </c>
      <c r="F34" s="30">
        <v>723</v>
      </c>
      <c r="G34" s="31">
        <v>92</v>
      </c>
      <c r="H34" s="31">
        <v>118</v>
      </c>
      <c r="I34" s="32">
        <v>0</v>
      </c>
      <c r="J34" s="27">
        <f t="shared" si="16"/>
        <v>1244.142025650006</v>
      </c>
      <c r="K34" s="28">
        <f t="shared" si="17"/>
        <v>641.2501459281866</v>
      </c>
      <c r="L34" s="28">
        <f t="shared" si="18"/>
        <v>0</v>
      </c>
      <c r="M34" s="28">
        <f t="shared" si="19"/>
        <v>0</v>
      </c>
      <c r="N34" s="28">
        <f t="shared" si="20"/>
        <v>602.8918797218192</v>
      </c>
      <c r="O34" s="28">
        <f t="shared" si="21"/>
        <v>98.39729157285568</v>
      </c>
      <c r="Q34">
        <v>119922</v>
      </c>
    </row>
    <row r="35" spans="1:17" ht="13.5">
      <c r="A35" s="34" t="s">
        <v>37</v>
      </c>
      <c r="B35" s="30">
        <f>SUM(C35:F35)</f>
        <v>99</v>
      </c>
      <c r="C35" s="30">
        <v>0</v>
      </c>
      <c r="D35" s="30">
        <v>0</v>
      </c>
      <c r="E35" s="30">
        <v>0</v>
      </c>
      <c r="F35" s="30">
        <v>99</v>
      </c>
      <c r="G35" s="31">
        <v>48</v>
      </c>
      <c r="H35" s="31">
        <v>0</v>
      </c>
      <c r="I35" s="32">
        <v>0</v>
      </c>
      <c r="J35" s="27">
        <f t="shared" si="16"/>
        <v>316.54676258992805</v>
      </c>
      <c r="K35" s="28">
        <f t="shared" si="17"/>
        <v>0</v>
      </c>
      <c r="L35" s="28">
        <f t="shared" si="18"/>
        <v>0</v>
      </c>
      <c r="M35" s="28">
        <f t="shared" si="19"/>
        <v>0</v>
      </c>
      <c r="N35" s="28">
        <f t="shared" si="20"/>
        <v>316.54676258992805</v>
      </c>
      <c r="O35" s="28">
        <f t="shared" si="21"/>
        <v>0</v>
      </c>
      <c r="Q35">
        <v>31275</v>
      </c>
    </row>
    <row r="36" spans="1:17" ht="13.5">
      <c r="A36" s="35" t="s">
        <v>38</v>
      </c>
      <c r="B36" s="36">
        <f aca="true" t="shared" si="26" ref="B36:I36">SUM(B37:B47)</f>
        <v>5735</v>
      </c>
      <c r="C36" s="36">
        <f t="shared" si="26"/>
        <v>1092</v>
      </c>
      <c r="D36" s="36">
        <f t="shared" si="26"/>
        <v>46</v>
      </c>
      <c r="E36" s="36">
        <f t="shared" si="26"/>
        <v>49</v>
      </c>
      <c r="F36" s="36">
        <f t="shared" si="26"/>
        <v>4548</v>
      </c>
      <c r="G36" s="36">
        <f t="shared" si="26"/>
        <v>516</v>
      </c>
      <c r="H36" s="37">
        <f t="shared" si="26"/>
        <v>695</v>
      </c>
      <c r="I36" s="37">
        <f t="shared" si="26"/>
        <v>40</v>
      </c>
      <c r="J36" s="38">
        <f t="shared" si="16"/>
        <v>885.6705151251213</v>
      </c>
      <c r="K36" s="39">
        <f t="shared" si="17"/>
        <v>168.64031430106928</v>
      </c>
      <c r="L36" s="39">
        <f t="shared" si="18"/>
        <v>7.103896023671417</v>
      </c>
      <c r="M36" s="39">
        <f t="shared" si="19"/>
        <v>7.567193590432597</v>
      </c>
      <c r="N36" s="39">
        <f t="shared" si="20"/>
        <v>702.3591112099479</v>
      </c>
      <c r="O36" s="39">
        <f t="shared" si="21"/>
        <v>107.3306029663399</v>
      </c>
      <c r="Q36">
        <f>SUM(Q37:Q47)</f>
        <v>647532</v>
      </c>
    </row>
    <row r="37" spans="1:17" ht="13.5">
      <c r="A37" s="34" t="s">
        <v>39</v>
      </c>
      <c r="B37" s="30">
        <f>SUM(C37:F37)</f>
        <v>1848</v>
      </c>
      <c r="C37" s="30">
        <v>677</v>
      </c>
      <c r="D37" s="30">
        <v>46</v>
      </c>
      <c r="E37" s="30">
        <v>0</v>
      </c>
      <c r="F37" s="30">
        <v>1125</v>
      </c>
      <c r="G37" s="31">
        <v>0</v>
      </c>
      <c r="H37" s="31">
        <v>93</v>
      </c>
      <c r="I37" s="32">
        <v>12</v>
      </c>
      <c r="J37" s="27">
        <f t="shared" si="16"/>
        <v>1930.9537741369222</v>
      </c>
      <c r="K37" s="28">
        <f t="shared" si="17"/>
        <v>707.3894508066538</v>
      </c>
      <c r="L37" s="28">
        <f t="shared" si="18"/>
        <v>48.064866672239404</v>
      </c>
      <c r="M37" s="28">
        <f t="shared" si="19"/>
        <v>0</v>
      </c>
      <c r="N37" s="28">
        <f t="shared" si="20"/>
        <v>1175.499456658029</v>
      </c>
      <c r="O37" s="28">
        <f t="shared" si="21"/>
        <v>97.17462175039705</v>
      </c>
      <c r="Q37">
        <v>95704</v>
      </c>
    </row>
    <row r="38" spans="1:17" ht="13.5">
      <c r="A38" s="34" t="s">
        <v>40</v>
      </c>
      <c r="B38" s="30">
        <f aca="true" t="shared" si="27" ref="B38:B47">SUM(C38:F38)</f>
        <v>852</v>
      </c>
      <c r="C38" s="30">
        <v>0</v>
      </c>
      <c r="D38" s="30">
        <v>0</v>
      </c>
      <c r="E38" s="30">
        <v>49</v>
      </c>
      <c r="F38" s="30">
        <v>803</v>
      </c>
      <c r="G38" s="31">
        <v>150</v>
      </c>
      <c r="H38" s="31">
        <v>258</v>
      </c>
      <c r="I38" s="32">
        <v>0</v>
      </c>
      <c r="J38" s="27">
        <f t="shared" si="16"/>
        <v>498.4379936115693</v>
      </c>
      <c r="K38" s="28">
        <f t="shared" si="17"/>
        <v>0</v>
      </c>
      <c r="L38" s="28">
        <f t="shared" si="18"/>
        <v>0</v>
      </c>
      <c r="M38" s="28">
        <f t="shared" si="19"/>
        <v>28.666034843857865</v>
      </c>
      <c r="N38" s="28">
        <f t="shared" si="20"/>
        <v>469.77195876771145</v>
      </c>
      <c r="O38" s="28">
        <f t="shared" si="21"/>
        <v>150.9354487697006</v>
      </c>
      <c r="Q38">
        <v>170934</v>
      </c>
    </row>
    <row r="39" spans="1:17" ht="13.5">
      <c r="A39" s="34" t="s">
        <v>41</v>
      </c>
      <c r="B39" s="30">
        <f t="shared" si="27"/>
        <v>754</v>
      </c>
      <c r="C39" s="30">
        <v>0</v>
      </c>
      <c r="D39" s="30">
        <v>0</v>
      </c>
      <c r="E39" s="30">
        <v>0</v>
      </c>
      <c r="F39" s="30">
        <v>754</v>
      </c>
      <c r="G39" s="31">
        <v>76</v>
      </c>
      <c r="H39" s="31">
        <v>62</v>
      </c>
      <c r="I39" s="32">
        <v>5</v>
      </c>
      <c r="J39" s="27">
        <f t="shared" si="16"/>
        <v>913.3636980327551</v>
      </c>
      <c r="K39" s="28">
        <f t="shared" si="17"/>
        <v>0</v>
      </c>
      <c r="L39" s="28">
        <f t="shared" si="18"/>
        <v>0</v>
      </c>
      <c r="M39" s="28">
        <f t="shared" si="19"/>
        <v>0</v>
      </c>
      <c r="N39" s="28">
        <f t="shared" si="20"/>
        <v>913.3636980327551</v>
      </c>
      <c r="O39" s="28">
        <f t="shared" si="21"/>
        <v>75.10417676131408</v>
      </c>
      <c r="Q39">
        <v>82552</v>
      </c>
    </row>
    <row r="40" spans="1:17" ht="13.5">
      <c r="A40" s="34" t="s">
        <v>42</v>
      </c>
      <c r="B40" s="30">
        <f t="shared" si="27"/>
        <v>589</v>
      </c>
      <c r="C40" s="30">
        <v>180</v>
      </c>
      <c r="D40" s="30">
        <v>0</v>
      </c>
      <c r="E40" s="30">
        <v>0</v>
      </c>
      <c r="F40" s="30">
        <v>409</v>
      </c>
      <c r="G40" s="31">
        <v>157</v>
      </c>
      <c r="H40" s="31">
        <v>33</v>
      </c>
      <c r="I40" s="32">
        <v>18</v>
      </c>
      <c r="J40" s="27">
        <f t="shared" si="16"/>
        <v>811.3506439837454</v>
      </c>
      <c r="K40" s="28">
        <f t="shared" si="17"/>
        <v>247.95096080997317</v>
      </c>
      <c r="L40" s="28">
        <f t="shared" si="18"/>
        <v>0</v>
      </c>
      <c r="M40" s="28">
        <f t="shared" si="19"/>
        <v>0</v>
      </c>
      <c r="N40" s="28">
        <f t="shared" si="20"/>
        <v>563.3996831737722</v>
      </c>
      <c r="O40" s="28">
        <f t="shared" si="21"/>
        <v>45.457676148495075</v>
      </c>
      <c r="Q40">
        <v>72595</v>
      </c>
    </row>
    <row r="41" spans="1:17" ht="13.5">
      <c r="A41" s="34" t="s">
        <v>43</v>
      </c>
      <c r="B41" s="30">
        <f t="shared" si="27"/>
        <v>52</v>
      </c>
      <c r="C41" s="30">
        <v>0</v>
      </c>
      <c r="D41" s="30">
        <v>0</v>
      </c>
      <c r="E41" s="30">
        <v>0</v>
      </c>
      <c r="F41" s="30">
        <v>52</v>
      </c>
      <c r="G41" s="31">
        <v>0</v>
      </c>
      <c r="H41" s="31">
        <v>69</v>
      </c>
      <c r="I41" s="32">
        <v>0</v>
      </c>
      <c r="J41" s="27">
        <f t="shared" si="16"/>
        <v>85.99589865714097</v>
      </c>
      <c r="K41" s="28">
        <f t="shared" si="17"/>
        <v>0</v>
      </c>
      <c r="L41" s="28">
        <f t="shared" si="18"/>
        <v>0</v>
      </c>
      <c r="M41" s="28">
        <f t="shared" si="19"/>
        <v>0</v>
      </c>
      <c r="N41" s="28">
        <f t="shared" si="20"/>
        <v>85.99589865714097</v>
      </c>
      <c r="O41" s="28">
        <f t="shared" si="21"/>
        <v>114.1099424488986</v>
      </c>
      <c r="Q41">
        <v>60468</v>
      </c>
    </row>
    <row r="42" spans="1:17" ht="13.5">
      <c r="A42" s="34" t="s">
        <v>44</v>
      </c>
      <c r="B42" s="30">
        <f t="shared" si="27"/>
        <v>0</v>
      </c>
      <c r="C42" s="30">
        <v>0</v>
      </c>
      <c r="D42" s="30">
        <v>0</v>
      </c>
      <c r="E42" s="30">
        <v>0</v>
      </c>
      <c r="F42" s="30">
        <v>0</v>
      </c>
      <c r="G42" s="31">
        <v>0</v>
      </c>
      <c r="H42" s="31">
        <v>19</v>
      </c>
      <c r="I42" s="32">
        <v>0</v>
      </c>
      <c r="J42" s="27">
        <f t="shared" si="16"/>
        <v>0</v>
      </c>
      <c r="K42" s="28">
        <f t="shared" si="17"/>
        <v>0</v>
      </c>
      <c r="L42" s="28">
        <f t="shared" si="18"/>
        <v>0</v>
      </c>
      <c r="M42" s="28">
        <f t="shared" si="19"/>
        <v>0</v>
      </c>
      <c r="N42" s="28">
        <f t="shared" si="20"/>
        <v>0</v>
      </c>
      <c r="O42" s="28">
        <f t="shared" si="21"/>
        <v>95.54940910233844</v>
      </c>
      <c r="Q42">
        <v>19885</v>
      </c>
    </row>
    <row r="43" spans="1:17" ht="13.5">
      <c r="A43" s="34" t="s">
        <v>45</v>
      </c>
      <c r="B43" s="30">
        <f t="shared" si="27"/>
        <v>384</v>
      </c>
      <c r="C43" s="30">
        <v>0</v>
      </c>
      <c r="D43" s="30">
        <v>0</v>
      </c>
      <c r="E43" s="30">
        <v>0</v>
      </c>
      <c r="F43" s="30">
        <v>384</v>
      </c>
      <c r="G43" s="31">
        <v>0</v>
      </c>
      <c r="H43" s="31">
        <v>102</v>
      </c>
      <c r="I43" s="32">
        <v>0</v>
      </c>
      <c r="J43" s="27">
        <f t="shared" si="16"/>
        <v>765.3061224489795</v>
      </c>
      <c r="K43" s="28">
        <f t="shared" si="17"/>
        <v>0</v>
      </c>
      <c r="L43" s="28">
        <f t="shared" si="18"/>
        <v>0</v>
      </c>
      <c r="M43" s="28">
        <f t="shared" si="19"/>
        <v>0</v>
      </c>
      <c r="N43" s="28">
        <f t="shared" si="20"/>
        <v>765.3061224489795</v>
      </c>
      <c r="O43" s="28">
        <f t="shared" si="21"/>
        <v>203.2844387755102</v>
      </c>
      <c r="Q43">
        <v>50176</v>
      </c>
    </row>
    <row r="44" spans="1:17" ht="13.5">
      <c r="A44" s="34" t="s">
        <v>46</v>
      </c>
      <c r="B44" s="30">
        <f t="shared" si="27"/>
        <v>835</v>
      </c>
      <c r="C44" s="30">
        <v>235</v>
      </c>
      <c r="D44" s="30">
        <v>0</v>
      </c>
      <c r="E44" s="30">
        <v>0</v>
      </c>
      <c r="F44" s="30">
        <v>600</v>
      </c>
      <c r="G44" s="31">
        <v>0</v>
      </c>
      <c r="H44" s="31">
        <v>9</v>
      </c>
      <c r="I44" s="32">
        <v>0</v>
      </c>
      <c r="J44" s="27">
        <f t="shared" si="16"/>
        <v>7520.489957669098</v>
      </c>
      <c r="K44" s="28">
        <f t="shared" si="17"/>
        <v>2116.545077906872</v>
      </c>
      <c r="L44" s="28">
        <f t="shared" si="18"/>
        <v>0</v>
      </c>
      <c r="M44" s="28">
        <f t="shared" si="19"/>
        <v>0</v>
      </c>
      <c r="N44" s="28">
        <f t="shared" si="20"/>
        <v>5403.944879762226</v>
      </c>
      <c r="O44" s="28">
        <f t="shared" si="21"/>
        <v>81.05917319643339</v>
      </c>
      <c r="Q44">
        <v>11103</v>
      </c>
    </row>
    <row r="45" spans="1:17" ht="13.5">
      <c r="A45" s="34" t="s">
        <v>47</v>
      </c>
      <c r="B45" s="30">
        <f t="shared" si="27"/>
        <v>353</v>
      </c>
      <c r="C45" s="30">
        <v>0</v>
      </c>
      <c r="D45" s="30">
        <v>0</v>
      </c>
      <c r="E45" s="30">
        <v>0</v>
      </c>
      <c r="F45" s="30">
        <v>353</v>
      </c>
      <c r="G45" s="31">
        <v>133</v>
      </c>
      <c r="H45" s="31">
        <v>50</v>
      </c>
      <c r="I45" s="32">
        <v>5</v>
      </c>
      <c r="J45" s="27">
        <f t="shared" si="16"/>
        <v>699.9662905752414</v>
      </c>
      <c r="K45" s="28">
        <f t="shared" si="17"/>
        <v>0</v>
      </c>
      <c r="L45" s="28">
        <f t="shared" si="18"/>
        <v>0</v>
      </c>
      <c r="M45" s="28">
        <f t="shared" si="19"/>
        <v>0</v>
      </c>
      <c r="N45" s="28">
        <f t="shared" si="20"/>
        <v>699.9662905752414</v>
      </c>
      <c r="O45" s="28">
        <f t="shared" si="21"/>
        <v>99.14536693700303</v>
      </c>
      <c r="Q45">
        <v>50431</v>
      </c>
    </row>
    <row r="46" spans="1:17" ht="13.5">
      <c r="A46" s="34" t="s">
        <v>48</v>
      </c>
      <c r="B46" s="30">
        <f t="shared" si="27"/>
        <v>0</v>
      </c>
      <c r="C46" s="30">
        <v>0</v>
      </c>
      <c r="D46" s="30">
        <v>0</v>
      </c>
      <c r="E46" s="30">
        <v>0</v>
      </c>
      <c r="F46" s="30">
        <v>0</v>
      </c>
      <c r="G46" s="31">
        <v>0</v>
      </c>
      <c r="H46" s="31">
        <v>0</v>
      </c>
      <c r="I46" s="32">
        <v>0</v>
      </c>
      <c r="J46" s="27">
        <f t="shared" si="16"/>
        <v>0</v>
      </c>
      <c r="K46" s="28">
        <f t="shared" si="17"/>
        <v>0</v>
      </c>
      <c r="L46" s="28">
        <f t="shared" si="18"/>
        <v>0</v>
      </c>
      <c r="M46" s="28">
        <f t="shared" si="19"/>
        <v>0</v>
      </c>
      <c r="N46" s="28">
        <f t="shared" si="20"/>
        <v>0</v>
      </c>
      <c r="O46" s="28">
        <f t="shared" si="21"/>
        <v>0</v>
      </c>
      <c r="Q46">
        <v>8209</v>
      </c>
    </row>
    <row r="47" spans="1:17" ht="13.5">
      <c r="A47" s="34" t="s">
        <v>49</v>
      </c>
      <c r="B47" s="30">
        <f t="shared" si="27"/>
        <v>68</v>
      </c>
      <c r="C47" s="30">
        <v>0</v>
      </c>
      <c r="D47" s="30">
        <v>0</v>
      </c>
      <c r="E47" s="30">
        <v>0</v>
      </c>
      <c r="F47" s="30">
        <v>68</v>
      </c>
      <c r="G47" s="31">
        <v>0</v>
      </c>
      <c r="H47" s="31">
        <v>0</v>
      </c>
      <c r="I47" s="32">
        <v>0</v>
      </c>
      <c r="J47" s="27">
        <f t="shared" si="16"/>
        <v>266.9283611383709</v>
      </c>
      <c r="K47" s="28">
        <f t="shared" si="17"/>
        <v>0</v>
      </c>
      <c r="L47" s="28">
        <f t="shared" si="18"/>
        <v>0</v>
      </c>
      <c r="M47" s="28">
        <f t="shared" si="19"/>
        <v>0</v>
      </c>
      <c r="N47" s="28">
        <f t="shared" si="20"/>
        <v>266.9283611383709</v>
      </c>
      <c r="O47" s="28">
        <f t="shared" si="21"/>
        <v>0</v>
      </c>
      <c r="Q47">
        <v>25475</v>
      </c>
    </row>
    <row r="48" spans="1:17" ht="13.5">
      <c r="A48" s="35" t="s">
        <v>50</v>
      </c>
      <c r="B48" s="36">
        <f aca="true" t="shared" si="28" ref="B48:I48">SUM(B49:B55)</f>
        <v>1462</v>
      </c>
      <c r="C48" s="36">
        <f t="shared" si="28"/>
        <v>460</v>
      </c>
      <c r="D48" s="36">
        <f t="shared" si="28"/>
        <v>0</v>
      </c>
      <c r="E48" s="36">
        <f t="shared" si="28"/>
        <v>0</v>
      </c>
      <c r="F48" s="36">
        <f t="shared" si="28"/>
        <v>1002</v>
      </c>
      <c r="G48" s="36">
        <f t="shared" si="28"/>
        <v>408</v>
      </c>
      <c r="H48" s="37">
        <f t="shared" si="28"/>
        <v>228</v>
      </c>
      <c r="I48" s="37">
        <f t="shared" si="28"/>
        <v>6</v>
      </c>
      <c r="J48" s="38">
        <f t="shared" si="16"/>
        <v>914.2128202402465</v>
      </c>
      <c r="K48" s="39">
        <f t="shared" si="17"/>
        <v>287.64562059542646</v>
      </c>
      <c r="L48" s="39">
        <f t="shared" si="18"/>
        <v>0</v>
      </c>
      <c r="M48" s="39">
        <f t="shared" si="19"/>
        <v>0</v>
      </c>
      <c r="N48" s="39">
        <f t="shared" si="20"/>
        <v>626.5671996448202</v>
      </c>
      <c r="O48" s="39">
        <f t="shared" si="21"/>
        <v>142.5721771646896</v>
      </c>
      <c r="Q48">
        <f>SUM(Q49:Q55)</f>
        <v>159919</v>
      </c>
    </row>
    <row r="49" spans="1:17" ht="13.5">
      <c r="A49" s="34" t="s">
        <v>51</v>
      </c>
      <c r="B49" s="30">
        <f>SUM(C49:F49)</f>
        <v>1227</v>
      </c>
      <c r="C49" s="30">
        <v>400</v>
      </c>
      <c r="D49" s="30">
        <v>0</v>
      </c>
      <c r="E49" s="30">
        <v>0</v>
      </c>
      <c r="F49" s="30">
        <v>827</v>
      </c>
      <c r="G49" s="31">
        <v>233</v>
      </c>
      <c r="H49" s="31">
        <v>157</v>
      </c>
      <c r="I49" s="32">
        <v>0</v>
      </c>
      <c r="J49" s="27">
        <f t="shared" si="16"/>
        <v>1308.3952697298969</v>
      </c>
      <c r="K49" s="28">
        <f t="shared" si="17"/>
        <v>426.5347252583201</v>
      </c>
      <c r="L49" s="28">
        <f t="shared" si="18"/>
        <v>0</v>
      </c>
      <c r="M49" s="28">
        <f t="shared" si="19"/>
        <v>0</v>
      </c>
      <c r="N49" s="28">
        <f t="shared" si="20"/>
        <v>881.8605444715768</v>
      </c>
      <c r="O49" s="28">
        <f t="shared" si="21"/>
        <v>167.41487966389064</v>
      </c>
      <c r="Q49">
        <v>93779</v>
      </c>
    </row>
    <row r="50" spans="1:17" ht="13.5">
      <c r="A50" s="34" t="s">
        <v>52</v>
      </c>
      <c r="B50" s="30">
        <f aca="true" t="shared" si="29" ref="B50:B55">SUM(C50:F50)</f>
        <v>0</v>
      </c>
      <c r="C50" s="30">
        <v>0</v>
      </c>
      <c r="D50" s="30">
        <v>0</v>
      </c>
      <c r="E50" s="30">
        <v>0</v>
      </c>
      <c r="F50" s="30">
        <v>0</v>
      </c>
      <c r="G50" s="31">
        <v>0</v>
      </c>
      <c r="H50" s="31">
        <v>12</v>
      </c>
      <c r="I50" s="32">
        <v>0</v>
      </c>
      <c r="J50" s="27">
        <f t="shared" si="16"/>
        <v>0</v>
      </c>
      <c r="K50" s="28">
        <f t="shared" si="17"/>
        <v>0</v>
      </c>
      <c r="L50" s="28">
        <f t="shared" si="18"/>
        <v>0</v>
      </c>
      <c r="M50" s="28">
        <f t="shared" si="19"/>
        <v>0</v>
      </c>
      <c r="N50" s="28">
        <f t="shared" si="20"/>
        <v>0</v>
      </c>
      <c r="O50" s="28">
        <f t="shared" si="21"/>
        <v>103.02197802197803</v>
      </c>
      <c r="Q50">
        <v>11648</v>
      </c>
    </row>
    <row r="51" spans="1:17" ht="13.5">
      <c r="A51" s="34" t="s">
        <v>53</v>
      </c>
      <c r="B51" s="30">
        <f t="shared" si="29"/>
        <v>0</v>
      </c>
      <c r="C51" s="30">
        <v>0</v>
      </c>
      <c r="D51" s="30">
        <v>0</v>
      </c>
      <c r="E51" s="30">
        <v>0</v>
      </c>
      <c r="F51" s="30">
        <v>0</v>
      </c>
      <c r="G51" s="31">
        <v>0</v>
      </c>
      <c r="H51" s="31">
        <v>19</v>
      </c>
      <c r="I51" s="32">
        <v>0</v>
      </c>
      <c r="J51" s="27">
        <f t="shared" si="16"/>
        <v>0</v>
      </c>
      <c r="K51" s="28">
        <f t="shared" si="17"/>
        <v>0</v>
      </c>
      <c r="L51" s="28">
        <f t="shared" si="18"/>
        <v>0</v>
      </c>
      <c r="M51" s="28">
        <f t="shared" si="19"/>
        <v>0</v>
      </c>
      <c r="N51" s="28">
        <f t="shared" si="20"/>
        <v>0</v>
      </c>
      <c r="O51" s="28">
        <f t="shared" si="21"/>
        <v>230.47064531780688</v>
      </c>
      <c r="Q51">
        <v>8244</v>
      </c>
    </row>
    <row r="52" spans="1:17" ht="13.5">
      <c r="A52" s="34" t="s">
        <v>54</v>
      </c>
      <c r="B52" s="30">
        <f t="shared" si="29"/>
        <v>0</v>
      </c>
      <c r="C52" s="30">
        <v>0</v>
      </c>
      <c r="D52" s="30">
        <v>0</v>
      </c>
      <c r="E52" s="30">
        <v>0</v>
      </c>
      <c r="F52" s="30">
        <v>0</v>
      </c>
      <c r="G52" s="31">
        <v>0</v>
      </c>
      <c r="H52" s="31">
        <v>21</v>
      </c>
      <c r="I52" s="32">
        <v>6</v>
      </c>
      <c r="J52" s="27">
        <f t="shared" si="16"/>
        <v>0</v>
      </c>
      <c r="K52" s="28">
        <f t="shared" si="17"/>
        <v>0</v>
      </c>
      <c r="L52" s="28">
        <f t="shared" si="18"/>
        <v>0</v>
      </c>
      <c r="M52" s="28">
        <f t="shared" si="19"/>
        <v>0</v>
      </c>
      <c r="N52" s="28">
        <f t="shared" si="20"/>
        <v>0</v>
      </c>
      <c r="O52" s="28">
        <f t="shared" si="21"/>
        <v>151.1661387849122</v>
      </c>
      <c r="Q52">
        <v>13892</v>
      </c>
    </row>
    <row r="53" spans="1:17" ht="13.5">
      <c r="A53" s="34" t="s">
        <v>55</v>
      </c>
      <c r="B53" s="30">
        <f t="shared" si="29"/>
        <v>0</v>
      </c>
      <c r="C53" s="30">
        <v>0</v>
      </c>
      <c r="D53" s="30">
        <v>0</v>
      </c>
      <c r="E53" s="30">
        <v>0</v>
      </c>
      <c r="F53" s="30">
        <v>0</v>
      </c>
      <c r="G53" s="31">
        <v>0</v>
      </c>
      <c r="H53" s="31">
        <v>19</v>
      </c>
      <c r="I53" s="32">
        <v>0</v>
      </c>
      <c r="J53" s="27">
        <f t="shared" si="16"/>
        <v>0</v>
      </c>
      <c r="K53" s="28">
        <f t="shared" si="17"/>
        <v>0</v>
      </c>
      <c r="L53" s="28">
        <f t="shared" si="18"/>
        <v>0</v>
      </c>
      <c r="M53" s="28">
        <f t="shared" si="19"/>
        <v>0</v>
      </c>
      <c r="N53" s="28">
        <f t="shared" si="20"/>
        <v>0</v>
      </c>
      <c r="O53" s="28">
        <f t="shared" si="21"/>
        <v>145.0049606960238</v>
      </c>
      <c r="Q53">
        <v>13103</v>
      </c>
    </row>
    <row r="54" spans="1:17" ht="13.5">
      <c r="A54" s="34" t="s">
        <v>56</v>
      </c>
      <c r="B54" s="30">
        <f t="shared" si="29"/>
        <v>235</v>
      </c>
      <c r="C54" s="30">
        <v>60</v>
      </c>
      <c r="D54" s="30">
        <v>0</v>
      </c>
      <c r="E54" s="30">
        <v>0</v>
      </c>
      <c r="F54" s="30">
        <v>175</v>
      </c>
      <c r="G54" s="31">
        <v>175</v>
      </c>
      <c r="H54" s="31">
        <v>0</v>
      </c>
      <c r="I54" s="32">
        <v>0</v>
      </c>
      <c r="J54" s="27">
        <f t="shared" si="16"/>
        <v>2724.6376811594205</v>
      </c>
      <c r="K54" s="28">
        <f t="shared" si="17"/>
        <v>695.6521739130435</v>
      </c>
      <c r="L54" s="28">
        <f t="shared" si="18"/>
        <v>0</v>
      </c>
      <c r="M54" s="28">
        <f t="shared" si="19"/>
        <v>0</v>
      </c>
      <c r="N54" s="28">
        <f t="shared" si="20"/>
        <v>2028.9855072463768</v>
      </c>
      <c r="O54" s="28">
        <f t="shared" si="21"/>
        <v>0</v>
      </c>
      <c r="Q54">
        <v>8625</v>
      </c>
    </row>
    <row r="55" spans="1:17" ht="13.5">
      <c r="A55" s="34" t="s">
        <v>57</v>
      </c>
      <c r="B55" s="30">
        <f t="shared" si="29"/>
        <v>0</v>
      </c>
      <c r="C55" s="30">
        <v>0</v>
      </c>
      <c r="D55" s="30">
        <v>0</v>
      </c>
      <c r="E55" s="30">
        <v>0</v>
      </c>
      <c r="F55" s="30">
        <v>0</v>
      </c>
      <c r="G55" s="31">
        <v>0</v>
      </c>
      <c r="H55" s="31">
        <v>0</v>
      </c>
      <c r="I55" s="32">
        <v>0</v>
      </c>
      <c r="J55" s="27">
        <f t="shared" si="16"/>
        <v>0</v>
      </c>
      <c r="K55" s="28">
        <f t="shared" si="17"/>
        <v>0</v>
      </c>
      <c r="L55" s="28">
        <f t="shared" si="18"/>
        <v>0</v>
      </c>
      <c r="M55" s="28">
        <f t="shared" si="19"/>
        <v>0</v>
      </c>
      <c r="N55" s="28">
        <f t="shared" si="20"/>
        <v>0</v>
      </c>
      <c r="O55" s="28">
        <f t="shared" si="21"/>
        <v>0</v>
      </c>
      <c r="Q55">
        <v>10628</v>
      </c>
    </row>
    <row r="56" spans="1:17" ht="13.5">
      <c r="A56" s="35" t="s">
        <v>58</v>
      </c>
      <c r="B56" s="36">
        <f aca="true" t="shared" si="30" ref="B56:I56">SUM(B57:B62)</f>
        <v>1084</v>
      </c>
      <c r="C56" s="36">
        <f t="shared" si="30"/>
        <v>286</v>
      </c>
      <c r="D56" s="36">
        <f t="shared" si="30"/>
        <v>0</v>
      </c>
      <c r="E56" s="36">
        <f t="shared" si="30"/>
        <v>14</v>
      </c>
      <c r="F56" s="36">
        <f t="shared" si="30"/>
        <v>784</v>
      </c>
      <c r="G56" s="36">
        <f t="shared" si="30"/>
        <v>114</v>
      </c>
      <c r="H56" s="37">
        <f t="shared" si="30"/>
        <v>169</v>
      </c>
      <c r="I56" s="37">
        <f t="shared" si="30"/>
        <v>9</v>
      </c>
      <c r="J56" s="38">
        <f t="shared" si="16"/>
        <v>1257.3947337895836</v>
      </c>
      <c r="K56" s="39">
        <f t="shared" si="17"/>
        <v>331.7480570699455</v>
      </c>
      <c r="L56" s="39">
        <f t="shared" si="18"/>
        <v>0</v>
      </c>
      <c r="M56" s="39">
        <f t="shared" si="19"/>
        <v>16.239415381046282</v>
      </c>
      <c r="N56" s="39">
        <f t="shared" si="20"/>
        <v>909.4072613385919</v>
      </c>
      <c r="O56" s="39">
        <f t="shared" si="21"/>
        <v>196.0329428140587</v>
      </c>
      <c r="Q56">
        <f>SUM(Q57:Q62)</f>
        <v>86210</v>
      </c>
    </row>
    <row r="57" spans="1:17" ht="13.5">
      <c r="A57" s="34" t="s">
        <v>59</v>
      </c>
      <c r="B57" s="30">
        <f aca="true" t="shared" si="31" ref="B57:B62">SUM(C57:F57)</f>
        <v>278</v>
      </c>
      <c r="C57" s="30">
        <v>0</v>
      </c>
      <c r="D57" s="30">
        <v>0</v>
      </c>
      <c r="E57" s="30">
        <v>8</v>
      </c>
      <c r="F57" s="30">
        <v>270</v>
      </c>
      <c r="G57" s="31">
        <v>0</v>
      </c>
      <c r="H57" s="31">
        <v>43</v>
      </c>
      <c r="I57" s="32">
        <v>0</v>
      </c>
      <c r="J57" s="27">
        <f t="shared" si="16"/>
        <v>1196.4708414030558</v>
      </c>
      <c r="K57" s="28">
        <f t="shared" si="17"/>
        <v>0</v>
      </c>
      <c r="L57" s="28">
        <f t="shared" si="18"/>
        <v>0</v>
      </c>
      <c r="M57" s="28">
        <f t="shared" si="19"/>
        <v>34.43081557994405</v>
      </c>
      <c r="N57" s="28">
        <f t="shared" si="20"/>
        <v>1162.0400258231116</v>
      </c>
      <c r="O57" s="28">
        <f t="shared" si="21"/>
        <v>185.06563374219928</v>
      </c>
      <c r="Q57">
        <v>23235</v>
      </c>
    </row>
    <row r="58" spans="1:17" ht="13.5">
      <c r="A58" s="34" t="s">
        <v>60</v>
      </c>
      <c r="B58" s="30">
        <f t="shared" si="31"/>
        <v>490</v>
      </c>
      <c r="C58" s="30">
        <v>286</v>
      </c>
      <c r="D58" s="30">
        <v>0</v>
      </c>
      <c r="E58" s="30">
        <v>0</v>
      </c>
      <c r="F58" s="30">
        <v>204</v>
      </c>
      <c r="G58" s="31">
        <v>114</v>
      </c>
      <c r="H58" s="31">
        <v>1</v>
      </c>
      <c r="I58" s="32">
        <v>0</v>
      </c>
      <c r="J58" s="27">
        <f t="shared" si="16"/>
        <v>4042.5707449880374</v>
      </c>
      <c r="K58" s="28">
        <f t="shared" si="17"/>
        <v>2359.5412919726095</v>
      </c>
      <c r="L58" s="28">
        <f t="shared" si="18"/>
        <v>0</v>
      </c>
      <c r="M58" s="28">
        <f t="shared" si="19"/>
        <v>0</v>
      </c>
      <c r="N58" s="28">
        <f t="shared" si="20"/>
        <v>1683.0294530154276</v>
      </c>
      <c r="O58" s="28">
        <f t="shared" si="21"/>
        <v>8.250144377526606</v>
      </c>
      <c r="Q58">
        <v>12121</v>
      </c>
    </row>
    <row r="59" spans="1:17" ht="13.5">
      <c r="A59" s="34" t="s">
        <v>61</v>
      </c>
      <c r="B59" s="30">
        <f t="shared" si="31"/>
        <v>98</v>
      </c>
      <c r="C59" s="30">
        <v>0</v>
      </c>
      <c r="D59" s="30">
        <v>0</v>
      </c>
      <c r="E59" s="30">
        <v>6</v>
      </c>
      <c r="F59" s="30">
        <v>92</v>
      </c>
      <c r="G59" s="31">
        <v>0</v>
      </c>
      <c r="H59" s="31">
        <v>0</v>
      </c>
      <c r="I59" s="32">
        <v>0</v>
      </c>
      <c r="J59" s="27">
        <f t="shared" si="16"/>
        <v>1232.394366197183</v>
      </c>
      <c r="K59" s="28">
        <f t="shared" si="17"/>
        <v>0</v>
      </c>
      <c r="L59" s="28">
        <f t="shared" si="18"/>
        <v>0</v>
      </c>
      <c r="M59" s="28">
        <f t="shared" si="19"/>
        <v>75.45271629778672</v>
      </c>
      <c r="N59" s="28">
        <f t="shared" si="20"/>
        <v>1156.9416498993962</v>
      </c>
      <c r="O59" s="28">
        <f t="shared" si="21"/>
        <v>0</v>
      </c>
      <c r="Q59">
        <v>7952</v>
      </c>
    </row>
    <row r="60" spans="1:17" ht="13.5">
      <c r="A60" s="34" t="s">
        <v>62</v>
      </c>
      <c r="B60" s="30">
        <f t="shared" si="31"/>
        <v>0</v>
      </c>
      <c r="C60" s="30">
        <v>0</v>
      </c>
      <c r="D60" s="30">
        <v>0</v>
      </c>
      <c r="E60" s="30">
        <v>0</v>
      </c>
      <c r="F60" s="30">
        <v>0</v>
      </c>
      <c r="G60" s="31">
        <v>0</v>
      </c>
      <c r="H60" s="31">
        <v>24</v>
      </c>
      <c r="I60" s="32">
        <v>0</v>
      </c>
      <c r="J60" s="27">
        <f t="shared" si="16"/>
        <v>0</v>
      </c>
      <c r="K60" s="28">
        <f t="shared" si="17"/>
        <v>0</v>
      </c>
      <c r="L60" s="28">
        <f t="shared" si="18"/>
        <v>0</v>
      </c>
      <c r="M60" s="28">
        <f t="shared" si="19"/>
        <v>0</v>
      </c>
      <c r="N60" s="28">
        <f t="shared" si="20"/>
        <v>0</v>
      </c>
      <c r="O60" s="28">
        <f t="shared" si="21"/>
        <v>299.28918817807704</v>
      </c>
      <c r="Q60">
        <v>8019</v>
      </c>
    </row>
    <row r="61" spans="1:17" ht="13.5">
      <c r="A61" s="34" t="s">
        <v>63</v>
      </c>
      <c r="B61" s="30">
        <f t="shared" si="31"/>
        <v>0</v>
      </c>
      <c r="C61" s="30">
        <v>0</v>
      </c>
      <c r="D61" s="30">
        <v>0</v>
      </c>
      <c r="E61" s="30">
        <v>0</v>
      </c>
      <c r="F61" s="30">
        <v>0</v>
      </c>
      <c r="G61" s="31">
        <v>0</v>
      </c>
      <c r="H61" s="31">
        <v>73</v>
      </c>
      <c r="I61" s="32">
        <v>4</v>
      </c>
      <c r="J61" s="27">
        <f t="shared" si="16"/>
        <v>0</v>
      </c>
      <c r="K61" s="28">
        <f t="shared" si="17"/>
        <v>0</v>
      </c>
      <c r="L61" s="28">
        <f t="shared" si="18"/>
        <v>0</v>
      </c>
      <c r="M61" s="28">
        <f t="shared" si="19"/>
        <v>0</v>
      </c>
      <c r="N61" s="28">
        <f t="shared" si="20"/>
        <v>0</v>
      </c>
      <c r="O61" s="28">
        <f t="shared" si="21"/>
        <v>355.55988505187275</v>
      </c>
      <c r="Q61">
        <v>20531</v>
      </c>
    </row>
    <row r="62" spans="1:17" ht="13.5">
      <c r="A62" s="34" t="s">
        <v>64</v>
      </c>
      <c r="B62" s="30">
        <f t="shared" si="31"/>
        <v>218</v>
      </c>
      <c r="C62" s="30">
        <v>0</v>
      </c>
      <c r="D62" s="30">
        <v>0</v>
      </c>
      <c r="E62" s="30">
        <v>0</v>
      </c>
      <c r="F62" s="30">
        <v>218</v>
      </c>
      <c r="G62" s="31">
        <v>0</v>
      </c>
      <c r="H62" s="31">
        <v>28</v>
      </c>
      <c r="I62" s="32">
        <v>5</v>
      </c>
      <c r="J62" s="27">
        <f t="shared" si="16"/>
        <v>1518.9520624303232</v>
      </c>
      <c r="K62" s="28">
        <f t="shared" si="17"/>
        <v>0</v>
      </c>
      <c r="L62" s="28">
        <f t="shared" si="18"/>
        <v>0</v>
      </c>
      <c r="M62" s="28">
        <f t="shared" si="19"/>
        <v>0</v>
      </c>
      <c r="N62" s="28">
        <f t="shared" si="20"/>
        <v>1518.9520624303232</v>
      </c>
      <c r="O62" s="28">
        <f t="shared" si="21"/>
        <v>195.09476031215164</v>
      </c>
      <c r="Q62">
        <v>14352</v>
      </c>
    </row>
    <row r="63" spans="1:17" ht="13.5">
      <c r="A63" s="35" t="s">
        <v>65</v>
      </c>
      <c r="B63" s="36">
        <f aca="true" t="shared" si="32" ref="B63:I63">SUM(B64)</f>
        <v>2331</v>
      </c>
      <c r="C63" s="36">
        <f t="shared" si="32"/>
        <v>382</v>
      </c>
      <c r="D63" s="36">
        <f t="shared" si="32"/>
        <v>6</v>
      </c>
      <c r="E63" s="36">
        <f t="shared" si="32"/>
        <v>0</v>
      </c>
      <c r="F63" s="36">
        <f t="shared" si="32"/>
        <v>1943</v>
      </c>
      <c r="G63" s="36">
        <f t="shared" si="32"/>
        <v>260</v>
      </c>
      <c r="H63" s="37">
        <f t="shared" si="32"/>
        <v>338</v>
      </c>
      <c r="I63" s="37">
        <f t="shared" si="32"/>
        <v>39</v>
      </c>
      <c r="J63" s="38">
        <f t="shared" si="16"/>
        <v>837.8322035238554</v>
      </c>
      <c r="K63" s="39">
        <f t="shared" si="17"/>
        <v>137.30240315148552</v>
      </c>
      <c r="L63" s="39">
        <f t="shared" si="18"/>
        <v>2.156582248452652</v>
      </c>
      <c r="M63" s="39">
        <f t="shared" si="19"/>
        <v>0</v>
      </c>
      <c r="N63" s="39">
        <f t="shared" si="20"/>
        <v>698.3732181239172</v>
      </c>
      <c r="O63" s="39">
        <f t="shared" si="21"/>
        <v>121.48746666283276</v>
      </c>
      <c r="Q63">
        <f>SUM(Q64)</f>
        <v>278218</v>
      </c>
    </row>
    <row r="64" spans="1:17" ht="13.5">
      <c r="A64" s="40" t="s">
        <v>66</v>
      </c>
      <c r="B64" s="41">
        <f>SUM(C64:F64)</f>
        <v>2331</v>
      </c>
      <c r="C64" s="41">
        <v>382</v>
      </c>
      <c r="D64" s="41">
        <v>6</v>
      </c>
      <c r="E64" s="41">
        <v>0</v>
      </c>
      <c r="F64" s="41">
        <v>1943</v>
      </c>
      <c r="G64" s="42">
        <v>260</v>
      </c>
      <c r="H64" s="42">
        <v>338</v>
      </c>
      <c r="I64" s="43">
        <v>39</v>
      </c>
      <c r="J64" s="44">
        <f t="shared" si="16"/>
        <v>837.8322035238554</v>
      </c>
      <c r="K64" s="45">
        <f t="shared" si="17"/>
        <v>137.30240315148552</v>
      </c>
      <c r="L64" s="45">
        <f t="shared" si="18"/>
        <v>2.156582248452652</v>
      </c>
      <c r="M64" s="45">
        <f t="shared" si="19"/>
        <v>0</v>
      </c>
      <c r="N64" s="45">
        <f t="shared" si="20"/>
        <v>698.3732181239172</v>
      </c>
      <c r="O64" s="45">
        <f t="shared" si="21"/>
        <v>121.48746666283276</v>
      </c>
      <c r="Q64">
        <v>278218</v>
      </c>
    </row>
    <row r="65" spans="2:15" ht="13.5">
      <c r="B65" s="46"/>
      <c r="C65" s="46"/>
      <c r="D65" s="46"/>
      <c r="E65" s="46"/>
      <c r="F65" s="46"/>
      <c r="G65" s="46"/>
      <c r="H65" s="46"/>
      <c r="I65" s="46"/>
      <c r="J65" s="47"/>
      <c r="K65" s="47"/>
      <c r="L65" s="47"/>
      <c r="M65" s="47"/>
      <c r="N65" s="47"/>
      <c r="O65" s="47"/>
    </row>
    <row r="66" spans="2:15" ht="13.5">
      <c r="B66" s="46"/>
      <c r="C66" s="46"/>
      <c r="D66" s="46"/>
      <c r="E66" s="46"/>
      <c r="F66" s="46"/>
      <c r="G66" s="46"/>
      <c r="H66" s="46"/>
      <c r="I66" s="46"/>
      <c r="J66" s="47"/>
      <c r="K66" s="47"/>
      <c r="L66" s="47"/>
      <c r="M66" s="47"/>
      <c r="N66" s="47"/>
      <c r="O66" s="47"/>
    </row>
    <row r="67" spans="2:15" ht="13.5">
      <c r="B67" s="46"/>
      <c r="C67" s="46"/>
      <c r="D67" s="46"/>
      <c r="E67" s="46"/>
      <c r="F67" s="46"/>
      <c r="G67" s="46"/>
      <c r="H67" s="46"/>
      <c r="I67" s="46"/>
      <c r="J67" s="47"/>
      <c r="K67" s="47"/>
      <c r="L67" s="47"/>
      <c r="M67" s="47"/>
      <c r="N67" s="48" t="s">
        <v>67</v>
      </c>
      <c r="O67" s="47"/>
    </row>
    <row r="68" spans="1:15" ht="13.5">
      <c r="A68" s="1"/>
      <c r="B68" s="57" t="s">
        <v>1</v>
      </c>
      <c r="C68" s="58"/>
      <c r="D68" s="58"/>
      <c r="E68" s="58"/>
      <c r="F68" s="58"/>
      <c r="G68" s="58"/>
      <c r="H68" s="58"/>
      <c r="I68" s="2"/>
      <c r="J68" s="59" t="s">
        <v>2</v>
      </c>
      <c r="K68" s="58"/>
      <c r="L68" s="58"/>
      <c r="M68" s="60"/>
      <c r="N68" s="60"/>
      <c r="O68" s="61"/>
    </row>
    <row r="69" spans="1:15" ht="13.5">
      <c r="A69" s="3"/>
      <c r="B69" s="4"/>
      <c r="C69" s="5"/>
      <c r="D69" s="5"/>
      <c r="E69" s="5"/>
      <c r="F69" s="6"/>
      <c r="G69" s="7"/>
      <c r="H69" s="4"/>
      <c r="I69" s="8"/>
      <c r="J69" s="9"/>
      <c r="K69" s="5"/>
      <c r="L69" s="5"/>
      <c r="M69" s="5"/>
      <c r="N69" s="10"/>
      <c r="O69" s="11"/>
    </row>
    <row r="70" spans="1:15" ht="13.5">
      <c r="A70" s="3"/>
      <c r="B70" s="62" t="s">
        <v>4</v>
      </c>
      <c r="C70" s="11"/>
      <c r="D70" s="13"/>
      <c r="E70" s="11"/>
      <c r="F70" s="4"/>
      <c r="G70" s="14"/>
      <c r="H70" s="15" t="s">
        <v>5</v>
      </c>
      <c r="J70" s="63" t="s">
        <v>4</v>
      </c>
      <c r="K70" s="11"/>
      <c r="L70" s="11"/>
      <c r="M70" s="11"/>
      <c r="N70" s="11"/>
      <c r="O70" s="12" t="s">
        <v>5</v>
      </c>
    </row>
    <row r="71" spans="1:15" ht="13.5">
      <c r="A71" s="3"/>
      <c r="B71" s="62"/>
      <c r="C71" s="12" t="s">
        <v>6</v>
      </c>
      <c r="D71" s="16" t="s">
        <v>7</v>
      </c>
      <c r="E71" s="12" t="s">
        <v>8</v>
      </c>
      <c r="F71" s="12" t="s">
        <v>5</v>
      </c>
      <c r="G71" s="13" t="s">
        <v>9</v>
      </c>
      <c r="H71" s="15" t="s">
        <v>10</v>
      </c>
      <c r="I71" s="17" t="s">
        <v>9</v>
      </c>
      <c r="J71" s="63"/>
      <c r="K71" s="12" t="s">
        <v>6</v>
      </c>
      <c r="L71" s="16" t="s">
        <v>7</v>
      </c>
      <c r="M71" s="12" t="s">
        <v>8</v>
      </c>
      <c r="N71" s="12" t="s">
        <v>5</v>
      </c>
      <c r="O71" s="12" t="s">
        <v>10</v>
      </c>
    </row>
    <row r="72" spans="1:15" ht="13.5">
      <c r="A72" s="18"/>
      <c r="B72" s="19"/>
      <c r="C72" s="20"/>
      <c r="D72" s="20"/>
      <c r="E72" s="20"/>
      <c r="F72" s="20"/>
      <c r="G72" s="21" t="s">
        <v>11</v>
      </c>
      <c r="H72" s="19"/>
      <c r="I72" s="22" t="s">
        <v>11</v>
      </c>
      <c r="J72" s="23"/>
      <c r="K72" s="20"/>
      <c r="L72" s="20"/>
      <c r="M72" s="20"/>
      <c r="N72" s="20"/>
      <c r="O72" s="20"/>
    </row>
    <row r="73" spans="1:17" ht="13.5">
      <c r="A73" s="35" t="s">
        <v>68</v>
      </c>
      <c r="B73" s="49">
        <f aca="true" t="shared" si="33" ref="B73:I73">SUM(B74:B77)</f>
        <v>2945</v>
      </c>
      <c r="C73" s="49">
        <f t="shared" si="33"/>
        <v>536</v>
      </c>
      <c r="D73" s="49">
        <f t="shared" si="33"/>
        <v>6</v>
      </c>
      <c r="E73" s="49">
        <f t="shared" si="33"/>
        <v>36</v>
      </c>
      <c r="F73" s="49">
        <f t="shared" si="33"/>
        <v>2367</v>
      </c>
      <c r="G73" s="49">
        <f t="shared" si="33"/>
        <v>625</v>
      </c>
      <c r="H73" s="50">
        <f t="shared" si="33"/>
        <v>554</v>
      </c>
      <c r="I73" s="50">
        <f t="shared" si="33"/>
        <v>61</v>
      </c>
      <c r="J73" s="51">
        <f aca="true" t="shared" si="34" ref="J73:J129">B73/Q73*100000</f>
        <v>902.6100601944366</v>
      </c>
      <c r="K73" s="52">
        <f aca="true" t="shared" si="35" ref="K73:K129">C73/Q73*100000</f>
        <v>164.27809584523533</v>
      </c>
      <c r="L73" s="52">
        <f aca="true" t="shared" si="36" ref="L73:L129">D73/Q73*100000</f>
        <v>1.838933908715321</v>
      </c>
      <c r="M73" s="52">
        <f aca="true" t="shared" si="37" ref="M73:M129">E73/Q73*100000</f>
        <v>11.033603452291924</v>
      </c>
      <c r="N73" s="52">
        <f aca="true" t="shared" si="38" ref="N73:N129">F73/Q73*100000</f>
        <v>725.459426988194</v>
      </c>
      <c r="O73" s="52">
        <f aca="true" t="shared" si="39" ref="O73:O129">H73/Q73*100000</f>
        <v>169.79489757138128</v>
      </c>
      <c r="Q73">
        <f>SUM(Q74:Q77)</f>
        <v>326276</v>
      </c>
    </row>
    <row r="74" spans="1:17" ht="13.5">
      <c r="A74" s="34" t="s">
        <v>69</v>
      </c>
      <c r="B74" s="30">
        <f>SUM(C74:F74)</f>
        <v>1915</v>
      </c>
      <c r="C74" s="30">
        <v>388</v>
      </c>
      <c r="D74" s="30">
        <v>6</v>
      </c>
      <c r="E74" s="30">
        <v>36</v>
      </c>
      <c r="F74" s="30">
        <v>1485</v>
      </c>
      <c r="G74" s="31">
        <v>325</v>
      </c>
      <c r="H74" s="31">
        <v>222</v>
      </c>
      <c r="I74" s="32">
        <v>15</v>
      </c>
      <c r="J74" s="27">
        <f t="shared" si="34"/>
        <v>1559.8527303531866</v>
      </c>
      <c r="K74" s="28">
        <f t="shared" si="35"/>
        <v>316.04326860419656</v>
      </c>
      <c r="L74" s="28">
        <f t="shared" si="36"/>
        <v>4.88726704027108</v>
      </c>
      <c r="M74" s="28">
        <f t="shared" si="37"/>
        <v>29.32360224162648</v>
      </c>
      <c r="N74" s="28">
        <f t="shared" si="38"/>
        <v>1209.5985924670924</v>
      </c>
      <c r="O74" s="28">
        <f t="shared" si="39"/>
        <v>180.82888049002997</v>
      </c>
      <c r="Q74">
        <v>122768</v>
      </c>
    </row>
    <row r="75" spans="1:17" ht="13.5">
      <c r="A75" s="34" t="s">
        <v>70</v>
      </c>
      <c r="B75" s="30">
        <f>SUM(C75:F75)</f>
        <v>625</v>
      </c>
      <c r="C75" s="30">
        <v>0</v>
      </c>
      <c r="D75" s="30">
        <v>0</v>
      </c>
      <c r="E75" s="30">
        <v>0</v>
      </c>
      <c r="F75" s="30">
        <v>625</v>
      </c>
      <c r="G75" s="31">
        <v>266</v>
      </c>
      <c r="H75" s="31">
        <v>133</v>
      </c>
      <c r="I75" s="32">
        <v>17</v>
      </c>
      <c r="J75" s="27">
        <f t="shared" si="34"/>
        <v>678.7870889265389</v>
      </c>
      <c r="K75" s="28">
        <f t="shared" si="35"/>
        <v>0</v>
      </c>
      <c r="L75" s="28">
        <f t="shared" si="36"/>
        <v>0</v>
      </c>
      <c r="M75" s="28">
        <f t="shared" si="37"/>
        <v>0</v>
      </c>
      <c r="N75" s="28">
        <f t="shared" si="38"/>
        <v>678.7870889265389</v>
      </c>
      <c r="O75" s="28">
        <f t="shared" si="39"/>
        <v>144.44589252356747</v>
      </c>
      <c r="Q75">
        <v>92076</v>
      </c>
    </row>
    <row r="76" spans="1:17" ht="13.5">
      <c r="A76" s="34" t="s">
        <v>71</v>
      </c>
      <c r="B76" s="30">
        <f>SUM(C76:F76)</f>
        <v>156</v>
      </c>
      <c r="C76" s="30">
        <v>0</v>
      </c>
      <c r="D76" s="30">
        <v>0</v>
      </c>
      <c r="E76" s="30">
        <v>0</v>
      </c>
      <c r="F76" s="30">
        <v>156</v>
      </c>
      <c r="G76" s="31">
        <v>34</v>
      </c>
      <c r="H76" s="31">
        <v>91</v>
      </c>
      <c r="I76" s="32">
        <v>0</v>
      </c>
      <c r="J76" s="27">
        <f t="shared" si="34"/>
        <v>295.2364730596718</v>
      </c>
      <c r="K76" s="28">
        <f t="shared" si="35"/>
        <v>0</v>
      </c>
      <c r="L76" s="28">
        <f t="shared" si="36"/>
        <v>0</v>
      </c>
      <c r="M76" s="28">
        <f t="shared" si="37"/>
        <v>0</v>
      </c>
      <c r="N76" s="28">
        <f t="shared" si="38"/>
        <v>295.2364730596718</v>
      </c>
      <c r="O76" s="28">
        <f t="shared" si="39"/>
        <v>172.22127595147523</v>
      </c>
      <c r="Q76">
        <v>52839</v>
      </c>
    </row>
    <row r="77" spans="1:17" ht="13.5">
      <c r="A77" s="34" t="s">
        <v>72</v>
      </c>
      <c r="B77" s="30">
        <f>SUM(C77:F77)</f>
        <v>249</v>
      </c>
      <c r="C77" s="30">
        <v>148</v>
      </c>
      <c r="D77" s="30">
        <v>0</v>
      </c>
      <c r="E77" s="30">
        <v>0</v>
      </c>
      <c r="F77" s="30">
        <v>101</v>
      </c>
      <c r="G77" s="31">
        <v>0</v>
      </c>
      <c r="H77" s="31">
        <v>108</v>
      </c>
      <c r="I77" s="32">
        <v>29</v>
      </c>
      <c r="J77" s="27">
        <f t="shared" si="34"/>
        <v>424.9654395576263</v>
      </c>
      <c r="K77" s="28">
        <f t="shared" si="35"/>
        <v>252.58989981738435</v>
      </c>
      <c r="L77" s="28">
        <f t="shared" si="36"/>
        <v>0</v>
      </c>
      <c r="M77" s="28">
        <f t="shared" si="37"/>
        <v>0</v>
      </c>
      <c r="N77" s="28">
        <f t="shared" si="38"/>
        <v>172.375539740242</v>
      </c>
      <c r="O77" s="28">
        <f t="shared" si="39"/>
        <v>184.32235932619938</v>
      </c>
      <c r="Q77">
        <v>58593</v>
      </c>
    </row>
    <row r="78" spans="1:17" ht="13.5">
      <c r="A78" s="35" t="s">
        <v>73</v>
      </c>
      <c r="B78" s="53">
        <f aca="true" t="shared" si="40" ref="B78:I78">SUM(B79:B80)</f>
        <v>5701</v>
      </c>
      <c r="C78" s="53">
        <f t="shared" si="40"/>
        <v>1613</v>
      </c>
      <c r="D78" s="53">
        <f t="shared" si="40"/>
        <v>4</v>
      </c>
      <c r="E78" s="53">
        <f t="shared" si="40"/>
        <v>0</v>
      </c>
      <c r="F78" s="53">
        <f t="shared" si="40"/>
        <v>4084</v>
      </c>
      <c r="G78" s="53">
        <f t="shared" si="40"/>
        <v>512</v>
      </c>
      <c r="H78" s="54">
        <f t="shared" si="40"/>
        <v>401</v>
      </c>
      <c r="I78" s="54">
        <f t="shared" si="40"/>
        <v>8</v>
      </c>
      <c r="J78" s="51">
        <f t="shared" si="34"/>
        <v>873.5196821558974</v>
      </c>
      <c r="K78" s="52">
        <f t="shared" si="35"/>
        <v>247.14738595289646</v>
      </c>
      <c r="L78" s="52">
        <f t="shared" si="36"/>
        <v>0.6128887438385529</v>
      </c>
      <c r="M78" s="52">
        <f t="shared" si="37"/>
        <v>0</v>
      </c>
      <c r="N78" s="52">
        <f t="shared" si="38"/>
        <v>625.7594074591625</v>
      </c>
      <c r="O78" s="52">
        <f t="shared" si="39"/>
        <v>61.44209656981492</v>
      </c>
      <c r="Q78">
        <f>SUM(Q79:Q80)</f>
        <v>652647</v>
      </c>
    </row>
    <row r="79" spans="1:17" ht="13.5">
      <c r="A79" s="34" t="s">
        <v>74</v>
      </c>
      <c r="B79" s="30">
        <f>SUM(C79:F79)</f>
        <v>4317</v>
      </c>
      <c r="C79" s="30">
        <v>1327</v>
      </c>
      <c r="D79" s="30">
        <v>4</v>
      </c>
      <c r="E79" s="30">
        <v>0</v>
      </c>
      <c r="F79" s="30">
        <v>2986</v>
      </c>
      <c r="G79" s="31">
        <v>177</v>
      </c>
      <c r="H79" s="31">
        <v>319</v>
      </c>
      <c r="I79" s="32">
        <v>8</v>
      </c>
      <c r="J79" s="27">
        <f t="shared" si="34"/>
        <v>784.8034991655668</v>
      </c>
      <c r="K79" s="28">
        <f t="shared" si="35"/>
        <v>241.24026949101395</v>
      </c>
      <c r="L79" s="28">
        <f t="shared" si="36"/>
        <v>0.7271748891967262</v>
      </c>
      <c r="M79" s="28">
        <f t="shared" si="37"/>
        <v>0</v>
      </c>
      <c r="N79" s="28">
        <f t="shared" si="38"/>
        <v>542.8360547853562</v>
      </c>
      <c r="O79" s="28">
        <f t="shared" si="39"/>
        <v>57.99219741343892</v>
      </c>
      <c r="Q79">
        <v>550074</v>
      </c>
    </row>
    <row r="80" spans="1:17" ht="13.5">
      <c r="A80" s="34" t="s">
        <v>75</v>
      </c>
      <c r="B80" s="30">
        <f>SUM(C80:F80)</f>
        <v>1384</v>
      </c>
      <c r="C80" s="30">
        <v>286</v>
      </c>
      <c r="D80" s="30">
        <v>0</v>
      </c>
      <c r="E80" s="30">
        <v>0</v>
      </c>
      <c r="F80" s="30">
        <v>1098</v>
      </c>
      <c r="G80" s="31">
        <v>335</v>
      </c>
      <c r="H80" s="31">
        <v>82</v>
      </c>
      <c r="I80" s="32">
        <v>0</v>
      </c>
      <c r="J80" s="27">
        <f t="shared" si="34"/>
        <v>1349.2829497041132</v>
      </c>
      <c r="K80" s="28">
        <f t="shared" si="35"/>
        <v>278.82581186082103</v>
      </c>
      <c r="L80" s="28">
        <f t="shared" si="36"/>
        <v>0</v>
      </c>
      <c r="M80" s="28">
        <f t="shared" si="37"/>
        <v>0</v>
      </c>
      <c r="N80" s="28">
        <f t="shared" si="38"/>
        <v>1070.4571378432922</v>
      </c>
      <c r="O80" s="28">
        <f t="shared" si="39"/>
        <v>79.94306493911654</v>
      </c>
      <c r="Q80">
        <v>102573</v>
      </c>
    </row>
    <row r="81" spans="1:17" ht="13.5">
      <c r="A81" s="35" t="s">
        <v>76</v>
      </c>
      <c r="B81" s="53">
        <f aca="true" t="shared" si="41" ref="B81:I81">SUM(B82:B85)</f>
        <v>5742</v>
      </c>
      <c r="C81" s="53">
        <f t="shared" si="41"/>
        <v>1198</v>
      </c>
      <c r="D81" s="53">
        <f t="shared" si="41"/>
        <v>0</v>
      </c>
      <c r="E81" s="53">
        <f t="shared" si="41"/>
        <v>6</v>
      </c>
      <c r="F81" s="53">
        <f t="shared" si="41"/>
        <v>4538</v>
      </c>
      <c r="G81" s="53">
        <f t="shared" si="41"/>
        <v>861</v>
      </c>
      <c r="H81" s="54">
        <f t="shared" si="41"/>
        <v>413</v>
      </c>
      <c r="I81" s="54">
        <f t="shared" si="41"/>
        <v>12</v>
      </c>
      <c r="J81" s="51">
        <f t="shared" si="34"/>
        <v>880.6235219419726</v>
      </c>
      <c r="K81" s="52">
        <f t="shared" si="35"/>
        <v>183.73162300356728</v>
      </c>
      <c r="L81" s="52">
        <f t="shared" si="36"/>
        <v>0</v>
      </c>
      <c r="M81" s="52">
        <f t="shared" si="37"/>
        <v>0.9201917679644438</v>
      </c>
      <c r="N81" s="52">
        <f t="shared" si="38"/>
        <v>695.9717071704409</v>
      </c>
      <c r="O81" s="52">
        <f t="shared" si="39"/>
        <v>63.339866694885885</v>
      </c>
      <c r="Q81">
        <f>SUM(Q82:Q85)</f>
        <v>652038</v>
      </c>
    </row>
    <row r="82" spans="1:17" ht="13.5">
      <c r="A82" s="34" t="s">
        <v>77</v>
      </c>
      <c r="B82" s="30">
        <f>SUM(C82:F82)</f>
        <v>3528</v>
      </c>
      <c r="C82" s="30">
        <v>968</v>
      </c>
      <c r="D82" s="30">
        <v>0</v>
      </c>
      <c r="E82" s="30">
        <v>6</v>
      </c>
      <c r="F82" s="30">
        <v>2554</v>
      </c>
      <c r="G82" s="31">
        <v>217</v>
      </c>
      <c r="H82" s="31">
        <v>202</v>
      </c>
      <c r="I82" s="32">
        <v>0</v>
      </c>
      <c r="J82" s="27">
        <f t="shared" si="34"/>
        <v>1076.0985935684198</v>
      </c>
      <c r="K82" s="28">
        <f t="shared" si="35"/>
        <v>295.256076693376</v>
      </c>
      <c r="L82" s="28">
        <f t="shared" si="36"/>
        <v>0</v>
      </c>
      <c r="M82" s="28">
        <f t="shared" si="37"/>
        <v>1.830099648925884</v>
      </c>
      <c r="N82" s="28">
        <f t="shared" si="38"/>
        <v>779.012417226118</v>
      </c>
      <c r="O82" s="28">
        <f t="shared" si="39"/>
        <v>61.61335484717143</v>
      </c>
      <c r="Q82">
        <v>327851</v>
      </c>
    </row>
    <row r="83" spans="1:17" ht="13.5">
      <c r="A83" s="34" t="s">
        <v>78</v>
      </c>
      <c r="B83" s="30">
        <f>SUM(C83:F83)</f>
        <v>1005</v>
      </c>
      <c r="C83" s="30">
        <v>0</v>
      </c>
      <c r="D83" s="30">
        <v>0</v>
      </c>
      <c r="E83" s="30">
        <v>0</v>
      </c>
      <c r="F83" s="30">
        <v>1005</v>
      </c>
      <c r="G83" s="31">
        <v>226</v>
      </c>
      <c r="H83" s="31">
        <v>74</v>
      </c>
      <c r="I83" s="32">
        <v>0</v>
      </c>
      <c r="J83" s="27">
        <f t="shared" si="34"/>
        <v>667.6543078650342</v>
      </c>
      <c r="K83" s="28">
        <f t="shared" si="35"/>
        <v>0</v>
      </c>
      <c r="L83" s="28">
        <f t="shared" si="36"/>
        <v>0</v>
      </c>
      <c r="M83" s="28">
        <f t="shared" si="37"/>
        <v>0</v>
      </c>
      <c r="N83" s="28">
        <f t="shared" si="38"/>
        <v>667.6543078650342</v>
      </c>
      <c r="O83" s="28">
        <f t="shared" si="39"/>
        <v>49.16061570349506</v>
      </c>
      <c r="Q83">
        <v>150527</v>
      </c>
    </row>
    <row r="84" spans="1:17" ht="13.5">
      <c r="A84" s="34" t="s">
        <v>79</v>
      </c>
      <c r="B84" s="30">
        <f>SUM(C84:F84)</f>
        <v>703</v>
      </c>
      <c r="C84" s="30">
        <v>0</v>
      </c>
      <c r="D84" s="30">
        <v>0</v>
      </c>
      <c r="E84" s="30">
        <v>0</v>
      </c>
      <c r="F84" s="30">
        <v>703</v>
      </c>
      <c r="G84" s="31">
        <v>142</v>
      </c>
      <c r="H84" s="31">
        <v>38</v>
      </c>
      <c r="I84" s="32">
        <v>12</v>
      </c>
      <c r="J84" s="27">
        <f t="shared" si="34"/>
        <v>550.3667807066303</v>
      </c>
      <c r="K84" s="28">
        <f t="shared" si="35"/>
        <v>0</v>
      </c>
      <c r="L84" s="28">
        <f t="shared" si="36"/>
        <v>0</v>
      </c>
      <c r="M84" s="28">
        <f t="shared" si="37"/>
        <v>0</v>
      </c>
      <c r="N84" s="28">
        <f t="shared" si="38"/>
        <v>550.3667807066303</v>
      </c>
      <c r="O84" s="28">
        <f t="shared" si="39"/>
        <v>29.749555713871906</v>
      </c>
      <c r="Q84">
        <v>127733</v>
      </c>
    </row>
    <row r="85" spans="1:17" ht="13.5">
      <c r="A85" s="34" t="s">
        <v>80</v>
      </c>
      <c r="B85" s="30">
        <f>SUM(C85:F85)</f>
        <v>506</v>
      </c>
      <c r="C85" s="30">
        <v>230</v>
      </c>
      <c r="D85" s="30">
        <v>0</v>
      </c>
      <c r="E85" s="30">
        <v>0</v>
      </c>
      <c r="F85" s="30">
        <v>276</v>
      </c>
      <c r="G85" s="31">
        <v>276</v>
      </c>
      <c r="H85" s="31">
        <v>99</v>
      </c>
      <c r="I85" s="32">
        <v>0</v>
      </c>
      <c r="J85" s="27">
        <f t="shared" si="34"/>
        <v>1101.7484268513076</v>
      </c>
      <c r="K85" s="28">
        <f t="shared" si="35"/>
        <v>500.79473947786704</v>
      </c>
      <c r="L85" s="28">
        <f t="shared" si="36"/>
        <v>0</v>
      </c>
      <c r="M85" s="28">
        <f t="shared" si="37"/>
        <v>0</v>
      </c>
      <c r="N85" s="28">
        <f t="shared" si="38"/>
        <v>600.9536873734404</v>
      </c>
      <c r="O85" s="28">
        <f t="shared" si="39"/>
        <v>215.5594748187341</v>
      </c>
      <c r="Q85">
        <v>45927</v>
      </c>
    </row>
    <row r="86" spans="1:17" ht="13.5">
      <c r="A86" s="35" t="s">
        <v>81</v>
      </c>
      <c r="B86" s="53">
        <f aca="true" t="shared" si="42" ref="B86:I86">SUM(B87:B88)</f>
        <v>3587</v>
      </c>
      <c r="C86" s="53">
        <f t="shared" si="42"/>
        <v>1121</v>
      </c>
      <c r="D86" s="53">
        <f t="shared" si="42"/>
        <v>50</v>
      </c>
      <c r="E86" s="53">
        <f t="shared" si="42"/>
        <v>0</v>
      </c>
      <c r="F86" s="53">
        <f t="shared" si="42"/>
        <v>2416</v>
      </c>
      <c r="G86" s="53">
        <f t="shared" si="42"/>
        <v>655</v>
      </c>
      <c r="H86" s="54">
        <f t="shared" si="42"/>
        <v>272</v>
      </c>
      <c r="I86" s="54">
        <f t="shared" si="42"/>
        <v>8</v>
      </c>
      <c r="J86" s="51">
        <f t="shared" si="34"/>
        <v>1110.9252858611762</v>
      </c>
      <c r="K86" s="52">
        <f t="shared" si="35"/>
        <v>347.18350862848575</v>
      </c>
      <c r="L86" s="52">
        <f t="shared" si="36"/>
        <v>15.485437494580097</v>
      </c>
      <c r="M86" s="52">
        <f t="shared" si="37"/>
        <v>0</v>
      </c>
      <c r="N86" s="52">
        <f t="shared" si="38"/>
        <v>748.2563397381103</v>
      </c>
      <c r="O86" s="52">
        <f t="shared" si="39"/>
        <v>84.24077997051572</v>
      </c>
      <c r="Q86">
        <f>SUM(Q87:Q88)</f>
        <v>322884</v>
      </c>
    </row>
    <row r="87" spans="1:17" ht="13.5">
      <c r="A87" s="34" t="s">
        <v>82</v>
      </c>
      <c r="B87" s="30">
        <f>SUM(C87:F87)</f>
        <v>1519</v>
      </c>
      <c r="C87" s="30">
        <v>108</v>
      </c>
      <c r="D87" s="30">
        <v>50</v>
      </c>
      <c r="E87" s="30">
        <v>0</v>
      </c>
      <c r="F87" s="30">
        <v>1361</v>
      </c>
      <c r="G87" s="31">
        <v>120</v>
      </c>
      <c r="H87" s="31">
        <v>71</v>
      </c>
      <c r="I87" s="32">
        <v>0</v>
      </c>
      <c r="J87" s="27">
        <f t="shared" si="34"/>
        <v>986.1331117401127</v>
      </c>
      <c r="K87" s="28">
        <f t="shared" si="35"/>
        <v>70.1134799657223</v>
      </c>
      <c r="L87" s="28">
        <f t="shared" si="36"/>
        <v>32.459944428575135</v>
      </c>
      <c r="M87" s="28">
        <f t="shared" si="37"/>
        <v>0</v>
      </c>
      <c r="N87" s="28">
        <f t="shared" si="38"/>
        <v>883.5596873458153</v>
      </c>
      <c r="O87" s="28">
        <f t="shared" si="39"/>
        <v>46.093121088576694</v>
      </c>
      <c r="Q87">
        <v>154036</v>
      </c>
    </row>
    <row r="88" spans="1:17" ht="13.5">
      <c r="A88" s="34" t="s">
        <v>83</v>
      </c>
      <c r="B88" s="30">
        <f>SUM(C88:F88)</f>
        <v>2068</v>
      </c>
      <c r="C88" s="30">
        <v>1013</v>
      </c>
      <c r="D88" s="30">
        <v>0</v>
      </c>
      <c r="E88" s="30">
        <v>0</v>
      </c>
      <c r="F88" s="30">
        <v>1055</v>
      </c>
      <c r="G88" s="31">
        <v>535</v>
      </c>
      <c r="H88" s="31">
        <v>201</v>
      </c>
      <c r="I88" s="32">
        <v>8</v>
      </c>
      <c r="J88" s="27">
        <f t="shared" si="34"/>
        <v>1224.770207523927</v>
      </c>
      <c r="K88" s="28">
        <f t="shared" si="35"/>
        <v>599.9478821188287</v>
      </c>
      <c r="L88" s="28">
        <f t="shared" si="36"/>
        <v>0</v>
      </c>
      <c r="M88" s="28">
        <f t="shared" si="37"/>
        <v>0</v>
      </c>
      <c r="N88" s="28">
        <f t="shared" si="38"/>
        <v>624.822325405098</v>
      </c>
      <c r="O88" s="28">
        <f t="shared" si="39"/>
        <v>119.04197858428883</v>
      </c>
      <c r="Q88">
        <v>168848</v>
      </c>
    </row>
    <row r="89" spans="1:17" ht="13.5">
      <c r="A89" s="35" t="s">
        <v>84</v>
      </c>
      <c r="B89" s="53">
        <f aca="true" t="shared" si="43" ref="B89:I89">SUM(B90:B99)</f>
        <v>1557</v>
      </c>
      <c r="C89" s="53">
        <f t="shared" si="43"/>
        <v>469</v>
      </c>
      <c r="D89" s="53">
        <f t="shared" si="43"/>
        <v>0</v>
      </c>
      <c r="E89" s="53">
        <f t="shared" si="43"/>
        <v>24</v>
      </c>
      <c r="F89" s="53">
        <f t="shared" si="43"/>
        <v>1064</v>
      </c>
      <c r="G89" s="53">
        <f t="shared" si="43"/>
        <v>310</v>
      </c>
      <c r="H89" s="54">
        <f t="shared" si="43"/>
        <v>121</v>
      </c>
      <c r="I89" s="54">
        <f t="shared" si="43"/>
        <v>10</v>
      </c>
      <c r="J89" s="51">
        <f t="shared" si="34"/>
        <v>962.3110298025932</v>
      </c>
      <c r="K89" s="52">
        <f t="shared" si="35"/>
        <v>289.8676127022584</v>
      </c>
      <c r="L89" s="52">
        <f t="shared" si="36"/>
        <v>0</v>
      </c>
      <c r="M89" s="52">
        <f t="shared" si="37"/>
        <v>14.83331067133092</v>
      </c>
      <c r="N89" s="52">
        <f t="shared" si="38"/>
        <v>657.6101064290041</v>
      </c>
      <c r="O89" s="52">
        <f t="shared" si="39"/>
        <v>74.78460796796006</v>
      </c>
      <c r="Q89">
        <f>SUM(Q90:Q99)</f>
        <v>161798</v>
      </c>
    </row>
    <row r="90" spans="1:17" ht="13.5">
      <c r="A90" s="34" t="s">
        <v>85</v>
      </c>
      <c r="B90" s="30">
        <f>SUM(C90:F90)</f>
        <v>475</v>
      </c>
      <c r="C90" s="30">
        <v>0</v>
      </c>
      <c r="D90" s="30">
        <v>0</v>
      </c>
      <c r="E90" s="30">
        <v>4</v>
      </c>
      <c r="F90" s="30">
        <v>471</v>
      </c>
      <c r="G90" s="31">
        <v>83</v>
      </c>
      <c r="H90" s="31">
        <v>104</v>
      </c>
      <c r="I90" s="32">
        <v>10</v>
      </c>
      <c r="J90" s="27">
        <f t="shared" si="34"/>
        <v>982.8670749875848</v>
      </c>
      <c r="K90" s="28">
        <f t="shared" si="35"/>
        <v>0</v>
      </c>
      <c r="L90" s="28">
        <f t="shared" si="36"/>
        <v>0</v>
      </c>
      <c r="M90" s="28">
        <f t="shared" si="37"/>
        <v>8.276775368316503</v>
      </c>
      <c r="N90" s="28">
        <f t="shared" si="38"/>
        <v>974.5902996192683</v>
      </c>
      <c r="O90" s="28">
        <f t="shared" si="39"/>
        <v>215.1961595762291</v>
      </c>
      <c r="Q90">
        <v>48328</v>
      </c>
    </row>
    <row r="91" spans="1:17" ht="13.5">
      <c r="A91" s="34" t="s">
        <v>86</v>
      </c>
      <c r="B91" s="30">
        <f aca="true" t="shared" si="44" ref="B91:B99">SUM(C91:F91)</f>
        <v>0</v>
      </c>
      <c r="C91" s="30">
        <v>0</v>
      </c>
      <c r="D91" s="30">
        <v>0</v>
      </c>
      <c r="E91" s="30">
        <v>0</v>
      </c>
      <c r="F91" s="30">
        <v>0</v>
      </c>
      <c r="G91" s="31">
        <v>0</v>
      </c>
      <c r="H91" s="31">
        <v>0</v>
      </c>
      <c r="I91" s="32">
        <v>0</v>
      </c>
      <c r="J91" s="27">
        <f t="shared" si="34"/>
        <v>0</v>
      </c>
      <c r="K91" s="28">
        <f t="shared" si="35"/>
        <v>0</v>
      </c>
      <c r="L91" s="28">
        <f t="shared" si="36"/>
        <v>0</v>
      </c>
      <c r="M91" s="28">
        <f t="shared" si="37"/>
        <v>0</v>
      </c>
      <c r="N91" s="28">
        <f t="shared" si="38"/>
        <v>0</v>
      </c>
      <c r="O91" s="28">
        <f t="shared" si="39"/>
        <v>0</v>
      </c>
      <c r="Q91">
        <v>8115</v>
      </c>
    </row>
    <row r="92" spans="1:17" ht="13.5">
      <c r="A92" s="34" t="s">
        <v>87</v>
      </c>
      <c r="B92" s="30">
        <f t="shared" si="44"/>
        <v>29</v>
      </c>
      <c r="C92" s="30">
        <v>0</v>
      </c>
      <c r="D92" s="30">
        <v>0</v>
      </c>
      <c r="E92" s="30">
        <v>0</v>
      </c>
      <c r="F92" s="30">
        <v>29</v>
      </c>
      <c r="G92" s="31">
        <v>0</v>
      </c>
      <c r="H92" s="31">
        <v>0</v>
      </c>
      <c r="I92" s="32">
        <v>0</v>
      </c>
      <c r="J92" s="27">
        <f t="shared" si="34"/>
        <v>429.8206610345339</v>
      </c>
      <c r="K92" s="28">
        <f t="shared" si="35"/>
        <v>0</v>
      </c>
      <c r="L92" s="28">
        <f t="shared" si="36"/>
        <v>0</v>
      </c>
      <c r="M92" s="28">
        <f t="shared" si="37"/>
        <v>0</v>
      </c>
      <c r="N92" s="28">
        <f t="shared" si="38"/>
        <v>429.8206610345339</v>
      </c>
      <c r="O92" s="28">
        <f t="shared" si="39"/>
        <v>0</v>
      </c>
      <c r="Q92">
        <v>6747</v>
      </c>
    </row>
    <row r="93" spans="1:17" ht="13.5">
      <c r="A93" s="34" t="s">
        <v>88</v>
      </c>
      <c r="B93" s="30">
        <f t="shared" si="44"/>
        <v>394</v>
      </c>
      <c r="C93" s="30">
        <v>274</v>
      </c>
      <c r="D93" s="30">
        <v>0</v>
      </c>
      <c r="E93" s="30">
        <v>0</v>
      </c>
      <c r="F93" s="30">
        <v>120</v>
      </c>
      <c r="G93" s="31">
        <v>120</v>
      </c>
      <c r="H93" s="31">
        <v>0</v>
      </c>
      <c r="I93" s="32">
        <v>0</v>
      </c>
      <c r="J93" s="27">
        <f t="shared" si="34"/>
        <v>3012.4627265081426</v>
      </c>
      <c r="K93" s="28">
        <f t="shared" si="35"/>
        <v>2094.9613884853584</v>
      </c>
      <c r="L93" s="28">
        <f t="shared" si="36"/>
        <v>0</v>
      </c>
      <c r="M93" s="28">
        <f t="shared" si="37"/>
        <v>0</v>
      </c>
      <c r="N93" s="28">
        <f t="shared" si="38"/>
        <v>917.5013380227847</v>
      </c>
      <c r="O93" s="28">
        <f t="shared" si="39"/>
        <v>0</v>
      </c>
      <c r="Q93">
        <v>13079</v>
      </c>
    </row>
    <row r="94" spans="1:17" ht="13.5">
      <c r="A94" s="34" t="s">
        <v>89</v>
      </c>
      <c r="B94" s="30">
        <f t="shared" si="44"/>
        <v>479</v>
      </c>
      <c r="C94" s="30">
        <v>195</v>
      </c>
      <c r="D94" s="30">
        <v>0</v>
      </c>
      <c r="E94" s="30">
        <v>20</v>
      </c>
      <c r="F94" s="30">
        <v>264</v>
      </c>
      <c r="G94" s="31">
        <v>59</v>
      </c>
      <c r="H94" s="31">
        <v>17</v>
      </c>
      <c r="I94" s="32">
        <v>0</v>
      </c>
      <c r="J94" s="27">
        <f t="shared" si="34"/>
        <v>1838.9833762045532</v>
      </c>
      <c r="K94" s="28">
        <f t="shared" si="35"/>
        <v>748.6466771605176</v>
      </c>
      <c r="L94" s="28">
        <f t="shared" si="36"/>
        <v>0</v>
      </c>
      <c r="M94" s="28">
        <f t="shared" si="37"/>
        <v>76.7842745805659</v>
      </c>
      <c r="N94" s="28">
        <f t="shared" si="38"/>
        <v>1013.55242446347</v>
      </c>
      <c r="O94" s="28">
        <f t="shared" si="39"/>
        <v>65.26663339348102</v>
      </c>
      <c r="Q94">
        <v>26047</v>
      </c>
    </row>
    <row r="95" spans="1:17" ht="13.5">
      <c r="A95" s="34" t="s">
        <v>90</v>
      </c>
      <c r="B95" s="30">
        <f t="shared" si="44"/>
        <v>0</v>
      </c>
      <c r="C95" s="30">
        <v>0</v>
      </c>
      <c r="D95" s="30">
        <v>0</v>
      </c>
      <c r="E95" s="30">
        <v>0</v>
      </c>
      <c r="F95" s="30">
        <v>0</v>
      </c>
      <c r="G95" s="31">
        <v>0</v>
      </c>
      <c r="H95" s="31">
        <v>0</v>
      </c>
      <c r="I95" s="32">
        <v>0</v>
      </c>
      <c r="J95" s="27">
        <f t="shared" si="34"/>
        <v>0</v>
      </c>
      <c r="K95" s="28">
        <f t="shared" si="35"/>
        <v>0</v>
      </c>
      <c r="L95" s="28">
        <f t="shared" si="36"/>
        <v>0</v>
      </c>
      <c r="M95" s="28">
        <f t="shared" si="37"/>
        <v>0</v>
      </c>
      <c r="N95" s="28">
        <f t="shared" si="38"/>
        <v>0</v>
      </c>
      <c r="O95" s="28">
        <f t="shared" si="39"/>
        <v>0</v>
      </c>
      <c r="Q95">
        <v>11249</v>
      </c>
    </row>
    <row r="96" spans="1:17" ht="13.5">
      <c r="A96" s="34" t="s">
        <v>91</v>
      </c>
      <c r="B96" s="30">
        <f t="shared" si="44"/>
        <v>0</v>
      </c>
      <c r="C96" s="30">
        <v>0</v>
      </c>
      <c r="D96" s="30">
        <v>0</v>
      </c>
      <c r="E96" s="30">
        <v>0</v>
      </c>
      <c r="F96" s="30">
        <v>0</v>
      </c>
      <c r="G96" s="31">
        <v>0</v>
      </c>
      <c r="H96" s="31">
        <v>0</v>
      </c>
      <c r="I96" s="32">
        <v>0</v>
      </c>
      <c r="J96" s="27">
        <f t="shared" si="34"/>
        <v>0</v>
      </c>
      <c r="K96" s="28">
        <f t="shared" si="35"/>
        <v>0</v>
      </c>
      <c r="L96" s="28">
        <f t="shared" si="36"/>
        <v>0</v>
      </c>
      <c r="M96" s="28">
        <f t="shared" si="37"/>
        <v>0</v>
      </c>
      <c r="N96" s="28">
        <f t="shared" si="38"/>
        <v>0</v>
      </c>
      <c r="O96" s="28">
        <f t="shared" si="39"/>
        <v>0</v>
      </c>
      <c r="Q96">
        <v>5319</v>
      </c>
    </row>
    <row r="97" spans="1:17" ht="13.5">
      <c r="A97" s="34" t="s">
        <v>92</v>
      </c>
      <c r="B97" s="30">
        <f t="shared" si="44"/>
        <v>100</v>
      </c>
      <c r="C97" s="30">
        <v>0</v>
      </c>
      <c r="D97" s="30">
        <v>0</v>
      </c>
      <c r="E97" s="30">
        <v>0</v>
      </c>
      <c r="F97" s="30">
        <v>100</v>
      </c>
      <c r="G97" s="31">
        <v>0</v>
      </c>
      <c r="H97" s="31">
        <v>0</v>
      </c>
      <c r="I97" s="32">
        <v>0</v>
      </c>
      <c r="J97" s="27">
        <f t="shared" si="34"/>
        <v>568.0849855138329</v>
      </c>
      <c r="K97" s="28">
        <f t="shared" si="35"/>
        <v>0</v>
      </c>
      <c r="L97" s="28">
        <f t="shared" si="36"/>
        <v>0</v>
      </c>
      <c r="M97" s="28">
        <f t="shared" si="37"/>
        <v>0</v>
      </c>
      <c r="N97" s="28">
        <f t="shared" si="38"/>
        <v>568.0849855138329</v>
      </c>
      <c r="O97" s="28">
        <f t="shared" si="39"/>
        <v>0</v>
      </c>
      <c r="Q97">
        <v>17603</v>
      </c>
    </row>
    <row r="98" spans="1:17" ht="13.5">
      <c r="A98" s="34" t="s">
        <v>93</v>
      </c>
      <c r="B98" s="30">
        <f t="shared" si="44"/>
        <v>0</v>
      </c>
      <c r="C98" s="30">
        <v>0</v>
      </c>
      <c r="D98" s="30">
        <v>0</v>
      </c>
      <c r="E98" s="30">
        <v>0</v>
      </c>
      <c r="F98" s="30">
        <v>0</v>
      </c>
      <c r="G98" s="31">
        <v>0</v>
      </c>
      <c r="H98" s="31">
        <v>0</v>
      </c>
      <c r="I98" s="32">
        <v>0</v>
      </c>
      <c r="J98" s="27">
        <f t="shared" si="34"/>
        <v>0</v>
      </c>
      <c r="K98" s="28">
        <f t="shared" si="35"/>
        <v>0</v>
      </c>
      <c r="L98" s="28">
        <f t="shared" si="36"/>
        <v>0</v>
      </c>
      <c r="M98" s="28">
        <f t="shared" si="37"/>
        <v>0</v>
      </c>
      <c r="N98" s="28">
        <f t="shared" si="38"/>
        <v>0</v>
      </c>
      <c r="O98" s="28">
        <f t="shared" si="39"/>
        <v>0</v>
      </c>
      <c r="Q98">
        <v>8235</v>
      </c>
    </row>
    <row r="99" spans="1:17" ht="13.5">
      <c r="A99" s="34" t="s">
        <v>94</v>
      </c>
      <c r="B99" s="30">
        <f t="shared" si="44"/>
        <v>80</v>
      </c>
      <c r="C99" s="30">
        <v>0</v>
      </c>
      <c r="D99" s="30">
        <v>0</v>
      </c>
      <c r="E99" s="30">
        <v>0</v>
      </c>
      <c r="F99" s="30">
        <v>80</v>
      </c>
      <c r="G99" s="31">
        <v>48</v>
      </c>
      <c r="H99" s="31">
        <v>0</v>
      </c>
      <c r="I99" s="32">
        <v>0</v>
      </c>
      <c r="J99" s="27">
        <f t="shared" si="34"/>
        <v>468.4937924572499</v>
      </c>
      <c r="K99" s="28">
        <f t="shared" si="35"/>
        <v>0</v>
      </c>
      <c r="L99" s="28">
        <f t="shared" si="36"/>
        <v>0</v>
      </c>
      <c r="M99" s="28">
        <f t="shared" si="37"/>
        <v>0</v>
      </c>
      <c r="N99" s="28">
        <f t="shared" si="38"/>
        <v>468.4937924572499</v>
      </c>
      <c r="O99" s="28">
        <f t="shared" si="39"/>
        <v>0</v>
      </c>
      <c r="Q99">
        <v>17076</v>
      </c>
    </row>
    <row r="100" spans="1:17" ht="13.5">
      <c r="A100" s="35" t="s">
        <v>95</v>
      </c>
      <c r="B100" s="53">
        <f aca="true" t="shared" si="45" ref="B100:I100">SUM(B101:B107)</f>
        <v>2870</v>
      </c>
      <c r="C100" s="53">
        <f t="shared" si="45"/>
        <v>860</v>
      </c>
      <c r="D100" s="53">
        <f t="shared" si="45"/>
        <v>6</v>
      </c>
      <c r="E100" s="53">
        <f t="shared" si="45"/>
        <v>20</v>
      </c>
      <c r="F100" s="53">
        <f t="shared" si="45"/>
        <v>1984</v>
      </c>
      <c r="G100" s="53">
        <f t="shared" si="45"/>
        <v>355</v>
      </c>
      <c r="H100" s="54">
        <f t="shared" si="45"/>
        <v>258</v>
      </c>
      <c r="I100" s="54">
        <f t="shared" si="45"/>
        <v>25</v>
      </c>
      <c r="J100" s="51">
        <f t="shared" si="34"/>
        <v>1458.933809138924</v>
      </c>
      <c r="K100" s="52">
        <f t="shared" si="35"/>
        <v>437.17180343535705</v>
      </c>
      <c r="L100" s="52">
        <f t="shared" si="36"/>
        <v>3.050035837921096</v>
      </c>
      <c r="M100" s="52">
        <f t="shared" si="37"/>
        <v>10.166786126403652</v>
      </c>
      <c r="N100" s="52">
        <f t="shared" si="38"/>
        <v>1008.5451837392424</v>
      </c>
      <c r="O100" s="52">
        <f t="shared" si="39"/>
        <v>131.15154103060712</v>
      </c>
      <c r="Q100">
        <f>SUM(Q101:Q107)</f>
        <v>196719</v>
      </c>
    </row>
    <row r="101" spans="1:17" ht="13.5">
      <c r="A101" s="34" t="s">
        <v>96</v>
      </c>
      <c r="B101" s="30">
        <f>SUM(C101:F101)</f>
        <v>917</v>
      </c>
      <c r="C101" s="30">
        <v>150</v>
      </c>
      <c r="D101" s="30">
        <v>0</v>
      </c>
      <c r="E101" s="30">
        <v>20</v>
      </c>
      <c r="F101" s="30">
        <v>747</v>
      </c>
      <c r="G101" s="31">
        <v>222</v>
      </c>
      <c r="H101" s="31">
        <v>123</v>
      </c>
      <c r="I101" s="32">
        <v>0</v>
      </c>
      <c r="J101" s="27">
        <f t="shared" si="34"/>
        <v>1165.2286618295486</v>
      </c>
      <c r="K101" s="28">
        <f t="shared" si="35"/>
        <v>190.60447031017702</v>
      </c>
      <c r="L101" s="28">
        <f t="shared" si="36"/>
        <v>0</v>
      </c>
      <c r="M101" s="28">
        <f t="shared" si="37"/>
        <v>25.41392937469027</v>
      </c>
      <c r="N101" s="28">
        <f t="shared" si="38"/>
        <v>949.2102621446815</v>
      </c>
      <c r="O101" s="28">
        <f t="shared" si="39"/>
        <v>156.29566565434516</v>
      </c>
      <c r="Q101">
        <v>78697</v>
      </c>
    </row>
    <row r="102" spans="1:17" ht="13.5">
      <c r="A102" s="34" t="s">
        <v>97</v>
      </c>
      <c r="B102" s="30">
        <f aca="true" t="shared" si="46" ref="B102:B107">SUM(C102:F102)</f>
        <v>367</v>
      </c>
      <c r="C102" s="30">
        <v>61</v>
      </c>
      <c r="D102" s="30">
        <v>0</v>
      </c>
      <c r="E102" s="30">
        <v>0</v>
      </c>
      <c r="F102" s="30">
        <v>306</v>
      </c>
      <c r="G102" s="31">
        <v>83</v>
      </c>
      <c r="H102" s="31">
        <v>91</v>
      </c>
      <c r="I102" s="32">
        <v>15</v>
      </c>
      <c r="J102" s="27">
        <f t="shared" si="34"/>
        <v>1118.6636998201602</v>
      </c>
      <c r="K102" s="28">
        <f t="shared" si="35"/>
        <v>185.93592830798306</v>
      </c>
      <c r="L102" s="28">
        <f t="shared" si="36"/>
        <v>0</v>
      </c>
      <c r="M102" s="28">
        <f t="shared" si="37"/>
        <v>0</v>
      </c>
      <c r="N102" s="28">
        <f t="shared" si="38"/>
        <v>932.7277715121772</v>
      </c>
      <c r="O102" s="28">
        <f t="shared" si="39"/>
        <v>277.37982747584357</v>
      </c>
      <c r="Q102">
        <v>32807</v>
      </c>
    </row>
    <row r="103" spans="1:17" ht="13.5">
      <c r="A103" s="34" t="s">
        <v>98</v>
      </c>
      <c r="B103" s="30">
        <f t="shared" si="46"/>
        <v>1486</v>
      </c>
      <c r="C103" s="30">
        <v>649</v>
      </c>
      <c r="D103" s="30">
        <v>6</v>
      </c>
      <c r="E103" s="30">
        <v>0</v>
      </c>
      <c r="F103" s="30">
        <v>831</v>
      </c>
      <c r="G103" s="31">
        <v>20</v>
      </c>
      <c r="H103" s="31">
        <v>21</v>
      </c>
      <c r="I103" s="32">
        <v>4</v>
      </c>
      <c r="J103" s="27">
        <f t="shared" si="34"/>
        <v>3627.6639894538976</v>
      </c>
      <c r="K103" s="28">
        <f t="shared" si="35"/>
        <v>1584.3566145057737</v>
      </c>
      <c r="L103" s="28">
        <f t="shared" si="36"/>
        <v>14.64736469496863</v>
      </c>
      <c r="M103" s="28">
        <f t="shared" si="37"/>
        <v>0</v>
      </c>
      <c r="N103" s="28">
        <f t="shared" si="38"/>
        <v>2028.6600102531554</v>
      </c>
      <c r="O103" s="28">
        <f t="shared" si="39"/>
        <v>51.265776432390204</v>
      </c>
      <c r="Q103">
        <v>40963</v>
      </c>
    </row>
    <row r="104" spans="1:17" ht="13.5">
      <c r="A104" s="34" t="s">
        <v>99</v>
      </c>
      <c r="B104" s="30">
        <f t="shared" si="46"/>
        <v>0</v>
      </c>
      <c r="C104" s="30">
        <v>0</v>
      </c>
      <c r="D104" s="30">
        <v>0</v>
      </c>
      <c r="E104" s="30">
        <v>0</v>
      </c>
      <c r="F104" s="30">
        <v>0</v>
      </c>
      <c r="G104" s="31">
        <v>0</v>
      </c>
      <c r="H104" s="31">
        <v>19</v>
      </c>
      <c r="I104" s="32">
        <v>6</v>
      </c>
      <c r="J104" s="27">
        <f t="shared" si="34"/>
        <v>0</v>
      </c>
      <c r="K104" s="28">
        <f t="shared" si="35"/>
        <v>0</v>
      </c>
      <c r="L104" s="28">
        <f t="shared" si="36"/>
        <v>0</v>
      </c>
      <c r="M104" s="28">
        <f t="shared" si="37"/>
        <v>0</v>
      </c>
      <c r="N104" s="28">
        <f t="shared" si="38"/>
        <v>0</v>
      </c>
      <c r="O104" s="28">
        <f t="shared" si="39"/>
        <v>171.75917555595734</v>
      </c>
      <c r="Q104">
        <v>11062</v>
      </c>
    </row>
    <row r="105" spans="1:17" ht="13.5">
      <c r="A105" s="34" t="s">
        <v>100</v>
      </c>
      <c r="B105" s="30">
        <f t="shared" si="46"/>
        <v>0</v>
      </c>
      <c r="C105" s="30">
        <v>0</v>
      </c>
      <c r="D105" s="30">
        <v>0</v>
      </c>
      <c r="E105" s="30">
        <v>0</v>
      </c>
      <c r="F105" s="30">
        <v>0</v>
      </c>
      <c r="G105" s="31">
        <v>0</v>
      </c>
      <c r="H105" s="31">
        <v>4</v>
      </c>
      <c r="I105" s="32">
        <v>0</v>
      </c>
      <c r="J105" s="27">
        <f t="shared" si="34"/>
        <v>0</v>
      </c>
      <c r="K105" s="28">
        <f t="shared" si="35"/>
        <v>0</v>
      </c>
      <c r="L105" s="28">
        <f t="shared" si="36"/>
        <v>0</v>
      </c>
      <c r="M105" s="28">
        <f t="shared" si="37"/>
        <v>0</v>
      </c>
      <c r="N105" s="28">
        <f t="shared" si="38"/>
        <v>0</v>
      </c>
      <c r="O105" s="28">
        <f t="shared" si="39"/>
        <v>36.64345914254306</v>
      </c>
      <c r="Q105">
        <v>10916</v>
      </c>
    </row>
    <row r="106" spans="1:17" ht="13.5">
      <c r="A106" s="34" t="s">
        <v>101</v>
      </c>
      <c r="B106" s="30">
        <f t="shared" si="46"/>
        <v>100</v>
      </c>
      <c r="C106" s="30">
        <v>0</v>
      </c>
      <c r="D106" s="30">
        <v>0</v>
      </c>
      <c r="E106" s="30">
        <v>0</v>
      </c>
      <c r="F106" s="30">
        <v>100</v>
      </c>
      <c r="G106" s="31">
        <v>30</v>
      </c>
      <c r="H106" s="31">
        <v>0</v>
      </c>
      <c r="I106" s="32">
        <v>0</v>
      </c>
      <c r="J106" s="27">
        <f t="shared" si="34"/>
        <v>821.8952905399852</v>
      </c>
      <c r="K106" s="28">
        <f t="shared" si="35"/>
        <v>0</v>
      </c>
      <c r="L106" s="28">
        <f t="shared" si="36"/>
        <v>0</v>
      </c>
      <c r="M106" s="28">
        <f t="shared" si="37"/>
        <v>0</v>
      </c>
      <c r="N106" s="28">
        <f t="shared" si="38"/>
        <v>821.8952905399852</v>
      </c>
      <c r="O106" s="28">
        <f t="shared" si="39"/>
        <v>0</v>
      </c>
      <c r="Q106">
        <v>12167</v>
      </c>
    </row>
    <row r="107" spans="1:17" ht="13.5">
      <c r="A107" s="34" t="s">
        <v>102</v>
      </c>
      <c r="B107" s="30">
        <f t="shared" si="46"/>
        <v>0</v>
      </c>
      <c r="C107" s="30">
        <v>0</v>
      </c>
      <c r="D107" s="30">
        <v>0</v>
      </c>
      <c r="E107" s="30">
        <v>0</v>
      </c>
      <c r="F107" s="30">
        <v>0</v>
      </c>
      <c r="G107" s="31">
        <v>0</v>
      </c>
      <c r="H107" s="31">
        <v>0</v>
      </c>
      <c r="I107" s="32">
        <v>0</v>
      </c>
      <c r="J107" s="27">
        <f t="shared" si="34"/>
        <v>0</v>
      </c>
      <c r="K107" s="28">
        <f t="shared" si="35"/>
        <v>0</v>
      </c>
      <c r="L107" s="28">
        <f t="shared" si="36"/>
        <v>0</v>
      </c>
      <c r="M107" s="28">
        <f t="shared" si="37"/>
        <v>0</v>
      </c>
      <c r="N107" s="28">
        <f t="shared" si="38"/>
        <v>0</v>
      </c>
      <c r="O107" s="28">
        <f t="shared" si="39"/>
        <v>0</v>
      </c>
      <c r="Q107">
        <v>10107</v>
      </c>
    </row>
    <row r="108" spans="1:17" ht="13.5">
      <c r="A108" s="35" t="s">
        <v>103</v>
      </c>
      <c r="B108" s="53">
        <f aca="true" t="shared" si="47" ref="B108:I108">SUM(B109:B117)</f>
        <v>1504</v>
      </c>
      <c r="C108" s="53">
        <f t="shared" si="47"/>
        <v>371</v>
      </c>
      <c r="D108" s="53">
        <f t="shared" si="47"/>
        <v>0</v>
      </c>
      <c r="E108" s="53">
        <f t="shared" si="47"/>
        <v>12</v>
      </c>
      <c r="F108" s="53">
        <f t="shared" si="47"/>
        <v>1121</v>
      </c>
      <c r="G108" s="53">
        <f t="shared" si="47"/>
        <v>340</v>
      </c>
      <c r="H108" s="54">
        <f t="shared" si="47"/>
        <v>253</v>
      </c>
      <c r="I108" s="54">
        <f t="shared" si="47"/>
        <v>40</v>
      </c>
      <c r="J108" s="51">
        <f t="shared" si="34"/>
        <v>714.5707824169976</v>
      </c>
      <c r="K108" s="52">
        <f t="shared" si="35"/>
        <v>176.26712784355462</v>
      </c>
      <c r="L108" s="52">
        <f t="shared" si="36"/>
        <v>0</v>
      </c>
      <c r="M108" s="52">
        <f t="shared" si="37"/>
        <v>5.701362625667535</v>
      </c>
      <c r="N108" s="52">
        <f t="shared" si="38"/>
        <v>532.6022919477755</v>
      </c>
      <c r="O108" s="52">
        <f t="shared" si="39"/>
        <v>120.2037286911572</v>
      </c>
      <c r="Q108">
        <f>SUM(Q109:Q117)</f>
        <v>210476</v>
      </c>
    </row>
    <row r="109" spans="1:17" ht="13.5">
      <c r="A109" s="34" t="s">
        <v>104</v>
      </c>
      <c r="B109" s="30">
        <f>SUM(C109:F109)</f>
        <v>748</v>
      </c>
      <c r="C109" s="30">
        <v>371</v>
      </c>
      <c r="D109" s="30">
        <v>0</v>
      </c>
      <c r="E109" s="30">
        <v>12</v>
      </c>
      <c r="F109" s="30">
        <v>365</v>
      </c>
      <c r="G109" s="31">
        <v>79</v>
      </c>
      <c r="H109" s="31">
        <v>118</v>
      </c>
      <c r="I109" s="32">
        <v>15</v>
      </c>
      <c r="J109" s="27">
        <f t="shared" si="34"/>
        <v>1254.9282778290412</v>
      </c>
      <c r="K109" s="28">
        <f t="shared" si="35"/>
        <v>622.4310041103934</v>
      </c>
      <c r="L109" s="28">
        <f t="shared" si="36"/>
        <v>0</v>
      </c>
      <c r="M109" s="28">
        <f t="shared" si="37"/>
        <v>20.132539216508683</v>
      </c>
      <c r="N109" s="28">
        <f t="shared" si="38"/>
        <v>612.3647345021391</v>
      </c>
      <c r="O109" s="28">
        <f t="shared" si="39"/>
        <v>197.96996896233537</v>
      </c>
      <c r="Q109">
        <v>59605</v>
      </c>
    </row>
    <row r="110" spans="1:17" ht="13.5">
      <c r="A110" s="34" t="s">
        <v>105</v>
      </c>
      <c r="B110" s="30">
        <f aca="true" t="shared" si="48" ref="B110:B117">SUM(C110:F110)</f>
        <v>100</v>
      </c>
      <c r="C110" s="30">
        <v>0</v>
      </c>
      <c r="D110" s="30">
        <v>0</v>
      </c>
      <c r="E110" s="30">
        <v>0</v>
      </c>
      <c r="F110" s="30">
        <v>100</v>
      </c>
      <c r="G110" s="31">
        <v>40</v>
      </c>
      <c r="H110" s="31">
        <v>46</v>
      </c>
      <c r="I110" s="32">
        <v>0</v>
      </c>
      <c r="J110" s="27">
        <f t="shared" si="34"/>
        <v>212.60311250956713</v>
      </c>
      <c r="K110" s="28">
        <f t="shared" si="35"/>
        <v>0</v>
      </c>
      <c r="L110" s="28">
        <f t="shared" si="36"/>
        <v>0</v>
      </c>
      <c r="M110" s="28">
        <f t="shared" si="37"/>
        <v>0</v>
      </c>
      <c r="N110" s="28">
        <f t="shared" si="38"/>
        <v>212.60311250956713</v>
      </c>
      <c r="O110" s="28">
        <f t="shared" si="39"/>
        <v>97.79743175440089</v>
      </c>
      <c r="Q110">
        <v>47036</v>
      </c>
    </row>
    <row r="111" spans="1:17" ht="13.5">
      <c r="A111" s="34" t="s">
        <v>106</v>
      </c>
      <c r="B111" s="30">
        <f t="shared" si="48"/>
        <v>137</v>
      </c>
      <c r="C111" s="30">
        <v>0</v>
      </c>
      <c r="D111" s="30">
        <v>0</v>
      </c>
      <c r="E111" s="30">
        <v>0</v>
      </c>
      <c r="F111" s="30">
        <v>137</v>
      </c>
      <c r="G111" s="31">
        <v>107</v>
      </c>
      <c r="H111" s="31">
        <v>0</v>
      </c>
      <c r="I111" s="32">
        <v>0</v>
      </c>
      <c r="J111" s="27">
        <f t="shared" si="34"/>
        <v>676.0090792460279</v>
      </c>
      <c r="K111" s="28">
        <f t="shared" si="35"/>
        <v>0</v>
      </c>
      <c r="L111" s="28">
        <f t="shared" si="36"/>
        <v>0</v>
      </c>
      <c r="M111" s="28">
        <f t="shared" si="37"/>
        <v>0</v>
      </c>
      <c r="N111" s="28">
        <f t="shared" si="38"/>
        <v>676.0090792460279</v>
      </c>
      <c r="O111" s="28">
        <f t="shared" si="39"/>
        <v>0</v>
      </c>
      <c r="Q111">
        <v>20266</v>
      </c>
    </row>
    <row r="112" spans="1:17" ht="13.5">
      <c r="A112" s="34" t="s">
        <v>107</v>
      </c>
      <c r="B112" s="30">
        <f t="shared" si="48"/>
        <v>390</v>
      </c>
      <c r="C112" s="30">
        <v>0</v>
      </c>
      <c r="D112" s="30">
        <v>0</v>
      </c>
      <c r="E112" s="30">
        <v>0</v>
      </c>
      <c r="F112" s="30">
        <v>390</v>
      </c>
      <c r="G112" s="31">
        <v>40</v>
      </c>
      <c r="H112" s="31">
        <v>0</v>
      </c>
      <c r="I112" s="32">
        <v>0</v>
      </c>
      <c r="J112" s="27">
        <f t="shared" si="34"/>
        <v>1592.2266677553687</v>
      </c>
      <c r="K112" s="28">
        <f t="shared" si="35"/>
        <v>0</v>
      </c>
      <c r="L112" s="28">
        <f t="shared" si="36"/>
        <v>0</v>
      </c>
      <c r="M112" s="28">
        <f t="shared" si="37"/>
        <v>0</v>
      </c>
      <c r="N112" s="28">
        <f t="shared" si="38"/>
        <v>1592.2266677553687</v>
      </c>
      <c r="O112" s="28">
        <f t="shared" si="39"/>
        <v>0</v>
      </c>
      <c r="Q112">
        <v>24494</v>
      </c>
    </row>
    <row r="113" spans="1:17" ht="13.5">
      <c r="A113" s="34" t="s">
        <v>108</v>
      </c>
      <c r="B113" s="30">
        <f t="shared" si="48"/>
        <v>0</v>
      </c>
      <c r="C113" s="30">
        <v>0</v>
      </c>
      <c r="D113" s="30">
        <v>0</v>
      </c>
      <c r="E113" s="30">
        <v>0</v>
      </c>
      <c r="F113" s="30">
        <v>0</v>
      </c>
      <c r="G113" s="31">
        <v>0</v>
      </c>
      <c r="H113" s="31">
        <v>10</v>
      </c>
      <c r="I113" s="32">
        <v>0</v>
      </c>
      <c r="J113" s="27">
        <f t="shared" si="34"/>
        <v>0</v>
      </c>
      <c r="K113" s="28">
        <f t="shared" si="35"/>
        <v>0</v>
      </c>
      <c r="L113" s="28">
        <f t="shared" si="36"/>
        <v>0</v>
      </c>
      <c r="M113" s="28">
        <f t="shared" si="37"/>
        <v>0</v>
      </c>
      <c r="N113" s="28">
        <f t="shared" si="38"/>
        <v>0</v>
      </c>
      <c r="O113" s="28">
        <f t="shared" si="39"/>
        <v>49.917635900763734</v>
      </c>
      <c r="Q113">
        <v>20033</v>
      </c>
    </row>
    <row r="114" spans="1:17" ht="13.5">
      <c r="A114" s="34" t="s">
        <v>109</v>
      </c>
      <c r="B114" s="30">
        <f t="shared" si="48"/>
        <v>30</v>
      </c>
      <c r="C114" s="30">
        <v>0</v>
      </c>
      <c r="D114" s="30">
        <v>0</v>
      </c>
      <c r="E114" s="30">
        <v>0</v>
      </c>
      <c r="F114" s="30">
        <v>30</v>
      </c>
      <c r="G114" s="31">
        <v>30</v>
      </c>
      <c r="H114" s="31">
        <v>10</v>
      </c>
      <c r="I114" s="32">
        <v>0</v>
      </c>
      <c r="J114" s="27">
        <f t="shared" si="34"/>
        <v>631.4460113660282</v>
      </c>
      <c r="K114" s="28">
        <f t="shared" si="35"/>
        <v>0</v>
      </c>
      <c r="L114" s="28">
        <f t="shared" si="36"/>
        <v>0</v>
      </c>
      <c r="M114" s="28">
        <f t="shared" si="37"/>
        <v>0</v>
      </c>
      <c r="N114" s="28">
        <f t="shared" si="38"/>
        <v>631.4460113660282</v>
      </c>
      <c r="O114" s="28">
        <f t="shared" si="39"/>
        <v>210.48200378867608</v>
      </c>
      <c r="Q114">
        <v>4751</v>
      </c>
    </row>
    <row r="115" spans="1:17" ht="13.5">
      <c r="A115" s="34" t="s">
        <v>110</v>
      </c>
      <c r="B115" s="30">
        <f t="shared" si="48"/>
        <v>0</v>
      </c>
      <c r="C115" s="30">
        <v>0</v>
      </c>
      <c r="D115" s="30">
        <v>0</v>
      </c>
      <c r="E115" s="30">
        <v>0</v>
      </c>
      <c r="F115" s="30">
        <v>0</v>
      </c>
      <c r="G115" s="31">
        <v>0</v>
      </c>
      <c r="H115" s="31">
        <v>27</v>
      </c>
      <c r="I115" s="32">
        <v>6</v>
      </c>
      <c r="J115" s="27">
        <f t="shared" si="34"/>
        <v>0</v>
      </c>
      <c r="K115" s="28">
        <f t="shared" si="35"/>
        <v>0</v>
      </c>
      <c r="L115" s="28">
        <f t="shared" si="36"/>
        <v>0</v>
      </c>
      <c r="M115" s="28">
        <f t="shared" si="37"/>
        <v>0</v>
      </c>
      <c r="N115" s="28">
        <f t="shared" si="38"/>
        <v>0</v>
      </c>
      <c r="O115" s="28">
        <f t="shared" si="39"/>
        <v>238.17925194071984</v>
      </c>
      <c r="Q115">
        <v>11336</v>
      </c>
    </row>
    <row r="116" spans="1:17" ht="13.5">
      <c r="A116" s="34" t="s">
        <v>111</v>
      </c>
      <c r="B116" s="30">
        <f t="shared" si="48"/>
        <v>0</v>
      </c>
      <c r="C116" s="30">
        <v>0</v>
      </c>
      <c r="D116" s="30">
        <v>0</v>
      </c>
      <c r="E116" s="30">
        <v>0</v>
      </c>
      <c r="F116" s="30">
        <v>0</v>
      </c>
      <c r="G116" s="31">
        <v>0</v>
      </c>
      <c r="H116" s="31">
        <v>24</v>
      </c>
      <c r="I116" s="32">
        <v>19</v>
      </c>
      <c r="J116" s="27">
        <f t="shared" si="34"/>
        <v>0</v>
      </c>
      <c r="K116" s="28">
        <f t="shared" si="35"/>
        <v>0</v>
      </c>
      <c r="L116" s="28">
        <f t="shared" si="36"/>
        <v>0</v>
      </c>
      <c r="M116" s="28">
        <f t="shared" si="37"/>
        <v>0</v>
      </c>
      <c r="N116" s="28">
        <f t="shared" si="38"/>
        <v>0</v>
      </c>
      <c r="O116" s="28">
        <f t="shared" si="39"/>
        <v>164.9031194173423</v>
      </c>
      <c r="Q116">
        <v>14554</v>
      </c>
    </row>
    <row r="117" spans="1:17" ht="13.5">
      <c r="A117" s="34" t="s">
        <v>112</v>
      </c>
      <c r="B117" s="30">
        <f t="shared" si="48"/>
        <v>99</v>
      </c>
      <c r="C117" s="30">
        <v>0</v>
      </c>
      <c r="D117" s="30">
        <v>0</v>
      </c>
      <c r="E117" s="30">
        <v>0</v>
      </c>
      <c r="F117" s="30">
        <v>99</v>
      </c>
      <c r="G117" s="31">
        <v>44</v>
      </c>
      <c r="H117" s="31">
        <v>18</v>
      </c>
      <c r="I117" s="32">
        <v>0</v>
      </c>
      <c r="J117" s="27">
        <f t="shared" si="34"/>
        <v>1178.4311391501012</v>
      </c>
      <c r="K117" s="28">
        <f t="shared" si="35"/>
        <v>0</v>
      </c>
      <c r="L117" s="28">
        <f t="shared" si="36"/>
        <v>0</v>
      </c>
      <c r="M117" s="28">
        <f t="shared" si="37"/>
        <v>0</v>
      </c>
      <c r="N117" s="28">
        <f t="shared" si="38"/>
        <v>1178.4311391501012</v>
      </c>
      <c r="O117" s="28">
        <f t="shared" si="39"/>
        <v>214.2602071182002</v>
      </c>
      <c r="Q117">
        <v>8401</v>
      </c>
    </row>
    <row r="118" spans="1:17" ht="13.5">
      <c r="A118" s="35" t="s">
        <v>113</v>
      </c>
      <c r="B118" s="53">
        <f aca="true" t="shared" si="49" ref="B118:I118">SUM(B119:B129)</f>
        <v>2816</v>
      </c>
      <c r="C118" s="53">
        <f t="shared" si="49"/>
        <v>816</v>
      </c>
      <c r="D118" s="53">
        <f t="shared" si="49"/>
        <v>4</v>
      </c>
      <c r="E118" s="53">
        <f t="shared" si="49"/>
        <v>0</v>
      </c>
      <c r="F118" s="53">
        <f t="shared" si="49"/>
        <v>1996</v>
      </c>
      <c r="G118" s="53">
        <f t="shared" si="49"/>
        <v>617</v>
      </c>
      <c r="H118" s="54">
        <f t="shared" si="49"/>
        <v>326</v>
      </c>
      <c r="I118" s="54">
        <f t="shared" si="49"/>
        <v>4</v>
      </c>
      <c r="J118" s="51">
        <f t="shared" si="34"/>
        <v>1919.0404797601198</v>
      </c>
      <c r="K118" s="52">
        <f t="shared" si="35"/>
        <v>556.0855935668529</v>
      </c>
      <c r="L118" s="52">
        <f t="shared" si="36"/>
        <v>2.725909772386534</v>
      </c>
      <c r="M118" s="52">
        <f t="shared" si="37"/>
        <v>0</v>
      </c>
      <c r="N118" s="52">
        <f t="shared" si="38"/>
        <v>1360.2289764208804</v>
      </c>
      <c r="O118" s="52">
        <f t="shared" si="39"/>
        <v>222.16164644950254</v>
      </c>
      <c r="Q118">
        <f>SUM(Q119:Q129)</f>
        <v>146740</v>
      </c>
    </row>
    <row r="119" spans="1:17" ht="13.5">
      <c r="A119" s="34" t="s">
        <v>114</v>
      </c>
      <c r="B119" s="30">
        <f>SUM(C119:F119)</f>
        <v>843</v>
      </c>
      <c r="C119" s="30">
        <v>339</v>
      </c>
      <c r="D119" s="30">
        <v>0</v>
      </c>
      <c r="E119" s="30">
        <v>0</v>
      </c>
      <c r="F119" s="30">
        <v>504</v>
      </c>
      <c r="G119" s="31">
        <v>159</v>
      </c>
      <c r="H119" s="31">
        <v>173</v>
      </c>
      <c r="I119" s="32">
        <v>0</v>
      </c>
      <c r="J119" s="27">
        <f t="shared" si="34"/>
        <v>1639.6950128374701</v>
      </c>
      <c r="K119" s="28">
        <f t="shared" si="35"/>
        <v>659.3791332762779</v>
      </c>
      <c r="L119" s="28">
        <f t="shared" si="36"/>
        <v>0</v>
      </c>
      <c r="M119" s="28">
        <f t="shared" si="37"/>
        <v>0</v>
      </c>
      <c r="N119" s="28">
        <f t="shared" si="38"/>
        <v>980.315879561192</v>
      </c>
      <c r="O119" s="28">
        <f t="shared" si="39"/>
        <v>336.4973158017583</v>
      </c>
      <c r="Q119">
        <v>51412</v>
      </c>
    </row>
    <row r="120" spans="1:17" ht="13.5">
      <c r="A120" s="34" t="s">
        <v>115</v>
      </c>
      <c r="B120" s="30">
        <f aca="true" t="shared" si="50" ref="B120:B129">SUM(C120:F120)</f>
        <v>1410</v>
      </c>
      <c r="C120" s="30">
        <v>171</v>
      </c>
      <c r="D120" s="30">
        <v>0</v>
      </c>
      <c r="E120" s="30">
        <v>0</v>
      </c>
      <c r="F120" s="30">
        <v>1239</v>
      </c>
      <c r="G120" s="31">
        <v>336</v>
      </c>
      <c r="H120" s="31">
        <v>47</v>
      </c>
      <c r="I120" s="32">
        <v>4</v>
      </c>
      <c r="J120" s="27">
        <f t="shared" si="34"/>
        <v>4702.97855308362</v>
      </c>
      <c r="K120" s="28">
        <f t="shared" si="35"/>
        <v>570.3612287782262</v>
      </c>
      <c r="L120" s="28">
        <f t="shared" si="36"/>
        <v>0</v>
      </c>
      <c r="M120" s="28">
        <f t="shared" si="37"/>
        <v>0</v>
      </c>
      <c r="N120" s="28">
        <f t="shared" si="38"/>
        <v>4132.617324305394</v>
      </c>
      <c r="O120" s="28">
        <f t="shared" si="39"/>
        <v>156.76595176945398</v>
      </c>
      <c r="Q120">
        <v>29981</v>
      </c>
    </row>
    <row r="121" spans="1:17" ht="13.5">
      <c r="A121" s="34" t="s">
        <v>116</v>
      </c>
      <c r="B121" s="30">
        <f t="shared" si="50"/>
        <v>0</v>
      </c>
      <c r="C121" s="30">
        <v>0</v>
      </c>
      <c r="D121" s="30">
        <v>0</v>
      </c>
      <c r="E121" s="30">
        <v>0</v>
      </c>
      <c r="F121" s="30">
        <v>0</v>
      </c>
      <c r="G121" s="31">
        <v>0</v>
      </c>
      <c r="H121" s="31">
        <v>0</v>
      </c>
      <c r="I121" s="32">
        <v>0</v>
      </c>
      <c r="J121" s="27">
        <f t="shared" si="34"/>
        <v>0</v>
      </c>
      <c r="K121" s="28">
        <f t="shared" si="35"/>
        <v>0</v>
      </c>
      <c r="L121" s="28">
        <f t="shared" si="36"/>
        <v>0</v>
      </c>
      <c r="M121" s="28">
        <f t="shared" si="37"/>
        <v>0</v>
      </c>
      <c r="N121" s="28">
        <f t="shared" si="38"/>
        <v>0</v>
      </c>
      <c r="O121" s="28">
        <f t="shared" si="39"/>
        <v>0</v>
      </c>
      <c r="Q121">
        <v>5689</v>
      </c>
    </row>
    <row r="122" spans="1:17" ht="13.5">
      <c r="A122" s="34" t="s">
        <v>117</v>
      </c>
      <c r="B122" s="30">
        <f t="shared" si="50"/>
        <v>51</v>
      </c>
      <c r="C122" s="30">
        <v>0</v>
      </c>
      <c r="D122" s="30">
        <v>4</v>
      </c>
      <c r="E122" s="30">
        <v>0</v>
      </c>
      <c r="F122" s="30">
        <v>47</v>
      </c>
      <c r="G122" s="31">
        <v>12</v>
      </c>
      <c r="H122" s="31">
        <v>19</v>
      </c>
      <c r="I122" s="32">
        <v>0</v>
      </c>
      <c r="J122" s="27">
        <f t="shared" si="34"/>
        <v>840.1976935749587</v>
      </c>
      <c r="K122" s="28">
        <f t="shared" si="35"/>
        <v>0</v>
      </c>
      <c r="L122" s="28">
        <f t="shared" si="36"/>
        <v>65.89785831960461</v>
      </c>
      <c r="M122" s="28">
        <f t="shared" si="37"/>
        <v>0</v>
      </c>
      <c r="N122" s="28">
        <f t="shared" si="38"/>
        <v>774.2998352553542</v>
      </c>
      <c r="O122" s="28">
        <f t="shared" si="39"/>
        <v>313.01482701812193</v>
      </c>
      <c r="Q122">
        <v>6070</v>
      </c>
    </row>
    <row r="123" spans="1:17" ht="13.5">
      <c r="A123" s="34" t="s">
        <v>118</v>
      </c>
      <c r="B123" s="30">
        <f t="shared" si="50"/>
        <v>109</v>
      </c>
      <c r="C123" s="30">
        <v>0</v>
      </c>
      <c r="D123" s="30">
        <v>0</v>
      </c>
      <c r="E123" s="30">
        <v>0</v>
      </c>
      <c r="F123" s="30">
        <v>109</v>
      </c>
      <c r="G123" s="31">
        <v>38</v>
      </c>
      <c r="H123" s="31">
        <v>14</v>
      </c>
      <c r="I123" s="32">
        <v>0</v>
      </c>
      <c r="J123" s="27">
        <f t="shared" si="34"/>
        <v>1036.0231917118144</v>
      </c>
      <c r="K123" s="28">
        <f t="shared" si="35"/>
        <v>0</v>
      </c>
      <c r="L123" s="28">
        <f t="shared" si="36"/>
        <v>0</v>
      </c>
      <c r="M123" s="28">
        <f t="shared" si="37"/>
        <v>0</v>
      </c>
      <c r="N123" s="28">
        <f t="shared" si="38"/>
        <v>1036.0231917118144</v>
      </c>
      <c r="O123" s="28">
        <f t="shared" si="39"/>
        <v>133.06719893546241</v>
      </c>
      <c r="Q123">
        <v>10521</v>
      </c>
    </row>
    <row r="124" spans="1:17" ht="13.5">
      <c r="A124" s="34" t="s">
        <v>119</v>
      </c>
      <c r="B124" s="30">
        <f t="shared" si="50"/>
        <v>331</v>
      </c>
      <c r="C124" s="30">
        <v>306</v>
      </c>
      <c r="D124" s="30">
        <v>0</v>
      </c>
      <c r="E124" s="30">
        <v>0</v>
      </c>
      <c r="F124" s="30">
        <v>25</v>
      </c>
      <c r="G124" s="31">
        <v>0</v>
      </c>
      <c r="H124" s="31">
        <v>0</v>
      </c>
      <c r="I124" s="32">
        <v>0</v>
      </c>
      <c r="J124" s="27">
        <f t="shared" si="34"/>
        <v>6977.234401349072</v>
      </c>
      <c r="K124" s="28">
        <f t="shared" si="35"/>
        <v>6450.252951096122</v>
      </c>
      <c r="L124" s="28">
        <f t="shared" si="36"/>
        <v>0</v>
      </c>
      <c r="M124" s="28">
        <f t="shared" si="37"/>
        <v>0</v>
      </c>
      <c r="N124" s="28">
        <f t="shared" si="38"/>
        <v>526.9814502529512</v>
      </c>
      <c r="O124" s="28">
        <f t="shared" si="39"/>
        <v>0</v>
      </c>
      <c r="Q124">
        <v>4744</v>
      </c>
    </row>
    <row r="125" spans="1:17" ht="13.5">
      <c r="A125" s="34" t="s">
        <v>120</v>
      </c>
      <c r="B125" s="30">
        <f t="shared" si="50"/>
        <v>0</v>
      </c>
      <c r="C125" s="30">
        <v>0</v>
      </c>
      <c r="D125" s="30">
        <v>0</v>
      </c>
      <c r="E125" s="30">
        <v>0</v>
      </c>
      <c r="F125" s="30">
        <v>0</v>
      </c>
      <c r="G125" s="31">
        <v>0</v>
      </c>
      <c r="H125" s="31">
        <v>0</v>
      </c>
      <c r="I125" s="32">
        <v>0</v>
      </c>
      <c r="J125" s="27">
        <f t="shared" si="34"/>
        <v>0</v>
      </c>
      <c r="K125" s="28">
        <f t="shared" si="35"/>
        <v>0</v>
      </c>
      <c r="L125" s="28">
        <f t="shared" si="36"/>
        <v>0</v>
      </c>
      <c r="M125" s="28">
        <f t="shared" si="37"/>
        <v>0</v>
      </c>
      <c r="N125" s="28">
        <f t="shared" si="38"/>
        <v>0</v>
      </c>
      <c r="O125" s="28">
        <f t="shared" si="39"/>
        <v>0</v>
      </c>
      <c r="Q125">
        <v>6029</v>
      </c>
    </row>
    <row r="126" spans="1:17" ht="13.5">
      <c r="A126" s="34" t="s">
        <v>121</v>
      </c>
      <c r="B126" s="30">
        <f t="shared" si="50"/>
        <v>0</v>
      </c>
      <c r="C126" s="30">
        <v>0</v>
      </c>
      <c r="D126" s="30">
        <v>0</v>
      </c>
      <c r="E126" s="30">
        <v>0</v>
      </c>
      <c r="F126" s="30">
        <v>0</v>
      </c>
      <c r="G126" s="31">
        <v>0</v>
      </c>
      <c r="H126" s="31">
        <v>63</v>
      </c>
      <c r="I126" s="32">
        <v>0</v>
      </c>
      <c r="J126" s="27">
        <f t="shared" si="34"/>
        <v>0</v>
      </c>
      <c r="K126" s="28">
        <f t="shared" si="35"/>
        <v>0</v>
      </c>
      <c r="L126" s="28">
        <f t="shared" si="36"/>
        <v>0</v>
      </c>
      <c r="M126" s="28">
        <f t="shared" si="37"/>
        <v>0</v>
      </c>
      <c r="N126" s="28">
        <f t="shared" si="38"/>
        <v>0</v>
      </c>
      <c r="O126" s="28">
        <f t="shared" si="39"/>
        <v>478.6870298609528</v>
      </c>
      <c r="Q126">
        <v>13161</v>
      </c>
    </row>
    <row r="127" spans="1:17" ht="13.5">
      <c r="A127" s="34" t="s">
        <v>122</v>
      </c>
      <c r="B127" s="30">
        <f t="shared" si="50"/>
        <v>0</v>
      </c>
      <c r="C127" s="30">
        <v>0</v>
      </c>
      <c r="D127" s="30">
        <v>0</v>
      </c>
      <c r="E127" s="30">
        <v>0</v>
      </c>
      <c r="F127" s="30">
        <v>0</v>
      </c>
      <c r="G127" s="31">
        <v>0</v>
      </c>
      <c r="H127" s="31">
        <v>10</v>
      </c>
      <c r="I127" s="32">
        <v>0</v>
      </c>
      <c r="J127" s="27">
        <f t="shared" si="34"/>
        <v>0</v>
      </c>
      <c r="K127" s="28">
        <f t="shared" si="35"/>
        <v>0</v>
      </c>
      <c r="L127" s="28">
        <f t="shared" si="36"/>
        <v>0</v>
      </c>
      <c r="M127" s="28">
        <f t="shared" si="37"/>
        <v>0</v>
      </c>
      <c r="N127" s="28">
        <f t="shared" si="38"/>
        <v>0</v>
      </c>
      <c r="O127" s="28">
        <f t="shared" si="39"/>
        <v>173.10022503029253</v>
      </c>
      <c r="Q127">
        <v>5777</v>
      </c>
    </row>
    <row r="128" spans="1:17" ht="13.5">
      <c r="A128" s="34" t="s">
        <v>123</v>
      </c>
      <c r="B128" s="30">
        <f t="shared" si="50"/>
        <v>72</v>
      </c>
      <c r="C128" s="30">
        <v>0</v>
      </c>
      <c r="D128" s="30">
        <v>0</v>
      </c>
      <c r="E128" s="30">
        <v>0</v>
      </c>
      <c r="F128" s="30">
        <v>72</v>
      </c>
      <c r="G128" s="31">
        <v>72</v>
      </c>
      <c r="H128" s="31">
        <v>0</v>
      </c>
      <c r="I128" s="32">
        <v>0</v>
      </c>
      <c r="J128" s="27">
        <f t="shared" si="34"/>
        <v>1266.713581984518</v>
      </c>
      <c r="K128" s="28">
        <f t="shared" si="35"/>
        <v>0</v>
      </c>
      <c r="L128" s="28">
        <f t="shared" si="36"/>
        <v>0</v>
      </c>
      <c r="M128" s="28">
        <f t="shared" si="37"/>
        <v>0</v>
      </c>
      <c r="N128" s="28">
        <f t="shared" si="38"/>
        <v>1266.713581984518</v>
      </c>
      <c r="O128" s="28">
        <f t="shared" si="39"/>
        <v>0</v>
      </c>
      <c r="Q128">
        <v>5684</v>
      </c>
    </row>
    <row r="129" spans="1:17" ht="13.5">
      <c r="A129" s="40" t="s">
        <v>124</v>
      </c>
      <c r="B129" s="41">
        <f t="shared" si="50"/>
        <v>0</v>
      </c>
      <c r="C129" s="41">
        <v>0</v>
      </c>
      <c r="D129" s="41">
        <v>0</v>
      </c>
      <c r="E129" s="41">
        <v>0</v>
      </c>
      <c r="F129" s="41">
        <v>0</v>
      </c>
      <c r="G129" s="42">
        <v>0</v>
      </c>
      <c r="H129" s="42">
        <v>0</v>
      </c>
      <c r="I129" s="43">
        <v>0</v>
      </c>
      <c r="J129" s="44">
        <f t="shared" si="34"/>
        <v>0</v>
      </c>
      <c r="K129" s="45">
        <f t="shared" si="35"/>
        <v>0</v>
      </c>
      <c r="L129" s="45">
        <f t="shared" si="36"/>
        <v>0</v>
      </c>
      <c r="M129" s="45">
        <f t="shared" si="37"/>
        <v>0</v>
      </c>
      <c r="N129" s="45">
        <f t="shared" si="38"/>
        <v>0</v>
      </c>
      <c r="O129" s="45">
        <f t="shared" si="39"/>
        <v>0</v>
      </c>
      <c r="Q129">
        <v>7672</v>
      </c>
    </row>
    <row r="130" spans="1:13" ht="13.5">
      <c r="A130" s="55" t="s">
        <v>125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</row>
    <row r="131" spans="1:13" ht="13.5">
      <c r="A131" s="64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</row>
  </sheetData>
  <mergeCells count="10">
    <mergeCell ref="A131:M131"/>
    <mergeCell ref="B68:H68"/>
    <mergeCell ref="J68:O68"/>
    <mergeCell ref="B70:B71"/>
    <mergeCell ref="J70:J71"/>
    <mergeCell ref="A1:O1"/>
    <mergeCell ref="B3:H3"/>
    <mergeCell ref="J3:O3"/>
    <mergeCell ref="B5:B6"/>
    <mergeCell ref="J5:J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70" r:id="rId1"/>
  <rowBreaks count="1" manualBreakCount="1">
    <brk id="6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健康福祉政策課</dc:creator>
  <cp:keywords/>
  <dc:description/>
  <cp:lastModifiedBy> 健康福祉政策課</cp:lastModifiedBy>
  <cp:lastPrinted>2002-05-01T05:04:05Z</cp:lastPrinted>
  <dcterms:created xsi:type="dcterms:W3CDTF">2002-05-01T04:55:40Z</dcterms:created>
  <dcterms:modified xsi:type="dcterms:W3CDTF">2002-05-01T05:04:25Z</dcterms:modified>
  <cp:category/>
  <cp:version/>
  <cp:contentType/>
  <cp:contentStatus/>
</cp:coreProperties>
</file>