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E607908F-10D9-4DEA-A1DE-D747AD7EC41B}" xr6:coauthVersionLast="47" xr6:coauthVersionMax="47" xr10:uidLastSave="{00000000-0000-0000-0000-000000000000}"/>
  <bookViews>
    <workbookView xWindow="0" yWindow="0" windowWidth="29070" windowHeight="15480" xr2:uid="{00000000-000D-0000-FFFF-FFFF00000000}"/>
  </bookViews>
  <sheets>
    <sheet name="R01市町村合計特殊出生率  " sheetId="3" r:id="rId1"/>
    <sheet name="説明" sheetId="2" r:id="rId2"/>
  </sheets>
  <definedNames>
    <definedName name="_xlnm.Print_Area" localSheetId="0">'R01市町村合計特殊出生率  '!$A$1:$J$283</definedName>
    <definedName name="_xlnm.Print_Area" localSheetId="1">説明!$A$1:$D$19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1" i="3" l="1"/>
  <c r="I281" i="3"/>
  <c r="H281" i="3"/>
  <c r="G281" i="3"/>
  <c r="F281" i="3"/>
  <c r="E281" i="3"/>
  <c r="D281" i="3"/>
  <c r="J280" i="3"/>
  <c r="J282" i="3" s="1"/>
  <c r="J283" i="3" s="1"/>
  <c r="I280" i="3"/>
  <c r="I282" i="3" s="1"/>
  <c r="I283" i="3" s="1"/>
  <c r="H280" i="3"/>
  <c r="H282" i="3" s="1"/>
  <c r="H283" i="3" s="1"/>
  <c r="G280" i="3"/>
  <c r="F280" i="3"/>
  <c r="F282" i="3" s="1"/>
  <c r="F283" i="3" s="1"/>
  <c r="E280" i="3"/>
  <c r="E282" i="3" s="1"/>
  <c r="E283" i="3" s="1"/>
  <c r="D280" i="3"/>
  <c r="D282" i="3" s="1"/>
  <c r="D283" i="3" s="1"/>
  <c r="J277" i="3"/>
  <c r="I277" i="3"/>
  <c r="H277" i="3"/>
  <c r="G277" i="3"/>
  <c r="F277" i="3"/>
  <c r="E277" i="3"/>
  <c r="D277" i="3"/>
  <c r="J276" i="3"/>
  <c r="J278" i="3" s="1"/>
  <c r="J279" i="3" s="1"/>
  <c r="I276" i="3"/>
  <c r="H276" i="3"/>
  <c r="H278" i="3" s="1"/>
  <c r="H279" i="3" s="1"/>
  <c r="G276" i="3"/>
  <c r="G278" i="3" s="1"/>
  <c r="G279" i="3" s="1"/>
  <c r="F276" i="3"/>
  <c r="F278" i="3" s="1"/>
  <c r="F279" i="3" s="1"/>
  <c r="E276" i="3"/>
  <c r="D276" i="3"/>
  <c r="D278" i="3" s="1"/>
  <c r="D279" i="3" s="1"/>
  <c r="F274" i="3"/>
  <c r="F275" i="3" s="1"/>
  <c r="J273" i="3"/>
  <c r="I273" i="3"/>
  <c r="H273" i="3"/>
  <c r="G273" i="3"/>
  <c r="F273" i="3"/>
  <c r="E273" i="3"/>
  <c r="D273" i="3"/>
  <c r="J272" i="3"/>
  <c r="J274" i="3" s="1"/>
  <c r="J275" i="3" s="1"/>
  <c r="I272" i="3"/>
  <c r="H272" i="3"/>
  <c r="G272" i="3"/>
  <c r="G274" i="3" s="1"/>
  <c r="G275" i="3" s="1"/>
  <c r="F272" i="3"/>
  <c r="E272" i="3"/>
  <c r="D272" i="3"/>
  <c r="I270" i="3"/>
  <c r="I271" i="3" s="1"/>
  <c r="E270" i="3"/>
  <c r="E271" i="3" s="1"/>
  <c r="D270" i="3"/>
  <c r="D271" i="3" s="1"/>
  <c r="J269" i="3"/>
  <c r="I269" i="3"/>
  <c r="H269" i="3"/>
  <c r="G269" i="3"/>
  <c r="C269" i="3" s="1"/>
  <c r="F269" i="3"/>
  <c r="E269" i="3"/>
  <c r="D269" i="3"/>
  <c r="J268" i="3"/>
  <c r="J270" i="3" s="1"/>
  <c r="J271" i="3" s="1"/>
  <c r="I268" i="3"/>
  <c r="H268" i="3"/>
  <c r="H270" i="3" s="1"/>
  <c r="H271" i="3" s="1"/>
  <c r="G268" i="3"/>
  <c r="F268" i="3"/>
  <c r="F270" i="3" s="1"/>
  <c r="F271" i="3" s="1"/>
  <c r="E268" i="3"/>
  <c r="D268" i="3"/>
  <c r="G266" i="3"/>
  <c r="G267" i="3" s="1"/>
  <c r="J265" i="3"/>
  <c r="I265" i="3"/>
  <c r="H265" i="3"/>
  <c r="G265" i="3"/>
  <c r="F265" i="3"/>
  <c r="E265" i="3"/>
  <c r="D265" i="3"/>
  <c r="J264" i="3"/>
  <c r="I264" i="3"/>
  <c r="I266" i="3" s="1"/>
  <c r="I267" i="3" s="1"/>
  <c r="H264" i="3"/>
  <c r="H266" i="3" s="1"/>
  <c r="H267" i="3" s="1"/>
  <c r="G264" i="3"/>
  <c r="F264" i="3"/>
  <c r="E264" i="3"/>
  <c r="E266" i="3" s="1"/>
  <c r="E267" i="3" s="1"/>
  <c r="D264" i="3"/>
  <c r="D266" i="3" s="1"/>
  <c r="D267" i="3" s="1"/>
  <c r="H262" i="3"/>
  <c r="H263" i="3" s="1"/>
  <c r="J261" i="3"/>
  <c r="I261" i="3"/>
  <c r="H261" i="3"/>
  <c r="G261" i="3"/>
  <c r="G262" i="3" s="1"/>
  <c r="G263" i="3" s="1"/>
  <c r="F261" i="3"/>
  <c r="E261" i="3"/>
  <c r="D261" i="3"/>
  <c r="J260" i="3"/>
  <c r="I260" i="3"/>
  <c r="H260" i="3"/>
  <c r="G260" i="3"/>
  <c r="F260" i="3"/>
  <c r="F262" i="3" s="1"/>
  <c r="F263" i="3" s="1"/>
  <c r="E260" i="3"/>
  <c r="D260" i="3"/>
  <c r="D262" i="3" s="1"/>
  <c r="D263" i="3" s="1"/>
  <c r="J258" i="3"/>
  <c r="J259" i="3" s="1"/>
  <c r="J257" i="3"/>
  <c r="I257" i="3"/>
  <c r="H257" i="3"/>
  <c r="G257" i="3"/>
  <c r="F257" i="3"/>
  <c r="E257" i="3"/>
  <c r="D257" i="3"/>
  <c r="J256" i="3"/>
  <c r="I256" i="3"/>
  <c r="H256" i="3"/>
  <c r="G256" i="3"/>
  <c r="G258" i="3" s="1"/>
  <c r="G259" i="3" s="1"/>
  <c r="F256" i="3"/>
  <c r="E256" i="3"/>
  <c r="E258" i="3" s="1"/>
  <c r="E259" i="3" s="1"/>
  <c r="D256" i="3"/>
  <c r="J255" i="3"/>
  <c r="J254" i="3"/>
  <c r="H254" i="3"/>
  <c r="H255" i="3" s="1"/>
  <c r="F254" i="3"/>
  <c r="F255" i="3" s="1"/>
  <c r="J253" i="3"/>
  <c r="I253" i="3"/>
  <c r="H253" i="3"/>
  <c r="G253" i="3"/>
  <c r="F253" i="3"/>
  <c r="E253" i="3"/>
  <c r="C253" i="3" s="1"/>
  <c r="D253" i="3"/>
  <c r="J252" i="3"/>
  <c r="I252" i="3"/>
  <c r="H252" i="3"/>
  <c r="G252" i="3"/>
  <c r="G254" i="3" s="1"/>
  <c r="G255" i="3" s="1"/>
  <c r="F252" i="3"/>
  <c r="E252" i="3"/>
  <c r="D252" i="3"/>
  <c r="D254" i="3" s="1"/>
  <c r="D255" i="3" s="1"/>
  <c r="J249" i="3"/>
  <c r="I249" i="3"/>
  <c r="H249" i="3"/>
  <c r="G249" i="3"/>
  <c r="F249" i="3"/>
  <c r="E249" i="3"/>
  <c r="D249" i="3"/>
  <c r="J248" i="3"/>
  <c r="J250" i="3" s="1"/>
  <c r="J251" i="3" s="1"/>
  <c r="I248" i="3"/>
  <c r="I250" i="3" s="1"/>
  <c r="I251" i="3" s="1"/>
  <c r="H248" i="3"/>
  <c r="G248" i="3"/>
  <c r="G250" i="3" s="1"/>
  <c r="G251" i="3" s="1"/>
  <c r="F248" i="3"/>
  <c r="F250" i="3" s="1"/>
  <c r="F251" i="3" s="1"/>
  <c r="E248" i="3"/>
  <c r="E250" i="3" s="1"/>
  <c r="E251" i="3" s="1"/>
  <c r="D248" i="3"/>
  <c r="H246" i="3"/>
  <c r="H247" i="3" s="1"/>
  <c r="D246" i="3"/>
  <c r="D247" i="3" s="1"/>
  <c r="J245" i="3"/>
  <c r="I245" i="3"/>
  <c r="H245" i="3"/>
  <c r="G245" i="3"/>
  <c r="F245" i="3"/>
  <c r="E245" i="3"/>
  <c r="C245" i="3" s="1"/>
  <c r="D245" i="3"/>
  <c r="J244" i="3"/>
  <c r="J246" i="3" s="1"/>
  <c r="J247" i="3" s="1"/>
  <c r="I244" i="3"/>
  <c r="I246" i="3" s="1"/>
  <c r="I247" i="3" s="1"/>
  <c r="H244" i="3"/>
  <c r="G244" i="3"/>
  <c r="G246" i="3" s="1"/>
  <c r="G247" i="3" s="1"/>
  <c r="F244" i="3"/>
  <c r="F246" i="3" s="1"/>
  <c r="F247" i="3" s="1"/>
  <c r="E244" i="3"/>
  <c r="E246" i="3" s="1"/>
  <c r="E247" i="3" s="1"/>
  <c r="D244" i="3"/>
  <c r="I242" i="3"/>
  <c r="I243" i="3" s="1"/>
  <c r="J241" i="3"/>
  <c r="I241" i="3"/>
  <c r="H241" i="3"/>
  <c r="G241" i="3"/>
  <c r="G242" i="3" s="1"/>
  <c r="G243" i="3" s="1"/>
  <c r="F241" i="3"/>
  <c r="E241" i="3"/>
  <c r="D241" i="3"/>
  <c r="J240" i="3"/>
  <c r="I240" i="3"/>
  <c r="H240" i="3"/>
  <c r="G240" i="3"/>
  <c r="F240" i="3"/>
  <c r="E240" i="3"/>
  <c r="E242" i="3" s="1"/>
  <c r="E243" i="3" s="1"/>
  <c r="D240" i="3"/>
  <c r="J237" i="3"/>
  <c r="I237" i="3"/>
  <c r="H237" i="3"/>
  <c r="G237" i="3"/>
  <c r="F237" i="3"/>
  <c r="E237" i="3"/>
  <c r="D237" i="3"/>
  <c r="J236" i="3"/>
  <c r="J238" i="3" s="1"/>
  <c r="J239" i="3" s="1"/>
  <c r="I236" i="3"/>
  <c r="H236" i="3"/>
  <c r="G236" i="3"/>
  <c r="F236" i="3"/>
  <c r="F238" i="3" s="1"/>
  <c r="F239" i="3" s="1"/>
  <c r="E236" i="3"/>
  <c r="E238" i="3" s="1"/>
  <c r="E239" i="3" s="1"/>
  <c r="D236" i="3"/>
  <c r="I234" i="3"/>
  <c r="I235" i="3" s="1"/>
  <c r="E234" i="3"/>
  <c r="E235" i="3" s="1"/>
  <c r="J233" i="3"/>
  <c r="I233" i="3"/>
  <c r="H233" i="3"/>
  <c r="G233" i="3"/>
  <c r="F233" i="3"/>
  <c r="E233" i="3"/>
  <c r="D233" i="3"/>
  <c r="C233" i="3" s="1"/>
  <c r="J232" i="3"/>
  <c r="J234" i="3" s="1"/>
  <c r="J235" i="3" s="1"/>
  <c r="I232" i="3"/>
  <c r="H232" i="3"/>
  <c r="H234" i="3" s="1"/>
  <c r="H235" i="3" s="1"/>
  <c r="G232" i="3"/>
  <c r="G234" i="3" s="1"/>
  <c r="G235" i="3" s="1"/>
  <c r="F232" i="3"/>
  <c r="F234" i="3" s="1"/>
  <c r="F235" i="3" s="1"/>
  <c r="E232" i="3"/>
  <c r="D232" i="3"/>
  <c r="D234" i="3" s="1"/>
  <c r="D235" i="3" s="1"/>
  <c r="J226" i="3"/>
  <c r="J227" i="3" s="1"/>
  <c r="I226" i="3"/>
  <c r="I227" i="3" s="1"/>
  <c r="H226" i="3"/>
  <c r="H227" i="3" s="1"/>
  <c r="G226" i="3"/>
  <c r="G227" i="3" s="1"/>
  <c r="F226" i="3"/>
  <c r="F227" i="3" s="1"/>
  <c r="E226" i="3"/>
  <c r="E227" i="3" s="1"/>
  <c r="D226" i="3"/>
  <c r="D227" i="3" s="1"/>
  <c r="C225" i="3"/>
  <c r="C224" i="3"/>
  <c r="G223" i="3"/>
  <c r="D223" i="3"/>
  <c r="J222" i="3"/>
  <c r="J223" i="3" s="1"/>
  <c r="I222" i="3"/>
  <c r="I223" i="3" s="1"/>
  <c r="H222" i="3"/>
  <c r="H223" i="3" s="1"/>
  <c r="G222" i="3"/>
  <c r="F222" i="3"/>
  <c r="F223" i="3" s="1"/>
  <c r="E222" i="3"/>
  <c r="E223" i="3" s="1"/>
  <c r="D222" i="3"/>
  <c r="C221" i="3"/>
  <c r="C220" i="3"/>
  <c r="J219" i="3"/>
  <c r="F219" i="3"/>
  <c r="E219" i="3"/>
  <c r="J218" i="3"/>
  <c r="I218" i="3"/>
  <c r="I219" i="3" s="1"/>
  <c r="H218" i="3"/>
  <c r="H219" i="3" s="1"/>
  <c r="G218" i="3"/>
  <c r="G219" i="3" s="1"/>
  <c r="F218" i="3"/>
  <c r="E218" i="3"/>
  <c r="D218" i="3"/>
  <c r="D219" i="3" s="1"/>
  <c r="C217" i="3"/>
  <c r="C216" i="3"/>
  <c r="I215" i="3"/>
  <c r="E215" i="3"/>
  <c r="J214" i="3"/>
  <c r="J215" i="3" s="1"/>
  <c r="I214" i="3"/>
  <c r="H214" i="3"/>
  <c r="H215" i="3" s="1"/>
  <c r="G214" i="3"/>
  <c r="G215" i="3" s="1"/>
  <c r="F214" i="3"/>
  <c r="F215" i="3" s="1"/>
  <c r="E214" i="3"/>
  <c r="D214" i="3"/>
  <c r="D215" i="3" s="1"/>
  <c r="C213" i="3"/>
  <c r="C212" i="3"/>
  <c r="J210" i="3"/>
  <c r="J211" i="3" s="1"/>
  <c r="I210" i="3"/>
  <c r="I211" i="3" s="1"/>
  <c r="H210" i="3"/>
  <c r="H211" i="3" s="1"/>
  <c r="G210" i="3"/>
  <c r="G211" i="3" s="1"/>
  <c r="F210" i="3"/>
  <c r="F211" i="3" s="1"/>
  <c r="E210" i="3"/>
  <c r="E211" i="3" s="1"/>
  <c r="D210" i="3"/>
  <c r="D211" i="3" s="1"/>
  <c r="C209" i="3"/>
  <c r="C208" i="3"/>
  <c r="G207" i="3"/>
  <c r="D207" i="3"/>
  <c r="J206" i="3"/>
  <c r="J207" i="3" s="1"/>
  <c r="I206" i="3"/>
  <c r="I207" i="3" s="1"/>
  <c r="H206" i="3"/>
  <c r="H207" i="3" s="1"/>
  <c r="G206" i="3"/>
  <c r="F206" i="3"/>
  <c r="F207" i="3" s="1"/>
  <c r="E206" i="3"/>
  <c r="E207" i="3" s="1"/>
  <c r="D206" i="3"/>
  <c r="C205" i="3"/>
  <c r="C204" i="3"/>
  <c r="J203" i="3"/>
  <c r="F203" i="3"/>
  <c r="E203" i="3"/>
  <c r="J202" i="3"/>
  <c r="I202" i="3"/>
  <c r="I203" i="3" s="1"/>
  <c r="H202" i="3"/>
  <c r="H203" i="3" s="1"/>
  <c r="G202" i="3"/>
  <c r="G203" i="3" s="1"/>
  <c r="F202" i="3"/>
  <c r="E202" i="3"/>
  <c r="D202" i="3"/>
  <c r="D203" i="3" s="1"/>
  <c r="C201" i="3"/>
  <c r="C200" i="3"/>
  <c r="I199" i="3"/>
  <c r="E199" i="3"/>
  <c r="J198" i="3"/>
  <c r="J199" i="3" s="1"/>
  <c r="I198" i="3"/>
  <c r="H198" i="3"/>
  <c r="H199" i="3" s="1"/>
  <c r="G198" i="3"/>
  <c r="G199" i="3" s="1"/>
  <c r="F198" i="3"/>
  <c r="F199" i="3" s="1"/>
  <c r="E198" i="3"/>
  <c r="D198" i="3"/>
  <c r="D199" i="3" s="1"/>
  <c r="C197" i="3"/>
  <c r="C196" i="3"/>
  <c r="G195" i="3"/>
  <c r="J194" i="3"/>
  <c r="J195" i="3" s="1"/>
  <c r="I194" i="3"/>
  <c r="I195" i="3" s="1"/>
  <c r="H194" i="3"/>
  <c r="H195" i="3" s="1"/>
  <c r="G194" i="3"/>
  <c r="F194" i="3"/>
  <c r="F195" i="3" s="1"/>
  <c r="E194" i="3"/>
  <c r="E195" i="3" s="1"/>
  <c r="D194" i="3"/>
  <c r="D195" i="3" s="1"/>
  <c r="C193" i="3"/>
  <c r="C192" i="3"/>
  <c r="G191" i="3"/>
  <c r="D191" i="3"/>
  <c r="J190" i="3"/>
  <c r="J191" i="3" s="1"/>
  <c r="I190" i="3"/>
  <c r="I191" i="3" s="1"/>
  <c r="H190" i="3"/>
  <c r="H191" i="3" s="1"/>
  <c r="G190" i="3"/>
  <c r="F190" i="3"/>
  <c r="F191" i="3" s="1"/>
  <c r="E190" i="3"/>
  <c r="E191" i="3" s="1"/>
  <c r="D190" i="3"/>
  <c r="C189" i="3"/>
  <c r="C188" i="3"/>
  <c r="J187" i="3"/>
  <c r="F187" i="3"/>
  <c r="E187" i="3"/>
  <c r="J186" i="3"/>
  <c r="I186" i="3"/>
  <c r="I187" i="3" s="1"/>
  <c r="H186" i="3"/>
  <c r="H187" i="3" s="1"/>
  <c r="G186" i="3"/>
  <c r="G187" i="3" s="1"/>
  <c r="F186" i="3"/>
  <c r="E186" i="3"/>
  <c r="D186" i="3"/>
  <c r="D187" i="3" s="1"/>
  <c r="C185" i="3"/>
  <c r="C184" i="3"/>
  <c r="I183" i="3"/>
  <c r="E183" i="3"/>
  <c r="J182" i="3"/>
  <c r="J183" i="3" s="1"/>
  <c r="I182" i="3"/>
  <c r="H182" i="3"/>
  <c r="H183" i="3" s="1"/>
  <c r="G182" i="3"/>
  <c r="G183" i="3" s="1"/>
  <c r="F182" i="3"/>
  <c r="F183" i="3" s="1"/>
  <c r="E182" i="3"/>
  <c r="D182" i="3"/>
  <c r="D183" i="3" s="1"/>
  <c r="C181" i="3"/>
  <c r="C180" i="3"/>
  <c r="G179" i="3"/>
  <c r="J178" i="3"/>
  <c r="J179" i="3" s="1"/>
  <c r="I178" i="3"/>
  <c r="I179" i="3" s="1"/>
  <c r="H178" i="3"/>
  <c r="H179" i="3" s="1"/>
  <c r="G178" i="3"/>
  <c r="F178" i="3"/>
  <c r="F179" i="3" s="1"/>
  <c r="E178" i="3"/>
  <c r="E179" i="3" s="1"/>
  <c r="D178" i="3"/>
  <c r="D179" i="3" s="1"/>
  <c r="C177" i="3"/>
  <c r="C176" i="3"/>
  <c r="G175" i="3"/>
  <c r="D175" i="3"/>
  <c r="J174" i="3"/>
  <c r="J175" i="3" s="1"/>
  <c r="I174" i="3"/>
  <c r="I175" i="3" s="1"/>
  <c r="H174" i="3"/>
  <c r="H175" i="3" s="1"/>
  <c r="G174" i="3"/>
  <c r="F174" i="3"/>
  <c r="F175" i="3" s="1"/>
  <c r="E174" i="3"/>
  <c r="E175" i="3" s="1"/>
  <c r="D174" i="3"/>
  <c r="C173" i="3"/>
  <c r="C172" i="3"/>
  <c r="J169" i="3"/>
  <c r="F169" i="3"/>
  <c r="E169" i="3"/>
  <c r="J168" i="3"/>
  <c r="I168" i="3"/>
  <c r="I169" i="3" s="1"/>
  <c r="H168" i="3"/>
  <c r="H169" i="3" s="1"/>
  <c r="G168" i="3"/>
  <c r="G169" i="3" s="1"/>
  <c r="F168" i="3"/>
  <c r="E168" i="3"/>
  <c r="D168" i="3"/>
  <c r="D169" i="3" s="1"/>
  <c r="C167" i="3"/>
  <c r="C166" i="3"/>
  <c r="E165" i="3"/>
  <c r="J164" i="3"/>
  <c r="J165" i="3" s="1"/>
  <c r="I164" i="3"/>
  <c r="I165" i="3" s="1"/>
  <c r="H164" i="3"/>
  <c r="H165" i="3" s="1"/>
  <c r="G164" i="3"/>
  <c r="G165" i="3" s="1"/>
  <c r="F164" i="3"/>
  <c r="F165" i="3" s="1"/>
  <c r="E164" i="3"/>
  <c r="D164" i="3"/>
  <c r="D165" i="3" s="1"/>
  <c r="C163" i="3"/>
  <c r="C162" i="3"/>
  <c r="E161" i="3"/>
  <c r="J160" i="3"/>
  <c r="J161" i="3" s="1"/>
  <c r="I160" i="3"/>
  <c r="I161" i="3" s="1"/>
  <c r="H160" i="3"/>
  <c r="H161" i="3" s="1"/>
  <c r="G160" i="3"/>
  <c r="G161" i="3" s="1"/>
  <c r="F160" i="3"/>
  <c r="F161" i="3" s="1"/>
  <c r="E160" i="3"/>
  <c r="D160" i="3"/>
  <c r="D161" i="3" s="1"/>
  <c r="C159" i="3"/>
  <c r="C158" i="3"/>
  <c r="J156" i="3"/>
  <c r="J157" i="3" s="1"/>
  <c r="I156" i="3"/>
  <c r="I157" i="3" s="1"/>
  <c r="H156" i="3"/>
  <c r="H157" i="3" s="1"/>
  <c r="G156" i="3"/>
  <c r="G157" i="3" s="1"/>
  <c r="F156" i="3"/>
  <c r="F157" i="3" s="1"/>
  <c r="E156" i="3"/>
  <c r="E157" i="3" s="1"/>
  <c r="D156" i="3"/>
  <c r="D157" i="3" s="1"/>
  <c r="C155" i="3"/>
  <c r="C154" i="3"/>
  <c r="J152" i="3"/>
  <c r="J153" i="3" s="1"/>
  <c r="I152" i="3"/>
  <c r="I153" i="3" s="1"/>
  <c r="H152" i="3"/>
  <c r="H153" i="3" s="1"/>
  <c r="G152" i="3"/>
  <c r="G153" i="3" s="1"/>
  <c r="F152" i="3"/>
  <c r="F153" i="3" s="1"/>
  <c r="E152" i="3"/>
  <c r="E153" i="3" s="1"/>
  <c r="D152" i="3"/>
  <c r="D153" i="3" s="1"/>
  <c r="C151" i="3"/>
  <c r="C150" i="3"/>
  <c r="I149" i="3"/>
  <c r="J148" i="3"/>
  <c r="J149" i="3" s="1"/>
  <c r="I148" i="3"/>
  <c r="H148" i="3"/>
  <c r="H149" i="3" s="1"/>
  <c r="G148" i="3"/>
  <c r="G149" i="3" s="1"/>
  <c r="F148" i="3"/>
  <c r="F149" i="3" s="1"/>
  <c r="E148" i="3"/>
  <c r="E149" i="3" s="1"/>
  <c r="D148" i="3"/>
  <c r="D149" i="3" s="1"/>
  <c r="C147" i="3"/>
  <c r="C146" i="3"/>
  <c r="F145" i="3"/>
  <c r="E145" i="3"/>
  <c r="J144" i="3"/>
  <c r="J145" i="3" s="1"/>
  <c r="I144" i="3"/>
  <c r="I145" i="3" s="1"/>
  <c r="H144" i="3"/>
  <c r="H145" i="3" s="1"/>
  <c r="G144" i="3"/>
  <c r="G145" i="3" s="1"/>
  <c r="F144" i="3"/>
  <c r="E144" i="3"/>
  <c r="D144" i="3"/>
  <c r="D145" i="3" s="1"/>
  <c r="C143" i="3"/>
  <c r="C142" i="3"/>
  <c r="F141" i="3"/>
  <c r="J140" i="3"/>
  <c r="J141" i="3" s="1"/>
  <c r="I140" i="3"/>
  <c r="I141" i="3" s="1"/>
  <c r="H140" i="3"/>
  <c r="H141" i="3" s="1"/>
  <c r="G140" i="3"/>
  <c r="G141" i="3" s="1"/>
  <c r="F140" i="3"/>
  <c r="E140" i="3"/>
  <c r="E141" i="3" s="1"/>
  <c r="D140" i="3"/>
  <c r="D141" i="3" s="1"/>
  <c r="C139" i="3"/>
  <c r="C138" i="3"/>
  <c r="J136" i="3"/>
  <c r="J137" i="3" s="1"/>
  <c r="I136" i="3"/>
  <c r="I137" i="3" s="1"/>
  <c r="H136" i="3"/>
  <c r="H137" i="3" s="1"/>
  <c r="G136" i="3"/>
  <c r="G137" i="3" s="1"/>
  <c r="F136" i="3"/>
  <c r="F137" i="3" s="1"/>
  <c r="E136" i="3"/>
  <c r="E137" i="3" s="1"/>
  <c r="D136" i="3"/>
  <c r="D137" i="3" s="1"/>
  <c r="C135" i="3"/>
  <c r="C134" i="3"/>
  <c r="D133" i="3"/>
  <c r="J132" i="3"/>
  <c r="J133" i="3" s="1"/>
  <c r="I132" i="3"/>
  <c r="I133" i="3" s="1"/>
  <c r="H132" i="3"/>
  <c r="H133" i="3" s="1"/>
  <c r="G132" i="3"/>
  <c r="G133" i="3" s="1"/>
  <c r="F132" i="3"/>
  <c r="F133" i="3" s="1"/>
  <c r="E132" i="3"/>
  <c r="E133" i="3" s="1"/>
  <c r="D132" i="3"/>
  <c r="C131" i="3"/>
  <c r="C130" i="3"/>
  <c r="F129" i="3"/>
  <c r="J128" i="3"/>
  <c r="J129" i="3" s="1"/>
  <c r="I128" i="3"/>
  <c r="I129" i="3" s="1"/>
  <c r="H128" i="3"/>
  <c r="H129" i="3" s="1"/>
  <c r="G128" i="3"/>
  <c r="G129" i="3" s="1"/>
  <c r="F128" i="3"/>
  <c r="E128" i="3"/>
  <c r="E129" i="3" s="1"/>
  <c r="D128" i="3"/>
  <c r="D129" i="3" s="1"/>
  <c r="C127" i="3"/>
  <c r="C126" i="3"/>
  <c r="F125" i="3"/>
  <c r="J124" i="3"/>
  <c r="J125" i="3" s="1"/>
  <c r="I124" i="3"/>
  <c r="I125" i="3" s="1"/>
  <c r="H124" i="3"/>
  <c r="H125" i="3" s="1"/>
  <c r="G124" i="3"/>
  <c r="G125" i="3" s="1"/>
  <c r="F124" i="3"/>
  <c r="E124" i="3"/>
  <c r="E125" i="3" s="1"/>
  <c r="D124" i="3"/>
  <c r="D125" i="3" s="1"/>
  <c r="C123" i="3"/>
  <c r="C122" i="3"/>
  <c r="H121" i="3"/>
  <c r="G121" i="3"/>
  <c r="J120" i="3"/>
  <c r="J121" i="3" s="1"/>
  <c r="I120" i="3"/>
  <c r="I121" i="3" s="1"/>
  <c r="H120" i="3"/>
  <c r="G120" i="3"/>
  <c r="F120" i="3"/>
  <c r="F121" i="3" s="1"/>
  <c r="E120" i="3"/>
  <c r="E121" i="3" s="1"/>
  <c r="D120" i="3"/>
  <c r="D121" i="3" s="1"/>
  <c r="C119" i="3"/>
  <c r="C118" i="3"/>
  <c r="E117" i="3"/>
  <c r="D117" i="3"/>
  <c r="J116" i="3"/>
  <c r="J117" i="3" s="1"/>
  <c r="I116" i="3"/>
  <c r="I117" i="3" s="1"/>
  <c r="H116" i="3"/>
  <c r="H117" i="3" s="1"/>
  <c r="G116" i="3"/>
  <c r="G117" i="3" s="1"/>
  <c r="F116" i="3"/>
  <c r="F117" i="3" s="1"/>
  <c r="E116" i="3"/>
  <c r="D116" i="3"/>
  <c r="C115" i="3"/>
  <c r="C114" i="3"/>
  <c r="J112" i="3"/>
  <c r="J113" i="3" s="1"/>
  <c r="I112" i="3"/>
  <c r="I113" i="3" s="1"/>
  <c r="H112" i="3"/>
  <c r="H113" i="3" s="1"/>
  <c r="G112" i="3"/>
  <c r="G113" i="3" s="1"/>
  <c r="F112" i="3"/>
  <c r="F113" i="3" s="1"/>
  <c r="E112" i="3"/>
  <c r="E113" i="3" s="1"/>
  <c r="D112" i="3"/>
  <c r="D113" i="3" s="1"/>
  <c r="C111" i="3"/>
  <c r="C110" i="3"/>
  <c r="G109" i="3"/>
  <c r="J108" i="3"/>
  <c r="J109" i="3" s="1"/>
  <c r="I108" i="3"/>
  <c r="I109" i="3" s="1"/>
  <c r="H108" i="3"/>
  <c r="H109" i="3" s="1"/>
  <c r="G108" i="3"/>
  <c r="F108" i="3"/>
  <c r="F109" i="3" s="1"/>
  <c r="E108" i="3"/>
  <c r="E109" i="3" s="1"/>
  <c r="D108" i="3"/>
  <c r="D109" i="3" s="1"/>
  <c r="C107" i="3"/>
  <c r="C106" i="3"/>
  <c r="J104" i="3"/>
  <c r="J105" i="3" s="1"/>
  <c r="I104" i="3"/>
  <c r="I105" i="3" s="1"/>
  <c r="H104" i="3"/>
  <c r="H105" i="3" s="1"/>
  <c r="G104" i="3"/>
  <c r="G105" i="3" s="1"/>
  <c r="F104" i="3"/>
  <c r="F105" i="3" s="1"/>
  <c r="E104" i="3"/>
  <c r="E105" i="3" s="1"/>
  <c r="D104" i="3"/>
  <c r="D105" i="3" s="1"/>
  <c r="C103" i="3"/>
  <c r="C102" i="3"/>
  <c r="I101" i="3"/>
  <c r="E101" i="3"/>
  <c r="D101" i="3"/>
  <c r="J100" i="3"/>
  <c r="J101" i="3" s="1"/>
  <c r="I100" i="3"/>
  <c r="H100" i="3"/>
  <c r="H101" i="3" s="1"/>
  <c r="G100" i="3"/>
  <c r="G101" i="3" s="1"/>
  <c r="F100" i="3"/>
  <c r="F101" i="3" s="1"/>
  <c r="E100" i="3"/>
  <c r="D100" i="3"/>
  <c r="C99" i="3"/>
  <c r="C98" i="3"/>
  <c r="E97" i="3"/>
  <c r="J96" i="3"/>
  <c r="J97" i="3" s="1"/>
  <c r="I96" i="3"/>
  <c r="I97" i="3" s="1"/>
  <c r="H96" i="3"/>
  <c r="H97" i="3" s="1"/>
  <c r="G96" i="3"/>
  <c r="G97" i="3" s="1"/>
  <c r="F96" i="3"/>
  <c r="F97" i="3" s="1"/>
  <c r="E96" i="3"/>
  <c r="D96" i="3"/>
  <c r="D97" i="3" s="1"/>
  <c r="C95" i="3"/>
  <c r="C94" i="3"/>
  <c r="J92" i="3"/>
  <c r="J93" i="3" s="1"/>
  <c r="I92" i="3"/>
  <c r="I93" i="3" s="1"/>
  <c r="H92" i="3"/>
  <c r="H93" i="3" s="1"/>
  <c r="G92" i="3"/>
  <c r="G93" i="3" s="1"/>
  <c r="F92" i="3"/>
  <c r="F93" i="3" s="1"/>
  <c r="E92" i="3"/>
  <c r="E93" i="3" s="1"/>
  <c r="D92" i="3"/>
  <c r="D93" i="3" s="1"/>
  <c r="C91" i="3"/>
  <c r="C90" i="3"/>
  <c r="H87" i="3"/>
  <c r="J86" i="3"/>
  <c r="J87" i="3" s="1"/>
  <c r="I86" i="3"/>
  <c r="I87" i="3" s="1"/>
  <c r="H86" i="3"/>
  <c r="G86" i="3"/>
  <c r="G87" i="3" s="1"/>
  <c r="F86" i="3"/>
  <c r="F87" i="3" s="1"/>
  <c r="E86" i="3"/>
  <c r="E87" i="3" s="1"/>
  <c r="D86" i="3"/>
  <c r="D87" i="3" s="1"/>
  <c r="C85" i="3"/>
  <c r="C84" i="3"/>
  <c r="E83" i="3"/>
  <c r="J82" i="3"/>
  <c r="J83" i="3" s="1"/>
  <c r="I82" i="3"/>
  <c r="I83" i="3" s="1"/>
  <c r="H82" i="3"/>
  <c r="H83" i="3" s="1"/>
  <c r="G82" i="3"/>
  <c r="G83" i="3" s="1"/>
  <c r="F82" i="3"/>
  <c r="F83" i="3" s="1"/>
  <c r="E82" i="3"/>
  <c r="D82" i="3"/>
  <c r="D83" i="3" s="1"/>
  <c r="C81" i="3"/>
  <c r="C80" i="3"/>
  <c r="F79" i="3"/>
  <c r="E79" i="3"/>
  <c r="J78" i="3"/>
  <c r="J79" i="3" s="1"/>
  <c r="I78" i="3"/>
  <c r="I79" i="3" s="1"/>
  <c r="H78" i="3"/>
  <c r="H79" i="3" s="1"/>
  <c r="G78" i="3"/>
  <c r="G79" i="3" s="1"/>
  <c r="F78" i="3"/>
  <c r="E78" i="3"/>
  <c r="D78" i="3"/>
  <c r="D79" i="3" s="1"/>
  <c r="C77" i="3"/>
  <c r="C76" i="3"/>
  <c r="J74" i="3"/>
  <c r="J75" i="3" s="1"/>
  <c r="I74" i="3"/>
  <c r="I75" i="3" s="1"/>
  <c r="H74" i="3"/>
  <c r="H75" i="3" s="1"/>
  <c r="G74" i="3"/>
  <c r="G75" i="3" s="1"/>
  <c r="F74" i="3"/>
  <c r="F75" i="3" s="1"/>
  <c r="E74" i="3"/>
  <c r="E75" i="3" s="1"/>
  <c r="D74" i="3"/>
  <c r="D75" i="3" s="1"/>
  <c r="C73" i="3"/>
  <c r="C72" i="3"/>
  <c r="G71" i="3"/>
  <c r="J70" i="3"/>
  <c r="J71" i="3" s="1"/>
  <c r="I70" i="3"/>
  <c r="I71" i="3" s="1"/>
  <c r="H70" i="3"/>
  <c r="H71" i="3" s="1"/>
  <c r="G70" i="3"/>
  <c r="F70" i="3"/>
  <c r="F71" i="3" s="1"/>
  <c r="E70" i="3"/>
  <c r="E71" i="3" s="1"/>
  <c r="D70" i="3"/>
  <c r="D71" i="3" s="1"/>
  <c r="C69" i="3"/>
  <c r="C68" i="3"/>
  <c r="I67" i="3"/>
  <c r="D67" i="3"/>
  <c r="J66" i="3"/>
  <c r="J67" i="3" s="1"/>
  <c r="I66" i="3"/>
  <c r="H66" i="3"/>
  <c r="H67" i="3" s="1"/>
  <c r="G66" i="3"/>
  <c r="G67" i="3" s="1"/>
  <c r="F66" i="3"/>
  <c r="F67" i="3" s="1"/>
  <c r="E66" i="3"/>
  <c r="E67" i="3" s="1"/>
  <c r="D66" i="3"/>
  <c r="C65" i="3"/>
  <c r="C64" i="3"/>
  <c r="F63" i="3"/>
  <c r="J62" i="3"/>
  <c r="J63" i="3" s="1"/>
  <c r="I62" i="3"/>
  <c r="I63" i="3" s="1"/>
  <c r="H62" i="3"/>
  <c r="H63" i="3" s="1"/>
  <c r="G62" i="3"/>
  <c r="G63" i="3" s="1"/>
  <c r="F62" i="3"/>
  <c r="E62" i="3"/>
  <c r="E63" i="3" s="1"/>
  <c r="D62" i="3"/>
  <c r="D63" i="3" s="1"/>
  <c r="C61" i="3"/>
  <c r="C60" i="3"/>
  <c r="G59" i="3"/>
  <c r="F59" i="3"/>
  <c r="J58" i="3"/>
  <c r="J59" i="3" s="1"/>
  <c r="I58" i="3"/>
  <c r="I59" i="3" s="1"/>
  <c r="H58" i="3"/>
  <c r="H59" i="3" s="1"/>
  <c r="G58" i="3"/>
  <c r="F58" i="3"/>
  <c r="E58" i="3"/>
  <c r="E59" i="3" s="1"/>
  <c r="D58" i="3"/>
  <c r="D59" i="3" s="1"/>
  <c r="C57" i="3"/>
  <c r="C56" i="3"/>
  <c r="J54" i="3"/>
  <c r="J55" i="3" s="1"/>
  <c r="I54" i="3"/>
  <c r="I55" i="3" s="1"/>
  <c r="H54" i="3"/>
  <c r="H55" i="3" s="1"/>
  <c r="G54" i="3"/>
  <c r="G55" i="3" s="1"/>
  <c r="F54" i="3"/>
  <c r="F55" i="3" s="1"/>
  <c r="E54" i="3"/>
  <c r="E55" i="3" s="1"/>
  <c r="D54" i="3"/>
  <c r="D55" i="3" s="1"/>
  <c r="C53" i="3"/>
  <c r="C52" i="3"/>
  <c r="E51" i="3"/>
  <c r="D51" i="3"/>
  <c r="J50" i="3"/>
  <c r="J51" i="3" s="1"/>
  <c r="I50" i="3"/>
  <c r="I51" i="3" s="1"/>
  <c r="H50" i="3"/>
  <c r="H51" i="3" s="1"/>
  <c r="G50" i="3"/>
  <c r="G51" i="3" s="1"/>
  <c r="F50" i="3"/>
  <c r="F51" i="3" s="1"/>
  <c r="E50" i="3"/>
  <c r="D50" i="3"/>
  <c r="C49" i="3"/>
  <c r="C48" i="3"/>
  <c r="J46" i="3"/>
  <c r="J47" i="3" s="1"/>
  <c r="I46" i="3"/>
  <c r="I47" i="3" s="1"/>
  <c r="H46" i="3"/>
  <c r="H47" i="3" s="1"/>
  <c r="G46" i="3"/>
  <c r="G47" i="3" s="1"/>
  <c r="F46" i="3"/>
  <c r="F47" i="3" s="1"/>
  <c r="E46" i="3"/>
  <c r="E47" i="3" s="1"/>
  <c r="D46" i="3"/>
  <c r="D47" i="3" s="1"/>
  <c r="C45" i="3"/>
  <c r="C44" i="3"/>
  <c r="G43" i="3"/>
  <c r="J42" i="3"/>
  <c r="J43" i="3" s="1"/>
  <c r="I42" i="3"/>
  <c r="I43" i="3" s="1"/>
  <c r="H42" i="3"/>
  <c r="H43" i="3" s="1"/>
  <c r="G42" i="3"/>
  <c r="F42" i="3"/>
  <c r="F43" i="3" s="1"/>
  <c r="E42" i="3"/>
  <c r="E43" i="3" s="1"/>
  <c r="D42" i="3"/>
  <c r="D43" i="3" s="1"/>
  <c r="C41" i="3"/>
  <c r="C40" i="3"/>
  <c r="H39" i="3"/>
  <c r="G39" i="3"/>
  <c r="J38" i="3"/>
  <c r="J39" i="3" s="1"/>
  <c r="I38" i="3"/>
  <c r="I39" i="3" s="1"/>
  <c r="H38" i="3"/>
  <c r="G38" i="3"/>
  <c r="F38" i="3"/>
  <c r="F39" i="3" s="1"/>
  <c r="E38" i="3"/>
  <c r="E39" i="3" s="1"/>
  <c r="D38" i="3"/>
  <c r="D39" i="3" s="1"/>
  <c r="C37" i="3"/>
  <c r="C36" i="3"/>
  <c r="E35" i="3"/>
  <c r="D35" i="3"/>
  <c r="J34" i="3"/>
  <c r="J35" i="3" s="1"/>
  <c r="I34" i="3"/>
  <c r="I35" i="3" s="1"/>
  <c r="H34" i="3"/>
  <c r="H35" i="3" s="1"/>
  <c r="G34" i="3"/>
  <c r="G35" i="3" s="1"/>
  <c r="F34" i="3"/>
  <c r="F35" i="3" s="1"/>
  <c r="E34" i="3"/>
  <c r="D34" i="3"/>
  <c r="C33" i="3"/>
  <c r="C32" i="3"/>
  <c r="G31" i="3"/>
  <c r="F31" i="3"/>
  <c r="J30" i="3"/>
  <c r="J31" i="3" s="1"/>
  <c r="I30" i="3"/>
  <c r="I31" i="3" s="1"/>
  <c r="H30" i="3"/>
  <c r="H31" i="3" s="1"/>
  <c r="G30" i="3"/>
  <c r="F30" i="3"/>
  <c r="E30" i="3"/>
  <c r="E31" i="3" s="1"/>
  <c r="D30" i="3"/>
  <c r="D31" i="3" s="1"/>
  <c r="C29" i="3"/>
  <c r="C28" i="3"/>
  <c r="J26" i="3"/>
  <c r="J27" i="3" s="1"/>
  <c r="I26" i="3"/>
  <c r="I27" i="3" s="1"/>
  <c r="H26" i="3"/>
  <c r="H27" i="3" s="1"/>
  <c r="G26" i="3"/>
  <c r="G27" i="3" s="1"/>
  <c r="F26" i="3"/>
  <c r="F27" i="3" s="1"/>
  <c r="E26" i="3"/>
  <c r="E27" i="3" s="1"/>
  <c r="D26" i="3"/>
  <c r="D27" i="3" s="1"/>
  <c r="C25" i="3"/>
  <c r="C24" i="3"/>
  <c r="H23" i="3"/>
  <c r="J22" i="3"/>
  <c r="J23" i="3" s="1"/>
  <c r="I22" i="3"/>
  <c r="I23" i="3" s="1"/>
  <c r="H22" i="3"/>
  <c r="G22" i="3"/>
  <c r="G23" i="3" s="1"/>
  <c r="F22" i="3"/>
  <c r="F23" i="3" s="1"/>
  <c r="E22" i="3"/>
  <c r="E23" i="3" s="1"/>
  <c r="D22" i="3"/>
  <c r="D23" i="3" s="1"/>
  <c r="C21" i="3"/>
  <c r="C20" i="3"/>
  <c r="I19" i="3"/>
  <c r="E19" i="3"/>
  <c r="D19" i="3"/>
  <c r="J18" i="3"/>
  <c r="J19" i="3" s="1"/>
  <c r="I18" i="3"/>
  <c r="H18" i="3"/>
  <c r="H19" i="3" s="1"/>
  <c r="G18" i="3"/>
  <c r="G19" i="3" s="1"/>
  <c r="F18" i="3"/>
  <c r="F19" i="3" s="1"/>
  <c r="E18" i="3"/>
  <c r="D18" i="3"/>
  <c r="C17" i="3"/>
  <c r="C16" i="3"/>
  <c r="F15" i="3"/>
  <c r="J14" i="3"/>
  <c r="J15" i="3" s="1"/>
  <c r="I14" i="3"/>
  <c r="I15" i="3" s="1"/>
  <c r="H14" i="3"/>
  <c r="H15" i="3" s="1"/>
  <c r="G14" i="3"/>
  <c r="G15" i="3" s="1"/>
  <c r="F14" i="3"/>
  <c r="E14" i="3"/>
  <c r="E15" i="3" s="1"/>
  <c r="D14" i="3"/>
  <c r="D15" i="3" s="1"/>
  <c r="C13" i="3"/>
  <c r="C12" i="3"/>
  <c r="J11" i="3"/>
  <c r="J10" i="3"/>
  <c r="I10" i="3"/>
  <c r="I11" i="3" s="1"/>
  <c r="H10" i="3"/>
  <c r="H11" i="3" s="1"/>
  <c r="G10" i="3"/>
  <c r="G11" i="3" s="1"/>
  <c r="F10" i="3"/>
  <c r="F11" i="3" s="1"/>
  <c r="E10" i="3"/>
  <c r="E11" i="3" s="1"/>
  <c r="D10" i="3"/>
  <c r="D11" i="3" s="1"/>
  <c r="C9" i="3"/>
  <c r="C8" i="3"/>
  <c r="J6" i="3"/>
  <c r="J7" i="3" s="1"/>
  <c r="I6" i="3"/>
  <c r="I7" i="3" s="1"/>
  <c r="H6" i="3"/>
  <c r="H7" i="3" s="1"/>
  <c r="G6" i="3"/>
  <c r="G7" i="3" s="1"/>
  <c r="F6" i="3"/>
  <c r="F7" i="3" s="1"/>
  <c r="E6" i="3"/>
  <c r="E7" i="3" s="1"/>
  <c r="D6" i="3"/>
  <c r="D7" i="3" s="1"/>
  <c r="C5" i="3"/>
  <c r="C4" i="3"/>
  <c r="C43" i="3" l="1"/>
  <c r="C27" i="3"/>
  <c r="C55" i="3"/>
  <c r="C237" i="3"/>
  <c r="J242" i="3"/>
  <c r="J243" i="3" s="1"/>
  <c r="C249" i="3"/>
  <c r="J262" i="3"/>
  <c r="J263" i="3" s="1"/>
  <c r="C11" i="3"/>
  <c r="C137" i="3"/>
  <c r="C157" i="3"/>
  <c r="F258" i="3"/>
  <c r="F259" i="3" s="1"/>
  <c r="G282" i="3"/>
  <c r="G283" i="3" s="1"/>
  <c r="C183" i="3"/>
  <c r="C199" i="3"/>
  <c r="C215" i="3"/>
  <c r="C261" i="3"/>
  <c r="C87" i="3"/>
  <c r="C273" i="3"/>
  <c r="C121" i="3"/>
  <c r="G238" i="3"/>
  <c r="G239" i="3" s="1"/>
  <c r="F242" i="3"/>
  <c r="F243" i="3" s="1"/>
  <c r="C244" i="3"/>
  <c r="C277" i="3"/>
  <c r="I258" i="3"/>
  <c r="I259" i="3" s="1"/>
  <c r="C23" i="3"/>
  <c r="C31" i="3"/>
  <c r="C71" i="3"/>
  <c r="C93" i="3"/>
  <c r="C153" i="3"/>
  <c r="C232" i="3"/>
  <c r="C257" i="3"/>
  <c r="C109" i="3"/>
  <c r="C39" i="3"/>
  <c r="C15" i="3"/>
  <c r="C105" i="3"/>
  <c r="C281" i="3"/>
  <c r="C265" i="3"/>
  <c r="G270" i="3"/>
  <c r="G271" i="3" s="1"/>
  <c r="C59" i="3"/>
  <c r="C125" i="3"/>
  <c r="C7" i="3"/>
  <c r="C235" i="3"/>
  <c r="C75" i="3"/>
  <c r="C141" i="3"/>
  <c r="C247" i="3"/>
  <c r="C223" i="3"/>
  <c r="C19" i="3"/>
  <c r="C47" i="3"/>
  <c r="C51" i="3"/>
  <c r="C63" i="3"/>
  <c r="C67" i="3"/>
  <c r="C113" i="3"/>
  <c r="C117" i="3"/>
  <c r="C133" i="3"/>
  <c r="C145" i="3"/>
  <c r="C149" i="3"/>
  <c r="C161" i="3"/>
  <c r="C165" i="3"/>
  <c r="H250" i="3"/>
  <c r="H251" i="3" s="1"/>
  <c r="F266" i="3"/>
  <c r="F267" i="3" s="1"/>
  <c r="C267" i="3" s="1"/>
  <c r="C264" i="3"/>
  <c r="J266" i="3"/>
  <c r="J267" i="3" s="1"/>
  <c r="C268" i="3"/>
  <c r="C271" i="3"/>
  <c r="C169" i="3"/>
  <c r="C179" i="3"/>
  <c r="C187" i="3"/>
  <c r="C195" i="3"/>
  <c r="C203" i="3"/>
  <c r="C211" i="3"/>
  <c r="C219" i="3"/>
  <c r="C227" i="3"/>
  <c r="D238" i="3"/>
  <c r="D239" i="3" s="1"/>
  <c r="C236" i="3"/>
  <c r="H238" i="3"/>
  <c r="H239" i="3" s="1"/>
  <c r="E262" i="3"/>
  <c r="E263" i="3" s="1"/>
  <c r="C263" i="3" s="1"/>
  <c r="C260" i="3"/>
  <c r="I262" i="3"/>
  <c r="I263" i="3" s="1"/>
  <c r="D274" i="3"/>
  <c r="D275" i="3" s="1"/>
  <c r="C272" i="3"/>
  <c r="H274" i="3"/>
  <c r="H275" i="3" s="1"/>
  <c r="C280" i="3"/>
  <c r="C283" i="3"/>
  <c r="C175" i="3"/>
  <c r="C191" i="3"/>
  <c r="C207" i="3"/>
  <c r="C35" i="3"/>
  <c r="C79" i="3"/>
  <c r="C83" i="3"/>
  <c r="C97" i="3"/>
  <c r="C101" i="3"/>
  <c r="C129" i="3"/>
  <c r="D250" i="3"/>
  <c r="D251" i="3" s="1"/>
  <c r="C248" i="3"/>
  <c r="I238" i="3"/>
  <c r="I239" i="3" s="1"/>
  <c r="E254" i="3"/>
  <c r="E255" i="3" s="1"/>
  <c r="C255" i="3" s="1"/>
  <c r="C252" i="3"/>
  <c r="I254" i="3"/>
  <c r="I255" i="3" s="1"/>
  <c r="E274" i="3"/>
  <c r="E275" i="3" s="1"/>
  <c r="I274" i="3"/>
  <c r="I275" i="3" s="1"/>
  <c r="E278" i="3"/>
  <c r="E279" i="3" s="1"/>
  <c r="C279" i="3" s="1"/>
  <c r="C276" i="3"/>
  <c r="I278" i="3"/>
  <c r="I279" i="3" s="1"/>
  <c r="C241" i="3"/>
  <c r="D258" i="3"/>
  <c r="D259" i="3" s="1"/>
  <c r="C256" i="3"/>
  <c r="H258" i="3"/>
  <c r="H259" i="3" s="1"/>
  <c r="D242" i="3"/>
  <c r="D243" i="3" s="1"/>
  <c r="C240" i="3"/>
  <c r="H242" i="3"/>
  <c r="H243" i="3" s="1"/>
  <c r="C259" i="3" l="1"/>
  <c r="C275" i="3"/>
  <c r="C243" i="3"/>
  <c r="C251" i="3"/>
  <c r="C239" i="3"/>
  <c r="C276" i="2"/>
  <c r="C272" i="2"/>
  <c r="C268" i="2"/>
  <c r="C264" i="2"/>
  <c r="C260" i="2"/>
</calcChain>
</file>

<file path=xl/sharedStrings.xml><?xml version="1.0" encoding="utf-8"?>
<sst xmlns="http://schemas.openxmlformats.org/spreadsheetml/2006/main" count="398" uniqueCount="103">
  <si>
    <t>(1/4)</t>
    <phoneticPr fontId="3"/>
  </si>
  <si>
    <t>市町村</t>
  </si>
  <si>
    <t>　</t>
  </si>
  <si>
    <t>総数</t>
  </si>
  <si>
    <t xml:space="preserve"> 15～  19歳</t>
    <phoneticPr fontId="3"/>
  </si>
  <si>
    <t xml:space="preserve"> 20～  24歳</t>
  </si>
  <si>
    <t xml:space="preserve"> 25～  29歳</t>
  </si>
  <si>
    <t xml:space="preserve"> 30～  34歳</t>
  </si>
  <si>
    <t xml:space="preserve"> 35～  39歳</t>
  </si>
  <si>
    <t xml:space="preserve"> 40～  44歳</t>
  </si>
  <si>
    <t xml:space="preserve"> 45～ 49歳</t>
  </si>
  <si>
    <t>県計※</t>
    <phoneticPr fontId="2"/>
  </si>
  <si>
    <t>出生数</t>
  </si>
  <si>
    <t>女性人口</t>
  </si>
  <si>
    <t>合計特殊出生率</t>
  </si>
  <si>
    <t>千葉市※</t>
    <rPh sb="0" eb="3">
      <t>チバシ</t>
    </rPh>
    <phoneticPr fontId="2"/>
  </si>
  <si>
    <t>銚子市</t>
    <rPh sb="0" eb="3">
      <t>チョウシシ</t>
    </rPh>
    <phoneticPr fontId="2"/>
  </si>
  <si>
    <t>市川市</t>
    <rPh sb="0" eb="3">
      <t>イチカワシ</t>
    </rPh>
    <phoneticPr fontId="2"/>
  </si>
  <si>
    <t>船橋市</t>
    <rPh sb="0" eb="3">
      <t>フナバシシ</t>
    </rPh>
    <phoneticPr fontId="2"/>
  </si>
  <si>
    <t>館山市</t>
    <rPh sb="0" eb="3">
      <t>タテヤマシ</t>
    </rPh>
    <phoneticPr fontId="2"/>
  </si>
  <si>
    <t>木更津市</t>
    <rPh sb="0" eb="3">
      <t>キサラヅ</t>
    </rPh>
    <rPh sb="3" eb="4">
      <t>シ</t>
    </rPh>
    <phoneticPr fontId="2"/>
  </si>
  <si>
    <t>松戸市</t>
    <rPh sb="0" eb="3">
      <t>マツドシ</t>
    </rPh>
    <phoneticPr fontId="2"/>
  </si>
  <si>
    <t>野田市</t>
    <rPh sb="0" eb="3">
      <t>ノダシ</t>
    </rPh>
    <phoneticPr fontId="2"/>
  </si>
  <si>
    <t>茂原市</t>
    <rPh sb="0" eb="3">
      <t>モバラシ</t>
    </rPh>
    <phoneticPr fontId="2"/>
  </si>
  <si>
    <t>成田市</t>
    <rPh sb="0" eb="2">
      <t>ナリタ</t>
    </rPh>
    <rPh sb="2" eb="3">
      <t>シ</t>
    </rPh>
    <phoneticPr fontId="2"/>
  </si>
  <si>
    <t>佐倉市</t>
    <rPh sb="0" eb="3">
      <t>サクラシ</t>
    </rPh>
    <phoneticPr fontId="2"/>
  </si>
  <si>
    <t>東金市</t>
    <rPh sb="0" eb="3">
      <t>トウガネシ</t>
    </rPh>
    <phoneticPr fontId="2"/>
  </si>
  <si>
    <t>旭市</t>
    <rPh sb="0" eb="2">
      <t>アサヒシ</t>
    </rPh>
    <phoneticPr fontId="2"/>
  </si>
  <si>
    <t>習志野市</t>
    <rPh sb="0" eb="4">
      <t>ナラシノシ</t>
    </rPh>
    <phoneticPr fontId="2"/>
  </si>
  <si>
    <t>勝浦市</t>
    <rPh sb="0" eb="3">
      <t>カツウラシ</t>
    </rPh>
    <phoneticPr fontId="2"/>
  </si>
  <si>
    <t>市原市</t>
    <rPh sb="0" eb="3">
      <t>イチハラシ</t>
    </rPh>
    <phoneticPr fontId="2"/>
  </si>
  <si>
    <t>流山市</t>
    <rPh sb="0" eb="3">
      <t>ナガレヤマシ</t>
    </rPh>
    <phoneticPr fontId="2"/>
  </si>
  <si>
    <t>八千代市</t>
    <rPh sb="0" eb="4">
      <t>ヤチヨシ</t>
    </rPh>
    <phoneticPr fontId="2"/>
  </si>
  <si>
    <t>我孫子市</t>
    <rPh sb="0" eb="4">
      <t>アビコシ</t>
    </rPh>
    <phoneticPr fontId="2"/>
  </si>
  <si>
    <t>(2/4)</t>
    <phoneticPr fontId="3"/>
  </si>
  <si>
    <t>鴨川市</t>
  </si>
  <si>
    <t>鎌ケ谷市</t>
    <rPh sb="0" eb="3">
      <t>カマガヤ</t>
    </rPh>
    <phoneticPr fontId="3"/>
  </si>
  <si>
    <t>君津市</t>
  </si>
  <si>
    <t>富津市</t>
  </si>
  <si>
    <t>浦安市</t>
  </si>
  <si>
    <t>四街道市</t>
  </si>
  <si>
    <t>袖ケ浦市</t>
    <rPh sb="0" eb="3">
      <t>ソデガウラ</t>
    </rPh>
    <phoneticPr fontId="3"/>
  </si>
  <si>
    <t>八街市</t>
  </si>
  <si>
    <t>印西市</t>
  </si>
  <si>
    <t>白井市</t>
    <rPh sb="2" eb="3">
      <t>シ</t>
    </rPh>
    <phoneticPr fontId="3"/>
  </si>
  <si>
    <t>富里市</t>
    <rPh sb="2" eb="3">
      <t>シ</t>
    </rPh>
    <phoneticPr fontId="3"/>
  </si>
  <si>
    <t>南房総市</t>
    <rPh sb="0" eb="3">
      <t>ミナミボウソウ</t>
    </rPh>
    <rPh sb="3" eb="4">
      <t>シ</t>
    </rPh>
    <phoneticPr fontId="3"/>
  </si>
  <si>
    <t>匝瑳市</t>
    <rPh sb="0" eb="3">
      <t>ソウサシ</t>
    </rPh>
    <phoneticPr fontId="3"/>
  </si>
  <si>
    <t>香取市</t>
    <rPh sb="0" eb="2">
      <t>カトリ</t>
    </rPh>
    <phoneticPr fontId="3"/>
  </si>
  <si>
    <t>山武市</t>
    <rPh sb="0" eb="3">
      <t>サンムシ</t>
    </rPh>
    <phoneticPr fontId="3"/>
  </si>
  <si>
    <t>いすみ市</t>
    <rPh sb="3" eb="4">
      <t>シ</t>
    </rPh>
    <phoneticPr fontId="3"/>
  </si>
  <si>
    <t>大網白里市</t>
    <rPh sb="4" eb="5">
      <t>シ</t>
    </rPh>
    <phoneticPr fontId="3"/>
  </si>
  <si>
    <t>酒々井町</t>
  </si>
  <si>
    <t>栄町</t>
  </si>
  <si>
    <t>神崎町</t>
  </si>
  <si>
    <t xml:space="preserve"> </t>
  </si>
  <si>
    <t>(3/4)</t>
    <phoneticPr fontId="3"/>
  </si>
  <si>
    <t>多古町</t>
  </si>
  <si>
    <t>東庄町</t>
  </si>
  <si>
    <t>九十九里町</t>
  </si>
  <si>
    <t>芝山町</t>
  </si>
  <si>
    <t>横芝光町</t>
    <rPh sb="2" eb="3">
      <t>ヒカリ</t>
    </rPh>
    <phoneticPr fontId="3"/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</si>
  <si>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</si>
  <si>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</si>
  <si>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</si>
  <si>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</si>
  <si>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</si>
  <si>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</si>
  <si>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</si>
  <si>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</si>
  <si>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</si>
  <si>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注： 1 母の年齢階級別の合計特殊出生率は、各５歳階級出生率（出生数／女性人口）を5倍したものである。</t>
    <rPh sb="13" eb="15">
      <t>ゴウケイ</t>
    </rPh>
    <rPh sb="15" eb="17">
      <t>トクシュ</t>
    </rPh>
    <rPh sb="17" eb="19">
      <t>シュッショウ</t>
    </rPh>
    <rPh sb="19" eb="20">
      <t>リツ</t>
    </rPh>
    <rPh sb="31" eb="33">
      <t>シュッセイ</t>
    </rPh>
    <rPh sb="33" eb="34">
      <t>スウ</t>
    </rPh>
    <rPh sb="35" eb="37">
      <t>ジョセイ</t>
    </rPh>
    <rPh sb="37" eb="39">
      <t>ジンコウ</t>
    </rPh>
    <phoneticPr fontId="3"/>
  </si>
  <si>
    <t>(4/4)</t>
    <phoneticPr fontId="3"/>
  </si>
  <si>
    <t>保健所</t>
    <rPh sb="0" eb="3">
      <t>ホケンジョ</t>
    </rPh>
    <phoneticPr fontId="3"/>
  </si>
  <si>
    <t>市川　　　　　　　　　</t>
  </si>
  <si>
    <t>松戸</t>
    <phoneticPr fontId="3"/>
  </si>
  <si>
    <t>野田</t>
    <phoneticPr fontId="3"/>
  </si>
  <si>
    <t>印旛　　　　　　　　　</t>
  </si>
  <si>
    <t>長生　　　　　　　　　</t>
  </si>
  <si>
    <t>夷隅　　　　　　　　　</t>
  </si>
  <si>
    <t>君津　　　　　　　　　</t>
  </si>
  <si>
    <t>習志野　　　　　　　　</t>
  </si>
  <si>
    <t>香取　　　　　　　　　</t>
  </si>
  <si>
    <t>海匝　　　　　　　　　</t>
  </si>
  <si>
    <t>山武　　　　　　　　　</t>
  </si>
  <si>
    <t>安房　　　　　　　　　</t>
  </si>
  <si>
    <t>Ａ　出生数</t>
    <rPh sb="2" eb="5">
      <t>シュッショウスウ</t>
    </rPh>
    <phoneticPr fontId="2"/>
  </si>
  <si>
    <t>Ｂ　女性人口</t>
    <rPh sb="2" eb="4">
      <t>ジョセイ</t>
    </rPh>
    <rPh sb="4" eb="6">
      <t>ジンコウ</t>
    </rPh>
    <phoneticPr fontId="2"/>
  </si>
  <si>
    <t>　Ａ</t>
    <phoneticPr fontId="2"/>
  </si>
  <si>
    <t>Ｃ　合計特殊出生率</t>
    <rPh sb="2" eb="4">
      <t>ゴウケイ</t>
    </rPh>
    <rPh sb="4" eb="6">
      <t>トクシュ</t>
    </rPh>
    <rPh sb="6" eb="9">
      <t>シュッショウリツ</t>
    </rPh>
    <phoneticPr fontId="2"/>
  </si>
  <si>
    <t>　　　×５ 　[１５～１９歳]～[４５～４９歳]の各５歳階級の合計</t>
    <rPh sb="13" eb="14">
      <t>サイ</t>
    </rPh>
    <rPh sb="22" eb="23">
      <t>サイ</t>
    </rPh>
    <rPh sb="25" eb="26">
      <t>カク</t>
    </rPh>
    <rPh sb="27" eb="28">
      <t>サイ</t>
    </rPh>
    <rPh sb="28" eb="30">
      <t>カイキュウ</t>
    </rPh>
    <rPh sb="31" eb="33">
      <t>ゴウケイ</t>
    </rPh>
    <phoneticPr fontId="2"/>
  </si>
  <si>
    <t>　Ｂ</t>
    <phoneticPr fontId="2"/>
  </si>
  <si>
    <t>柏市</t>
    <rPh sb="0" eb="2">
      <t>カシワシ</t>
    </rPh>
    <phoneticPr fontId="2"/>
  </si>
  <si>
    <t>-</t>
  </si>
  <si>
    <t>市原</t>
    <phoneticPr fontId="3"/>
  </si>
  <si>
    <t>市町村別合計特殊出生率（令和元年）</t>
    <rPh sb="0" eb="3">
      <t>シチョウソン</t>
    </rPh>
    <rPh sb="3" eb="4">
      <t>ベツ</t>
    </rPh>
    <rPh sb="4" eb="6">
      <t>ゴウケイ</t>
    </rPh>
    <rPh sb="6" eb="8">
      <t>トクシュ</t>
    </rPh>
    <rPh sb="8" eb="11">
      <t>シュッショウリツ</t>
    </rPh>
    <rPh sb="12" eb="14">
      <t>レイワ</t>
    </rPh>
    <rPh sb="14" eb="16">
      <t>ガンネン</t>
    </rPh>
    <phoneticPr fontId="2"/>
  </si>
  <si>
    <t>令和元年1月1日～12月31日の母の年齢階級別出生数（※１）</t>
    <rPh sb="0" eb="2">
      <t>レイワ</t>
    </rPh>
    <rPh sb="2" eb="4">
      <t>ガンネン</t>
    </rPh>
    <rPh sb="3" eb="4">
      <t>ネン</t>
    </rPh>
    <rPh sb="5" eb="6">
      <t>ガツ</t>
    </rPh>
    <rPh sb="7" eb="8">
      <t>ニチ</t>
    </rPh>
    <rPh sb="11" eb="12">
      <t>ガツ</t>
    </rPh>
    <rPh sb="14" eb="15">
      <t>ニチ</t>
    </rPh>
    <rPh sb="16" eb="17">
      <t>ハハ</t>
    </rPh>
    <rPh sb="18" eb="20">
      <t>ネンレイ</t>
    </rPh>
    <rPh sb="20" eb="23">
      <t>カイキュウベツ</t>
    </rPh>
    <rPh sb="23" eb="26">
      <t>シュッショウスウ</t>
    </rPh>
    <phoneticPr fontId="2"/>
  </si>
  <si>
    <t>令和2年1月1日現在の女性の年齢階級別人口（※２）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rPh sb="8" eb="10">
      <t>ゲンザイ</t>
    </rPh>
    <rPh sb="11" eb="13">
      <t>ジョセイ</t>
    </rPh>
    <rPh sb="14" eb="16">
      <t>ネンレイ</t>
    </rPh>
    <rPh sb="16" eb="19">
      <t>カイキュウベツ</t>
    </rPh>
    <rPh sb="19" eb="21">
      <t>ジンコウ</t>
    </rPh>
    <phoneticPr fontId="2"/>
  </si>
  <si>
    <t>※１　厚生労働省 「令和元年年人口動態統計（確定数）」</t>
    <rPh sb="3" eb="5">
      <t>コウセイ</t>
    </rPh>
    <rPh sb="5" eb="8">
      <t>ロウドウショウ</t>
    </rPh>
    <rPh sb="10" eb="12">
      <t>レイワ</t>
    </rPh>
    <rPh sb="12" eb="14">
      <t>ガンネン</t>
    </rPh>
    <rPh sb="14" eb="15">
      <t>ネン</t>
    </rPh>
    <rPh sb="15" eb="17">
      <t>ジンコウ</t>
    </rPh>
    <rPh sb="17" eb="19">
      <t>ドウタイ</t>
    </rPh>
    <rPh sb="19" eb="21">
      <t>トウケイ</t>
    </rPh>
    <rPh sb="22" eb="24">
      <t>カクテイ</t>
    </rPh>
    <rPh sb="24" eb="25">
      <t>スウ</t>
    </rPh>
    <phoneticPr fontId="2"/>
  </si>
  <si>
    <t>※２　総務省　「令和2年1月1日住民基本台帳年齢階級別人口（市区町村別）（日本人住民）」</t>
    <rPh sb="3" eb="6">
      <t>ソウムショウ</t>
    </rPh>
    <rPh sb="8" eb="10">
      <t>レイワ</t>
    </rPh>
    <rPh sb="11" eb="12">
      <t>ネン</t>
    </rPh>
    <phoneticPr fontId="2"/>
  </si>
  <si>
    <t>令和元年市町村別合計特殊出生率</t>
    <rPh sb="0" eb="2">
      <t>レイワ</t>
    </rPh>
    <rPh sb="2" eb="4">
      <t>ガンネン</t>
    </rPh>
    <rPh sb="4" eb="7">
      <t>シチョウソン</t>
    </rPh>
    <rPh sb="7" eb="8">
      <t>ベツ</t>
    </rPh>
    <phoneticPr fontId="3"/>
  </si>
  <si>
    <t>使用数値：１）令和元年人口動態統計（確定数）出生数   ２）住民基本台帳年齢階級別人口（日本人人口）令和2年1月1日現在</t>
    <rPh sb="0" eb="2">
      <t>シヨウ</t>
    </rPh>
    <rPh sb="2" eb="4">
      <t>スウチ</t>
    </rPh>
    <rPh sb="7" eb="9">
      <t>レイワ</t>
    </rPh>
    <rPh sb="9" eb="11">
      <t>ガンネン</t>
    </rPh>
    <rPh sb="11" eb="13">
      <t>ジンコウ</t>
    </rPh>
    <rPh sb="13" eb="15">
      <t>ドウタイ</t>
    </rPh>
    <rPh sb="15" eb="17">
      <t>トウケイ</t>
    </rPh>
    <rPh sb="18" eb="20">
      <t>カクテイ</t>
    </rPh>
    <rPh sb="20" eb="21">
      <t>スウ</t>
    </rPh>
    <rPh sb="22" eb="25">
      <t>シュッショウスウ</t>
    </rPh>
    <rPh sb="30" eb="32">
      <t>ジュウミン</t>
    </rPh>
    <rPh sb="32" eb="34">
      <t>キホン</t>
    </rPh>
    <rPh sb="34" eb="36">
      <t>ダイチョウ</t>
    </rPh>
    <rPh sb="36" eb="38">
      <t>ネンレイ</t>
    </rPh>
    <rPh sb="38" eb="40">
      <t>カイキュウ</t>
    </rPh>
    <rPh sb="40" eb="41">
      <t>ベツ</t>
    </rPh>
    <rPh sb="41" eb="43">
      <t>ジンコウ</t>
    </rPh>
    <rPh sb="44" eb="47">
      <t>ニホンジン</t>
    </rPh>
    <rPh sb="47" eb="49">
      <t>ジンコウ</t>
    </rPh>
    <rPh sb="50" eb="52">
      <t>レイワ</t>
    </rPh>
    <rPh sb="53" eb="54">
      <t>ネン</t>
    </rPh>
    <rPh sb="55" eb="56">
      <t>ガツ</t>
    </rPh>
    <rPh sb="57" eb="58">
      <t>ニチ</t>
    </rPh>
    <rPh sb="58" eb="60">
      <t>ゲンザイ</t>
    </rPh>
    <phoneticPr fontId="2"/>
  </si>
  <si>
    <t>※この表における千葉県および千葉市の合計特殊出生率は、分母に「住民基本台帳年齢階級別人口（日本人人口）令和2年1月1日現在」を使用して算出した数値のため、厚生労働省公表値と異なっている。</t>
    <rPh sb="3" eb="4">
      <t>ヒョウ</t>
    </rPh>
    <rPh sb="8" eb="11">
      <t>チバケン</t>
    </rPh>
    <rPh sb="14" eb="17">
      <t>チバシ</t>
    </rPh>
    <rPh sb="18" eb="20">
      <t>ゴウケイ</t>
    </rPh>
    <rPh sb="20" eb="22">
      <t>トクシュ</t>
    </rPh>
    <rPh sb="22" eb="24">
      <t>シュッショウ</t>
    </rPh>
    <rPh sb="24" eb="25">
      <t>リツ</t>
    </rPh>
    <rPh sb="27" eb="29">
      <t>ブンボ</t>
    </rPh>
    <rPh sb="51" eb="53">
      <t>レイワ</t>
    </rPh>
    <rPh sb="63" eb="65">
      <t>シヨウ</t>
    </rPh>
    <rPh sb="67" eb="69">
      <t>サンシュツ</t>
    </rPh>
    <rPh sb="71" eb="73">
      <t>スウチ</t>
    </rPh>
    <rPh sb="77" eb="79">
      <t>コウセイ</t>
    </rPh>
    <rPh sb="79" eb="82">
      <t>ロウドウショウ</t>
    </rPh>
    <rPh sb="82" eb="84">
      <t>コウヒョウ</t>
    </rPh>
    <rPh sb="84" eb="85">
      <t>チ</t>
    </rPh>
    <rPh sb="86" eb="87">
      <t>コト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</si>
</sst>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00;\-#,##0.00000"/>
  </numFmts>
  <fonts count="16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游ゴシック"/>
      <family val="3"/>
      <charset val="128"/>
    </font>
    <font>
      <sz val="12"/>
      <name val="游ゴシック"/>
      <family val="3"/>
      <charset val="128"/>
    </font>
    <font>
      <sz val="18"/>
      <name val="游ゴシック"/>
      <family val="3"/>
      <charset val="128"/>
    </font>
    <font>
      <b/>
      <sz val="24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20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b/>
      <sz val="20"/>
      <color theme="1"/>
      <name val="游ゴシック"/>
      <family val="3"/>
      <charset val="128"/>
    </font>
    <font>
      <b/>
      <sz val="18"/>
      <color theme="1"/>
      <name val="游ゴシック"/>
      <family val="3"/>
      <charset val="128"/>
    </font>
    <font>
      <sz val="18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38" fontId="4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/>
    <xf numFmtId="0" fontId="6" fillId="0" borderId="0" xfId="0" applyFont="1"/>
    <xf numFmtId="0" fontId="5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9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Continuous" vertical="center" wrapText="1"/>
      <protection locked="0"/>
    </xf>
    <xf numFmtId="56" fontId="9" fillId="0" borderId="0" xfId="0" applyNumberFormat="1" applyFont="1" applyProtection="1"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37" fontId="13" fillId="0" borderId="7" xfId="0" applyNumberFormat="1" applyFont="1" applyBorder="1" applyAlignment="1">
      <alignment horizontal="right" vertical="center"/>
    </xf>
    <xf numFmtId="37" fontId="14" fillId="2" borderId="0" xfId="0" applyNumberFormat="1" applyFont="1" applyFill="1" applyAlignment="1" applyProtection="1">
      <alignment horizontal="right" vertical="center"/>
      <protection locked="0"/>
    </xf>
    <xf numFmtId="37" fontId="14" fillId="2" borderId="8" xfId="0" applyNumberFormat="1" applyFont="1" applyFill="1" applyBorder="1" applyAlignment="1" applyProtection="1">
      <alignment horizontal="right" vertical="center"/>
      <protection locked="0"/>
    </xf>
    <xf numFmtId="37" fontId="10" fillId="0" borderId="0" xfId="0" applyNumberFormat="1" applyFont="1" applyAlignment="1" applyProtection="1">
      <alignment horizontal="right" vertical="center"/>
      <protection locked="0"/>
    </xf>
    <xf numFmtId="0" fontId="12" fillId="0" borderId="5" xfId="0" applyFont="1" applyBorder="1" applyAlignment="1" applyProtection="1">
      <alignment vertical="center"/>
      <protection locked="0"/>
    </xf>
    <xf numFmtId="37" fontId="14" fillId="0" borderId="6" xfId="0" applyNumberFormat="1" applyFont="1" applyBorder="1" applyAlignment="1">
      <alignment horizontal="right" vertical="center"/>
    </xf>
    <xf numFmtId="37" fontId="14" fillId="0" borderId="0" xfId="0" applyNumberFormat="1" applyFont="1" applyAlignment="1" applyProtection="1">
      <alignment horizontal="right" vertical="center"/>
      <protection locked="0"/>
    </xf>
    <xf numFmtId="37" fontId="14" fillId="0" borderId="9" xfId="0" applyNumberFormat="1" applyFont="1" applyBorder="1" applyAlignment="1" applyProtection="1">
      <alignment horizontal="right" vertical="center"/>
      <protection locked="0"/>
    </xf>
    <xf numFmtId="49" fontId="13" fillId="0" borderId="6" xfId="0" applyNumberFormat="1" applyFont="1" applyBorder="1" applyAlignment="1" applyProtection="1">
      <alignment horizontal="right" vertical="center"/>
      <protection locked="0"/>
    </xf>
    <xf numFmtId="176" fontId="14" fillId="0" borderId="0" xfId="0" applyNumberFormat="1" applyFont="1" applyAlignment="1">
      <alignment vertical="center"/>
    </xf>
    <xf numFmtId="176" fontId="14" fillId="0" borderId="9" xfId="0" applyNumberFormat="1" applyFont="1" applyBorder="1" applyAlignment="1">
      <alignment vertical="center"/>
    </xf>
    <xf numFmtId="0" fontId="9" fillId="0" borderId="6" xfId="0" applyFont="1" applyBorder="1" applyAlignment="1" applyProtection="1">
      <alignment horizontal="center" vertical="center" wrapText="1"/>
      <protection locked="0"/>
    </xf>
    <xf numFmtId="39" fontId="13" fillId="0" borderId="10" xfId="0" applyNumberFormat="1" applyFont="1" applyBorder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176" fontId="14" fillId="0" borderId="9" xfId="0" applyNumberFormat="1" applyFont="1" applyBorder="1" applyAlignment="1">
      <alignment horizontal="right" vertical="center"/>
    </xf>
    <xf numFmtId="0" fontId="12" fillId="0" borderId="11" xfId="0" applyFont="1" applyBorder="1" applyAlignment="1" applyProtection="1">
      <alignment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37" fontId="14" fillId="3" borderId="13" xfId="0" applyNumberFormat="1" applyFont="1" applyFill="1" applyBorder="1" applyAlignment="1" applyProtection="1">
      <alignment horizontal="right" vertical="center"/>
      <protection locked="0"/>
    </xf>
    <xf numFmtId="37" fontId="14" fillId="3" borderId="8" xfId="0" applyNumberFormat="1" applyFont="1" applyFill="1" applyBorder="1" applyAlignment="1" applyProtection="1">
      <alignment horizontal="right" vertical="center"/>
      <protection locked="0"/>
    </xf>
    <xf numFmtId="37" fontId="14" fillId="0" borderId="0" xfId="0" applyNumberFormat="1" applyFont="1" applyAlignment="1" applyProtection="1">
      <alignment vertical="center"/>
      <protection locked="0"/>
    </xf>
    <xf numFmtId="37" fontId="14" fillId="0" borderId="9" xfId="0" applyNumberFormat="1" applyFont="1" applyBorder="1" applyAlignment="1" applyProtection="1">
      <alignment vertical="center"/>
      <protection locked="0"/>
    </xf>
    <xf numFmtId="37" fontId="13" fillId="0" borderId="10" xfId="0" applyNumberFormat="1" applyFont="1" applyBorder="1" applyAlignment="1" applyProtection="1">
      <alignment horizontal="right" vertical="center"/>
      <protection locked="0"/>
    </xf>
    <xf numFmtId="0" fontId="12" fillId="0" borderId="14" xfId="0" applyFont="1" applyBorder="1" applyAlignment="1" applyProtection="1">
      <alignment vertical="center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39" fontId="13" fillId="0" borderId="16" xfId="0" applyNumberFormat="1" applyFont="1" applyBorder="1" applyAlignment="1">
      <alignment horizontal="right" vertical="center"/>
    </xf>
    <xf numFmtId="176" fontId="14" fillId="0" borderId="17" xfId="0" applyNumberFormat="1" applyFont="1" applyBorder="1" applyAlignment="1">
      <alignment horizontal="right" vertical="center"/>
    </xf>
    <xf numFmtId="176" fontId="14" fillId="0" borderId="18" xfId="0" applyNumberFormat="1" applyFont="1" applyBorder="1" applyAlignment="1">
      <alignment horizontal="right" vertical="center"/>
    </xf>
    <xf numFmtId="37" fontId="14" fillId="3" borderId="0" xfId="0" applyNumberFormat="1" applyFont="1" applyFill="1" applyAlignment="1" applyProtection="1">
      <alignment horizontal="right" vertical="center"/>
      <protection locked="0"/>
    </xf>
    <xf numFmtId="37" fontId="14" fillId="3" borderId="9" xfId="0" applyNumberFormat="1" applyFont="1" applyFill="1" applyBorder="1" applyAlignment="1" applyProtection="1">
      <alignment vertical="center"/>
      <protection locked="0"/>
    </xf>
    <xf numFmtId="37" fontId="14" fillId="0" borderId="19" xfId="0" applyNumberFormat="1" applyFont="1" applyBorder="1" applyAlignment="1" applyProtection="1">
      <alignment vertical="center"/>
      <protection locked="0"/>
    </xf>
    <xf numFmtId="176" fontId="14" fillId="0" borderId="20" xfId="0" applyNumberFormat="1" applyFont="1" applyBorder="1" applyAlignment="1">
      <alignment horizontal="right" vertical="center"/>
    </xf>
    <xf numFmtId="176" fontId="14" fillId="0" borderId="21" xfId="0" applyNumberFormat="1" applyFont="1" applyBorder="1" applyAlignment="1">
      <alignment horizontal="right" vertical="center"/>
    </xf>
    <xf numFmtId="176" fontId="14" fillId="0" borderId="22" xfId="0" applyNumberFormat="1" applyFont="1" applyBorder="1" applyAlignment="1">
      <alignment horizontal="right" vertical="center"/>
    </xf>
    <xf numFmtId="37" fontId="14" fillId="3" borderId="9" xfId="0" applyNumberFormat="1" applyFont="1" applyFill="1" applyBorder="1" applyAlignment="1" applyProtection="1">
      <alignment horizontal="right" vertical="center"/>
      <protection locked="0"/>
    </xf>
    <xf numFmtId="176" fontId="10" fillId="0" borderId="0" xfId="0" applyNumberFormat="1" applyFont="1" applyAlignment="1" applyProtection="1">
      <alignment vertical="center"/>
      <protection locked="0"/>
    </xf>
    <xf numFmtId="176" fontId="10" fillId="0" borderId="0" xfId="0" applyNumberFormat="1" applyFont="1" applyAlignment="1" applyProtection="1">
      <alignment horizontal="right" vertical="center"/>
      <protection locked="0"/>
    </xf>
    <xf numFmtId="37" fontId="13" fillId="0" borderId="10" xfId="0" applyNumberFormat="1" applyFont="1" applyBorder="1" applyAlignment="1">
      <alignment horizontal="right" vertical="center"/>
    </xf>
    <xf numFmtId="37" fontId="14" fillId="4" borderId="0" xfId="0" applyNumberFormat="1" applyFont="1" applyFill="1" applyAlignment="1" applyProtection="1">
      <alignment vertical="center"/>
      <protection locked="0"/>
    </xf>
    <xf numFmtId="37" fontId="14" fillId="4" borderId="9" xfId="0" applyNumberFormat="1" applyFont="1" applyFill="1" applyBorder="1" applyAlignment="1" applyProtection="1">
      <alignment vertical="center"/>
      <protection locked="0"/>
    </xf>
    <xf numFmtId="0" fontId="12" fillId="0" borderId="23" xfId="0" applyFont="1" applyBorder="1" applyAlignment="1" applyProtection="1">
      <alignment vertical="center"/>
      <protection locked="0"/>
    </xf>
    <xf numFmtId="0" fontId="9" fillId="0" borderId="24" xfId="0" applyFont="1" applyBorder="1" applyAlignment="1" applyProtection="1">
      <alignment horizontal="center" vertical="center" wrapText="1"/>
      <protection locked="0"/>
    </xf>
    <xf numFmtId="39" fontId="13" fillId="0" borderId="25" xfId="0" applyNumberFormat="1" applyFont="1" applyBorder="1" applyAlignment="1">
      <alignment horizontal="right" vertical="center"/>
    </xf>
    <xf numFmtId="176" fontId="14" fillId="0" borderId="26" xfId="0" applyNumberFormat="1" applyFont="1" applyBorder="1" applyAlignment="1">
      <alignment horizontal="right" vertical="center"/>
    </xf>
    <xf numFmtId="176" fontId="14" fillId="0" borderId="27" xfId="0" applyNumberFormat="1" applyFont="1" applyBorder="1" applyAlignment="1">
      <alignment horizontal="right" vertical="center"/>
    </xf>
    <xf numFmtId="0" fontId="12" fillId="0" borderId="0" xfId="0" applyFont="1" applyProtection="1">
      <protection locked="0"/>
    </xf>
    <xf numFmtId="0" fontId="12" fillId="0" borderId="28" xfId="0" applyFont="1" applyBorder="1" applyAlignment="1" applyProtection="1">
      <alignment vertical="center"/>
      <protection locked="0"/>
    </xf>
    <xf numFmtId="0" fontId="14" fillId="3" borderId="0" xfId="0" applyFont="1" applyFill="1" applyAlignment="1" applyProtection="1">
      <alignment vertical="center"/>
      <protection locked="0"/>
    </xf>
    <xf numFmtId="0" fontId="14" fillId="3" borderId="0" xfId="0" applyFont="1" applyFill="1" applyAlignment="1" applyProtection="1">
      <alignment horizontal="right" vertical="center"/>
      <protection locked="0"/>
    </xf>
    <xf numFmtId="0" fontId="14" fillId="3" borderId="9" xfId="0" applyFont="1" applyFill="1" applyBorder="1" applyAlignment="1" applyProtection="1">
      <alignment vertical="center"/>
      <protection locked="0"/>
    </xf>
    <xf numFmtId="0" fontId="12" fillId="0" borderId="29" xfId="0" applyFont="1" applyBorder="1" applyAlignment="1" applyProtection="1">
      <alignment vertical="center"/>
      <protection locked="0"/>
    </xf>
    <xf numFmtId="0" fontId="14" fillId="3" borderId="13" xfId="0" applyFont="1" applyFill="1" applyBorder="1" applyAlignment="1" applyProtection="1">
      <alignment horizontal="right" vertical="center"/>
      <protection locked="0"/>
    </xf>
    <xf numFmtId="0" fontId="14" fillId="3" borderId="8" xfId="0" applyFont="1" applyFill="1" applyBorder="1" applyAlignment="1" applyProtection="1">
      <alignment vertical="center"/>
      <protection locked="0"/>
    </xf>
    <xf numFmtId="0" fontId="12" fillId="0" borderId="5" xfId="0" applyFont="1" applyBorder="1" applyProtection="1">
      <protection locked="0"/>
    </xf>
    <xf numFmtId="176" fontId="14" fillId="0" borderId="30" xfId="0" applyNumberFormat="1" applyFont="1" applyBorder="1" applyAlignment="1">
      <alignment horizontal="right" vertical="center"/>
    </xf>
    <xf numFmtId="0" fontId="14" fillId="3" borderId="13" xfId="0" applyFont="1" applyFill="1" applyBorder="1" applyAlignment="1" applyProtection="1">
      <alignment vertical="center"/>
      <protection locked="0"/>
    </xf>
    <xf numFmtId="38" fontId="10" fillId="0" borderId="11" xfId="1" applyFont="1" applyFill="1" applyBorder="1" applyAlignment="1" applyProtection="1">
      <alignment horizontal="distributed" vertical="center"/>
      <protection locked="0"/>
    </xf>
    <xf numFmtId="37" fontId="14" fillId="0" borderId="13" xfId="0" applyNumberFormat="1" applyFont="1" applyBorder="1" applyAlignment="1">
      <alignment horizontal="right" vertical="center"/>
    </xf>
    <xf numFmtId="37" fontId="14" fillId="0" borderId="8" xfId="0" applyNumberFormat="1" applyFont="1" applyBorder="1" applyAlignment="1">
      <alignment horizontal="right" vertical="center"/>
    </xf>
    <xf numFmtId="38" fontId="10" fillId="0" borderId="5" xfId="1" applyFont="1" applyFill="1" applyBorder="1" applyAlignment="1" applyProtection="1">
      <alignment horizontal="distributed" vertical="center"/>
      <protection locked="0"/>
    </xf>
    <xf numFmtId="37" fontId="14" fillId="0" borderId="0" xfId="0" applyNumberFormat="1" applyFont="1" applyAlignment="1">
      <alignment horizontal="right" vertical="center"/>
    </xf>
    <xf numFmtId="37" fontId="14" fillId="0" borderId="9" xfId="0" applyNumberFormat="1" applyFont="1" applyBorder="1" applyAlignment="1">
      <alignment horizontal="right" vertical="center"/>
    </xf>
    <xf numFmtId="38" fontId="10" fillId="0" borderId="14" xfId="1" applyFont="1" applyFill="1" applyBorder="1" applyAlignment="1" applyProtection="1">
      <alignment horizontal="distributed" vertical="center"/>
      <protection locked="0"/>
    </xf>
    <xf numFmtId="37" fontId="14" fillId="0" borderId="32" xfId="0" applyNumberFormat="1" applyFont="1" applyBorder="1" applyAlignment="1">
      <alignment horizontal="right" vertical="center"/>
    </xf>
    <xf numFmtId="38" fontId="10" fillId="0" borderId="23" xfId="1" applyFont="1" applyFill="1" applyBorder="1" applyAlignment="1" applyProtection="1">
      <alignment horizontal="distributed" vertic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5" fillId="0" borderId="11" xfId="0" applyFont="1" applyBorder="1" applyAlignment="1" applyProtection="1">
      <alignment vertical="center"/>
      <protection locked="0"/>
    </xf>
    <xf numFmtId="0" fontId="13" fillId="0" borderId="31" xfId="0" applyFont="1" applyBorder="1" applyAlignment="1" applyProtection="1">
      <alignment horizontal="left" vertical="top" wrapText="1"/>
      <protection locked="0"/>
    </xf>
    <xf numFmtId="0" fontId="14" fillId="0" borderId="0" xfId="0" applyFont="1" applyAlignment="1" applyProtection="1">
      <alignment horizontal="left" wrapText="1"/>
      <protection locked="0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</cellXfs>
  <cellStyles count="4">
    <cellStyle name="桁区切り" xfId="1" builtinId="6"/>
    <cellStyle name="標準" xfId="0" builtinId="0"/>
    <cellStyle name="標準 2" xfId="2" xr:uid="{00000000-0005-0000-0000-000002000000}"/>
    <cellStyle name="未定義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19050</xdr:rowOff>
    </xdr:from>
    <xdr:to>
      <xdr:col>1</xdr:col>
      <xdr:colOff>190500</xdr:colOff>
      <xdr:row>13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/>
        </xdr:cNvSpPr>
      </xdr:nvSpPr>
      <xdr:spPr bwMode="auto">
        <a:xfrm>
          <a:off x="1524000" y="1943100"/>
          <a:ext cx="190500" cy="523875"/>
        </a:xfrm>
        <a:prstGeom prst="leftBracket">
          <a:avLst>
            <a:gd name="adj" fmla="val 2291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742950</xdr:colOff>
      <xdr:row>10</xdr:row>
      <xdr:rowOff>9525</xdr:rowOff>
    </xdr:from>
    <xdr:to>
      <xdr:col>1</xdr:col>
      <xdr:colOff>952500</xdr:colOff>
      <xdr:row>12</xdr:row>
      <xdr:rowOff>171450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/>
        </xdr:cNvSpPr>
      </xdr:nvSpPr>
      <xdr:spPr bwMode="auto">
        <a:xfrm flipH="1">
          <a:off x="2266950" y="1933575"/>
          <a:ext cx="209550" cy="523875"/>
        </a:xfrm>
        <a:prstGeom prst="leftBracket">
          <a:avLst>
            <a:gd name="adj" fmla="val 22731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85725</xdr:colOff>
      <xdr:row>11</xdr:row>
      <xdr:rowOff>85725</xdr:rowOff>
    </xdr:from>
    <xdr:to>
      <xdr:col>1</xdr:col>
      <xdr:colOff>390525</xdr:colOff>
      <xdr:row>11</xdr:row>
      <xdr:rowOff>85725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>
          <a:off x="1609725" y="21907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GK283"/>
  <sheetViews>
    <sheetView tabSelected="1" defaultGridColor="0" view="pageBreakPreview" colorId="22" zoomScale="55" zoomScaleNormal="55" zoomScaleSheetLayoutView="55" workbookViewId="0">
      <pane xSplit="3" ySplit="3" topLeftCell="D145" activePane="bottomRight" state="frozen"/>
      <selection pane="topRight" activeCell="D1" sqref="D1"/>
      <selection pane="bottomLeft" activeCell="A4" sqref="A4"/>
      <selection pane="bottomRight" activeCell="C153" sqref="C153"/>
    </sheetView>
  </sheetViews>
  <sheetFormatPr defaultColWidth="10.69921875" defaultRowHeight="33" x14ac:dyDescent="0.65"/>
  <cols>
    <col min="1" max="1" width="11.8984375" style="62" customWidth="1"/>
    <col min="2" max="2" width="16.8984375" style="82" customWidth="1"/>
    <col min="3" max="3" width="16.19921875" style="6" customWidth="1"/>
    <col min="4" max="10" width="17.69921875" style="6" customWidth="1"/>
    <col min="11" max="11" width="13.3984375" style="8" customWidth="1"/>
    <col min="12" max="16384" width="10.69921875" style="8"/>
  </cols>
  <sheetData>
    <row r="1" spans="1:193" ht="39.75" x14ac:dyDescent="0.8">
      <c r="A1" s="4" t="s">
        <v>100</v>
      </c>
      <c r="B1" s="5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</row>
    <row r="2" spans="1:193" ht="24.75" customHeight="1" thickBot="1" x14ac:dyDescent="0.55000000000000004">
      <c r="A2" s="7" t="s">
        <v>101</v>
      </c>
      <c r="B2" s="5"/>
      <c r="J2" s="9" t="s">
        <v>0</v>
      </c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</row>
    <row r="3" spans="1:193" ht="36" customHeight="1" x14ac:dyDescent="0.5">
      <c r="A3" s="10" t="s">
        <v>1</v>
      </c>
      <c r="B3" s="11" t="s">
        <v>2</v>
      </c>
      <c r="C3" s="12" t="s">
        <v>3</v>
      </c>
      <c r="D3" s="13" t="s">
        <v>4</v>
      </c>
      <c r="E3" s="13" t="s">
        <v>5</v>
      </c>
      <c r="F3" s="13" t="s">
        <v>6</v>
      </c>
      <c r="G3" s="13" t="s">
        <v>7</v>
      </c>
      <c r="H3" s="13" t="s">
        <v>8</v>
      </c>
      <c r="I3" s="13" t="s">
        <v>9</v>
      </c>
      <c r="J3" s="14" t="s">
        <v>10</v>
      </c>
      <c r="K3" s="7"/>
      <c r="L3" s="15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</row>
    <row r="4" spans="1:193" ht="23.25" customHeight="1" x14ac:dyDescent="0.5">
      <c r="A4" s="16" t="s">
        <v>11</v>
      </c>
      <c r="B4" s="17" t="s">
        <v>12</v>
      </c>
      <c r="C4" s="18">
        <f>D4+E4+F4+G4+H4+I4+J4</f>
        <v>40794</v>
      </c>
      <c r="D4" s="19">
        <v>355</v>
      </c>
      <c r="E4" s="19">
        <v>3158</v>
      </c>
      <c r="F4" s="19">
        <v>10062</v>
      </c>
      <c r="G4" s="19">
        <v>15065</v>
      </c>
      <c r="H4" s="19">
        <v>9554</v>
      </c>
      <c r="I4" s="19">
        <v>2521</v>
      </c>
      <c r="J4" s="20">
        <v>79</v>
      </c>
      <c r="K4" s="21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</row>
    <row r="5" spans="1:193" ht="23.25" customHeight="1" x14ac:dyDescent="0.5">
      <c r="A5" s="22"/>
      <c r="B5" s="17" t="s">
        <v>13</v>
      </c>
      <c r="C5" s="23">
        <f>SUM(D5:J5)</f>
        <v>1230146</v>
      </c>
      <c r="D5" s="24">
        <v>137641</v>
      </c>
      <c r="E5" s="24">
        <v>148843</v>
      </c>
      <c r="F5" s="24">
        <v>148327</v>
      </c>
      <c r="G5" s="24">
        <v>159135</v>
      </c>
      <c r="H5" s="24">
        <v>180378</v>
      </c>
      <c r="I5" s="24">
        <v>209593</v>
      </c>
      <c r="J5" s="25">
        <v>246229</v>
      </c>
      <c r="K5" s="21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</row>
    <row r="6" spans="1:193" ht="23.25" customHeight="1" x14ac:dyDescent="0.5">
      <c r="A6" s="22"/>
      <c r="B6" s="17"/>
      <c r="C6" s="26"/>
      <c r="D6" s="27">
        <f t="shared" ref="D6:J6" si="0">ROUND(D4/D5,5)</f>
        <v>2.5799999999999998E-3</v>
      </c>
      <c r="E6" s="27">
        <f t="shared" si="0"/>
        <v>2.1219999999999999E-2</v>
      </c>
      <c r="F6" s="27">
        <f t="shared" si="0"/>
        <v>6.7839999999999998E-2</v>
      </c>
      <c r="G6" s="27">
        <f t="shared" si="0"/>
        <v>9.4670000000000004E-2</v>
      </c>
      <c r="H6" s="27">
        <f t="shared" si="0"/>
        <v>5.2970000000000003E-2</v>
      </c>
      <c r="I6" s="27">
        <f t="shared" si="0"/>
        <v>1.2030000000000001E-2</v>
      </c>
      <c r="J6" s="28">
        <f t="shared" si="0"/>
        <v>3.2000000000000003E-4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</row>
    <row r="7" spans="1:193" ht="23.25" customHeight="1" x14ac:dyDescent="0.5">
      <c r="A7" s="22"/>
      <c r="B7" s="29" t="s">
        <v>14</v>
      </c>
      <c r="C7" s="30">
        <f>SUM(D7+E7+F7+G7+H7+I7+J7)</f>
        <v>1.2581499999999999</v>
      </c>
      <c r="D7" s="31">
        <f>ROUND(D6*5,5)</f>
        <v>1.29E-2</v>
      </c>
      <c r="E7" s="31">
        <f t="shared" ref="E7:J7" si="1">ROUND(E6*5,5)</f>
        <v>0.1061</v>
      </c>
      <c r="F7" s="31">
        <f t="shared" si="1"/>
        <v>0.3392</v>
      </c>
      <c r="G7" s="31">
        <f t="shared" si="1"/>
        <v>0.47334999999999999</v>
      </c>
      <c r="H7" s="31">
        <f t="shared" si="1"/>
        <v>0.26484999999999997</v>
      </c>
      <c r="I7" s="31">
        <f t="shared" si="1"/>
        <v>6.0150000000000002E-2</v>
      </c>
      <c r="J7" s="32">
        <f t="shared" si="1"/>
        <v>1.6000000000000001E-3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</row>
    <row r="8" spans="1:193" ht="23.25" customHeight="1" x14ac:dyDescent="0.5">
      <c r="A8" s="33" t="s">
        <v>15</v>
      </c>
      <c r="B8" s="34" t="s">
        <v>12</v>
      </c>
      <c r="C8" s="18">
        <f>D8+E8+F8+G8+H8+I8+J8</f>
        <v>6192</v>
      </c>
      <c r="D8" s="35">
        <v>40</v>
      </c>
      <c r="E8" s="35">
        <v>474</v>
      </c>
      <c r="F8" s="35">
        <v>1520</v>
      </c>
      <c r="G8" s="35">
        <v>2273</v>
      </c>
      <c r="H8" s="35">
        <v>1459</v>
      </c>
      <c r="I8" s="35">
        <v>416</v>
      </c>
      <c r="J8" s="36">
        <v>10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</row>
    <row r="9" spans="1:193" ht="23.25" customHeight="1" x14ac:dyDescent="0.5">
      <c r="A9" s="22"/>
      <c r="B9" s="17" t="s">
        <v>13</v>
      </c>
      <c r="C9" s="23">
        <f>SUM(D9:J9)</f>
        <v>193467</v>
      </c>
      <c r="D9" s="37">
        <v>22256</v>
      </c>
      <c r="E9" s="37">
        <v>24165</v>
      </c>
      <c r="F9" s="37">
        <v>22622</v>
      </c>
      <c r="G9" s="37">
        <v>23532</v>
      </c>
      <c r="H9" s="37">
        <v>26909</v>
      </c>
      <c r="I9" s="37">
        <v>32805</v>
      </c>
      <c r="J9" s="38">
        <v>41178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</row>
    <row r="10" spans="1:193" ht="23.25" customHeight="1" x14ac:dyDescent="0.5">
      <c r="A10" s="22"/>
      <c r="B10" s="17"/>
      <c r="C10" s="39"/>
      <c r="D10" s="27">
        <f t="shared" ref="D10:J10" si="2">ROUND(D8/D9,5)</f>
        <v>1.8E-3</v>
      </c>
      <c r="E10" s="27">
        <f t="shared" si="2"/>
        <v>1.9619999999999999E-2</v>
      </c>
      <c r="F10" s="27">
        <f t="shared" si="2"/>
        <v>6.719E-2</v>
      </c>
      <c r="G10" s="27">
        <f t="shared" si="2"/>
        <v>9.6589999999999995E-2</v>
      </c>
      <c r="H10" s="27">
        <f t="shared" si="2"/>
        <v>5.4219999999999997E-2</v>
      </c>
      <c r="I10" s="27">
        <f t="shared" si="2"/>
        <v>1.268E-2</v>
      </c>
      <c r="J10" s="28">
        <f t="shared" si="2"/>
        <v>2.4000000000000001E-4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</row>
    <row r="11" spans="1:193" ht="23.25" customHeight="1" x14ac:dyDescent="0.5">
      <c r="A11" s="40"/>
      <c r="B11" s="41" t="s">
        <v>14</v>
      </c>
      <c r="C11" s="42">
        <f>SUM(D11+E11+F11+G11+H11+I11+J11)</f>
        <v>1.2617</v>
      </c>
      <c r="D11" s="43">
        <f t="shared" ref="D11:J11" si="3">ROUND(D10*5,5)</f>
        <v>8.9999999999999993E-3</v>
      </c>
      <c r="E11" s="43">
        <f t="shared" si="3"/>
        <v>9.8100000000000007E-2</v>
      </c>
      <c r="F11" s="43">
        <f t="shared" si="3"/>
        <v>0.33595000000000003</v>
      </c>
      <c r="G11" s="43">
        <f t="shared" si="3"/>
        <v>0.48294999999999999</v>
      </c>
      <c r="H11" s="43">
        <f t="shared" si="3"/>
        <v>0.27110000000000001</v>
      </c>
      <c r="I11" s="43">
        <f t="shared" si="3"/>
        <v>6.3399999999999998E-2</v>
      </c>
      <c r="J11" s="44">
        <f t="shared" si="3"/>
        <v>1.1999999999999999E-3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</row>
    <row r="12" spans="1:193" ht="23.25" customHeight="1" x14ac:dyDescent="0.5">
      <c r="A12" s="22" t="s">
        <v>16</v>
      </c>
      <c r="B12" s="34" t="s">
        <v>12</v>
      </c>
      <c r="C12" s="18">
        <f>D12+E12+F12+G12+H12+I12+J12</f>
        <v>203</v>
      </c>
      <c r="D12" s="45">
        <v>3</v>
      </c>
      <c r="E12" s="45">
        <v>24</v>
      </c>
      <c r="F12" s="45">
        <v>49</v>
      </c>
      <c r="G12" s="45">
        <v>76</v>
      </c>
      <c r="H12" s="45">
        <v>39</v>
      </c>
      <c r="I12" s="45">
        <v>12</v>
      </c>
      <c r="J12" s="46" t="s">
        <v>93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</row>
    <row r="13" spans="1:193" ht="23.25" customHeight="1" x14ac:dyDescent="0.5">
      <c r="A13" s="22"/>
      <c r="B13" s="17" t="s">
        <v>13</v>
      </c>
      <c r="C13" s="23">
        <f>SUM(D13:J13)</f>
        <v>8444</v>
      </c>
      <c r="D13" s="47">
        <v>1139</v>
      </c>
      <c r="E13" s="37">
        <v>958</v>
      </c>
      <c r="F13" s="37">
        <v>838</v>
      </c>
      <c r="G13" s="37">
        <v>1006</v>
      </c>
      <c r="H13" s="37">
        <v>1183</v>
      </c>
      <c r="I13" s="37">
        <v>1453</v>
      </c>
      <c r="J13" s="38">
        <v>1867</v>
      </c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</row>
    <row r="14" spans="1:193" ht="23.25" customHeight="1" x14ac:dyDescent="0.5">
      <c r="A14" s="22"/>
      <c r="B14" s="17"/>
      <c r="C14" s="39" t="s">
        <v>2</v>
      </c>
      <c r="D14" s="27">
        <f t="shared" ref="D14:J14" si="4">ROUND(D12/D13,5)</f>
        <v>2.63E-3</v>
      </c>
      <c r="E14" s="27">
        <f t="shared" si="4"/>
        <v>2.5049999999999999E-2</v>
      </c>
      <c r="F14" s="27">
        <f t="shared" si="4"/>
        <v>5.8470000000000001E-2</v>
      </c>
      <c r="G14" s="27">
        <f t="shared" si="4"/>
        <v>7.5550000000000006E-2</v>
      </c>
      <c r="H14" s="27">
        <f t="shared" si="4"/>
        <v>3.2969999999999999E-2</v>
      </c>
      <c r="I14" s="27">
        <f t="shared" si="4"/>
        <v>8.26E-3</v>
      </c>
      <c r="J14" s="28">
        <f t="shared" si="4"/>
        <v>0</v>
      </c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</row>
    <row r="15" spans="1:193" ht="23.25" customHeight="1" x14ac:dyDescent="0.5">
      <c r="A15" s="40"/>
      <c r="B15" s="41" t="s">
        <v>14</v>
      </c>
      <c r="C15" s="42">
        <f>SUM(D15+E15+F15+G15+H15+I15+J15)</f>
        <v>1.0146500000000001</v>
      </c>
      <c r="D15" s="48">
        <f t="shared" ref="D15:J15" si="5">ROUND(D14*5,5)</f>
        <v>1.315E-2</v>
      </c>
      <c r="E15" s="49">
        <f t="shared" si="5"/>
        <v>0.12525</v>
      </c>
      <c r="F15" s="49">
        <f t="shared" si="5"/>
        <v>0.29235</v>
      </c>
      <c r="G15" s="49">
        <f t="shared" si="5"/>
        <v>0.37774999999999997</v>
      </c>
      <c r="H15" s="49">
        <f t="shared" si="5"/>
        <v>0.16485</v>
      </c>
      <c r="I15" s="49">
        <f t="shared" si="5"/>
        <v>4.1300000000000003E-2</v>
      </c>
      <c r="J15" s="50">
        <f t="shared" si="5"/>
        <v>0</v>
      </c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</row>
    <row r="16" spans="1:193" ht="23.25" customHeight="1" x14ac:dyDescent="0.5">
      <c r="A16" s="22" t="s">
        <v>17</v>
      </c>
      <c r="B16" s="34" t="s">
        <v>12</v>
      </c>
      <c r="C16" s="18">
        <f>D16+E16+F16+G16+H16+I16+J16</f>
        <v>3899</v>
      </c>
      <c r="D16" s="45">
        <v>26</v>
      </c>
      <c r="E16" s="45">
        <v>201</v>
      </c>
      <c r="F16" s="45">
        <v>930</v>
      </c>
      <c r="G16" s="45">
        <v>1513</v>
      </c>
      <c r="H16" s="45">
        <v>938</v>
      </c>
      <c r="I16" s="45">
        <v>274</v>
      </c>
      <c r="J16" s="51">
        <v>17</v>
      </c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</row>
    <row r="17" spans="1:193" ht="23.25" customHeight="1" x14ac:dyDescent="0.5">
      <c r="A17" s="22"/>
      <c r="B17" s="17" t="s">
        <v>13</v>
      </c>
      <c r="C17" s="23">
        <f>SUM(D17:J17)</f>
        <v>106184</v>
      </c>
      <c r="D17" s="47">
        <v>9821</v>
      </c>
      <c r="E17" s="37">
        <v>12896</v>
      </c>
      <c r="F17" s="37">
        <v>15603</v>
      </c>
      <c r="G17" s="37">
        <v>15165</v>
      </c>
      <c r="H17" s="37">
        <v>15661</v>
      </c>
      <c r="I17" s="37">
        <v>17120</v>
      </c>
      <c r="J17" s="38">
        <v>19918</v>
      </c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</row>
    <row r="18" spans="1:193" ht="23.25" customHeight="1" x14ac:dyDescent="0.5">
      <c r="A18" s="22"/>
      <c r="B18" s="17"/>
      <c r="C18" s="39"/>
      <c r="D18" s="27">
        <f t="shared" ref="D18:J18" si="6">ROUND(D16/D17,5)</f>
        <v>2.65E-3</v>
      </c>
      <c r="E18" s="27">
        <f t="shared" si="6"/>
        <v>1.559E-2</v>
      </c>
      <c r="F18" s="27">
        <f t="shared" si="6"/>
        <v>5.96E-2</v>
      </c>
      <c r="G18" s="27">
        <f t="shared" si="6"/>
        <v>9.9769999999999998E-2</v>
      </c>
      <c r="H18" s="27">
        <f t="shared" si="6"/>
        <v>5.9889999999999999E-2</v>
      </c>
      <c r="I18" s="27">
        <f t="shared" si="6"/>
        <v>1.6E-2</v>
      </c>
      <c r="J18" s="28">
        <f t="shared" si="6"/>
        <v>8.4999999999999995E-4</v>
      </c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</row>
    <row r="19" spans="1:193" ht="23.25" customHeight="1" x14ac:dyDescent="0.5">
      <c r="A19" s="40"/>
      <c r="B19" s="41" t="s">
        <v>14</v>
      </c>
      <c r="C19" s="42">
        <f>SUM(D19+E19+F19+G19+H19+I19+J19)</f>
        <v>1.2717500000000002</v>
      </c>
      <c r="D19" s="43">
        <f t="shared" ref="D19:J19" si="7">ROUND(D18*5,5)</f>
        <v>1.325E-2</v>
      </c>
      <c r="E19" s="43">
        <f t="shared" si="7"/>
        <v>7.7950000000000005E-2</v>
      </c>
      <c r="F19" s="43">
        <f t="shared" si="7"/>
        <v>0.29799999999999999</v>
      </c>
      <c r="G19" s="43">
        <f t="shared" si="7"/>
        <v>0.49885000000000002</v>
      </c>
      <c r="H19" s="43">
        <f t="shared" si="7"/>
        <v>0.29944999999999999</v>
      </c>
      <c r="I19" s="43">
        <f t="shared" si="7"/>
        <v>0.08</v>
      </c>
      <c r="J19" s="44">
        <f t="shared" si="7"/>
        <v>4.2500000000000003E-3</v>
      </c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</row>
    <row r="20" spans="1:193" ht="23.25" customHeight="1" x14ac:dyDescent="0.5">
      <c r="A20" s="22" t="s">
        <v>18</v>
      </c>
      <c r="B20" s="34" t="s">
        <v>12</v>
      </c>
      <c r="C20" s="18">
        <f>D20+E20+F20+G20+H20+I20+J20</f>
        <v>4458</v>
      </c>
      <c r="D20" s="45">
        <v>27</v>
      </c>
      <c r="E20" s="45">
        <v>259</v>
      </c>
      <c r="F20" s="45">
        <v>1074</v>
      </c>
      <c r="G20" s="45">
        <v>1682</v>
      </c>
      <c r="H20" s="45">
        <v>1091</v>
      </c>
      <c r="I20" s="45">
        <v>320</v>
      </c>
      <c r="J20" s="51">
        <v>5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</row>
    <row r="21" spans="1:193" ht="23.25" customHeight="1" x14ac:dyDescent="0.5">
      <c r="A21" s="22"/>
      <c r="B21" s="17" t="s">
        <v>13</v>
      </c>
      <c r="C21" s="23">
        <f>SUM(D21:J21)</f>
        <v>133632</v>
      </c>
      <c r="D21" s="37">
        <v>13753</v>
      </c>
      <c r="E21" s="37">
        <v>15667</v>
      </c>
      <c r="F21" s="37">
        <v>16528</v>
      </c>
      <c r="G21" s="37">
        <v>17407</v>
      </c>
      <c r="H21" s="37">
        <v>19774</v>
      </c>
      <c r="I21" s="37">
        <v>23550</v>
      </c>
      <c r="J21" s="38">
        <v>26953</v>
      </c>
      <c r="K21" s="2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</row>
    <row r="22" spans="1:193" ht="23.25" customHeight="1" x14ac:dyDescent="0.5">
      <c r="A22" s="22"/>
      <c r="B22" s="17"/>
      <c r="C22" s="39" t="s">
        <v>2</v>
      </c>
      <c r="D22" s="27">
        <f t="shared" ref="D22:J22" si="8">ROUND(D20/D21,5)</f>
        <v>1.9599999999999999E-3</v>
      </c>
      <c r="E22" s="27">
        <f t="shared" si="8"/>
        <v>1.653E-2</v>
      </c>
      <c r="F22" s="27">
        <f t="shared" si="8"/>
        <v>6.4979999999999996E-2</v>
      </c>
      <c r="G22" s="27">
        <f t="shared" si="8"/>
        <v>9.6629999999999994E-2</v>
      </c>
      <c r="H22" s="27">
        <f t="shared" si="8"/>
        <v>5.5169999999999997E-2</v>
      </c>
      <c r="I22" s="27">
        <f t="shared" si="8"/>
        <v>1.359E-2</v>
      </c>
      <c r="J22" s="28">
        <f t="shared" si="8"/>
        <v>1.9000000000000001E-4</v>
      </c>
      <c r="K22" s="52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</row>
    <row r="23" spans="1:193" ht="23.25" customHeight="1" x14ac:dyDescent="0.5">
      <c r="A23" s="40"/>
      <c r="B23" s="41" t="s">
        <v>14</v>
      </c>
      <c r="C23" s="42">
        <f>SUM(D23+E23+F23+G23+H23+I23+J23)</f>
        <v>1.24525</v>
      </c>
      <c r="D23" s="43">
        <f t="shared" ref="D23:J23" si="9">ROUND(D22*5,5)</f>
        <v>9.7999999999999997E-3</v>
      </c>
      <c r="E23" s="43">
        <f t="shared" si="9"/>
        <v>8.2650000000000001E-2</v>
      </c>
      <c r="F23" s="43">
        <f t="shared" si="9"/>
        <v>0.32490000000000002</v>
      </c>
      <c r="G23" s="43">
        <f t="shared" si="9"/>
        <v>0.48315000000000002</v>
      </c>
      <c r="H23" s="43">
        <f t="shared" si="9"/>
        <v>0.27584999999999998</v>
      </c>
      <c r="I23" s="43">
        <f t="shared" si="9"/>
        <v>6.7949999999999997E-2</v>
      </c>
      <c r="J23" s="44">
        <f t="shared" si="9"/>
        <v>9.5E-4</v>
      </c>
      <c r="K23" s="53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</row>
    <row r="24" spans="1:193" ht="23.25" customHeight="1" x14ac:dyDescent="0.5">
      <c r="A24" s="22" t="s">
        <v>19</v>
      </c>
      <c r="B24" s="34" t="s">
        <v>12</v>
      </c>
      <c r="C24" s="18">
        <f>D24+E24+F24+G24+H24+I24+J24+K24</f>
        <v>202</v>
      </c>
      <c r="D24" s="45">
        <v>4</v>
      </c>
      <c r="E24" s="45">
        <v>24</v>
      </c>
      <c r="F24" s="45">
        <v>56</v>
      </c>
      <c r="G24" s="45">
        <v>60</v>
      </c>
      <c r="H24" s="45">
        <v>43</v>
      </c>
      <c r="I24" s="45">
        <v>15</v>
      </c>
      <c r="J24" s="46" t="s">
        <v>93</v>
      </c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</row>
    <row r="25" spans="1:193" ht="23.25" customHeight="1" x14ac:dyDescent="0.5">
      <c r="A25" s="22"/>
      <c r="B25" s="17" t="s">
        <v>13</v>
      </c>
      <c r="C25" s="23">
        <f>SUM(D25:J25)</f>
        <v>7031</v>
      </c>
      <c r="D25" s="37">
        <v>870</v>
      </c>
      <c r="E25" s="37">
        <v>684</v>
      </c>
      <c r="F25" s="37">
        <v>725</v>
      </c>
      <c r="G25" s="37">
        <v>843</v>
      </c>
      <c r="H25" s="37">
        <v>1023</v>
      </c>
      <c r="I25" s="37">
        <v>1402</v>
      </c>
      <c r="J25" s="38">
        <v>1484</v>
      </c>
      <c r="K25" s="21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</row>
    <row r="26" spans="1:193" ht="23.25" customHeight="1" x14ac:dyDescent="0.5">
      <c r="A26" s="22"/>
      <c r="B26" s="17"/>
      <c r="C26" s="39" t="s">
        <v>2</v>
      </c>
      <c r="D26" s="27">
        <f t="shared" ref="D26:J26" si="10">ROUND(D24/D25,5)</f>
        <v>4.5999999999999999E-3</v>
      </c>
      <c r="E26" s="27">
        <f t="shared" si="10"/>
        <v>3.5090000000000003E-2</v>
      </c>
      <c r="F26" s="27">
        <f t="shared" si="10"/>
        <v>7.7240000000000003E-2</v>
      </c>
      <c r="G26" s="27">
        <f t="shared" si="10"/>
        <v>7.1169999999999997E-2</v>
      </c>
      <c r="H26" s="27">
        <f t="shared" si="10"/>
        <v>4.2029999999999998E-2</v>
      </c>
      <c r="I26" s="27">
        <f t="shared" si="10"/>
        <v>1.0699999999999999E-2</v>
      </c>
      <c r="J26" s="28">
        <f t="shared" si="10"/>
        <v>0</v>
      </c>
      <c r="K26" s="52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</row>
    <row r="27" spans="1:193" ht="23.25" customHeight="1" x14ac:dyDescent="0.5">
      <c r="A27" s="40"/>
      <c r="B27" s="41" t="s">
        <v>14</v>
      </c>
      <c r="C27" s="42">
        <f>SUM(D27+E27+F27+G27+H27+I27+J27)</f>
        <v>1.2041500000000001</v>
      </c>
      <c r="D27" s="43">
        <f t="shared" ref="D27:J27" si="11">ROUND(D26*5,5)</f>
        <v>2.3E-2</v>
      </c>
      <c r="E27" s="43">
        <f t="shared" si="11"/>
        <v>0.17544999999999999</v>
      </c>
      <c r="F27" s="43">
        <f t="shared" si="11"/>
        <v>0.38619999999999999</v>
      </c>
      <c r="G27" s="43">
        <f t="shared" si="11"/>
        <v>0.35585</v>
      </c>
      <c r="H27" s="43">
        <f t="shared" si="11"/>
        <v>0.21015</v>
      </c>
      <c r="I27" s="43">
        <f t="shared" si="11"/>
        <v>5.3499999999999999E-2</v>
      </c>
      <c r="J27" s="44">
        <f t="shared" si="11"/>
        <v>0</v>
      </c>
      <c r="K27" s="53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</row>
    <row r="28" spans="1:193" ht="23.25" customHeight="1" x14ac:dyDescent="0.5">
      <c r="A28" s="22" t="s">
        <v>20</v>
      </c>
      <c r="B28" s="34" t="s">
        <v>12</v>
      </c>
      <c r="C28" s="18">
        <f>D28+E28+F28+G28+H28+I28+J28</f>
        <v>931</v>
      </c>
      <c r="D28" s="45">
        <v>14</v>
      </c>
      <c r="E28" s="45">
        <v>97</v>
      </c>
      <c r="F28" s="45">
        <v>282</v>
      </c>
      <c r="G28" s="45">
        <v>307</v>
      </c>
      <c r="H28" s="45">
        <v>189</v>
      </c>
      <c r="I28" s="45">
        <v>42</v>
      </c>
      <c r="J28" s="46" t="s">
        <v>93</v>
      </c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</row>
    <row r="29" spans="1:193" ht="23.25" customHeight="1" x14ac:dyDescent="0.5">
      <c r="A29" s="22"/>
      <c r="B29" s="17" t="s">
        <v>13</v>
      </c>
      <c r="C29" s="23">
        <f>SUM(D29:J29)</f>
        <v>25899</v>
      </c>
      <c r="D29" s="37">
        <v>3029</v>
      </c>
      <c r="E29" s="37">
        <v>2917</v>
      </c>
      <c r="F29" s="37">
        <v>2961</v>
      </c>
      <c r="G29" s="37">
        <v>3436</v>
      </c>
      <c r="H29" s="37">
        <v>3921</v>
      </c>
      <c r="I29" s="37">
        <v>4439</v>
      </c>
      <c r="J29" s="38">
        <v>5196</v>
      </c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</row>
    <row r="30" spans="1:193" ht="23.25" customHeight="1" x14ac:dyDescent="0.5">
      <c r="A30" s="22"/>
      <c r="B30" s="17"/>
      <c r="C30" s="39" t="s">
        <v>2</v>
      </c>
      <c r="D30" s="27">
        <f t="shared" ref="D30:J30" si="12">ROUND(D28/D29,5)</f>
        <v>4.62E-3</v>
      </c>
      <c r="E30" s="27">
        <f t="shared" si="12"/>
        <v>3.3250000000000002E-2</v>
      </c>
      <c r="F30" s="27">
        <f t="shared" si="12"/>
        <v>9.5240000000000005E-2</v>
      </c>
      <c r="G30" s="27">
        <f t="shared" si="12"/>
        <v>8.9349999999999999E-2</v>
      </c>
      <c r="H30" s="27">
        <f t="shared" si="12"/>
        <v>4.82E-2</v>
      </c>
      <c r="I30" s="27">
        <f t="shared" si="12"/>
        <v>9.4599999999999997E-3</v>
      </c>
      <c r="J30" s="28">
        <f t="shared" si="12"/>
        <v>0</v>
      </c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</row>
    <row r="31" spans="1:193" ht="23.25" customHeight="1" x14ac:dyDescent="0.5">
      <c r="A31" s="40"/>
      <c r="B31" s="41" t="s">
        <v>14</v>
      </c>
      <c r="C31" s="42">
        <f>SUM(D31+E31+F31+G31+H31+I31+J31)</f>
        <v>1.4005999999999998</v>
      </c>
      <c r="D31" s="43">
        <f t="shared" ref="D31:J31" si="13">ROUND(D30*5,5)</f>
        <v>2.3099999999999999E-2</v>
      </c>
      <c r="E31" s="43">
        <f t="shared" si="13"/>
        <v>0.16625000000000001</v>
      </c>
      <c r="F31" s="43">
        <f t="shared" si="13"/>
        <v>0.47620000000000001</v>
      </c>
      <c r="G31" s="43">
        <f t="shared" si="13"/>
        <v>0.44674999999999998</v>
      </c>
      <c r="H31" s="43">
        <f t="shared" si="13"/>
        <v>0.24099999999999999</v>
      </c>
      <c r="I31" s="43">
        <f t="shared" si="13"/>
        <v>4.7300000000000002E-2</v>
      </c>
      <c r="J31" s="44">
        <f t="shared" si="13"/>
        <v>0</v>
      </c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</row>
    <row r="32" spans="1:193" ht="23.25" customHeight="1" x14ac:dyDescent="0.5">
      <c r="A32" s="22" t="s">
        <v>21</v>
      </c>
      <c r="B32" s="34" t="s">
        <v>12</v>
      </c>
      <c r="C32" s="18">
        <f>D32+E32+F32+G32+H32+I32+J32</f>
        <v>3413</v>
      </c>
      <c r="D32" s="45">
        <v>20</v>
      </c>
      <c r="E32" s="45">
        <v>261</v>
      </c>
      <c r="F32" s="45">
        <v>891</v>
      </c>
      <c r="G32" s="45">
        <v>1248</v>
      </c>
      <c r="H32" s="45">
        <v>774</v>
      </c>
      <c r="I32" s="45">
        <v>210</v>
      </c>
      <c r="J32" s="51">
        <v>9</v>
      </c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</row>
    <row r="33" spans="1:193" ht="23.25" customHeight="1" x14ac:dyDescent="0.5">
      <c r="A33" s="22"/>
      <c r="B33" s="17" t="s">
        <v>13</v>
      </c>
      <c r="C33" s="23">
        <f>SUM(D33:J33)</f>
        <v>99362</v>
      </c>
      <c r="D33" s="37">
        <v>10575</v>
      </c>
      <c r="E33" s="37">
        <v>12535</v>
      </c>
      <c r="F33" s="37">
        <v>12878</v>
      </c>
      <c r="G33" s="37">
        <v>13133</v>
      </c>
      <c r="H33" s="37">
        <v>14172</v>
      </c>
      <c r="I33" s="37">
        <v>16038</v>
      </c>
      <c r="J33" s="38">
        <v>20031</v>
      </c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</row>
    <row r="34" spans="1:193" ht="23.25" customHeight="1" x14ac:dyDescent="0.5">
      <c r="A34" s="22"/>
      <c r="B34" s="17"/>
      <c r="C34" s="39"/>
      <c r="D34" s="27">
        <f t="shared" ref="D34:J34" si="14">ROUND(D32/D33,5)</f>
        <v>1.89E-3</v>
      </c>
      <c r="E34" s="27">
        <f t="shared" si="14"/>
        <v>2.0820000000000002E-2</v>
      </c>
      <c r="F34" s="27">
        <f t="shared" si="14"/>
        <v>6.9190000000000002E-2</v>
      </c>
      <c r="G34" s="27">
        <f t="shared" si="14"/>
        <v>9.5030000000000003E-2</v>
      </c>
      <c r="H34" s="27">
        <f t="shared" si="14"/>
        <v>5.4609999999999999E-2</v>
      </c>
      <c r="I34" s="27">
        <f t="shared" si="14"/>
        <v>1.3089999999999999E-2</v>
      </c>
      <c r="J34" s="28">
        <f t="shared" si="14"/>
        <v>4.4999999999999999E-4</v>
      </c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</row>
    <row r="35" spans="1:193" ht="23.25" customHeight="1" x14ac:dyDescent="0.5">
      <c r="A35" s="40"/>
      <c r="B35" s="41" t="s">
        <v>14</v>
      </c>
      <c r="C35" s="42">
        <f>SUM(D35+E35+F35+G35+H35+I35+J35)</f>
        <v>1.2754000000000001</v>
      </c>
      <c r="D35" s="43">
        <f t="shared" ref="D35:J35" si="15">ROUND(D34*5,5)</f>
        <v>9.4500000000000001E-3</v>
      </c>
      <c r="E35" s="43">
        <f t="shared" si="15"/>
        <v>0.1041</v>
      </c>
      <c r="F35" s="43">
        <f t="shared" si="15"/>
        <v>0.34594999999999998</v>
      </c>
      <c r="G35" s="43">
        <f t="shared" si="15"/>
        <v>0.47515000000000002</v>
      </c>
      <c r="H35" s="43">
        <f t="shared" si="15"/>
        <v>0.27305000000000001</v>
      </c>
      <c r="I35" s="43">
        <f t="shared" si="15"/>
        <v>6.5449999999999994E-2</v>
      </c>
      <c r="J35" s="44">
        <f t="shared" si="15"/>
        <v>2.2499999999999998E-3</v>
      </c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</row>
    <row r="36" spans="1:193" ht="23.25" customHeight="1" x14ac:dyDescent="0.5">
      <c r="A36" s="22" t="s">
        <v>22</v>
      </c>
      <c r="B36" s="34" t="s">
        <v>12</v>
      </c>
      <c r="C36" s="18">
        <f>D36+E36+F36+G36+H36+I36+J36</f>
        <v>775</v>
      </c>
      <c r="D36" s="45">
        <v>13</v>
      </c>
      <c r="E36" s="45">
        <v>115</v>
      </c>
      <c r="F36" s="45">
        <v>199</v>
      </c>
      <c r="G36" s="45">
        <v>257</v>
      </c>
      <c r="H36" s="45">
        <v>155</v>
      </c>
      <c r="I36" s="45">
        <v>35</v>
      </c>
      <c r="J36" s="46">
        <v>1</v>
      </c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</row>
    <row r="37" spans="1:193" ht="23.25" customHeight="1" x14ac:dyDescent="0.5">
      <c r="A37" s="22"/>
      <c r="B37" s="17" t="s">
        <v>13</v>
      </c>
      <c r="C37" s="23">
        <f>SUM(D37:J37)</f>
        <v>27735</v>
      </c>
      <c r="D37" s="37">
        <v>3471</v>
      </c>
      <c r="E37" s="37">
        <v>3374</v>
      </c>
      <c r="F37" s="37">
        <v>3033</v>
      </c>
      <c r="G37" s="37">
        <v>3285</v>
      </c>
      <c r="H37" s="37">
        <v>4010</v>
      </c>
      <c r="I37" s="37">
        <v>4959</v>
      </c>
      <c r="J37" s="38">
        <v>5603</v>
      </c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</row>
    <row r="38" spans="1:193" ht="23.25" customHeight="1" x14ac:dyDescent="0.5">
      <c r="A38" s="22"/>
      <c r="B38" s="17"/>
      <c r="C38" s="39" t="s">
        <v>2</v>
      </c>
      <c r="D38" s="27">
        <f t="shared" ref="D38:J38" si="16">ROUND(D36/D37,5)</f>
        <v>3.7499999999999999E-3</v>
      </c>
      <c r="E38" s="27">
        <f t="shared" si="16"/>
        <v>3.4079999999999999E-2</v>
      </c>
      <c r="F38" s="27">
        <f t="shared" si="16"/>
        <v>6.5610000000000002E-2</v>
      </c>
      <c r="G38" s="27">
        <f t="shared" si="16"/>
        <v>7.8229999999999994E-2</v>
      </c>
      <c r="H38" s="27">
        <f t="shared" si="16"/>
        <v>3.8649999999999997E-2</v>
      </c>
      <c r="I38" s="27">
        <f t="shared" si="16"/>
        <v>7.0600000000000003E-3</v>
      </c>
      <c r="J38" s="28">
        <f t="shared" si="16"/>
        <v>1.8000000000000001E-4</v>
      </c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</row>
    <row r="39" spans="1:193" ht="23.25" customHeight="1" x14ac:dyDescent="0.5">
      <c r="A39" s="40"/>
      <c r="B39" s="41" t="s">
        <v>14</v>
      </c>
      <c r="C39" s="42">
        <f>SUM(D39+E39+F39+G39+H39+I39+J39)</f>
        <v>1.1377999999999997</v>
      </c>
      <c r="D39" s="43">
        <f t="shared" ref="D39:J39" si="17">ROUND(D38*5,5)</f>
        <v>1.8749999999999999E-2</v>
      </c>
      <c r="E39" s="43">
        <f t="shared" si="17"/>
        <v>0.1704</v>
      </c>
      <c r="F39" s="43">
        <f t="shared" si="17"/>
        <v>0.32805000000000001</v>
      </c>
      <c r="G39" s="43">
        <f t="shared" si="17"/>
        <v>0.39115</v>
      </c>
      <c r="H39" s="43">
        <f t="shared" si="17"/>
        <v>0.19325000000000001</v>
      </c>
      <c r="I39" s="43">
        <f t="shared" si="17"/>
        <v>3.5299999999999998E-2</v>
      </c>
      <c r="J39" s="44">
        <f t="shared" si="17"/>
        <v>8.9999999999999998E-4</v>
      </c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</row>
    <row r="40" spans="1:193" ht="23.25" customHeight="1" x14ac:dyDescent="0.5">
      <c r="A40" s="22" t="s">
        <v>23</v>
      </c>
      <c r="B40" s="34" t="s">
        <v>12</v>
      </c>
      <c r="C40" s="18">
        <f>D40+E40+F40+G40+H40+I40+J40</f>
        <v>458</v>
      </c>
      <c r="D40" s="45">
        <v>6</v>
      </c>
      <c r="E40" s="45">
        <v>55</v>
      </c>
      <c r="F40" s="45">
        <v>130</v>
      </c>
      <c r="G40" s="45">
        <v>143</v>
      </c>
      <c r="H40" s="45">
        <v>106</v>
      </c>
      <c r="I40" s="45">
        <v>16</v>
      </c>
      <c r="J40" s="46">
        <v>2</v>
      </c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</row>
    <row r="41" spans="1:193" ht="23.25" customHeight="1" x14ac:dyDescent="0.5">
      <c r="A41" s="22"/>
      <c r="B41" s="17" t="s">
        <v>13</v>
      </c>
      <c r="C41" s="23">
        <f>SUM(D41:J41)</f>
        <v>15286</v>
      </c>
      <c r="D41" s="37">
        <v>1905</v>
      </c>
      <c r="E41" s="37">
        <v>1757</v>
      </c>
      <c r="F41" s="37">
        <v>1684</v>
      </c>
      <c r="G41" s="37">
        <v>1875</v>
      </c>
      <c r="H41" s="37">
        <v>2194</v>
      </c>
      <c r="I41" s="37">
        <v>2667</v>
      </c>
      <c r="J41" s="38">
        <v>3204</v>
      </c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</row>
    <row r="42" spans="1:193" ht="23.25" customHeight="1" x14ac:dyDescent="0.5">
      <c r="A42" s="22"/>
      <c r="B42" s="17"/>
      <c r="C42" s="39" t="s">
        <v>2</v>
      </c>
      <c r="D42" s="27">
        <f t="shared" ref="D42:J42" si="18">ROUND(D40/D41,5)</f>
        <v>3.15E-3</v>
      </c>
      <c r="E42" s="27">
        <f t="shared" si="18"/>
        <v>3.1300000000000001E-2</v>
      </c>
      <c r="F42" s="27">
        <f t="shared" si="18"/>
        <v>7.7200000000000005E-2</v>
      </c>
      <c r="G42" s="27">
        <f t="shared" si="18"/>
        <v>7.6270000000000004E-2</v>
      </c>
      <c r="H42" s="27">
        <f t="shared" si="18"/>
        <v>4.8309999999999999E-2</v>
      </c>
      <c r="I42" s="27">
        <f t="shared" si="18"/>
        <v>6.0000000000000001E-3</v>
      </c>
      <c r="J42" s="28">
        <f t="shared" si="18"/>
        <v>6.2E-4</v>
      </c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</row>
    <row r="43" spans="1:193" ht="23.25" customHeight="1" x14ac:dyDescent="0.5">
      <c r="A43" s="40"/>
      <c r="B43" s="41" t="s">
        <v>14</v>
      </c>
      <c r="C43" s="42">
        <f>SUM(D43+E43+F43+G43+H43+I43+J43)</f>
        <v>1.2142500000000001</v>
      </c>
      <c r="D43" s="43">
        <f t="shared" ref="D43:J43" si="19">ROUND(D42*5,5)</f>
        <v>1.575E-2</v>
      </c>
      <c r="E43" s="43">
        <f t="shared" si="19"/>
        <v>0.1565</v>
      </c>
      <c r="F43" s="43">
        <f t="shared" si="19"/>
        <v>0.38600000000000001</v>
      </c>
      <c r="G43" s="43">
        <f t="shared" si="19"/>
        <v>0.38135000000000002</v>
      </c>
      <c r="H43" s="43">
        <f t="shared" si="19"/>
        <v>0.24154999999999999</v>
      </c>
      <c r="I43" s="43">
        <f t="shared" si="19"/>
        <v>0.03</v>
      </c>
      <c r="J43" s="44">
        <f t="shared" si="19"/>
        <v>3.0999999999999999E-3</v>
      </c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</row>
    <row r="44" spans="1:193" ht="23.25" customHeight="1" x14ac:dyDescent="0.5">
      <c r="A44" s="22" t="s">
        <v>24</v>
      </c>
      <c r="B44" s="34" t="s">
        <v>12</v>
      </c>
      <c r="C44" s="18">
        <f>D44+E44+F44+G44+H44+I44+J44</f>
        <v>895</v>
      </c>
      <c r="D44" s="45">
        <v>14</v>
      </c>
      <c r="E44" s="45">
        <v>95</v>
      </c>
      <c r="F44" s="45">
        <v>215</v>
      </c>
      <c r="G44" s="45">
        <v>304</v>
      </c>
      <c r="H44" s="45">
        <v>233</v>
      </c>
      <c r="I44" s="45">
        <v>34</v>
      </c>
      <c r="J44" s="51" t="s">
        <v>93</v>
      </c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</row>
    <row r="45" spans="1:193" ht="23.25" customHeight="1" x14ac:dyDescent="0.5">
      <c r="A45" s="22"/>
      <c r="B45" s="17" t="s">
        <v>13</v>
      </c>
      <c r="C45" s="23">
        <f>SUM(D45:J45)</f>
        <v>27929</v>
      </c>
      <c r="D45" s="37">
        <v>2981</v>
      </c>
      <c r="E45" s="37">
        <v>4175</v>
      </c>
      <c r="F45" s="37">
        <v>3668</v>
      </c>
      <c r="G45" s="37">
        <v>3510</v>
      </c>
      <c r="H45" s="37">
        <v>4133</v>
      </c>
      <c r="I45" s="37">
        <v>4582</v>
      </c>
      <c r="J45" s="38">
        <v>4880</v>
      </c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</row>
    <row r="46" spans="1:193" ht="23.25" customHeight="1" x14ac:dyDescent="0.5">
      <c r="A46" s="22"/>
      <c r="B46" s="17"/>
      <c r="C46" s="39"/>
      <c r="D46" s="27">
        <f t="shared" ref="D46:J46" si="20">ROUND(D44/D45,5)</f>
        <v>4.7000000000000002E-3</v>
      </c>
      <c r="E46" s="27">
        <f t="shared" si="20"/>
        <v>2.2749999999999999E-2</v>
      </c>
      <c r="F46" s="27">
        <f t="shared" si="20"/>
        <v>5.8619999999999998E-2</v>
      </c>
      <c r="G46" s="27">
        <f t="shared" si="20"/>
        <v>8.6610000000000006E-2</v>
      </c>
      <c r="H46" s="27">
        <f t="shared" si="20"/>
        <v>5.638E-2</v>
      </c>
      <c r="I46" s="27">
        <f t="shared" si="20"/>
        <v>7.4200000000000004E-3</v>
      </c>
      <c r="J46" s="28">
        <f t="shared" si="20"/>
        <v>0</v>
      </c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</row>
    <row r="47" spans="1:193" ht="23.25" customHeight="1" x14ac:dyDescent="0.5">
      <c r="A47" s="40"/>
      <c r="B47" s="41" t="s">
        <v>14</v>
      </c>
      <c r="C47" s="42">
        <f>SUM(D47+E47+F47+G47+H47+I47+J47)</f>
        <v>1.1823999999999999</v>
      </c>
      <c r="D47" s="43">
        <f t="shared" ref="D47:J47" si="21">ROUND(D46*5,5)</f>
        <v>2.35E-2</v>
      </c>
      <c r="E47" s="43">
        <f t="shared" si="21"/>
        <v>0.11375</v>
      </c>
      <c r="F47" s="43">
        <f t="shared" si="21"/>
        <v>0.29310000000000003</v>
      </c>
      <c r="G47" s="43">
        <f t="shared" si="21"/>
        <v>0.43304999999999999</v>
      </c>
      <c r="H47" s="43">
        <f t="shared" si="21"/>
        <v>0.28189999999999998</v>
      </c>
      <c r="I47" s="43">
        <f t="shared" si="21"/>
        <v>3.7100000000000001E-2</v>
      </c>
      <c r="J47" s="44">
        <f t="shared" si="21"/>
        <v>0</v>
      </c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</row>
    <row r="48" spans="1:193" ht="23.25" customHeight="1" x14ac:dyDescent="0.5">
      <c r="A48" s="22" t="s">
        <v>25</v>
      </c>
      <c r="B48" s="34" t="s">
        <v>12</v>
      </c>
      <c r="C48" s="18">
        <f>D48+E48+F48+G48+H48+I48+J48</f>
        <v>886</v>
      </c>
      <c r="D48" s="45">
        <v>6</v>
      </c>
      <c r="E48" s="45">
        <v>73</v>
      </c>
      <c r="F48" s="45">
        <v>211</v>
      </c>
      <c r="G48" s="45">
        <v>318</v>
      </c>
      <c r="H48" s="45">
        <v>214</v>
      </c>
      <c r="I48" s="45">
        <v>61</v>
      </c>
      <c r="J48" s="46">
        <v>3</v>
      </c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</row>
    <row r="49" spans="1:193" ht="23.25" customHeight="1" x14ac:dyDescent="0.5">
      <c r="A49" s="22"/>
      <c r="B49" s="17" t="s">
        <v>13</v>
      </c>
      <c r="C49" s="23">
        <f>SUM(D49:J49)</f>
        <v>31354</v>
      </c>
      <c r="D49" s="37">
        <v>3733</v>
      </c>
      <c r="E49" s="37">
        <v>3732</v>
      </c>
      <c r="F49" s="37">
        <v>3288</v>
      </c>
      <c r="G49" s="37">
        <v>3837</v>
      </c>
      <c r="H49" s="37">
        <v>4562</v>
      </c>
      <c r="I49" s="37">
        <v>5543</v>
      </c>
      <c r="J49" s="38">
        <v>6659</v>
      </c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</row>
    <row r="50" spans="1:193" ht="23.25" customHeight="1" x14ac:dyDescent="0.5">
      <c r="A50" s="22"/>
      <c r="B50" s="17"/>
      <c r="C50" s="39" t="s">
        <v>2</v>
      </c>
      <c r="D50" s="27">
        <f t="shared" ref="D50:J50" si="22">ROUND(D48/D49,5)</f>
        <v>1.6100000000000001E-3</v>
      </c>
      <c r="E50" s="27">
        <f t="shared" si="22"/>
        <v>1.9560000000000001E-2</v>
      </c>
      <c r="F50" s="27">
        <f t="shared" si="22"/>
        <v>6.4170000000000005E-2</v>
      </c>
      <c r="G50" s="27">
        <f t="shared" si="22"/>
        <v>8.2879999999999995E-2</v>
      </c>
      <c r="H50" s="27">
        <f t="shared" si="22"/>
        <v>4.691E-2</v>
      </c>
      <c r="I50" s="27">
        <f t="shared" si="22"/>
        <v>1.0999999999999999E-2</v>
      </c>
      <c r="J50" s="28">
        <f t="shared" si="22"/>
        <v>4.4999999999999999E-4</v>
      </c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</row>
    <row r="51" spans="1:193" ht="23.25" customHeight="1" x14ac:dyDescent="0.5">
      <c r="A51" s="40"/>
      <c r="B51" s="41" t="s">
        <v>14</v>
      </c>
      <c r="C51" s="42">
        <f>SUM(D51+E51+F51+G51+H51+I51+J51)</f>
        <v>1.1329</v>
      </c>
      <c r="D51" s="43">
        <f t="shared" ref="D51:J51" si="23">ROUND(D50*5,5)</f>
        <v>8.0499999999999999E-3</v>
      </c>
      <c r="E51" s="43">
        <f t="shared" si="23"/>
        <v>9.7799999999999998E-2</v>
      </c>
      <c r="F51" s="43">
        <f t="shared" si="23"/>
        <v>0.32085000000000002</v>
      </c>
      <c r="G51" s="43">
        <f t="shared" si="23"/>
        <v>0.41439999999999999</v>
      </c>
      <c r="H51" s="43">
        <f t="shared" si="23"/>
        <v>0.23455000000000001</v>
      </c>
      <c r="I51" s="43">
        <f t="shared" si="23"/>
        <v>5.5E-2</v>
      </c>
      <c r="J51" s="44">
        <f t="shared" si="23"/>
        <v>2.2499999999999998E-3</v>
      </c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</row>
    <row r="52" spans="1:193" ht="23.25" customHeight="1" x14ac:dyDescent="0.5">
      <c r="A52" s="22" t="s">
        <v>26</v>
      </c>
      <c r="B52" s="34" t="s">
        <v>12</v>
      </c>
      <c r="C52" s="18">
        <f>D52+E52+F52+G52+H52+I52+J52</f>
        <v>289</v>
      </c>
      <c r="D52" s="45">
        <v>7</v>
      </c>
      <c r="E52" s="45">
        <v>44</v>
      </c>
      <c r="F52" s="45">
        <v>68</v>
      </c>
      <c r="G52" s="45">
        <v>95</v>
      </c>
      <c r="H52" s="45">
        <v>55</v>
      </c>
      <c r="I52" s="45">
        <v>20</v>
      </c>
      <c r="J52" s="46" t="s">
        <v>93</v>
      </c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</row>
    <row r="53" spans="1:193" ht="23.25" customHeight="1" x14ac:dyDescent="0.5">
      <c r="A53" s="22"/>
      <c r="B53" s="17" t="s">
        <v>13</v>
      </c>
      <c r="C53" s="23">
        <f>SUM(D53:J53)</f>
        <v>10247</v>
      </c>
      <c r="D53" s="37">
        <v>1271</v>
      </c>
      <c r="E53" s="37">
        <v>1317</v>
      </c>
      <c r="F53" s="37">
        <v>1191</v>
      </c>
      <c r="G53" s="37">
        <v>1368</v>
      </c>
      <c r="H53" s="37">
        <v>1482</v>
      </c>
      <c r="I53" s="37">
        <v>1664</v>
      </c>
      <c r="J53" s="38">
        <v>1954</v>
      </c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</row>
    <row r="54" spans="1:193" ht="23.25" customHeight="1" x14ac:dyDescent="0.5">
      <c r="A54" s="22"/>
      <c r="B54" s="17"/>
      <c r="C54" s="39"/>
      <c r="D54" s="27">
        <f t="shared" ref="D54:J54" si="24">ROUND(D52/D53,5)</f>
        <v>5.5100000000000001E-3</v>
      </c>
      <c r="E54" s="27">
        <f t="shared" si="24"/>
        <v>3.3410000000000002E-2</v>
      </c>
      <c r="F54" s="27">
        <f t="shared" si="24"/>
        <v>5.7090000000000002E-2</v>
      </c>
      <c r="G54" s="27">
        <f t="shared" si="24"/>
        <v>6.9440000000000002E-2</v>
      </c>
      <c r="H54" s="27">
        <f t="shared" si="24"/>
        <v>3.7109999999999997E-2</v>
      </c>
      <c r="I54" s="27">
        <f t="shared" si="24"/>
        <v>1.2019999999999999E-2</v>
      </c>
      <c r="J54" s="28">
        <f t="shared" si="24"/>
        <v>0</v>
      </c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</row>
    <row r="55" spans="1:193" ht="23.25" customHeight="1" x14ac:dyDescent="0.5">
      <c r="A55" s="40"/>
      <c r="B55" s="41" t="s">
        <v>14</v>
      </c>
      <c r="C55" s="42">
        <f>SUM(D55+E55+F55+G55+H55+I55+J55)</f>
        <v>1.0729</v>
      </c>
      <c r="D55" s="43">
        <f t="shared" ref="D55:J55" si="25">ROUND(D54*5,5)</f>
        <v>2.7550000000000002E-2</v>
      </c>
      <c r="E55" s="43">
        <f t="shared" si="25"/>
        <v>0.16705</v>
      </c>
      <c r="F55" s="43">
        <f t="shared" si="25"/>
        <v>0.28544999999999998</v>
      </c>
      <c r="G55" s="43">
        <f t="shared" si="25"/>
        <v>0.34720000000000001</v>
      </c>
      <c r="H55" s="43">
        <f t="shared" si="25"/>
        <v>0.18554999999999999</v>
      </c>
      <c r="I55" s="43">
        <f t="shared" si="25"/>
        <v>6.0100000000000001E-2</v>
      </c>
      <c r="J55" s="44">
        <f t="shared" si="25"/>
        <v>0</v>
      </c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</row>
    <row r="56" spans="1:193" ht="23.25" customHeight="1" x14ac:dyDescent="0.5">
      <c r="A56" s="22" t="s">
        <v>27</v>
      </c>
      <c r="B56" s="34" t="s">
        <v>12</v>
      </c>
      <c r="C56" s="18">
        <f>D56+E56+F56+G56+H56+I56+J56</f>
        <v>386</v>
      </c>
      <c r="D56" s="45">
        <v>8</v>
      </c>
      <c r="E56" s="45">
        <v>44</v>
      </c>
      <c r="F56" s="45">
        <v>94</v>
      </c>
      <c r="G56" s="45">
        <v>145</v>
      </c>
      <c r="H56" s="45">
        <v>71</v>
      </c>
      <c r="I56" s="45">
        <v>24</v>
      </c>
      <c r="J56" s="46" t="s">
        <v>93</v>
      </c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</row>
    <row r="57" spans="1:193" ht="23.25" customHeight="1" x14ac:dyDescent="0.5">
      <c r="A57" s="22"/>
      <c r="B57" s="17" t="s">
        <v>13</v>
      </c>
      <c r="C57" s="23">
        <f>SUM(D57:J57)</f>
        <v>11518</v>
      </c>
      <c r="D57" s="37">
        <v>1440</v>
      </c>
      <c r="E57" s="37">
        <v>1424</v>
      </c>
      <c r="F57" s="37">
        <v>1359</v>
      </c>
      <c r="G57" s="37">
        <v>1583</v>
      </c>
      <c r="H57" s="37">
        <v>1666</v>
      </c>
      <c r="I57" s="37">
        <v>1852</v>
      </c>
      <c r="J57" s="38">
        <v>2194</v>
      </c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</row>
    <row r="58" spans="1:193" ht="23.25" customHeight="1" x14ac:dyDescent="0.5">
      <c r="A58" s="22"/>
      <c r="B58" s="17"/>
      <c r="C58" s="39"/>
      <c r="D58" s="27">
        <f t="shared" ref="D58:J58" si="26">ROUND(D56/D57,5)</f>
        <v>5.5599999999999998E-3</v>
      </c>
      <c r="E58" s="27">
        <f t="shared" si="26"/>
        <v>3.09E-2</v>
      </c>
      <c r="F58" s="27">
        <f t="shared" si="26"/>
        <v>6.9169999999999995E-2</v>
      </c>
      <c r="G58" s="27">
        <f t="shared" si="26"/>
        <v>9.1600000000000001E-2</v>
      </c>
      <c r="H58" s="27">
        <f t="shared" si="26"/>
        <v>4.2619999999999998E-2</v>
      </c>
      <c r="I58" s="27">
        <f t="shared" si="26"/>
        <v>1.2959999999999999E-2</v>
      </c>
      <c r="J58" s="28">
        <f t="shared" si="26"/>
        <v>0</v>
      </c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</row>
    <row r="59" spans="1:193" ht="23.25" customHeight="1" x14ac:dyDescent="0.5">
      <c r="A59" s="40"/>
      <c r="B59" s="41" t="s">
        <v>14</v>
      </c>
      <c r="C59" s="42">
        <f>SUM(D59+E59+F59+G59+H59+I59+J59)</f>
        <v>1.2640500000000001</v>
      </c>
      <c r="D59" s="43">
        <f t="shared" ref="D59:J59" si="27">ROUND(D58*5,5)</f>
        <v>2.7799999999999998E-2</v>
      </c>
      <c r="E59" s="43">
        <f t="shared" si="27"/>
        <v>0.1545</v>
      </c>
      <c r="F59" s="43">
        <f t="shared" si="27"/>
        <v>0.34584999999999999</v>
      </c>
      <c r="G59" s="43">
        <f t="shared" si="27"/>
        <v>0.45800000000000002</v>
      </c>
      <c r="H59" s="43">
        <f t="shared" si="27"/>
        <v>0.21310000000000001</v>
      </c>
      <c r="I59" s="43">
        <f t="shared" si="27"/>
        <v>6.4799999999999996E-2</v>
      </c>
      <c r="J59" s="44">
        <f t="shared" si="27"/>
        <v>0</v>
      </c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</row>
    <row r="60" spans="1:193" ht="23.25" customHeight="1" x14ac:dyDescent="0.5">
      <c r="A60" s="22" t="s">
        <v>28</v>
      </c>
      <c r="B60" s="34" t="s">
        <v>12</v>
      </c>
      <c r="C60" s="18">
        <f>D60+E60+F60+G60+H60+I60+J60</f>
        <v>1380</v>
      </c>
      <c r="D60" s="45">
        <v>7</v>
      </c>
      <c r="E60" s="45">
        <v>61</v>
      </c>
      <c r="F60" s="45">
        <v>309</v>
      </c>
      <c r="G60" s="45">
        <v>551</v>
      </c>
      <c r="H60" s="45">
        <v>360</v>
      </c>
      <c r="I60" s="45">
        <v>86</v>
      </c>
      <c r="J60" s="51">
        <v>6</v>
      </c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</row>
    <row r="61" spans="1:193" ht="23.25" customHeight="1" x14ac:dyDescent="0.5">
      <c r="A61" s="22"/>
      <c r="B61" s="17" t="s">
        <v>13</v>
      </c>
      <c r="C61" s="23">
        <f>SUM(D61:J61)</f>
        <v>36291</v>
      </c>
      <c r="D61" s="37">
        <v>3940</v>
      </c>
      <c r="E61" s="37">
        <v>4294</v>
      </c>
      <c r="F61" s="37">
        <v>4267</v>
      </c>
      <c r="G61" s="37">
        <v>4862</v>
      </c>
      <c r="H61" s="37">
        <v>5419</v>
      </c>
      <c r="I61" s="37">
        <v>6360</v>
      </c>
      <c r="J61" s="38">
        <v>7149</v>
      </c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</row>
    <row r="62" spans="1:193" ht="23.25" customHeight="1" x14ac:dyDescent="0.5">
      <c r="A62" s="22"/>
      <c r="B62" s="17"/>
      <c r="C62" s="39" t="s">
        <v>2</v>
      </c>
      <c r="D62" s="27">
        <f t="shared" ref="D62:J62" si="28">ROUND(D60/D61,5)</f>
        <v>1.7799999999999999E-3</v>
      </c>
      <c r="E62" s="27">
        <f t="shared" si="28"/>
        <v>1.421E-2</v>
      </c>
      <c r="F62" s="27">
        <f t="shared" si="28"/>
        <v>7.2419999999999998E-2</v>
      </c>
      <c r="G62" s="27">
        <f t="shared" si="28"/>
        <v>0.11333</v>
      </c>
      <c r="H62" s="27">
        <f t="shared" si="28"/>
        <v>6.6430000000000003E-2</v>
      </c>
      <c r="I62" s="27">
        <f t="shared" si="28"/>
        <v>1.3520000000000001E-2</v>
      </c>
      <c r="J62" s="28">
        <f t="shared" si="28"/>
        <v>8.4000000000000003E-4</v>
      </c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</row>
    <row r="63" spans="1:193" ht="23.25" customHeight="1" x14ac:dyDescent="0.5">
      <c r="A63" s="40"/>
      <c r="B63" s="41" t="s">
        <v>14</v>
      </c>
      <c r="C63" s="42">
        <f>SUM(D63+E63+F63+G63+H63+I63+J63)</f>
        <v>1.4126499999999997</v>
      </c>
      <c r="D63" s="43">
        <f t="shared" ref="D63:J63" si="29">ROUND(D62*5,5)</f>
        <v>8.8999999999999999E-3</v>
      </c>
      <c r="E63" s="43">
        <f t="shared" si="29"/>
        <v>7.1050000000000002E-2</v>
      </c>
      <c r="F63" s="43">
        <f t="shared" si="29"/>
        <v>0.36209999999999998</v>
      </c>
      <c r="G63" s="43">
        <f t="shared" si="29"/>
        <v>0.56664999999999999</v>
      </c>
      <c r="H63" s="43">
        <f t="shared" si="29"/>
        <v>0.33215</v>
      </c>
      <c r="I63" s="43">
        <f t="shared" si="29"/>
        <v>6.7599999999999993E-2</v>
      </c>
      <c r="J63" s="44">
        <f t="shared" si="29"/>
        <v>4.1999999999999997E-3</v>
      </c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</row>
    <row r="64" spans="1:193" ht="23.25" customHeight="1" x14ac:dyDescent="0.5">
      <c r="A64" s="22" t="s">
        <v>92</v>
      </c>
      <c r="B64" s="34" t="s">
        <v>12</v>
      </c>
      <c r="C64" s="18">
        <f>D64+E64+F64+G64+H64+I64+J64</f>
        <v>3031</v>
      </c>
      <c r="D64" s="45">
        <v>21</v>
      </c>
      <c r="E64" s="45">
        <v>196</v>
      </c>
      <c r="F64" s="45">
        <v>709</v>
      </c>
      <c r="G64" s="45">
        <v>1167</v>
      </c>
      <c r="H64" s="45">
        <v>741</v>
      </c>
      <c r="I64" s="45">
        <v>195</v>
      </c>
      <c r="J64" s="51">
        <v>2</v>
      </c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</row>
    <row r="65" spans="1:193" ht="23.25" customHeight="1" x14ac:dyDescent="0.5">
      <c r="A65" s="22"/>
      <c r="B65" s="17" t="s">
        <v>13</v>
      </c>
      <c r="C65" s="23">
        <f>SUM(D65:J65)</f>
        <v>86186</v>
      </c>
      <c r="D65" s="37">
        <v>9203</v>
      </c>
      <c r="E65" s="37">
        <v>9848</v>
      </c>
      <c r="F65" s="37">
        <v>10273</v>
      </c>
      <c r="G65" s="37">
        <v>11599</v>
      </c>
      <c r="H65" s="37">
        <v>13437</v>
      </c>
      <c r="I65" s="37">
        <v>15153</v>
      </c>
      <c r="J65" s="38">
        <v>16673</v>
      </c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</row>
    <row r="66" spans="1:193" ht="23.25" customHeight="1" x14ac:dyDescent="0.5">
      <c r="A66" s="22"/>
      <c r="B66" s="17"/>
      <c r="C66" s="39"/>
      <c r="D66" s="27">
        <f t="shared" ref="D66:J66" si="30">ROUND(D64/D65,5)</f>
        <v>2.2799999999999999E-3</v>
      </c>
      <c r="E66" s="27">
        <f t="shared" si="30"/>
        <v>1.9900000000000001E-2</v>
      </c>
      <c r="F66" s="27">
        <f t="shared" si="30"/>
        <v>6.9019999999999998E-2</v>
      </c>
      <c r="G66" s="27">
        <f t="shared" si="30"/>
        <v>0.10061</v>
      </c>
      <c r="H66" s="27">
        <f t="shared" si="30"/>
        <v>5.5149999999999998E-2</v>
      </c>
      <c r="I66" s="27">
        <f t="shared" si="30"/>
        <v>1.2869999999999999E-2</v>
      </c>
      <c r="J66" s="28">
        <f t="shared" si="30"/>
        <v>1.2E-4</v>
      </c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</row>
    <row r="67" spans="1:193" ht="23.25" customHeight="1" x14ac:dyDescent="0.5">
      <c r="A67" s="40"/>
      <c r="B67" s="41" t="s">
        <v>14</v>
      </c>
      <c r="C67" s="42">
        <f>SUM(D67+E67+F67+G67+H67+I67+J67)</f>
        <v>1.2997499999999997</v>
      </c>
      <c r="D67" s="43">
        <f t="shared" ref="D67:J67" si="31">ROUND(D66*5,5)</f>
        <v>1.14E-2</v>
      </c>
      <c r="E67" s="43">
        <f t="shared" si="31"/>
        <v>9.9500000000000005E-2</v>
      </c>
      <c r="F67" s="43">
        <f t="shared" si="31"/>
        <v>0.34510000000000002</v>
      </c>
      <c r="G67" s="43">
        <f t="shared" si="31"/>
        <v>0.50305</v>
      </c>
      <c r="H67" s="43">
        <f t="shared" si="31"/>
        <v>0.27575</v>
      </c>
      <c r="I67" s="43">
        <f t="shared" si="31"/>
        <v>6.4350000000000004E-2</v>
      </c>
      <c r="J67" s="44">
        <f t="shared" si="31"/>
        <v>5.9999999999999995E-4</v>
      </c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</row>
    <row r="68" spans="1:193" ht="23.25" customHeight="1" x14ac:dyDescent="0.5">
      <c r="A68" s="22" t="s">
        <v>29</v>
      </c>
      <c r="B68" s="34" t="s">
        <v>12</v>
      </c>
      <c r="C68" s="18">
        <f>D68+E68+F68+G68+H68+I68+J68</f>
        <v>44</v>
      </c>
      <c r="D68" s="45" t="s">
        <v>93</v>
      </c>
      <c r="E68" s="45">
        <v>3</v>
      </c>
      <c r="F68" s="45">
        <v>11</v>
      </c>
      <c r="G68" s="45">
        <v>17</v>
      </c>
      <c r="H68" s="45">
        <v>10</v>
      </c>
      <c r="I68" s="45">
        <v>3</v>
      </c>
      <c r="J68" s="46" t="s">
        <v>93</v>
      </c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</row>
    <row r="69" spans="1:193" ht="23.25" customHeight="1" x14ac:dyDescent="0.5">
      <c r="A69" s="22"/>
      <c r="B69" s="17" t="s">
        <v>13</v>
      </c>
      <c r="C69" s="23">
        <f>SUM(D69:J69)</f>
        <v>2081</v>
      </c>
      <c r="D69" s="37">
        <v>313</v>
      </c>
      <c r="E69" s="37">
        <v>261</v>
      </c>
      <c r="F69" s="37">
        <v>166</v>
      </c>
      <c r="G69" s="37">
        <v>230</v>
      </c>
      <c r="H69" s="37">
        <v>302</v>
      </c>
      <c r="I69" s="37">
        <v>372</v>
      </c>
      <c r="J69" s="38">
        <v>437</v>
      </c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</row>
    <row r="70" spans="1:193" ht="23.25" customHeight="1" x14ac:dyDescent="0.5">
      <c r="A70" s="22"/>
      <c r="B70" s="17"/>
      <c r="C70" s="39"/>
      <c r="D70" s="27">
        <f t="shared" ref="D70:J70" si="32">ROUND(D68/D69,5)</f>
        <v>0</v>
      </c>
      <c r="E70" s="27">
        <f t="shared" si="32"/>
        <v>1.149E-2</v>
      </c>
      <c r="F70" s="27">
        <f t="shared" si="32"/>
        <v>6.6269999999999996E-2</v>
      </c>
      <c r="G70" s="27">
        <f t="shared" si="32"/>
        <v>7.3910000000000003E-2</v>
      </c>
      <c r="H70" s="27">
        <f t="shared" si="32"/>
        <v>3.3110000000000001E-2</v>
      </c>
      <c r="I70" s="27">
        <f t="shared" si="32"/>
        <v>8.0599999999999995E-3</v>
      </c>
      <c r="J70" s="28">
        <f t="shared" si="32"/>
        <v>0</v>
      </c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</row>
    <row r="71" spans="1:193" ht="23.25" customHeight="1" x14ac:dyDescent="0.5">
      <c r="A71" s="40"/>
      <c r="B71" s="41" t="s">
        <v>14</v>
      </c>
      <c r="C71" s="42">
        <f>SUM(D71+E71+F71+G71+H71+I71+J71)</f>
        <v>0.96419999999999995</v>
      </c>
      <c r="D71" s="43">
        <f t="shared" ref="D71:J71" si="33">ROUND(D70*5,5)</f>
        <v>0</v>
      </c>
      <c r="E71" s="43">
        <f t="shared" si="33"/>
        <v>5.7450000000000001E-2</v>
      </c>
      <c r="F71" s="43">
        <f t="shared" si="33"/>
        <v>0.33134999999999998</v>
      </c>
      <c r="G71" s="43">
        <f t="shared" si="33"/>
        <v>0.36954999999999999</v>
      </c>
      <c r="H71" s="43">
        <f t="shared" si="33"/>
        <v>0.16555</v>
      </c>
      <c r="I71" s="43">
        <f t="shared" si="33"/>
        <v>4.0300000000000002E-2</v>
      </c>
      <c r="J71" s="44">
        <f t="shared" si="33"/>
        <v>0</v>
      </c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</row>
    <row r="72" spans="1:193" ht="23.25" customHeight="1" x14ac:dyDescent="0.5">
      <c r="A72" s="22" t="s">
        <v>30</v>
      </c>
      <c r="B72" s="34" t="s">
        <v>12</v>
      </c>
      <c r="C72" s="18">
        <f>D72+E72+F72+G72+H72+I72+J72</f>
        <v>1674</v>
      </c>
      <c r="D72" s="45">
        <v>25</v>
      </c>
      <c r="E72" s="45">
        <v>207</v>
      </c>
      <c r="F72" s="45">
        <v>455</v>
      </c>
      <c r="G72" s="45">
        <v>567</v>
      </c>
      <c r="H72" s="45">
        <v>345</v>
      </c>
      <c r="I72" s="45">
        <v>72</v>
      </c>
      <c r="J72" s="46">
        <v>3</v>
      </c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</row>
    <row r="73" spans="1:193" ht="23.25" customHeight="1" x14ac:dyDescent="0.5">
      <c r="A73" s="22"/>
      <c r="B73" s="17" t="s">
        <v>13</v>
      </c>
      <c r="C73" s="23">
        <f>SUM(D73:J73)</f>
        <v>49034</v>
      </c>
      <c r="D73" s="37">
        <v>5981</v>
      </c>
      <c r="E73" s="37">
        <v>5961</v>
      </c>
      <c r="F73" s="37">
        <v>5793</v>
      </c>
      <c r="G73" s="37">
        <v>6245</v>
      </c>
      <c r="H73" s="37">
        <v>7178</v>
      </c>
      <c r="I73" s="37">
        <v>8162</v>
      </c>
      <c r="J73" s="38">
        <v>9714</v>
      </c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</row>
    <row r="74" spans="1:193" ht="23.25" customHeight="1" x14ac:dyDescent="0.5">
      <c r="A74" s="22"/>
      <c r="B74" s="17"/>
      <c r="C74" s="39"/>
      <c r="D74" s="27">
        <f t="shared" ref="D74:J74" si="34">ROUND(D72/D73,5)</f>
        <v>4.1799999999999997E-3</v>
      </c>
      <c r="E74" s="27">
        <f t="shared" si="34"/>
        <v>3.4729999999999997E-2</v>
      </c>
      <c r="F74" s="27">
        <f t="shared" si="34"/>
        <v>7.8539999999999999E-2</v>
      </c>
      <c r="G74" s="27">
        <f t="shared" si="34"/>
        <v>9.0789999999999996E-2</v>
      </c>
      <c r="H74" s="27">
        <f t="shared" si="34"/>
        <v>4.8059999999999999E-2</v>
      </c>
      <c r="I74" s="27">
        <f t="shared" si="34"/>
        <v>8.8199999999999997E-3</v>
      </c>
      <c r="J74" s="28">
        <f t="shared" si="34"/>
        <v>3.1E-4</v>
      </c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</row>
    <row r="75" spans="1:193" ht="23.25" customHeight="1" x14ac:dyDescent="0.5">
      <c r="A75" s="22"/>
      <c r="B75" s="29" t="s">
        <v>14</v>
      </c>
      <c r="C75" s="30">
        <f>SUM(D75+E75+F75+G75+H75+I75+J75)</f>
        <v>1.3271500000000001</v>
      </c>
      <c r="D75" s="31">
        <f t="shared" ref="D75:J75" si="35">ROUND(D74*5,5)</f>
        <v>2.0899999999999998E-2</v>
      </c>
      <c r="E75" s="31">
        <f t="shared" si="35"/>
        <v>0.17365</v>
      </c>
      <c r="F75" s="31">
        <f t="shared" si="35"/>
        <v>0.39269999999999999</v>
      </c>
      <c r="G75" s="31">
        <f t="shared" si="35"/>
        <v>0.45395000000000002</v>
      </c>
      <c r="H75" s="31">
        <f t="shared" si="35"/>
        <v>0.24030000000000001</v>
      </c>
      <c r="I75" s="31">
        <f t="shared" si="35"/>
        <v>4.41E-2</v>
      </c>
      <c r="J75" s="32">
        <f t="shared" si="35"/>
        <v>1.5499999999999999E-3</v>
      </c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</row>
    <row r="76" spans="1:193" ht="23.25" customHeight="1" x14ac:dyDescent="0.5">
      <c r="A76" s="33" t="s">
        <v>31</v>
      </c>
      <c r="B76" s="34" t="s">
        <v>12</v>
      </c>
      <c r="C76" s="18">
        <f>D76+E76+F76+G76+H76+I76+J76</f>
        <v>2019</v>
      </c>
      <c r="D76" s="35">
        <v>5</v>
      </c>
      <c r="E76" s="35">
        <v>76</v>
      </c>
      <c r="F76" s="35">
        <v>422</v>
      </c>
      <c r="G76" s="35">
        <v>875</v>
      </c>
      <c r="H76" s="35">
        <v>514</v>
      </c>
      <c r="I76" s="35">
        <v>123</v>
      </c>
      <c r="J76" s="36">
        <v>4</v>
      </c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</row>
    <row r="77" spans="1:193" ht="23.25" customHeight="1" x14ac:dyDescent="0.5">
      <c r="A77" s="22"/>
      <c r="B77" s="17" t="s">
        <v>13</v>
      </c>
      <c r="C77" s="23">
        <f>SUM(D77:J77)</f>
        <v>42543</v>
      </c>
      <c r="D77" s="37">
        <v>3886</v>
      </c>
      <c r="E77" s="37">
        <v>3969</v>
      </c>
      <c r="F77" s="37">
        <v>4991</v>
      </c>
      <c r="G77" s="37">
        <v>6759</v>
      </c>
      <c r="H77" s="37">
        <v>7695</v>
      </c>
      <c r="I77" s="37">
        <v>7732</v>
      </c>
      <c r="J77" s="38">
        <v>7511</v>
      </c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7"/>
    </row>
    <row r="78" spans="1:193" ht="23.25" customHeight="1" x14ac:dyDescent="0.5">
      <c r="A78" s="22"/>
      <c r="B78" s="17"/>
      <c r="C78" s="39"/>
      <c r="D78" s="27">
        <f t="shared" ref="D78:J78" si="36">ROUND(D76/D77,5)</f>
        <v>1.2899999999999999E-3</v>
      </c>
      <c r="E78" s="27">
        <f t="shared" si="36"/>
        <v>1.915E-2</v>
      </c>
      <c r="F78" s="27">
        <f t="shared" si="36"/>
        <v>8.455E-2</v>
      </c>
      <c r="G78" s="27">
        <f t="shared" si="36"/>
        <v>0.12945999999999999</v>
      </c>
      <c r="H78" s="27">
        <f t="shared" si="36"/>
        <v>6.6799999999999998E-2</v>
      </c>
      <c r="I78" s="27">
        <f t="shared" si="36"/>
        <v>1.5910000000000001E-2</v>
      </c>
      <c r="J78" s="28">
        <f t="shared" si="36"/>
        <v>5.2999999999999998E-4</v>
      </c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</row>
    <row r="79" spans="1:193" ht="23.25" customHeight="1" x14ac:dyDescent="0.5">
      <c r="A79" s="40"/>
      <c r="B79" s="41" t="s">
        <v>14</v>
      </c>
      <c r="C79" s="42">
        <f>SUM(D79+E79+F79+G79+H79+I79+J79)</f>
        <v>1.5884500000000001</v>
      </c>
      <c r="D79" s="43">
        <f t="shared" ref="D79:J79" si="37">ROUND(D78*5,5)</f>
        <v>6.45E-3</v>
      </c>
      <c r="E79" s="43">
        <f t="shared" si="37"/>
        <v>9.5750000000000002E-2</v>
      </c>
      <c r="F79" s="43">
        <f t="shared" si="37"/>
        <v>0.42275000000000001</v>
      </c>
      <c r="G79" s="43">
        <f t="shared" si="37"/>
        <v>0.64729999999999999</v>
      </c>
      <c r="H79" s="43">
        <f t="shared" si="37"/>
        <v>0.33400000000000002</v>
      </c>
      <c r="I79" s="43">
        <f t="shared" si="37"/>
        <v>7.9549999999999996E-2</v>
      </c>
      <c r="J79" s="44">
        <f t="shared" si="37"/>
        <v>2.65E-3</v>
      </c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</row>
    <row r="80" spans="1:193" ht="23.25" customHeight="1" x14ac:dyDescent="0.5">
      <c r="A80" s="22" t="s">
        <v>32</v>
      </c>
      <c r="B80" s="17" t="s">
        <v>12</v>
      </c>
      <c r="C80" s="54">
        <f>D80+E80+F80+G80+H80+I80+J80</f>
        <v>1376</v>
      </c>
      <c r="D80" s="45">
        <v>15</v>
      </c>
      <c r="E80" s="45">
        <v>103</v>
      </c>
      <c r="F80" s="45">
        <v>335</v>
      </c>
      <c r="G80" s="45">
        <v>512</v>
      </c>
      <c r="H80" s="45">
        <v>331</v>
      </c>
      <c r="I80" s="45">
        <v>77</v>
      </c>
      <c r="J80" s="46">
        <v>3</v>
      </c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</row>
    <row r="81" spans="1:193" ht="23.25" customHeight="1" x14ac:dyDescent="0.5">
      <c r="A81" s="22"/>
      <c r="B81" s="17" t="s">
        <v>13</v>
      </c>
      <c r="C81" s="23">
        <f>SUM(D81:J81)</f>
        <v>40847</v>
      </c>
      <c r="D81" s="37">
        <v>4972</v>
      </c>
      <c r="E81" s="37">
        <v>4861</v>
      </c>
      <c r="F81" s="37">
        <v>4585</v>
      </c>
      <c r="G81" s="37">
        <v>5015</v>
      </c>
      <c r="H81" s="37">
        <v>5753</v>
      </c>
      <c r="I81" s="37">
        <v>6945</v>
      </c>
      <c r="J81" s="38">
        <v>8716</v>
      </c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</row>
    <row r="82" spans="1:193" ht="23.25" customHeight="1" x14ac:dyDescent="0.5">
      <c r="A82" s="22"/>
      <c r="B82" s="17"/>
      <c r="C82" s="39"/>
      <c r="D82" s="27">
        <f t="shared" ref="D82:J82" si="38">ROUND(D80/D81,5)</f>
        <v>3.0200000000000001E-3</v>
      </c>
      <c r="E82" s="27">
        <f t="shared" si="38"/>
        <v>2.1190000000000001E-2</v>
      </c>
      <c r="F82" s="27">
        <f t="shared" si="38"/>
        <v>7.306E-2</v>
      </c>
      <c r="G82" s="27">
        <f t="shared" si="38"/>
        <v>0.10209</v>
      </c>
      <c r="H82" s="27">
        <f t="shared" si="38"/>
        <v>5.7540000000000001E-2</v>
      </c>
      <c r="I82" s="27">
        <f t="shared" si="38"/>
        <v>1.1089999999999999E-2</v>
      </c>
      <c r="J82" s="28">
        <f t="shared" si="38"/>
        <v>3.4000000000000002E-4</v>
      </c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</row>
    <row r="83" spans="1:193" ht="23.25" customHeight="1" x14ac:dyDescent="0.5">
      <c r="A83" s="22"/>
      <c r="B83" s="29" t="s">
        <v>14</v>
      </c>
      <c r="C83" s="30">
        <f>SUM(D83+E83+F83+G83+H83+I83+J83)</f>
        <v>1.34165</v>
      </c>
      <c r="D83" s="31">
        <f t="shared" ref="D83:J83" si="39">ROUND(D82*5,5)</f>
        <v>1.5100000000000001E-2</v>
      </c>
      <c r="E83" s="31">
        <f t="shared" si="39"/>
        <v>0.10595</v>
      </c>
      <c r="F83" s="31">
        <f t="shared" si="39"/>
        <v>0.36530000000000001</v>
      </c>
      <c r="G83" s="31">
        <f t="shared" si="39"/>
        <v>0.51044999999999996</v>
      </c>
      <c r="H83" s="31">
        <f t="shared" si="39"/>
        <v>0.28770000000000001</v>
      </c>
      <c r="I83" s="31">
        <f t="shared" si="39"/>
        <v>5.5449999999999999E-2</v>
      </c>
      <c r="J83" s="32">
        <f t="shared" si="39"/>
        <v>1.6999999999999999E-3</v>
      </c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</row>
    <row r="84" spans="1:193" ht="23.25" customHeight="1" x14ac:dyDescent="0.5">
      <c r="A84" s="33" t="s">
        <v>33</v>
      </c>
      <c r="B84" s="34" t="s">
        <v>12</v>
      </c>
      <c r="C84" s="18">
        <f>D84+E84+F84+G84+H84+I84+J84</f>
        <v>716</v>
      </c>
      <c r="D84" s="35">
        <v>5</v>
      </c>
      <c r="E84" s="35">
        <v>53</v>
      </c>
      <c r="F84" s="35">
        <v>178</v>
      </c>
      <c r="G84" s="35">
        <v>252</v>
      </c>
      <c r="H84" s="35">
        <v>180</v>
      </c>
      <c r="I84" s="35">
        <v>48</v>
      </c>
      <c r="J84" s="36" t="s">
        <v>93</v>
      </c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</row>
    <row r="85" spans="1:193" ht="23.25" customHeight="1" x14ac:dyDescent="0.5">
      <c r="A85" s="22"/>
      <c r="B85" s="17" t="s">
        <v>13</v>
      </c>
      <c r="C85" s="23">
        <f>SUM(D85:J85)</f>
        <v>24742</v>
      </c>
      <c r="D85" s="55">
        <v>2978</v>
      </c>
      <c r="E85" s="55">
        <v>2979</v>
      </c>
      <c r="F85" s="55">
        <v>2621</v>
      </c>
      <c r="G85" s="55">
        <v>2849</v>
      </c>
      <c r="H85" s="55">
        <v>3388</v>
      </c>
      <c r="I85" s="55">
        <v>4401</v>
      </c>
      <c r="J85" s="56">
        <v>5526</v>
      </c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</row>
    <row r="86" spans="1:193" ht="23.25" customHeight="1" x14ac:dyDescent="0.5">
      <c r="A86" s="22"/>
      <c r="B86" s="17"/>
      <c r="C86" s="39" t="s">
        <v>2</v>
      </c>
      <c r="D86" s="27">
        <f t="shared" ref="D86:J86" si="40">ROUND(D84/D85,5)</f>
        <v>1.6800000000000001E-3</v>
      </c>
      <c r="E86" s="27">
        <f t="shared" si="40"/>
        <v>1.779E-2</v>
      </c>
      <c r="F86" s="27">
        <f t="shared" si="40"/>
        <v>6.7909999999999998E-2</v>
      </c>
      <c r="G86" s="27">
        <f t="shared" si="40"/>
        <v>8.8450000000000001E-2</v>
      </c>
      <c r="H86" s="27">
        <f t="shared" si="40"/>
        <v>5.3129999999999997E-2</v>
      </c>
      <c r="I86" s="27">
        <f t="shared" si="40"/>
        <v>1.091E-2</v>
      </c>
      <c r="J86" s="28">
        <f t="shared" si="40"/>
        <v>0</v>
      </c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</row>
    <row r="87" spans="1:193" ht="23.25" customHeight="1" thickBot="1" x14ac:dyDescent="0.55000000000000004">
      <c r="A87" s="57"/>
      <c r="B87" s="58" t="s">
        <v>14</v>
      </c>
      <c r="C87" s="59">
        <f>SUM(D87+E87+F87+G87+H87+I87+J87)</f>
        <v>1.1993500000000001</v>
      </c>
      <c r="D87" s="60">
        <f t="shared" ref="D87:J87" si="41">ROUND(D86*5,5)</f>
        <v>8.3999999999999995E-3</v>
      </c>
      <c r="E87" s="60">
        <f t="shared" si="41"/>
        <v>8.8950000000000001E-2</v>
      </c>
      <c r="F87" s="60">
        <f t="shared" si="41"/>
        <v>0.33955000000000002</v>
      </c>
      <c r="G87" s="60">
        <f t="shared" si="41"/>
        <v>0.44224999999999998</v>
      </c>
      <c r="H87" s="60">
        <f t="shared" si="41"/>
        <v>0.26565</v>
      </c>
      <c r="I87" s="60">
        <f t="shared" si="41"/>
        <v>5.4550000000000001E-2</v>
      </c>
      <c r="J87" s="61">
        <f t="shared" si="41"/>
        <v>0</v>
      </c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</row>
    <row r="88" spans="1:193" ht="33.75" thickBot="1" x14ac:dyDescent="0.7">
      <c r="B88" s="5"/>
      <c r="J88" s="9" t="s">
        <v>34</v>
      </c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</row>
    <row r="89" spans="1:193" ht="36" customHeight="1" x14ac:dyDescent="0.5">
      <c r="A89" s="10" t="s">
        <v>1</v>
      </c>
      <c r="B89" s="11" t="s">
        <v>2</v>
      </c>
      <c r="C89" s="12" t="s">
        <v>3</v>
      </c>
      <c r="D89" s="13" t="s">
        <v>4</v>
      </c>
      <c r="E89" s="13" t="s">
        <v>5</v>
      </c>
      <c r="F89" s="13" t="s">
        <v>6</v>
      </c>
      <c r="G89" s="13" t="s">
        <v>7</v>
      </c>
      <c r="H89" s="13" t="s">
        <v>8</v>
      </c>
      <c r="I89" s="13" t="s">
        <v>9</v>
      </c>
      <c r="J89" s="14" t="s">
        <v>10</v>
      </c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</row>
    <row r="90" spans="1:193" ht="24.75" customHeight="1" x14ac:dyDescent="0.5">
      <c r="A90" s="33" t="s">
        <v>35</v>
      </c>
      <c r="B90" s="34" t="s">
        <v>12</v>
      </c>
      <c r="C90" s="18">
        <f>D90+E90+F90+G90+H90+I90+J90</f>
        <v>169</v>
      </c>
      <c r="D90" s="45">
        <v>2</v>
      </c>
      <c r="E90" s="45">
        <v>12</v>
      </c>
      <c r="F90" s="45">
        <v>51</v>
      </c>
      <c r="G90" s="45">
        <v>58</v>
      </c>
      <c r="H90" s="45">
        <v>34</v>
      </c>
      <c r="I90" s="45">
        <v>12</v>
      </c>
      <c r="J90" s="46" t="s">
        <v>93</v>
      </c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</row>
    <row r="91" spans="1:193" ht="24.75" customHeight="1" x14ac:dyDescent="0.5">
      <c r="A91" s="22"/>
      <c r="B91" s="17" t="s">
        <v>13</v>
      </c>
      <c r="C91" s="23">
        <f>SUM(D91:J91)</f>
        <v>5371</v>
      </c>
      <c r="D91" s="37">
        <v>620</v>
      </c>
      <c r="E91" s="37">
        <v>814</v>
      </c>
      <c r="F91" s="37">
        <v>690</v>
      </c>
      <c r="G91" s="37">
        <v>628</v>
      </c>
      <c r="H91" s="37">
        <v>707</v>
      </c>
      <c r="I91" s="37">
        <v>904</v>
      </c>
      <c r="J91" s="38">
        <v>1008</v>
      </c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  <c r="GF91" s="7"/>
      <c r="GG91" s="7"/>
      <c r="GH91" s="7"/>
      <c r="GI91" s="7"/>
      <c r="GJ91" s="7"/>
      <c r="GK91" s="7"/>
    </row>
    <row r="92" spans="1:193" ht="24.75" customHeight="1" x14ac:dyDescent="0.5">
      <c r="A92" s="22"/>
      <c r="B92" s="17"/>
      <c r="C92" s="39"/>
      <c r="D92" s="27">
        <f t="shared" ref="D92:J92" si="42">ROUND(D90/D91,5)</f>
        <v>3.2299999999999998E-3</v>
      </c>
      <c r="E92" s="27">
        <f t="shared" si="42"/>
        <v>1.474E-2</v>
      </c>
      <c r="F92" s="27">
        <f t="shared" si="42"/>
        <v>7.3910000000000003E-2</v>
      </c>
      <c r="G92" s="27">
        <f t="shared" si="42"/>
        <v>9.2359999999999998E-2</v>
      </c>
      <c r="H92" s="27">
        <f t="shared" si="42"/>
        <v>4.8090000000000001E-2</v>
      </c>
      <c r="I92" s="27">
        <f t="shared" si="42"/>
        <v>1.3270000000000001E-2</v>
      </c>
      <c r="J92" s="28">
        <f t="shared" si="42"/>
        <v>0</v>
      </c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7"/>
      <c r="FZ92" s="7"/>
      <c r="GA92" s="7"/>
      <c r="GB92" s="7"/>
      <c r="GC92" s="7"/>
      <c r="GD92" s="7"/>
      <c r="GE92" s="7"/>
      <c r="GF92" s="7"/>
      <c r="GG92" s="7"/>
      <c r="GH92" s="7"/>
      <c r="GI92" s="7"/>
      <c r="GJ92" s="7"/>
      <c r="GK92" s="7"/>
    </row>
    <row r="93" spans="1:193" ht="24.75" customHeight="1" x14ac:dyDescent="0.5">
      <c r="A93" s="63"/>
      <c r="B93" s="41" t="s">
        <v>14</v>
      </c>
      <c r="C93" s="42">
        <f>SUM(D93+E93+F93+G93+H93+I93+J93)</f>
        <v>1.228</v>
      </c>
      <c r="D93" s="43">
        <f t="shared" ref="D93:J93" si="43">ROUND(D92*5,5)</f>
        <v>1.6150000000000001E-2</v>
      </c>
      <c r="E93" s="43">
        <f t="shared" si="43"/>
        <v>7.3700000000000002E-2</v>
      </c>
      <c r="F93" s="43">
        <f t="shared" si="43"/>
        <v>0.36954999999999999</v>
      </c>
      <c r="G93" s="43">
        <f t="shared" si="43"/>
        <v>0.46179999999999999</v>
      </c>
      <c r="H93" s="43">
        <f t="shared" si="43"/>
        <v>0.24045</v>
      </c>
      <c r="I93" s="43">
        <f t="shared" si="43"/>
        <v>6.6350000000000006E-2</v>
      </c>
      <c r="J93" s="44">
        <f t="shared" si="43"/>
        <v>0</v>
      </c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  <c r="FL93" s="7"/>
      <c r="FM93" s="7"/>
      <c r="FN93" s="7"/>
      <c r="FO93" s="7"/>
      <c r="FP93" s="7"/>
      <c r="FQ93" s="7"/>
      <c r="FR93" s="7"/>
      <c r="FS93" s="7"/>
      <c r="FT93" s="7"/>
      <c r="FU93" s="7"/>
      <c r="FV93" s="7"/>
      <c r="FW93" s="7"/>
      <c r="FX93" s="7"/>
      <c r="FY93" s="7"/>
      <c r="FZ93" s="7"/>
      <c r="GA93" s="7"/>
      <c r="GB93" s="7"/>
      <c r="GC93" s="7"/>
      <c r="GD93" s="7"/>
      <c r="GE93" s="7"/>
      <c r="GF93" s="7"/>
      <c r="GG93" s="7"/>
      <c r="GH93" s="7"/>
      <c r="GI93" s="7"/>
      <c r="GJ93" s="7"/>
      <c r="GK93" s="7"/>
    </row>
    <row r="94" spans="1:193" ht="24.75" customHeight="1" x14ac:dyDescent="0.5">
      <c r="A94" s="33" t="s">
        <v>36</v>
      </c>
      <c r="B94" s="34" t="s">
        <v>12</v>
      </c>
      <c r="C94" s="18">
        <f>D94+E94+F94+G94+H94+I94+J94</f>
        <v>688</v>
      </c>
      <c r="D94" s="45">
        <v>6</v>
      </c>
      <c r="E94" s="45">
        <v>63</v>
      </c>
      <c r="F94" s="45">
        <v>177</v>
      </c>
      <c r="G94" s="45">
        <v>260</v>
      </c>
      <c r="H94" s="45">
        <v>141</v>
      </c>
      <c r="I94" s="45">
        <v>41</v>
      </c>
      <c r="J94" s="46" t="s">
        <v>93</v>
      </c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  <c r="GH94" s="7"/>
      <c r="GI94" s="7"/>
      <c r="GJ94" s="7"/>
      <c r="GK94" s="7"/>
    </row>
    <row r="95" spans="1:193" ht="24.75" customHeight="1" x14ac:dyDescent="0.5">
      <c r="A95" s="22"/>
      <c r="B95" s="17" t="s">
        <v>13</v>
      </c>
      <c r="C95" s="23">
        <f>SUM(D95:J95)</f>
        <v>21877</v>
      </c>
      <c r="D95" s="37">
        <v>2456</v>
      </c>
      <c r="E95" s="37">
        <v>2651</v>
      </c>
      <c r="F95" s="37">
        <v>2648</v>
      </c>
      <c r="G95" s="37">
        <v>2723</v>
      </c>
      <c r="H95" s="37">
        <v>3156</v>
      </c>
      <c r="I95" s="37">
        <v>3724</v>
      </c>
      <c r="J95" s="38">
        <v>4519</v>
      </c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/>
      <c r="FZ95" s="7"/>
      <c r="GA95" s="7"/>
      <c r="GB95" s="7"/>
      <c r="GC95" s="7"/>
      <c r="GD95" s="7"/>
      <c r="GE95" s="7"/>
      <c r="GF95" s="7"/>
      <c r="GG95" s="7"/>
      <c r="GH95" s="7"/>
      <c r="GI95" s="7"/>
      <c r="GJ95" s="7"/>
      <c r="GK95" s="7"/>
    </row>
    <row r="96" spans="1:193" ht="24.75" customHeight="1" x14ac:dyDescent="0.5">
      <c r="A96" s="22"/>
      <c r="B96" s="17"/>
      <c r="C96" s="39" t="s">
        <v>2</v>
      </c>
      <c r="D96" s="27">
        <f t="shared" ref="D96:J96" si="44">ROUND(D94/D95,5)</f>
        <v>2.4399999999999999E-3</v>
      </c>
      <c r="E96" s="27">
        <f t="shared" si="44"/>
        <v>2.376E-2</v>
      </c>
      <c r="F96" s="27">
        <f t="shared" si="44"/>
        <v>6.6839999999999997E-2</v>
      </c>
      <c r="G96" s="27">
        <f t="shared" si="44"/>
        <v>9.5479999999999995E-2</v>
      </c>
      <c r="H96" s="27">
        <f t="shared" si="44"/>
        <v>4.4679999999999997E-2</v>
      </c>
      <c r="I96" s="27">
        <f t="shared" si="44"/>
        <v>1.1010000000000001E-2</v>
      </c>
      <c r="J96" s="28">
        <f t="shared" si="44"/>
        <v>0</v>
      </c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/>
      <c r="FZ96" s="7"/>
      <c r="GA96" s="7"/>
      <c r="GB96" s="7"/>
      <c r="GC96" s="7"/>
      <c r="GD96" s="7"/>
      <c r="GE96" s="7"/>
      <c r="GF96" s="7"/>
      <c r="GG96" s="7"/>
      <c r="GH96" s="7"/>
      <c r="GI96" s="7"/>
      <c r="GJ96" s="7"/>
      <c r="GK96" s="7"/>
    </row>
    <row r="97" spans="1:193" ht="24.75" customHeight="1" x14ac:dyDescent="0.5">
      <c r="A97" s="63"/>
      <c r="B97" s="41" t="s">
        <v>14</v>
      </c>
      <c r="C97" s="42">
        <f>SUM(D97+E97+F97+G97+H97+I97+J97)</f>
        <v>1.22105</v>
      </c>
      <c r="D97" s="43">
        <f t="shared" ref="D97:J97" si="45">ROUND(D96*5,5)</f>
        <v>1.2200000000000001E-2</v>
      </c>
      <c r="E97" s="43">
        <f t="shared" si="45"/>
        <v>0.1188</v>
      </c>
      <c r="F97" s="43">
        <f t="shared" si="45"/>
        <v>0.3342</v>
      </c>
      <c r="G97" s="43">
        <f t="shared" si="45"/>
        <v>0.47739999999999999</v>
      </c>
      <c r="H97" s="43">
        <f t="shared" si="45"/>
        <v>0.22339999999999999</v>
      </c>
      <c r="I97" s="43">
        <f t="shared" si="45"/>
        <v>5.5050000000000002E-2</v>
      </c>
      <c r="J97" s="44">
        <f t="shared" si="45"/>
        <v>0</v>
      </c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  <c r="GK97" s="7"/>
    </row>
    <row r="98" spans="1:193" ht="24.75" customHeight="1" x14ac:dyDescent="0.5">
      <c r="A98" s="33" t="s">
        <v>37</v>
      </c>
      <c r="B98" s="34" t="s">
        <v>12</v>
      </c>
      <c r="C98" s="18">
        <f>D98+E98+F98+G98+H98+I98+J98</f>
        <v>473</v>
      </c>
      <c r="D98" s="45">
        <v>4</v>
      </c>
      <c r="E98" s="45">
        <v>65</v>
      </c>
      <c r="F98" s="45">
        <v>133</v>
      </c>
      <c r="G98" s="45">
        <v>154</v>
      </c>
      <c r="H98" s="45">
        <v>99</v>
      </c>
      <c r="I98" s="45">
        <v>18</v>
      </c>
      <c r="J98" s="46" t="s">
        <v>93</v>
      </c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  <c r="GF98" s="7"/>
      <c r="GG98" s="7"/>
      <c r="GH98" s="7"/>
      <c r="GI98" s="7"/>
      <c r="GJ98" s="7"/>
      <c r="GK98" s="7"/>
    </row>
    <row r="99" spans="1:193" ht="24.75" customHeight="1" x14ac:dyDescent="0.5">
      <c r="A99" s="22"/>
      <c r="B99" s="17" t="s">
        <v>13</v>
      </c>
      <c r="C99" s="23">
        <f>SUM(D99:J99)</f>
        <v>14100</v>
      </c>
      <c r="D99" s="37">
        <v>1721</v>
      </c>
      <c r="E99" s="37">
        <v>1719</v>
      </c>
      <c r="F99" s="37">
        <v>1731</v>
      </c>
      <c r="G99" s="37">
        <v>1819</v>
      </c>
      <c r="H99" s="37">
        <v>2015</v>
      </c>
      <c r="I99" s="37">
        <v>2285</v>
      </c>
      <c r="J99" s="38">
        <v>2810</v>
      </c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/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7"/>
      <c r="GA99" s="7"/>
      <c r="GB99" s="7"/>
      <c r="GC99" s="7"/>
      <c r="GD99" s="7"/>
      <c r="GE99" s="7"/>
      <c r="GF99" s="7"/>
      <c r="GG99" s="7"/>
      <c r="GH99" s="7"/>
      <c r="GI99" s="7"/>
      <c r="GJ99" s="7"/>
      <c r="GK99" s="7"/>
    </row>
    <row r="100" spans="1:193" ht="24.75" customHeight="1" x14ac:dyDescent="0.5">
      <c r="A100" s="22"/>
      <c r="B100" s="17"/>
      <c r="C100" s="39"/>
      <c r="D100" s="27">
        <f t="shared" ref="D100:J100" si="46">ROUND(D98/D99,5)</f>
        <v>2.32E-3</v>
      </c>
      <c r="E100" s="27">
        <f t="shared" si="46"/>
        <v>3.7810000000000003E-2</v>
      </c>
      <c r="F100" s="27">
        <f t="shared" si="46"/>
        <v>7.6829999999999996E-2</v>
      </c>
      <c r="G100" s="27">
        <f t="shared" si="46"/>
        <v>8.4659999999999999E-2</v>
      </c>
      <c r="H100" s="27">
        <f t="shared" si="46"/>
        <v>4.913E-2</v>
      </c>
      <c r="I100" s="27">
        <f t="shared" si="46"/>
        <v>7.8799999999999999E-3</v>
      </c>
      <c r="J100" s="28">
        <f t="shared" si="46"/>
        <v>0</v>
      </c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7"/>
      <c r="GA100" s="7"/>
      <c r="GB100" s="7"/>
      <c r="GC100" s="7"/>
      <c r="GD100" s="7"/>
      <c r="GE100" s="7"/>
      <c r="GF100" s="7"/>
      <c r="GG100" s="7"/>
      <c r="GH100" s="7"/>
      <c r="GI100" s="7"/>
      <c r="GJ100" s="7"/>
      <c r="GK100" s="7"/>
    </row>
    <row r="101" spans="1:193" ht="24.75" customHeight="1" x14ac:dyDescent="0.5">
      <c r="A101" s="63"/>
      <c r="B101" s="41" t="s">
        <v>14</v>
      </c>
      <c r="C101" s="42">
        <f>SUM(D101+E101+F101+G101+H101+I101+J101)</f>
        <v>1.29315</v>
      </c>
      <c r="D101" s="43">
        <f t="shared" ref="D101:J101" si="47">ROUND(D100*5,5)</f>
        <v>1.1599999999999999E-2</v>
      </c>
      <c r="E101" s="43">
        <f t="shared" si="47"/>
        <v>0.18905</v>
      </c>
      <c r="F101" s="43">
        <f t="shared" si="47"/>
        <v>0.38414999999999999</v>
      </c>
      <c r="G101" s="43">
        <f t="shared" si="47"/>
        <v>0.42330000000000001</v>
      </c>
      <c r="H101" s="43">
        <f t="shared" si="47"/>
        <v>0.24565000000000001</v>
      </c>
      <c r="I101" s="43">
        <f t="shared" si="47"/>
        <v>3.9399999999999998E-2</v>
      </c>
      <c r="J101" s="44">
        <f t="shared" si="47"/>
        <v>0</v>
      </c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  <c r="EW101" s="7"/>
      <c r="EX101" s="7"/>
      <c r="EY101" s="7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7"/>
      <c r="FM101" s="7"/>
      <c r="FN101" s="7"/>
      <c r="FO101" s="7"/>
      <c r="FP101" s="7"/>
      <c r="FQ101" s="7"/>
      <c r="FR101" s="7"/>
      <c r="FS101" s="7"/>
      <c r="FT101" s="7"/>
      <c r="FU101" s="7"/>
      <c r="FV101" s="7"/>
      <c r="FW101" s="7"/>
      <c r="FX101" s="7"/>
      <c r="FY101" s="7"/>
      <c r="FZ101" s="7"/>
      <c r="GA101" s="7"/>
      <c r="GB101" s="7"/>
      <c r="GC101" s="7"/>
      <c r="GD101" s="7"/>
      <c r="GE101" s="7"/>
      <c r="GF101" s="7"/>
      <c r="GG101" s="7"/>
      <c r="GH101" s="7"/>
      <c r="GI101" s="7"/>
      <c r="GJ101" s="7"/>
      <c r="GK101" s="7"/>
    </row>
    <row r="102" spans="1:193" ht="24.75" customHeight="1" x14ac:dyDescent="0.5">
      <c r="A102" s="33" t="s">
        <v>38</v>
      </c>
      <c r="B102" s="34" t="s">
        <v>12</v>
      </c>
      <c r="C102" s="18">
        <f>D102+E102+F102+G102+H102+I102+J102</f>
        <v>164</v>
      </c>
      <c r="D102" s="45">
        <v>5</v>
      </c>
      <c r="E102" s="45">
        <v>25</v>
      </c>
      <c r="F102" s="45">
        <v>48</v>
      </c>
      <c r="G102" s="45">
        <v>58</v>
      </c>
      <c r="H102" s="45">
        <v>19</v>
      </c>
      <c r="I102" s="45">
        <v>9</v>
      </c>
      <c r="J102" s="46" t="s">
        <v>93</v>
      </c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7"/>
      <c r="FM102" s="7"/>
      <c r="FN102" s="7"/>
      <c r="FO102" s="7"/>
      <c r="FP102" s="7"/>
      <c r="FQ102" s="7"/>
      <c r="FR102" s="7"/>
      <c r="FS102" s="7"/>
      <c r="FT102" s="7"/>
      <c r="FU102" s="7"/>
      <c r="FV102" s="7"/>
      <c r="FW102" s="7"/>
      <c r="FX102" s="7"/>
      <c r="FY102" s="7"/>
      <c r="FZ102" s="7"/>
      <c r="GA102" s="7"/>
      <c r="GB102" s="7"/>
      <c r="GC102" s="7"/>
      <c r="GD102" s="7"/>
      <c r="GE102" s="7"/>
      <c r="GF102" s="7"/>
      <c r="GG102" s="7"/>
      <c r="GH102" s="7"/>
      <c r="GI102" s="7"/>
      <c r="GJ102" s="7"/>
      <c r="GK102" s="7"/>
    </row>
    <row r="103" spans="1:193" ht="24.75" customHeight="1" x14ac:dyDescent="0.5">
      <c r="A103" s="22"/>
      <c r="B103" s="17" t="s">
        <v>13</v>
      </c>
      <c r="C103" s="23">
        <f>SUM(D103:J103)</f>
        <v>6429</v>
      </c>
      <c r="D103" s="37">
        <v>795</v>
      </c>
      <c r="E103" s="37">
        <v>777</v>
      </c>
      <c r="F103" s="37">
        <v>717</v>
      </c>
      <c r="G103" s="37">
        <v>778</v>
      </c>
      <c r="H103" s="37">
        <v>907</v>
      </c>
      <c r="I103" s="37">
        <v>1072</v>
      </c>
      <c r="J103" s="38">
        <v>1383</v>
      </c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7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7"/>
      <c r="GA103" s="7"/>
      <c r="GB103" s="7"/>
      <c r="GC103" s="7"/>
      <c r="GD103" s="7"/>
      <c r="GE103" s="7"/>
      <c r="GF103" s="7"/>
      <c r="GG103" s="7"/>
      <c r="GH103" s="7"/>
      <c r="GI103" s="7"/>
      <c r="GJ103" s="7"/>
      <c r="GK103" s="7"/>
    </row>
    <row r="104" spans="1:193" ht="24.75" customHeight="1" x14ac:dyDescent="0.5">
      <c r="A104" s="22"/>
      <c r="B104" s="17"/>
      <c r="C104" s="39" t="s">
        <v>2</v>
      </c>
      <c r="D104" s="27">
        <f t="shared" ref="D104:J104" si="48">ROUND(D102/D103,5)</f>
        <v>6.2899999999999996E-3</v>
      </c>
      <c r="E104" s="27">
        <f t="shared" si="48"/>
        <v>3.218E-2</v>
      </c>
      <c r="F104" s="27">
        <f t="shared" si="48"/>
        <v>6.6949999999999996E-2</v>
      </c>
      <c r="G104" s="27">
        <f t="shared" si="48"/>
        <v>7.4550000000000005E-2</v>
      </c>
      <c r="H104" s="27">
        <f t="shared" si="48"/>
        <v>2.095E-2</v>
      </c>
      <c r="I104" s="27">
        <f t="shared" si="48"/>
        <v>8.3999999999999995E-3</v>
      </c>
      <c r="J104" s="28">
        <f t="shared" si="48"/>
        <v>0</v>
      </c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  <c r="EW104" s="7"/>
      <c r="EX104" s="7"/>
      <c r="EY104" s="7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  <c r="FL104" s="7"/>
      <c r="FM104" s="7"/>
      <c r="FN104" s="7"/>
      <c r="FO104" s="7"/>
      <c r="FP104" s="7"/>
      <c r="FQ104" s="7"/>
      <c r="FR104" s="7"/>
      <c r="FS104" s="7"/>
      <c r="FT104" s="7"/>
      <c r="FU104" s="7"/>
      <c r="FV104" s="7"/>
      <c r="FW104" s="7"/>
      <c r="FX104" s="7"/>
      <c r="FY104" s="7"/>
      <c r="FZ104" s="7"/>
      <c r="GA104" s="7"/>
      <c r="GB104" s="7"/>
      <c r="GC104" s="7"/>
      <c r="GD104" s="7"/>
      <c r="GE104" s="7"/>
      <c r="GF104" s="7"/>
      <c r="GG104" s="7"/>
      <c r="GH104" s="7"/>
      <c r="GI104" s="7"/>
      <c r="GJ104" s="7"/>
      <c r="GK104" s="7"/>
    </row>
    <row r="105" spans="1:193" ht="24.75" customHeight="1" x14ac:dyDescent="0.5">
      <c r="A105" s="63"/>
      <c r="B105" s="41" t="s">
        <v>14</v>
      </c>
      <c r="C105" s="42">
        <f>SUM(D105+E105+F105+G105+H105+I105+J105)</f>
        <v>1.0466</v>
      </c>
      <c r="D105" s="43">
        <f t="shared" ref="D105:J105" si="49">ROUND(D104*5,5)</f>
        <v>3.1449999999999999E-2</v>
      </c>
      <c r="E105" s="43">
        <f t="shared" si="49"/>
        <v>0.16089999999999999</v>
      </c>
      <c r="F105" s="43">
        <f t="shared" si="49"/>
        <v>0.33474999999999999</v>
      </c>
      <c r="G105" s="43">
        <f t="shared" si="49"/>
        <v>0.37275000000000003</v>
      </c>
      <c r="H105" s="43">
        <f t="shared" si="49"/>
        <v>0.10475</v>
      </c>
      <c r="I105" s="43">
        <f t="shared" si="49"/>
        <v>4.2000000000000003E-2</v>
      </c>
      <c r="J105" s="44">
        <f t="shared" si="49"/>
        <v>0</v>
      </c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7"/>
      <c r="GA105" s="7"/>
      <c r="GB105" s="7"/>
      <c r="GC105" s="7"/>
      <c r="GD105" s="7"/>
      <c r="GE105" s="7"/>
      <c r="GF105" s="7"/>
      <c r="GG105" s="7"/>
      <c r="GH105" s="7"/>
      <c r="GI105" s="7"/>
      <c r="GJ105" s="7"/>
      <c r="GK105" s="7"/>
    </row>
    <row r="106" spans="1:193" ht="24.75" customHeight="1" x14ac:dyDescent="0.5">
      <c r="A106" s="33" t="s">
        <v>39</v>
      </c>
      <c r="B106" s="34" t="s">
        <v>12</v>
      </c>
      <c r="C106" s="18">
        <f>D106+E106+F106+G106+H106+I106+J106</f>
        <v>1195</v>
      </c>
      <c r="D106" s="45">
        <v>3</v>
      </c>
      <c r="E106" s="45">
        <v>67</v>
      </c>
      <c r="F106" s="45">
        <v>288</v>
      </c>
      <c r="G106" s="45">
        <v>440</v>
      </c>
      <c r="H106" s="45">
        <v>314</v>
      </c>
      <c r="I106" s="45">
        <v>78</v>
      </c>
      <c r="J106" s="51">
        <v>5</v>
      </c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7"/>
      <c r="FM106" s="7"/>
      <c r="FN106" s="7"/>
      <c r="FO106" s="7"/>
      <c r="FP106" s="7"/>
      <c r="FQ106" s="7"/>
      <c r="FR106" s="7"/>
      <c r="FS106" s="7"/>
      <c r="FT106" s="7"/>
      <c r="FU106" s="7"/>
      <c r="FV106" s="7"/>
      <c r="FW106" s="7"/>
      <c r="FX106" s="7"/>
      <c r="FY106" s="7"/>
      <c r="FZ106" s="7"/>
      <c r="GA106" s="7"/>
      <c r="GB106" s="7"/>
      <c r="GC106" s="7"/>
      <c r="GD106" s="7"/>
      <c r="GE106" s="7"/>
      <c r="GF106" s="7"/>
      <c r="GG106" s="7"/>
      <c r="GH106" s="7"/>
      <c r="GI106" s="7"/>
      <c r="GJ106" s="7"/>
      <c r="GK106" s="7"/>
    </row>
    <row r="107" spans="1:193" ht="24.75" customHeight="1" x14ac:dyDescent="0.5">
      <c r="A107" s="22"/>
      <c r="B107" s="17" t="s">
        <v>13</v>
      </c>
      <c r="C107" s="23">
        <f>SUM(D107:J107)</f>
        <v>43029</v>
      </c>
      <c r="D107" s="37">
        <v>4648</v>
      </c>
      <c r="E107" s="37">
        <v>6708</v>
      </c>
      <c r="F107" s="37">
        <v>6364</v>
      </c>
      <c r="G107" s="37">
        <v>5439</v>
      </c>
      <c r="H107" s="37">
        <v>5758</v>
      </c>
      <c r="I107" s="37">
        <v>6390</v>
      </c>
      <c r="J107" s="38">
        <v>7722</v>
      </c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7"/>
      <c r="FZ107" s="7"/>
      <c r="GA107" s="7"/>
      <c r="GB107" s="7"/>
      <c r="GC107" s="7"/>
      <c r="GD107" s="7"/>
      <c r="GE107" s="7"/>
      <c r="GF107" s="7"/>
      <c r="GG107" s="7"/>
      <c r="GH107" s="7"/>
      <c r="GI107" s="7"/>
      <c r="GJ107" s="7"/>
      <c r="GK107" s="7"/>
    </row>
    <row r="108" spans="1:193" ht="24.75" customHeight="1" x14ac:dyDescent="0.5">
      <c r="A108" s="22"/>
      <c r="B108" s="17"/>
      <c r="C108" s="39"/>
      <c r="D108" s="27">
        <f t="shared" ref="D108:J108" si="50">ROUND(D106/D107,5)</f>
        <v>6.4999999999999997E-4</v>
      </c>
      <c r="E108" s="27">
        <f t="shared" si="50"/>
        <v>9.9900000000000006E-3</v>
      </c>
      <c r="F108" s="27">
        <f t="shared" si="50"/>
        <v>4.5249999999999999E-2</v>
      </c>
      <c r="G108" s="27">
        <f t="shared" si="50"/>
        <v>8.09E-2</v>
      </c>
      <c r="H108" s="27">
        <f t="shared" si="50"/>
        <v>5.4530000000000002E-2</v>
      </c>
      <c r="I108" s="27">
        <f t="shared" si="50"/>
        <v>1.221E-2</v>
      </c>
      <c r="J108" s="28">
        <f t="shared" si="50"/>
        <v>6.4999999999999997E-4</v>
      </c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7"/>
      <c r="GF108" s="7"/>
      <c r="GG108" s="7"/>
      <c r="GH108" s="7"/>
      <c r="GI108" s="7"/>
      <c r="GJ108" s="7"/>
      <c r="GK108" s="7"/>
    </row>
    <row r="109" spans="1:193" ht="24.75" customHeight="1" x14ac:dyDescent="0.5">
      <c r="A109" s="63"/>
      <c r="B109" s="41" t="s">
        <v>14</v>
      </c>
      <c r="C109" s="42">
        <f>SUM(D109+E109+F109+G109+H109+I109+J109)</f>
        <v>1.0209000000000001</v>
      </c>
      <c r="D109" s="43">
        <f t="shared" ref="D109:J109" si="51">ROUND(D108*5,5)</f>
        <v>3.2499999999999999E-3</v>
      </c>
      <c r="E109" s="43">
        <f t="shared" si="51"/>
        <v>4.9950000000000001E-2</v>
      </c>
      <c r="F109" s="43">
        <f t="shared" si="51"/>
        <v>0.22625000000000001</v>
      </c>
      <c r="G109" s="43">
        <f t="shared" si="51"/>
        <v>0.40450000000000003</v>
      </c>
      <c r="H109" s="43">
        <f t="shared" si="51"/>
        <v>0.27265</v>
      </c>
      <c r="I109" s="43">
        <f t="shared" si="51"/>
        <v>6.105E-2</v>
      </c>
      <c r="J109" s="44">
        <f t="shared" si="51"/>
        <v>3.2499999999999999E-3</v>
      </c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/>
      <c r="GK109" s="7"/>
    </row>
    <row r="110" spans="1:193" ht="24.75" customHeight="1" x14ac:dyDescent="0.5">
      <c r="A110" s="33" t="s">
        <v>40</v>
      </c>
      <c r="B110" s="34" t="s">
        <v>12</v>
      </c>
      <c r="C110" s="18">
        <f>D110+E110+F110+G110+H110+I110+J110</f>
        <v>687</v>
      </c>
      <c r="D110" s="45">
        <v>9</v>
      </c>
      <c r="E110" s="45">
        <v>63</v>
      </c>
      <c r="F110" s="45">
        <v>189</v>
      </c>
      <c r="G110" s="45">
        <v>255</v>
      </c>
      <c r="H110" s="45">
        <v>131</v>
      </c>
      <c r="I110" s="45">
        <v>40</v>
      </c>
      <c r="J110" s="46" t="s">
        <v>93</v>
      </c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/>
      <c r="GK110" s="7"/>
    </row>
    <row r="111" spans="1:193" ht="24.75" customHeight="1" x14ac:dyDescent="0.5">
      <c r="A111" s="22"/>
      <c r="B111" s="17" t="s">
        <v>13</v>
      </c>
      <c r="C111" s="23">
        <f>SUM(D111:J111)</f>
        <v>18097</v>
      </c>
      <c r="D111" s="37">
        <v>2035</v>
      </c>
      <c r="E111" s="37">
        <v>2014</v>
      </c>
      <c r="F111" s="37">
        <v>2067</v>
      </c>
      <c r="G111" s="37">
        <v>2303</v>
      </c>
      <c r="H111" s="37">
        <v>2705</v>
      </c>
      <c r="I111" s="37">
        <v>3178</v>
      </c>
      <c r="J111" s="38">
        <v>3795</v>
      </c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  <c r="EU111" s="7"/>
      <c r="EV111" s="7"/>
      <c r="EW111" s="7"/>
      <c r="EX111" s="7"/>
      <c r="EY111" s="7"/>
      <c r="EZ111" s="7"/>
      <c r="FA111" s="7"/>
      <c r="FB111" s="7"/>
      <c r="FC111" s="7"/>
      <c r="FD111" s="7"/>
      <c r="FE111" s="7"/>
      <c r="FF111" s="7"/>
      <c r="FG111" s="7"/>
      <c r="FH111" s="7"/>
      <c r="FI111" s="7"/>
      <c r="FJ111" s="7"/>
      <c r="FK111" s="7"/>
      <c r="FL111" s="7"/>
      <c r="FM111" s="7"/>
      <c r="FN111" s="7"/>
      <c r="FO111" s="7"/>
      <c r="FP111" s="7"/>
      <c r="FQ111" s="7"/>
      <c r="FR111" s="7"/>
      <c r="FS111" s="7"/>
      <c r="FT111" s="7"/>
      <c r="FU111" s="7"/>
      <c r="FV111" s="7"/>
      <c r="FW111" s="7"/>
      <c r="FX111" s="7"/>
      <c r="FY111" s="7"/>
      <c r="FZ111" s="7"/>
      <c r="GA111" s="7"/>
      <c r="GB111" s="7"/>
      <c r="GC111" s="7"/>
      <c r="GD111" s="7"/>
      <c r="GE111" s="7"/>
      <c r="GF111" s="7"/>
      <c r="GG111" s="7"/>
      <c r="GH111" s="7"/>
      <c r="GI111" s="7"/>
      <c r="GJ111" s="7"/>
      <c r="GK111" s="7"/>
    </row>
    <row r="112" spans="1:193" ht="24.75" customHeight="1" x14ac:dyDescent="0.5">
      <c r="A112" s="22"/>
      <c r="B112" s="17"/>
      <c r="C112" s="39" t="s">
        <v>2</v>
      </c>
      <c r="D112" s="27">
        <f t="shared" ref="D112:J112" si="52">ROUND(D110/D111,5)</f>
        <v>4.4200000000000003E-3</v>
      </c>
      <c r="E112" s="27">
        <f t="shared" si="52"/>
        <v>3.1280000000000002E-2</v>
      </c>
      <c r="F112" s="27">
        <f t="shared" si="52"/>
        <v>9.1439999999999994E-2</v>
      </c>
      <c r="G112" s="27">
        <f t="shared" si="52"/>
        <v>0.11073</v>
      </c>
      <c r="H112" s="27">
        <f t="shared" si="52"/>
        <v>4.8430000000000001E-2</v>
      </c>
      <c r="I112" s="27">
        <f t="shared" si="52"/>
        <v>1.259E-2</v>
      </c>
      <c r="J112" s="28">
        <f t="shared" si="52"/>
        <v>0</v>
      </c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  <c r="FI112" s="7"/>
      <c r="FJ112" s="7"/>
      <c r="FK112" s="7"/>
      <c r="FL112" s="7"/>
      <c r="FM112" s="7"/>
      <c r="FN112" s="7"/>
      <c r="FO112" s="7"/>
      <c r="FP112" s="7"/>
      <c r="FQ112" s="7"/>
      <c r="FR112" s="7"/>
      <c r="FS112" s="7"/>
      <c r="FT112" s="7"/>
      <c r="FU112" s="7"/>
      <c r="FV112" s="7"/>
      <c r="FW112" s="7"/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/>
      <c r="GK112" s="7"/>
    </row>
    <row r="113" spans="1:193" ht="24.75" customHeight="1" x14ac:dyDescent="0.5">
      <c r="A113" s="63"/>
      <c r="B113" s="41" t="s">
        <v>14</v>
      </c>
      <c r="C113" s="42">
        <f>SUM(D113+E113+F113+G113+H113+I113+J113)</f>
        <v>1.4944500000000003</v>
      </c>
      <c r="D113" s="43">
        <f t="shared" ref="D113:J113" si="53">ROUND(D112*5,5)</f>
        <v>2.2100000000000002E-2</v>
      </c>
      <c r="E113" s="43">
        <f t="shared" si="53"/>
        <v>0.15640000000000001</v>
      </c>
      <c r="F113" s="43">
        <f t="shared" si="53"/>
        <v>0.4572</v>
      </c>
      <c r="G113" s="43">
        <f t="shared" si="53"/>
        <v>0.55364999999999998</v>
      </c>
      <c r="H113" s="43">
        <f t="shared" si="53"/>
        <v>0.24215</v>
      </c>
      <c r="I113" s="43">
        <f t="shared" si="53"/>
        <v>6.2950000000000006E-2</v>
      </c>
      <c r="J113" s="44">
        <f t="shared" si="53"/>
        <v>0</v>
      </c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  <c r="EU113" s="7"/>
      <c r="EV113" s="7"/>
      <c r="EW113" s="7"/>
      <c r="EX113" s="7"/>
      <c r="EY113" s="7"/>
      <c r="EZ113" s="7"/>
      <c r="FA113" s="7"/>
      <c r="FB113" s="7"/>
      <c r="FC113" s="7"/>
      <c r="FD113" s="7"/>
      <c r="FE113" s="7"/>
      <c r="FF113" s="7"/>
      <c r="FG113" s="7"/>
      <c r="FH113" s="7"/>
      <c r="FI113" s="7"/>
      <c r="FJ113" s="7"/>
      <c r="FK113" s="7"/>
      <c r="FL113" s="7"/>
      <c r="FM113" s="7"/>
      <c r="FN113" s="7"/>
      <c r="FO113" s="7"/>
      <c r="FP113" s="7"/>
      <c r="FQ113" s="7"/>
      <c r="FR113" s="7"/>
      <c r="FS113" s="7"/>
      <c r="FT113" s="7"/>
      <c r="FU113" s="7"/>
      <c r="FV113" s="7"/>
      <c r="FW113" s="7"/>
      <c r="FX113" s="7"/>
      <c r="FY113" s="7"/>
      <c r="FZ113" s="7"/>
      <c r="GA113" s="7"/>
      <c r="GB113" s="7"/>
      <c r="GC113" s="7"/>
      <c r="GD113" s="7"/>
      <c r="GE113" s="7"/>
      <c r="GF113" s="7"/>
      <c r="GG113" s="7"/>
      <c r="GH113" s="7"/>
      <c r="GI113" s="7"/>
      <c r="GJ113" s="7"/>
      <c r="GK113" s="7"/>
    </row>
    <row r="114" spans="1:193" ht="24.75" customHeight="1" x14ac:dyDescent="0.5">
      <c r="A114" s="33" t="s">
        <v>41</v>
      </c>
      <c r="B114" s="34" t="s">
        <v>12</v>
      </c>
      <c r="C114" s="18">
        <f>D114+E114+F114+G114+H114+I114+J114</f>
        <v>469</v>
      </c>
      <c r="D114" s="45">
        <v>6</v>
      </c>
      <c r="E114" s="45">
        <v>44</v>
      </c>
      <c r="F114" s="45">
        <v>123</v>
      </c>
      <c r="G114" s="45">
        <v>180</v>
      </c>
      <c r="H114" s="45">
        <v>98</v>
      </c>
      <c r="I114" s="45">
        <v>18</v>
      </c>
      <c r="J114" s="46" t="s">
        <v>93</v>
      </c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  <c r="FI114" s="7"/>
      <c r="FJ114" s="7"/>
      <c r="FK114" s="7"/>
      <c r="FL114" s="7"/>
      <c r="FM114" s="7"/>
      <c r="FN114" s="7"/>
      <c r="FO114" s="7"/>
      <c r="FP114" s="7"/>
      <c r="FQ114" s="7"/>
      <c r="FR114" s="7"/>
      <c r="FS114" s="7"/>
      <c r="FT114" s="7"/>
      <c r="FU114" s="7"/>
      <c r="FV114" s="7"/>
      <c r="FW114" s="7"/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/>
      <c r="GK114" s="7"/>
    </row>
    <row r="115" spans="1:193" ht="24.75" customHeight="1" x14ac:dyDescent="0.5">
      <c r="A115" s="22"/>
      <c r="B115" s="17" t="s">
        <v>13</v>
      </c>
      <c r="C115" s="23">
        <f>SUM(D115:J115)</f>
        <v>12428</v>
      </c>
      <c r="D115" s="37">
        <v>1438</v>
      </c>
      <c r="E115" s="37">
        <v>1338</v>
      </c>
      <c r="F115" s="37">
        <v>1464</v>
      </c>
      <c r="G115" s="37">
        <v>1751</v>
      </c>
      <c r="H115" s="37">
        <v>1976</v>
      </c>
      <c r="I115" s="37">
        <v>2155</v>
      </c>
      <c r="J115" s="38">
        <v>2306</v>
      </c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  <c r="FL115" s="7"/>
      <c r="FM115" s="7"/>
      <c r="FN115" s="7"/>
      <c r="FO115" s="7"/>
      <c r="FP115" s="7"/>
      <c r="FQ115" s="7"/>
      <c r="FR115" s="7"/>
      <c r="FS115" s="7"/>
      <c r="FT115" s="7"/>
      <c r="FU115" s="7"/>
      <c r="FV115" s="7"/>
      <c r="FW115" s="7"/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</row>
    <row r="116" spans="1:193" ht="24.75" customHeight="1" x14ac:dyDescent="0.5">
      <c r="A116" s="22"/>
      <c r="B116" s="17"/>
      <c r="C116" s="39"/>
      <c r="D116" s="27">
        <f t="shared" ref="D116:J116" si="54">ROUND(D114/D115,5)</f>
        <v>4.1700000000000001E-3</v>
      </c>
      <c r="E116" s="27">
        <f t="shared" si="54"/>
        <v>3.288E-2</v>
      </c>
      <c r="F116" s="27">
        <f t="shared" si="54"/>
        <v>8.4019999999999997E-2</v>
      </c>
      <c r="G116" s="27">
        <f t="shared" si="54"/>
        <v>0.1028</v>
      </c>
      <c r="H116" s="27">
        <f t="shared" si="54"/>
        <v>4.9599999999999998E-2</v>
      </c>
      <c r="I116" s="27">
        <f t="shared" si="54"/>
        <v>8.3499999999999998E-3</v>
      </c>
      <c r="J116" s="28">
        <f t="shared" si="54"/>
        <v>0</v>
      </c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</row>
    <row r="117" spans="1:193" ht="24.75" customHeight="1" x14ac:dyDescent="0.5">
      <c r="A117" s="63"/>
      <c r="B117" s="41" t="s">
        <v>14</v>
      </c>
      <c r="C117" s="42">
        <f>SUM(D117+E117+F117+G117+H117+I117+J117)</f>
        <v>1.4090999999999998</v>
      </c>
      <c r="D117" s="43">
        <f t="shared" ref="D117:J117" si="55">ROUND(D116*5,5)</f>
        <v>2.085E-2</v>
      </c>
      <c r="E117" s="43">
        <f t="shared" si="55"/>
        <v>0.16439999999999999</v>
      </c>
      <c r="F117" s="43">
        <f t="shared" si="55"/>
        <v>0.42009999999999997</v>
      </c>
      <c r="G117" s="43">
        <f t="shared" si="55"/>
        <v>0.51400000000000001</v>
      </c>
      <c r="H117" s="43">
        <f t="shared" si="55"/>
        <v>0.248</v>
      </c>
      <c r="I117" s="43">
        <f t="shared" si="55"/>
        <v>4.1750000000000002E-2</v>
      </c>
      <c r="J117" s="44">
        <f t="shared" si="55"/>
        <v>0</v>
      </c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7"/>
      <c r="ET117" s="7"/>
      <c r="EU117" s="7"/>
      <c r="EV117" s="7"/>
      <c r="EW117" s="7"/>
      <c r="EX117" s="7"/>
      <c r="EY117" s="7"/>
      <c r="EZ117" s="7"/>
      <c r="FA117" s="7"/>
      <c r="FB117" s="7"/>
      <c r="FC117" s="7"/>
      <c r="FD117" s="7"/>
      <c r="FE117" s="7"/>
      <c r="FF117" s="7"/>
      <c r="FG117" s="7"/>
      <c r="FH117" s="7"/>
      <c r="FI117" s="7"/>
      <c r="FJ117" s="7"/>
      <c r="FK117" s="7"/>
      <c r="FL117" s="7"/>
      <c r="FM117" s="7"/>
      <c r="FN117" s="7"/>
      <c r="FO117" s="7"/>
      <c r="FP117" s="7"/>
      <c r="FQ117" s="7"/>
      <c r="FR117" s="7"/>
      <c r="FS117" s="7"/>
      <c r="FT117" s="7"/>
      <c r="FU117" s="7"/>
      <c r="FV117" s="7"/>
      <c r="FW117" s="7"/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</row>
    <row r="118" spans="1:193" ht="24.75" customHeight="1" x14ac:dyDescent="0.5">
      <c r="A118" s="33" t="s">
        <v>42</v>
      </c>
      <c r="B118" s="34" t="s">
        <v>12</v>
      </c>
      <c r="C118" s="18">
        <f>D118+E118+F118+G118+H118+I118+J118</f>
        <v>317</v>
      </c>
      <c r="D118" s="45">
        <v>11</v>
      </c>
      <c r="E118" s="45">
        <v>41</v>
      </c>
      <c r="F118" s="45">
        <v>84</v>
      </c>
      <c r="G118" s="45">
        <v>110</v>
      </c>
      <c r="H118" s="45">
        <v>58</v>
      </c>
      <c r="I118" s="45">
        <v>11</v>
      </c>
      <c r="J118" s="51">
        <v>2</v>
      </c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/>
      <c r="DZ118" s="7"/>
      <c r="EA118" s="7"/>
      <c r="EB118" s="7"/>
      <c r="EC118" s="7"/>
      <c r="ED118" s="7"/>
      <c r="EE118" s="7"/>
      <c r="EF118" s="7"/>
      <c r="EG118" s="7"/>
      <c r="EH118" s="7"/>
      <c r="EI118" s="7"/>
      <c r="EJ118" s="7"/>
      <c r="EK118" s="7"/>
      <c r="EL118" s="7"/>
      <c r="EM118" s="7"/>
      <c r="EN118" s="7"/>
      <c r="EO118" s="7"/>
      <c r="EP118" s="7"/>
      <c r="EQ118" s="7"/>
      <c r="ER118" s="7"/>
      <c r="ES118" s="7"/>
      <c r="ET118" s="7"/>
      <c r="EU118" s="7"/>
      <c r="EV118" s="7"/>
      <c r="EW118" s="7"/>
      <c r="EX118" s="7"/>
      <c r="EY118" s="7"/>
      <c r="EZ118" s="7"/>
      <c r="FA118" s="7"/>
      <c r="FB118" s="7"/>
      <c r="FC118" s="7"/>
      <c r="FD118" s="7"/>
      <c r="FE118" s="7"/>
      <c r="FF118" s="7"/>
      <c r="FG118" s="7"/>
      <c r="FH118" s="7"/>
      <c r="FI118" s="7"/>
      <c r="FJ118" s="7"/>
      <c r="FK118" s="7"/>
      <c r="FL118" s="7"/>
      <c r="FM118" s="7"/>
      <c r="FN118" s="7"/>
      <c r="FO118" s="7"/>
      <c r="FP118" s="7"/>
      <c r="FQ118" s="7"/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</row>
    <row r="119" spans="1:193" ht="24.75" customHeight="1" x14ac:dyDescent="0.5">
      <c r="A119" s="22"/>
      <c r="B119" s="17" t="s">
        <v>13</v>
      </c>
      <c r="C119" s="23">
        <f>SUM(D119:J119)</f>
        <v>11683</v>
      </c>
      <c r="D119" s="37">
        <v>1558</v>
      </c>
      <c r="E119" s="37">
        <v>1543</v>
      </c>
      <c r="F119" s="37">
        <v>1396</v>
      </c>
      <c r="G119" s="37">
        <v>1444</v>
      </c>
      <c r="H119" s="37">
        <v>1530</v>
      </c>
      <c r="I119" s="37">
        <v>1786</v>
      </c>
      <c r="J119" s="38">
        <v>2426</v>
      </c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EQ119" s="7"/>
      <c r="ER119" s="7"/>
      <c r="ES119" s="7"/>
      <c r="ET119" s="7"/>
      <c r="EU119" s="7"/>
      <c r="EV119" s="7"/>
      <c r="EW119" s="7"/>
      <c r="EX119" s="7"/>
      <c r="EY119" s="7"/>
      <c r="EZ119" s="7"/>
      <c r="FA119" s="7"/>
      <c r="FB119" s="7"/>
      <c r="FC119" s="7"/>
      <c r="FD119" s="7"/>
      <c r="FE119" s="7"/>
      <c r="FF119" s="7"/>
      <c r="FG119" s="7"/>
      <c r="FH119" s="7"/>
      <c r="FI119" s="7"/>
      <c r="FJ119" s="7"/>
      <c r="FK119" s="7"/>
      <c r="FL119" s="7"/>
      <c r="FM119" s="7"/>
      <c r="FN119" s="7"/>
      <c r="FO119" s="7"/>
      <c r="FP119" s="7"/>
      <c r="FQ119" s="7"/>
      <c r="FR119" s="7"/>
      <c r="FS119" s="7"/>
      <c r="FT119" s="7"/>
      <c r="FU119" s="7"/>
      <c r="FV119" s="7"/>
      <c r="FW119" s="7"/>
      <c r="FX119" s="7"/>
      <c r="FY119" s="7"/>
      <c r="FZ119" s="7"/>
      <c r="GA119" s="7"/>
      <c r="GB119" s="7"/>
      <c r="GC119" s="7"/>
      <c r="GD119" s="7"/>
      <c r="GE119" s="7"/>
      <c r="GF119" s="7"/>
      <c r="GG119" s="7"/>
      <c r="GH119" s="7"/>
      <c r="GI119" s="7"/>
      <c r="GJ119" s="7"/>
      <c r="GK119" s="7"/>
    </row>
    <row r="120" spans="1:193" ht="24.75" customHeight="1" x14ac:dyDescent="0.5">
      <c r="A120" s="22"/>
      <c r="B120" s="17"/>
      <c r="C120" s="39" t="s">
        <v>2</v>
      </c>
      <c r="D120" s="27">
        <f t="shared" ref="D120:J120" si="56">ROUND(D118/D119,5)</f>
        <v>7.0600000000000003E-3</v>
      </c>
      <c r="E120" s="27">
        <f t="shared" si="56"/>
        <v>2.657E-2</v>
      </c>
      <c r="F120" s="27">
        <f t="shared" si="56"/>
        <v>6.0170000000000001E-2</v>
      </c>
      <c r="G120" s="27">
        <f t="shared" si="56"/>
        <v>7.6179999999999998E-2</v>
      </c>
      <c r="H120" s="27">
        <f t="shared" si="56"/>
        <v>3.7909999999999999E-2</v>
      </c>
      <c r="I120" s="27">
        <f t="shared" si="56"/>
        <v>6.1599999999999997E-3</v>
      </c>
      <c r="J120" s="28">
        <f t="shared" si="56"/>
        <v>8.1999999999999998E-4</v>
      </c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7"/>
      <c r="EX120" s="7"/>
      <c r="EY120" s="7"/>
      <c r="EZ120" s="7"/>
      <c r="FA120" s="7"/>
      <c r="FB120" s="7"/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</row>
    <row r="121" spans="1:193" ht="24.75" customHeight="1" x14ac:dyDescent="0.5">
      <c r="A121" s="63"/>
      <c r="B121" s="41" t="s">
        <v>14</v>
      </c>
      <c r="C121" s="42">
        <f>SUM(D121+E121+F121+G121+H121+I121+J121)</f>
        <v>1.0743499999999999</v>
      </c>
      <c r="D121" s="43">
        <f t="shared" ref="D121:J121" si="57">ROUND(D120*5,5)</f>
        <v>3.5299999999999998E-2</v>
      </c>
      <c r="E121" s="43">
        <f t="shared" si="57"/>
        <v>0.13285</v>
      </c>
      <c r="F121" s="43">
        <f t="shared" si="57"/>
        <v>0.30085000000000001</v>
      </c>
      <c r="G121" s="43">
        <f t="shared" si="57"/>
        <v>0.38090000000000002</v>
      </c>
      <c r="H121" s="43">
        <f t="shared" si="57"/>
        <v>0.18955</v>
      </c>
      <c r="I121" s="43">
        <f t="shared" si="57"/>
        <v>3.0800000000000001E-2</v>
      </c>
      <c r="J121" s="44">
        <f t="shared" si="57"/>
        <v>4.1000000000000003E-3</v>
      </c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  <c r="EU121" s="7"/>
      <c r="EV121" s="7"/>
      <c r="EW121" s="7"/>
      <c r="EX121" s="7"/>
      <c r="EY121" s="7"/>
      <c r="EZ121" s="7"/>
      <c r="FA121" s="7"/>
      <c r="FB121" s="7"/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/>
      <c r="FS121" s="7"/>
      <c r="FT121" s="7"/>
      <c r="FU121" s="7"/>
      <c r="FV121" s="7"/>
      <c r="FW121" s="7"/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</row>
    <row r="122" spans="1:193" ht="24.75" customHeight="1" x14ac:dyDescent="0.5">
      <c r="A122" s="33" t="s">
        <v>43</v>
      </c>
      <c r="B122" s="34" t="s">
        <v>12</v>
      </c>
      <c r="C122" s="18">
        <f>D122+E122+F122+G122+H122+I122+J122</f>
        <v>812</v>
      </c>
      <c r="D122" s="45">
        <v>6</v>
      </c>
      <c r="E122" s="45">
        <v>37</v>
      </c>
      <c r="F122" s="45">
        <v>180</v>
      </c>
      <c r="G122" s="45">
        <v>331</v>
      </c>
      <c r="H122" s="45">
        <v>211</v>
      </c>
      <c r="I122" s="45">
        <v>46</v>
      </c>
      <c r="J122" s="46">
        <v>1</v>
      </c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7"/>
      <c r="EX122" s="7"/>
      <c r="EY122" s="7"/>
      <c r="EZ122" s="7"/>
      <c r="FA122" s="7"/>
      <c r="FB122" s="7"/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/>
      <c r="FV122" s="7"/>
      <c r="FW122" s="7"/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  <c r="GK122" s="7"/>
    </row>
    <row r="123" spans="1:193" ht="24.75" customHeight="1" x14ac:dyDescent="0.5">
      <c r="A123" s="22"/>
      <c r="B123" s="17" t="s">
        <v>13</v>
      </c>
      <c r="C123" s="23">
        <f>SUM(D123:J123)</f>
        <v>20681</v>
      </c>
      <c r="D123" s="37">
        <v>2460</v>
      </c>
      <c r="E123" s="37">
        <v>2226</v>
      </c>
      <c r="F123" s="37">
        <v>2142</v>
      </c>
      <c r="G123" s="37">
        <v>3113</v>
      </c>
      <c r="H123" s="37">
        <v>3525</v>
      </c>
      <c r="I123" s="37">
        <v>3718</v>
      </c>
      <c r="J123" s="38">
        <v>3497</v>
      </c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7"/>
      <c r="EX123" s="7"/>
      <c r="EY123" s="7"/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</row>
    <row r="124" spans="1:193" ht="24.75" customHeight="1" x14ac:dyDescent="0.5">
      <c r="A124" s="22"/>
      <c r="B124" s="17"/>
      <c r="C124" s="39"/>
      <c r="D124" s="27">
        <f t="shared" ref="D124:J124" si="58">ROUND(D122/D123,5)</f>
        <v>2.4399999999999999E-3</v>
      </c>
      <c r="E124" s="27">
        <f t="shared" si="58"/>
        <v>1.6619999999999999E-2</v>
      </c>
      <c r="F124" s="27">
        <f t="shared" si="58"/>
        <v>8.4029999999999994E-2</v>
      </c>
      <c r="G124" s="27">
        <f t="shared" si="58"/>
        <v>0.10632999999999999</v>
      </c>
      <c r="H124" s="27">
        <f t="shared" si="58"/>
        <v>5.9859999999999997E-2</v>
      </c>
      <c r="I124" s="27">
        <f t="shared" si="58"/>
        <v>1.2370000000000001E-2</v>
      </c>
      <c r="J124" s="28">
        <f t="shared" si="58"/>
        <v>2.9E-4</v>
      </c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7"/>
      <c r="EX124" s="7"/>
      <c r="EY124" s="7"/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  <c r="GK124" s="7"/>
    </row>
    <row r="125" spans="1:193" ht="24.75" customHeight="1" x14ac:dyDescent="0.5">
      <c r="A125" s="63"/>
      <c r="B125" s="41" t="s">
        <v>14</v>
      </c>
      <c r="C125" s="42">
        <f>SUM(D125+E125+F125+G125+H125+I125+J125)</f>
        <v>1.4097</v>
      </c>
      <c r="D125" s="43">
        <f t="shared" ref="D125:J125" si="59">ROUND(D124*5,5)</f>
        <v>1.2200000000000001E-2</v>
      </c>
      <c r="E125" s="43">
        <f t="shared" si="59"/>
        <v>8.3099999999999993E-2</v>
      </c>
      <c r="F125" s="43">
        <f t="shared" si="59"/>
        <v>0.42015000000000002</v>
      </c>
      <c r="G125" s="43">
        <f t="shared" si="59"/>
        <v>0.53164999999999996</v>
      </c>
      <c r="H125" s="43">
        <f t="shared" si="59"/>
        <v>0.29930000000000001</v>
      </c>
      <c r="I125" s="43">
        <f t="shared" si="59"/>
        <v>6.1850000000000002E-2</v>
      </c>
      <c r="J125" s="44">
        <f t="shared" si="59"/>
        <v>1.4499999999999999E-3</v>
      </c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  <c r="FF125" s="7"/>
      <c r="FG125" s="7"/>
      <c r="FH125" s="7"/>
      <c r="FI125" s="7"/>
      <c r="FJ125" s="7"/>
      <c r="FK125" s="7"/>
      <c r="FL125" s="7"/>
      <c r="FM125" s="7"/>
      <c r="FN125" s="7"/>
      <c r="FO125" s="7"/>
      <c r="FP125" s="7"/>
      <c r="FQ125" s="7"/>
      <c r="FR125" s="7"/>
      <c r="FS125" s="7"/>
      <c r="FT125" s="7"/>
      <c r="FU125" s="7"/>
      <c r="FV125" s="7"/>
      <c r="FW125" s="7"/>
      <c r="FX125" s="7"/>
      <c r="FY125" s="7"/>
      <c r="FZ125" s="7"/>
      <c r="GA125" s="7"/>
      <c r="GB125" s="7"/>
      <c r="GC125" s="7"/>
      <c r="GD125" s="7"/>
      <c r="GE125" s="7"/>
      <c r="GF125" s="7"/>
      <c r="GG125" s="7"/>
      <c r="GH125" s="7"/>
      <c r="GI125" s="7"/>
      <c r="GJ125" s="7"/>
      <c r="GK125" s="7"/>
    </row>
    <row r="126" spans="1:193" ht="24.75" customHeight="1" x14ac:dyDescent="0.5">
      <c r="A126" s="33" t="s">
        <v>44</v>
      </c>
      <c r="B126" s="34" t="s">
        <v>12</v>
      </c>
      <c r="C126" s="18">
        <f>D126+E126+F126+G126+H126+I126+J126</f>
        <v>369</v>
      </c>
      <c r="D126" s="45">
        <v>2</v>
      </c>
      <c r="E126" s="45">
        <v>31</v>
      </c>
      <c r="F126" s="45">
        <v>84</v>
      </c>
      <c r="G126" s="45">
        <v>126</v>
      </c>
      <c r="H126" s="45">
        <v>99</v>
      </c>
      <c r="I126" s="45">
        <v>27</v>
      </c>
      <c r="J126" s="46" t="s">
        <v>93</v>
      </c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  <c r="ET126" s="7"/>
      <c r="EU126" s="7"/>
      <c r="EV126" s="7"/>
      <c r="EW126" s="7"/>
      <c r="EX126" s="7"/>
      <c r="EY126" s="7"/>
      <c r="EZ126" s="7"/>
      <c r="FA126" s="7"/>
      <c r="FB126" s="7"/>
      <c r="FC126" s="7"/>
      <c r="FD126" s="7"/>
      <c r="FE126" s="7"/>
      <c r="FF126" s="7"/>
      <c r="FG126" s="7"/>
      <c r="FH126" s="7"/>
      <c r="FI126" s="7"/>
      <c r="FJ126" s="7"/>
      <c r="FK126" s="7"/>
      <c r="FL126" s="7"/>
      <c r="FM126" s="7"/>
      <c r="FN126" s="7"/>
      <c r="FO126" s="7"/>
      <c r="FP126" s="7"/>
      <c r="FQ126" s="7"/>
      <c r="FR126" s="7"/>
      <c r="FS126" s="7"/>
      <c r="FT126" s="7"/>
      <c r="FU126" s="7"/>
      <c r="FV126" s="7"/>
      <c r="FW126" s="7"/>
      <c r="FX126" s="7"/>
      <c r="FY126" s="7"/>
      <c r="FZ126" s="7"/>
      <c r="GA126" s="7"/>
      <c r="GB126" s="7"/>
      <c r="GC126" s="7"/>
      <c r="GD126" s="7"/>
      <c r="GE126" s="7"/>
      <c r="GF126" s="7"/>
      <c r="GG126" s="7"/>
      <c r="GH126" s="7"/>
      <c r="GI126" s="7"/>
      <c r="GJ126" s="7"/>
      <c r="GK126" s="7"/>
    </row>
    <row r="127" spans="1:193" ht="24.75" customHeight="1" x14ac:dyDescent="0.5">
      <c r="A127" s="22"/>
      <c r="B127" s="17" t="s">
        <v>13</v>
      </c>
      <c r="C127" s="23">
        <f>SUM(D127:J127)</f>
        <v>12230</v>
      </c>
      <c r="D127" s="37">
        <v>1615</v>
      </c>
      <c r="E127" s="37">
        <v>1303</v>
      </c>
      <c r="F127" s="37">
        <v>1132</v>
      </c>
      <c r="G127" s="37">
        <v>1357</v>
      </c>
      <c r="H127" s="37">
        <v>1804</v>
      </c>
      <c r="I127" s="37">
        <v>2368</v>
      </c>
      <c r="J127" s="38">
        <v>2651</v>
      </c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7"/>
      <c r="EF127" s="7"/>
      <c r="EG127" s="7"/>
      <c r="EH127" s="7"/>
      <c r="EI127" s="7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  <c r="EU127" s="7"/>
      <c r="EV127" s="7"/>
      <c r="EW127" s="7"/>
      <c r="EX127" s="7"/>
      <c r="EY127" s="7"/>
      <c r="EZ127" s="7"/>
      <c r="FA127" s="7"/>
      <c r="FB127" s="7"/>
      <c r="FC127" s="7"/>
      <c r="FD127" s="7"/>
      <c r="FE127" s="7"/>
      <c r="FF127" s="7"/>
      <c r="FG127" s="7"/>
      <c r="FH127" s="7"/>
      <c r="FI127" s="7"/>
      <c r="FJ127" s="7"/>
      <c r="FK127" s="7"/>
      <c r="FL127" s="7"/>
      <c r="FM127" s="7"/>
      <c r="FN127" s="7"/>
      <c r="FO127" s="7"/>
      <c r="FP127" s="7"/>
      <c r="FQ127" s="7"/>
      <c r="FR127" s="7"/>
      <c r="FS127" s="7"/>
      <c r="FT127" s="7"/>
      <c r="FU127" s="7"/>
      <c r="FV127" s="7"/>
      <c r="FW127" s="7"/>
      <c r="FX127" s="7"/>
      <c r="FY127" s="7"/>
      <c r="FZ127" s="7"/>
      <c r="GA127" s="7"/>
      <c r="GB127" s="7"/>
      <c r="GC127" s="7"/>
      <c r="GD127" s="7"/>
      <c r="GE127" s="7"/>
      <c r="GF127" s="7"/>
      <c r="GG127" s="7"/>
      <c r="GH127" s="7"/>
      <c r="GI127" s="7"/>
      <c r="GJ127" s="7"/>
      <c r="GK127" s="7"/>
    </row>
    <row r="128" spans="1:193" ht="24.75" customHeight="1" x14ac:dyDescent="0.5">
      <c r="A128" s="22"/>
      <c r="B128" s="17"/>
      <c r="C128" s="39"/>
      <c r="D128" s="27">
        <f t="shared" ref="D128:J128" si="60">ROUND(D126/D127,5)</f>
        <v>1.24E-3</v>
      </c>
      <c r="E128" s="27">
        <f t="shared" si="60"/>
        <v>2.3789999999999999E-2</v>
      </c>
      <c r="F128" s="27">
        <f t="shared" si="60"/>
        <v>7.4200000000000002E-2</v>
      </c>
      <c r="G128" s="27">
        <f t="shared" si="60"/>
        <v>9.2850000000000002E-2</v>
      </c>
      <c r="H128" s="27">
        <f t="shared" si="60"/>
        <v>5.4879999999999998E-2</v>
      </c>
      <c r="I128" s="27">
        <f t="shared" si="60"/>
        <v>1.14E-2</v>
      </c>
      <c r="J128" s="28">
        <f t="shared" si="60"/>
        <v>0</v>
      </c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7"/>
      <c r="ED128" s="7"/>
      <c r="EE128" s="7"/>
      <c r="EF128" s="7"/>
      <c r="EG128" s="7"/>
      <c r="EH128" s="7"/>
      <c r="EI128" s="7"/>
      <c r="EJ128" s="7"/>
      <c r="EK128" s="7"/>
      <c r="EL128" s="7"/>
      <c r="EM128" s="7"/>
      <c r="EN128" s="7"/>
      <c r="EO128" s="7"/>
      <c r="EP128" s="7"/>
      <c r="EQ128" s="7"/>
      <c r="ER128" s="7"/>
      <c r="ES128" s="7"/>
      <c r="ET128" s="7"/>
      <c r="EU128" s="7"/>
      <c r="EV128" s="7"/>
      <c r="EW128" s="7"/>
      <c r="EX128" s="7"/>
      <c r="EY128" s="7"/>
      <c r="EZ128" s="7"/>
      <c r="FA128" s="7"/>
      <c r="FB128" s="7"/>
      <c r="FC128" s="7"/>
      <c r="FD128" s="7"/>
      <c r="FE128" s="7"/>
      <c r="FF128" s="7"/>
      <c r="FG128" s="7"/>
      <c r="FH128" s="7"/>
      <c r="FI128" s="7"/>
      <c r="FJ128" s="7"/>
      <c r="FK128" s="7"/>
      <c r="FL128" s="7"/>
      <c r="FM128" s="7"/>
      <c r="FN128" s="7"/>
      <c r="FO128" s="7"/>
      <c r="FP128" s="7"/>
      <c r="FQ128" s="7"/>
      <c r="FR128" s="7"/>
      <c r="FS128" s="7"/>
      <c r="FT128" s="7"/>
      <c r="FU128" s="7"/>
      <c r="FV128" s="7"/>
      <c r="FW128" s="7"/>
      <c r="FX128" s="7"/>
      <c r="FY128" s="7"/>
      <c r="FZ128" s="7"/>
      <c r="GA128" s="7"/>
      <c r="GB128" s="7"/>
      <c r="GC128" s="7"/>
      <c r="GD128" s="7"/>
      <c r="GE128" s="7"/>
      <c r="GF128" s="7"/>
      <c r="GG128" s="7"/>
      <c r="GH128" s="7"/>
      <c r="GI128" s="7"/>
      <c r="GJ128" s="7"/>
      <c r="GK128" s="7"/>
    </row>
    <row r="129" spans="1:193" ht="24.75" customHeight="1" x14ac:dyDescent="0.5">
      <c r="A129" s="63"/>
      <c r="B129" s="41" t="s">
        <v>14</v>
      </c>
      <c r="C129" s="42">
        <f>SUM(D129+E129+F129+G129+H129+I129+J129)</f>
        <v>1.2917999999999998</v>
      </c>
      <c r="D129" s="43">
        <f t="shared" ref="D129:J129" si="61">ROUND(D128*5,5)</f>
        <v>6.1999999999999998E-3</v>
      </c>
      <c r="E129" s="43">
        <f t="shared" si="61"/>
        <v>0.11895</v>
      </c>
      <c r="F129" s="43">
        <f t="shared" si="61"/>
        <v>0.371</v>
      </c>
      <c r="G129" s="43">
        <f t="shared" si="61"/>
        <v>0.46425</v>
      </c>
      <c r="H129" s="43">
        <f t="shared" si="61"/>
        <v>0.27439999999999998</v>
      </c>
      <c r="I129" s="43">
        <f t="shared" si="61"/>
        <v>5.7000000000000002E-2</v>
      </c>
      <c r="J129" s="44">
        <f t="shared" si="61"/>
        <v>0</v>
      </c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7"/>
      <c r="EO129" s="7"/>
      <c r="EP129" s="7"/>
      <c r="EQ129" s="7"/>
      <c r="ER129" s="7"/>
      <c r="ES129" s="7"/>
      <c r="ET129" s="7"/>
      <c r="EU129" s="7"/>
      <c r="EV129" s="7"/>
      <c r="EW129" s="7"/>
      <c r="EX129" s="7"/>
      <c r="EY129" s="7"/>
      <c r="EZ129" s="7"/>
      <c r="FA129" s="7"/>
      <c r="FB129" s="7"/>
      <c r="FC129" s="7"/>
      <c r="FD129" s="7"/>
      <c r="FE129" s="7"/>
      <c r="FF129" s="7"/>
      <c r="FG129" s="7"/>
      <c r="FH129" s="7"/>
      <c r="FI129" s="7"/>
      <c r="FJ129" s="7"/>
      <c r="FK129" s="7"/>
      <c r="FL129" s="7"/>
      <c r="FM129" s="7"/>
      <c r="FN129" s="7"/>
      <c r="FO129" s="7"/>
      <c r="FP129" s="7"/>
      <c r="FQ129" s="7"/>
      <c r="FR129" s="7"/>
      <c r="FS129" s="7"/>
      <c r="FT129" s="7"/>
      <c r="FU129" s="7"/>
      <c r="FV129" s="7"/>
      <c r="FW129" s="7"/>
      <c r="FX129" s="7"/>
      <c r="FY129" s="7"/>
      <c r="FZ129" s="7"/>
      <c r="GA129" s="7"/>
      <c r="GB129" s="7"/>
      <c r="GC129" s="7"/>
      <c r="GD129" s="7"/>
      <c r="GE129" s="7"/>
      <c r="GF129" s="7"/>
      <c r="GG129" s="7"/>
      <c r="GH129" s="7"/>
      <c r="GI129" s="7"/>
      <c r="GJ129" s="7"/>
      <c r="GK129" s="7"/>
    </row>
    <row r="130" spans="1:193" ht="24.75" customHeight="1" x14ac:dyDescent="0.5">
      <c r="A130" s="33" t="s">
        <v>45</v>
      </c>
      <c r="B130" s="34" t="s">
        <v>12</v>
      </c>
      <c r="C130" s="18">
        <f>D130+E130+F130+G130+H130+I130+J130</f>
        <v>293</v>
      </c>
      <c r="D130" s="45">
        <v>1</v>
      </c>
      <c r="E130" s="45">
        <v>44</v>
      </c>
      <c r="F130" s="45">
        <v>69</v>
      </c>
      <c r="G130" s="45">
        <v>108</v>
      </c>
      <c r="H130" s="45">
        <v>54</v>
      </c>
      <c r="I130" s="45">
        <v>16</v>
      </c>
      <c r="J130" s="46">
        <v>1</v>
      </c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7"/>
      <c r="EO130" s="7"/>
      <c r="EP130" s="7"/>
      <c r="EQ130" s="7"/>
      <c r="ER130" s="7"/>
      <c r="ES130" s="7"/>
      <c r="ET130" s="7"/>
      <c r="EU130" s="7"/>
      <c r="EV130" s="7"/>
      <c r="EW130" s="7"/>
      <c r="EX130" s="7"/>
      <c r="EY130" s="7"/>
      <c r="EZ130" s="7"/>
      <c r="FA130" s="7"/>
      <c r="FB130" s="7"/>
      <c r="FC130" s="7"/>
      <c r="FD130" s="7"/>
      <c r="FE130" s="7"/>
      <c r="FF130" s="7"/>
      <c r="FG130" s="7"/>
      <c r="FH130" s="7"/>
      <c r="FI130" s="7"/>
      <c r="FJ130" s="7"/>
      <c r="FK130" s="7"/>
      <c r="FL130" s="7"/>
      <c r="FM130" s="7"/>
      <c r="FN130" s="7"/>
      <c r="FO130" s="7"/>
      <c r="FP130" s="7"/>
      <c r="FQ130" s="7"/>
      <c r="FR130" s="7"/>
      <c r="FS130" s="7"/>
      <c r="FT130" s="7"/>
      <c r="FU130" s="7"/>
      <c r="FV130" s="7"/>
      <c r="FW130" s="7"/>
      <c r="FX130" s="7"/>
      <c r="FY130" s="7"/>
      <c r="FZ130" s="7"/>
      <c r="GA130" s="7"/>
      <c r="GB130" s="7"/>
      <c r="GC130" s="7"/>
      <c r="GD130" s="7"/>
      <c r="GE130" s="7"/>
      <c r="GF130" s="7"/>
      <c r="GG130" s="7"/>
      <c r="GH130" s="7"/>
      <c r="GI130" s="7"/>
      <c r="GJ130" s="7"/>
      <c r="GK130" s="7"/>
    </row>
    <row r="131" spans="1:193" ht="24.75" customHeight="1" x14ac:dyDescent="0.5">
      <c r="A131" s="22"/>
      <c r="B131" s="17" t="s">
        <v>13</v>
      </c>
      <c r="C131" s="23">
        <f>SUM(D131:J131)</f>
        <v>9133</v>
      </c>
      <c r="D131" s="37">
        <v>1062</v>
      </c>
      <c r="E131" s="37">
        <v>1122</v>
      </c>
      <c r="F131" s="37">
        <v>1058</v>
      </c>
      <c r="G131" s="37">
        <v>1225</v>
      </c>
      <c r="H131" s="37">
        <v>1381</v>
      </c>
      <c r="I131" s="37">
        <v>1532</v>
      </c>
      <c r="J131" s="38">
        <v>1753</v>
      </c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7"/>
      <c r="EX131" s="7"/>
      <c r="EY131" s="7"/>
      <c r="EZ131" s="7"/>
      <c r="FA131" s="7"/>
      <c r="FB131" s="7"/>
      <c r="FC131" s="7"/>
      <c r="FD131" s="7"/>
      <c r="FE131" s="7"/>
      <c r="FF131" s="7"/>
      <c r="FG131" s="7"/>
      <c r="FH131" s="7"/>
      <c r="FI131" s="7"/>
      <c r="FJ131" s="7"/>
      <c r="FK131" s="7"/>
      <c r="FL131" s="7"/>
      <c r="FM131" s="7"/>
      <c r="FN131" s="7"/>
      <c r="FO131" s="7"/>
      <c r="FP131" s="7"/>
      <c r="FQ131" s="7"/>
      <c r="FR131" s="7"/>
      <c r="FS131" s="7"/>
      <c r="FT131" s="7"/>
      <c r="FU131" s="7"/>
      <c r="FV131" s="7"/>
      <c r="FW131" s="7"/>
      <c r="FX131" s="7"/>
      <c r="FY131" s="7"/>
      <c r="FZ131" s="7"/>
      <c r="GA131" s="7"/>
      <c r="GB131" s="7"/>
      <c r="GC131" s="7"/>
      <c r="GD131" s="7"/>
      <c r="GE131" s="7"/>
      <c r="GF131" s="7"/>
      <c r="GG131" s="7"/>
      <c r="GH131" s="7"/>
      <c r="GI131" s="7"/>
      <c r="GJ131" s="7"/>
      <c r="GK131" s="7"/>
    </row>
    <row r="132" spans="1:193" ht="24.75" customHeight="1" x14ac:dyDescent="0.5">
      <c r="A132" s="22"/>
      <c r="B132" s="17"/>
      <c r="C132" s="39"/>
      <c r="D132" s="27">
        <f t="shared" ref="D132:J132" si="62">ROUND(D130/D131,5)</f>
        <v>9.3999999999999997E-4</v>
      </c>
      <c r="E132" s="27">
        <f t="shared" si="62"/>
        <v>3.9219999999999998E-2</v>
      </c>
      <c r="F132" s="27">
        <f t="shared" si="62"/>
        <v>6.522E-2</v>
      </c>
      <c r="G132" s="27">
        <f t="shared" si="62"/>
        <v>8.8160000000000002E-2</v>
      </c>
      <c r="H132" s="27">
        <f t="shared" si="62"/>
        <v>3.9100000000000003E-2</v>
      </c>
      <c r="I132" s="27">
        <f t="shared" si="62"/>
        <v>1.044E-2</v>
      </c>
      <c r="J132" s="28">
        <f t="shared" si="62"/>
        <v>5.6999999999999998E-4</v>
      </c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7"/>
      <c r="ED132" s="7"/>
      <c r="EE132" s="7"/>
      <c r="EF132" s="7"/>
      <c r="EG132" s="7"/>
      <c r="EH132" s="7"/>
      <c r="EI132" s="7"/>
      <c r="EJ132" s="7"/>
      <c r="EK132" s="7"/>
      <c r="EL132" s="7"/>
      <c r="EM132" s="7"/>
      <c r="EN132" s="7"/>
      <c r="EO132" s="7"/>
      <c r="EP132" s="7"/>
      <c r="EQ132" s="7"/>
      <c r="ER132" s="7"/>
      <c r="ES132" s="7"/>
      <c r="ET132" s="7"/>
      <c r="EU132" s="7"/>
      <c r="EV132" s="7"/>
      <c r="EW132" s="7"/>
      <c r="EX132" s="7"/>
      <c r="EY132" s="7"/>
      <c r="EZ132" s="7"/>
      <c r="FA132" s="7"/>
      <c r="FB132" s="7"/>
      <c r="FC132" s="7"/>
      <c r="FD132" s="7"/>
      <c r="FE132" s="7"/>
      <c r="FF132" s="7"/>
      <c r="FG132" s="7"/>
      <c r="FH132" s="7"/>
      <c r="FI132" s="7"/>
      <c r="FJ132" s="7"/>
      <c r="FK132" s="7"/>
      <c r="FL132" s="7"/>
      <c r="FM132" s="7"/>
      <c r="FN132" s="7"/>
      <c r="FO132" s="7"/>
      <c r="FP132" s="7"/>
      <c r="FQ132" s="7"/>
      <c r="FR132" s="7"/>
      <c r="FS132" s="7"/>
      <c r="FT132" s="7"/>
      <c r="FU132" s="7"/>
      <c r="FV132" s="7"/>
      <c r="FW132" s="7"/>
      <c r="FX132" s="7"/>
      <c r="FY132" s="7"/>
      <c r="FZ132" s="7"/>
      <c r="GA132" s="7"/>
      <c r="GB132" s="7"/>
      <c r="GC132" s="7"/>
      <c r="GD132" s="7"/>
      <c r="GE132" s="7"/>
      <c r="GF132" s="7"/>
      <c r="GG132" s="7"/>
      <c r="GH132" s="7"/>
      <c r="GI132" s="7"/>
      <c r="GJ132" s="7"/>
      <c r="GK132" s="7"/>
    </row>
    <row r="133" spans="1:193" ht="24.75" customHeight="1" x14ac:dyDescent="0.5">
      <c r="A133" s="63"/>
      <c r="B133" s="41" t="s">
        <v>14</v>
      </c>
      <c r="C133" s="42">
        <f>SUM(D133+E133+F133+G133+H133+I133+J133)</f>
        <v>1.2182500000000001</v>
      </c>
      <c r="D133" s="43">
        <f t="shared" ref="D133:J133" si="63">ROUND(D132*5,5)</f>
        <v>4.7000000000000002E-3</v>
      </c>
      <c r="E133" s="43">
        <f t="shared" si="63"/>
        <v>0.1961</v>
      </c>
      <c r="F133" s="43">
        <f t="shared" si="63"/>
        <v>0.3261</v>
      </c>
      <c r="G133" s="43">
        <f t="shared" si="63"/>
        <v>0.44080000000000003</v>
      </c>
      <c r="H133" s="43">
        <f t="shared" si="63"/>
        <v>0.19550000000000001</v>
      </c>
      <c r="I133" s="43">
        <f t="shared" si="63"/>
        <v>5.2200000000000003E-2</v>
      </c>
      <c r="J133" s="44">
        <f t="shared" si="63"/>
        <v>2.8500000000000001E-3</v>
      </c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7"/>
      <c r="FF133" s="7"/>
      <c r="FG133" s="7"/>
      <c r="FH133" s="7"/>
      <c r="FI133" s="7"/>
      <c r="FJ133" s="7"/>
      <c r="FK133" s="7"/>
      <c r="FL133" s="7"/>
      <c r="FM133" s="7"/>
      <c r="FN133" s="7"/>
      <c r="FO133" s="7"/>
      <c r="FP133" s="7"/>
      <c r="FQ133" s="7"/>
      <c r="FR133" s="7"/>
      <c r="FS133" s="7"/>
      <c r="FT133" s="7"/>
      <c r="FU133" s="7"/>
      <c r="FV133" s="7"/>
      <c r="FW133" s="7"/>
      <c r="FX133" s="7"/>
      <c r="FY133" s="7"/>
      <c r="FZ133" s="7"/>
      <c r="GA133" s="7"/>
      <c r="GB133" s="7"/>
      <c r="GC133" s="7"/>
      <c r="GD133" s="7"/>
      <c r="GE133" s="7"/>
      <c r="GF133" s="7"/>
      <c r="GG133" s="7"/>
      <c r="GH133" s="7"/>
      <c r="GI133" s="7"/>
      <c r="GJ133" s="7"/>
      <c r="GK133" s="7"/>
    </row>
    <row r="134" spans="1:193" ht="24.75" customHeight="1" x14ac:dyDescent="0.5">
      <c r="A134" s="33" t="s">
        <v>46</v>
      </c>
      <c r="B134" s="34" t="s">
        <v>12</v>
      </c>
      <c r="C134" s="18">
        <f>D134+E134+F134+G134+H134+I134+J134</f>
        <v>91</v>
      </c>
      <c r="D134" s="64">
        <v>1</v>
      </c>
      <c r="E134" s="65">
        <v>9</v>
      </c>
      <c r="F134" s="65">
        <v>21</v>
      </c>
      <c r="G134" s="65">
        <v>25</v>
      </c>
      <c r="H134" s="65">
        <v>24</v>
      </c>
      <c r="I134" s="64">
        <v>11</v>
      </c>
      <c r="J134" s="66" t="s">
        <v>93</v>
      </c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7"/>
      <c r="FF134" s="7"/>
      <c r="FG134" s="7"/>
      <c r="FH134" s="7"/>
      <c r="FI134" s="7"/>
      <c r="FJ134" s="7"/>
      <c r="FK134" s="7"/>
      <c r="FL134" s="7"/>
      <c r="FM134" s="7"/>
      <c r="FN134" s="7"/>
      <c r="FO134" s="7"/>
      <c r="FP134" s="7"/>
      <c r="FQ134" s="7"/>
      <c r="FR134" s="7"/>
      <c r="FS134" s="7"/>
      <c r="FT134" s="7"/>
      <c r="FU134" s="7"/>
      <c r="FV134" s="7"/>
      <c r="FW134" s="7"/>
      <c r="FX134" s="7"/>
      <c r="FY134" s="7"/>
      <c r="FZ134" s="7"/>
      <c r="GA134" s="7"/>
      <c r="GB134" s="7"/>
      <c r="GC134" s="7"/>
      <c r="GD134" s="7"/>
      <c r="GE134" s="7"/>
      <c r="GF134" s="7"/>
      <c r="GG134" s="7"/>
      <c r="GH134" s="7"/>
      <c r="GI134" s="7"/>
      <c r="GJ134" s="7"/>
      <c r="GK134" s="7"/>
    </row>
    <row r="135" spans="1:193" ht="24.75" customHeight="1" x14ac:dyDescent="0.5">
      <c r="A135" s="22"/>
      <c r="B135" s="17" t="s">
        <v>13</v>
      </c>
      <c r="C135" s="23">
        <f>SUM(D135:J135)</f>
        <v>4667</v>
      </c>
      <c r="D135" s="37">
        <v>625</v>
      </c>
      <c r="E135" s="37">
        <v>432</v>
      </c>
      <c r="F135" s="37">
        <v>410</v>
      </c>
      <c r="G135" s="37">
        <v>501</v>
      </c>
      <c r="H135" s="37">
        <v>706</v>
      </c>
      <c r="I135" s="37">
        <v>912</v>
      </c>
      <c r="J135" s="38">
        <v>1081</v>
      </c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7"/>
      <c r="DX135" s="7"/>
      <c r="DY135" s="7"/>
      <c r="DZ135" s="7"/>
      <c r="EA135" s="7"/>
      <c r="EB135" s="7"/>
      <c r="EC135" s="7"/>
      <c r="ED135" s="7"/>
      <c r="EE135" s="7"/>
      <c r="EF135" s="7"/>
      <c r="EG135" s="7"/>
      <c r="EH135" s="7"/>
      <c r="EI135" s="7"/>
      <c r="EJ135" s="7"/>
      <c r="EK135" s="7"/>
      <c r="EL135" s="7"/>
      <c r="EM135" s="7"/>
      <c r="EN135" s="7"/>
      <c r="EO135" s="7"/>
      <c r="EP135" s="7"/>
      <c r="EQ135" s="7"/>
      <c r="ER135" s="7"/>
      <c r="ES135" s="7"/>
      <c r="ET135" s="7"/>
      <c r="EU135" s="7"/>
      <c r="EV135" s="7"/>
      <c r="EW135" s="7"/>
      <c r="EX135" s="7"/>
      <c r="EY135" s="7"/>
      <c r="EZ135" s="7"/>
      <c r="FA135" s="7"/>
      <c r="FB135" s="7"/>
      <c r="FC135" s="7"/>
      <c r="FD135" s="7"/>
      <c r="FE135" s="7"/>
      <c r="FF135" s="7"/>
      <c r="FG135" s="7"/>
      <c r="FH135" s="7"/>
      <c r="FI135" s="7"/>
      <c r="FJ135" s="7"/>
      <c r="FK135" s="7"/>
      <c r="FL135" s="7"/>
      <c r="FM135" s="7"/>
      <c r="FN135" s="7"/>
      <c r="FO135" s="7"/>
      <c r="FP135" s="7"/>
      <c r="FQ135" s="7"/>
      <c r="FR135" s="7"/>
      <c r="FS135" s="7"/>
      <c r="FT135" s="7"/>
      <c r="FU135" s="7"/>
      <c r="FV135" s="7"/>
      <c r="FW135" s="7"/>
      <c r="FX135" s="7"/>
      <c r="FY135" s="7"/>
      <c r="FZ135" s="7"/>
      <c r="GA135" s="7"/>
      <c r="GB135" s="7"/>
      <c r="GC135" s="7"/>
      <c r="GD135" s="7"/>
      <c r="GE135" s="7"/>
      <c r="GF135" s="7"/>
      <c r="GG135" s="7"/>
      <c r="GH135" s="7"/>
      <c r="GI135" s="7"/>
      <c r="GJ135" s="7"/>
      <c r="GK135" s="7"/>
    </row>
    <row r="136" spans="1:193" ht="24.75" customHeight="1" x14ac:dyDescent="0.5">
      <c r="A136" s="22"/>
      <c r="B136" s="17"/>
      <c r="C136" s="39" t="s">
        <v>2</v>
      </c>
      <c r="D136" s="27">
        <f t="shared" ref="D136:J136" si="64">ROUND(D134/D135,5)</f>
        <v>1.6000000000000001E-3</v>
      </c>
      <c r="E136" s="27">
        <f t="shared" si="64"/>
        <v>2.0830000000000001E-2</v>
      </c>
      <c r="F136" s="27">
        <f t="shared" si="64"/>
        <v>5.1220000000000002E-2</v>
      </c>
      <c r="G136" s="27">
        <f t="shared" si="64"/>
        <v>4.99E-2</v>
      </c>
      <c r="H136" s="27">
        <f t="shared" si="64"/>
        <v>3.3989999999999999E-2</v>
      </c>
      <c r="I136" s="27">
        <f t="shared" si="64"/>
        <v>1.206E-2</v>
      </c>
      <c r="J136" s="28">
        <f t="shared" si="64"/>
        <v>0</v>
      </c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  <c r="EP136" s="7"/>
      <c r="EQ136" s="7"/>
      <c r="ER136" s="7"/>
      <c r="ES136" s="7"/>
      <c r="ET136" s="7"/>
      <c r="EU136" s="7"/>
      <c r="EV136" s="7"/>
      <c r="EW136" s="7"/>
      <c r="EX136" s="7"/>
      <c r="EY136" s="7"/>
      <c r="EZ136" s="7"/>
      <c r="FA136" s="7"/>
      <c r="FB136" s="7"/>
      <c r="FC136" s="7"/>
      <c r="FD136" s="7"/>
      <c r="FE136" s="7"/>
      <c r="FF136" s="7"/>
      <c r="FG136" s="7"/>
      <c r="FH136" s="7"/>
      <c r="FI136" s="7"/>
      <c r="FJ136" s="7"/>
      <c r="FK136" s="7"/>
      <c r="FL136" s="7"/>
      <c r="FM136" s="7"/>
      <c r="FN136" s="7"/>
      <c r="FO136" s="7"/>
      <c r="FP136" s="7"/>
      <c r="FQ136" s="7"/>
      <c r="FR136" s="7"/>
      <c r="FS136" s="7"/>
      <c r="FT136" s="7"/>
      <c r="FU136" s="7"/>
      <c r="FV136" s="7"/>
      <c r="FW136" s="7"/>
      <c r="FX136" s="7"/>
      <c r="FY136" s="7"/>
      <c r="FZ136" s="7"/>
      <c r="GA136" s="7"/>
      <c r="GB136" s="7"/>
      <c r="GC136" s="7"/>
      <c r="GD136" s="7"/>
      <c r="GE136" s="7"/>
      <c r="GF136" s="7"/>
      <c r="GG136" s="7"/>
      <c r="GH136" s="7"/>
      <c r="GI136" s="7"/>
      <c r="GJ136" s="7"/>
      <c r="GK136" s="7"/>
    </row>
    <row r="137" spans="1:193" ht="24.75" customHeight="1" x14ac:dyDescent="0.5">
      <c r="A137" s="40"/>
      <c r="B137" s="41" t="s">
        <v>14</v>
      </c>
      <c r="C137" s="42">
        <f>SUM(D137+E137+F137+G137+H137+I137+J137)</f>
        <v>0.84800000000000009</v>
      </c>
      <c r="D137" s="43">
        <f t="shared" ref="D137:J137" si="65">ROUND(D136*5,5)</f>
        <v>8.0000000000000002E-3</v>
      </c>
      <c r="E137" s="43">
        <f t="shared" si="65"/>
        <v>0.10415000000000001</v>
      </c>
      <c r="F137" s="43">
        <f t="shared" si="65"/>
        <v>0.25609999999999999</v>
      </c>
      <c r="G137" s="43">
        <f t="shared" si="65"/>
        <v>0.2495</v>
      </c>
      <c r="H137" s="43">
        <f t="shared" si="65"/>
        <v>0.16994999999999999</v>
      </c>
      <c r="I137" s="43">
        <f t="shared" si="65"/>
        <v>6.0299999999999999E-2</v>
      </c>
      <c r="J137" s="44">
        <f t="shared" si="65"/>
        <v>0</v>
      </c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/>
      <c r="EL137" s="7"/>
      <c r="EM137" s="7"/>
      <c r="EN137" s="7"/>
      <c r="EO137" s="7"/>
      <c r="EP137" s="7"/>
      <c r="EQ137" s="7"/>
      <c r="ER137" s="7"/>
      <c r="ES137" s="7"/>
      <c r="ET137" s="7"/>
      <c r="EU137" s="7"/>
      <c r="EV137" s="7"/>
      <c r="EW137" s="7"/>
      <c r="EX137" s="7"/>
      <c r="EY137" s="7"/>
      <c r="EZ137" s="7"/>
      <c r="FA137" s="7"/>
      <c r="FB137" s="7"/>
      <c r="FC137" s="7"/>
      <c r="FD137" s="7"/>
      <c r="FE137" s="7"/>
      <c r="FF137" s="7"/>
      <c r="FG137" s="7"/>
      <c r="FH137" s="7"/>
      <c r="FI137" s="7"/>
      <c r="FJ137" s="7"/>
      <c r="FK137" s="7"/>
      <c r="FL137" s="7"/>
      <c r="FM137" s="7"/>
      <c r="FN137" s="7"/>
      <c r="FO137" s="7"/>
      <c r="FP137" s="7"/>
      <c r="FQ137" s="7"/>
      <c r="FR137" s="7"/>
      <c r="FS137" s="7"/>
      <c r="FT137" s="7"/>
      <c r="FU137" s="7"/>
      <c r="FV137" s="7"/>
      <c r="FW137" s="7"/>
      <c r="FX137" s="7"/>
      <c r="FY137" s="7"/>
      <c r="FZ137" s="7"/>
      <c r="GA137" s="7"/>
      <c r="GB137" s="7"/>
      <c r="GC137" s="7"/>
      <c r="GD137" s="7"/>
      <c r="GE137" s="7"/>
      <c r="GF137" s="7"/>
      <c r="GG137" s="7"/>
      <c r="GH137" s="7"/>
      <c r="GI137" s="7"/>
      <c r="GJ137" s="7"/>
      <c r="GK137" s="7"/>
    </row>
    <row r="138" spans="1:193" ht="24.75" customHeight="1" x14ac:dyDescent="0.5">
      <c r="A138" s="22" t="s">
        <v>47</v>
      </c>
      <c r="B138" s="34" t="s">
        <v>12</v>
      </c>
      <c r="C138" s="18">
        <f>D138+E138+F138+G138+H138+I138+J138</f>
        <v>168</v>
      </c>
      <c r="D138" s="45">
        <v>1</v>
      </c>
      <c r="E138" s="45">
        <v>14</v>
      </c>
      <c r="F138" s="45">
        <v>46</v>
      </c>
      <c r="G138" s="45">
        <v>62</v>
      </c>
      <c r="H138" s="45">
        <v>37</v>
      </c>
      <c r="I138" s="45">
        <v>8</v>
      </c>
      <c r="J138" s="46" t="s">
        <v>93</v>
      </c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7"/>
      <c r="EO138" s="7"/>
      <c r="EP138" s="7"/>
      <c r="EQ138" s="7"/>
      <c r="ER138" s="7"/>
      <c r="ES138" s="7"/>
      <c r="ET138" s="7"/>
      <c r="EU138" s="7"/>
      <c r="EV138" s="7"/>
      <c r="EW138" s="7"/>
      <c r="EX138" s="7"/>
      <c r="EY138" s="7"/>
      <c r="EZ138" s="7"/>
      <c r="FA138" s="7"/>
      <c r="FB138" s="7"/>
      <c r="FC138" s="7"/>
      <c r="FD138" s="7"/>
      <c r="FE138" s="7"/>
      <c r="FF138" s="7"/>
      <c r="FG138" s="7"/>
      <c r="FH138" s="7"/>
      <c r="FI138" s="7"/>
      <c r="FJ138" s="7"/>
      <c r="FK138" s="7"/>
      <c r="FL138" s="7"/>
      <c r="FM138" s="7"/>
      <c r="FN138" s="7"/>
      <c r="FO138" s="7"/>
      <c r="FP138" s="7"/>
      <c r="FQ138" s="7"/>
      <c r="FR138" s="7"/>
      <c r="FS138" s="7"/>
      <c r="FT138" s="7"/>
      <c r="FU138" s="7"/>
      <c r="FV138" s="7"/>
      <c r="FW138" s="7"/>
      <c r="FX138" s="7"/>
      <c r="FY138" s="7"/>
      <c r="FZ138" s="7"/>
      <c r="GA138" s="7"/>
      <c r="GB138" s="7"/>
      <c r="GC138" s="7"/>
      <c r="GD138" s="7"/>
      <c r="GE138" s="7"/>
      <c r="GF138" s="7"/>
      <c r="GG138" s="7"/>
      <c r="GH138" s="7"/>
      <c r="GI138" s="7"/>
      <c r="GJ138" s="7"/>
      <c r="GK138" s="7"/>
    </row>
    <row r="139" spans="1:193" ht="24.75" customHeight="1" x14ac:dyDescent="0.5">
      <c r="A139" s="22"/>
      <c r="B139" s="17" t="s">
        <v>13</v>
      </c>
      <c r="C139" s="23">
        <f>SUM(D139:J139)</f>
        <v>5754</v>
      </c>
      <c r="D139" s="37">
        <v>748</v>
      </c>
      <c r="E139" s="37">
        <v>669</v>
      </c>
      <c r="F139" s="37">
        <v>612</v>
      </c>
      <c r="G139" s="37">
        <v>683</v>
      </c>
      <c r="H139" s="37">
        <v>876</v>
      </c>
      <c r="I139" s="37">
        <v>1028</v>
      </c>
      <c r="J139" s="38">
        <v>1138</v>
      </c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  <c r="FL139" s="7"/>
      <c r="FM139" s="7"/>
      <c r="FN139" s="7"/>
      <c r="FO139" s="7"/>
      <c r="FP139" s="7"/>
      <c r="FQ139" s="7"/>
      <c r="FR139" s="7"/>
      <c r="FS139" s="7"/>
      <c r="FT139" s="7"/>
      <c r="FU139" s="7"/>
      <c r="FV139" s="7"/>
      <c r="FW139" s="7"/>
      <c r="FX139" s="7"/>
      <c r="FY139" s="7"/>
      <c r="FZ139" s="7"/>
      <c r="GA139" s="7"/>
      <c r="GB139" s="7"/>
      <c r="GC139" s="7"/>
      <c r="GD139" s="7"/>
      <c r="GE139" s="7"/>
      <c r="GF139" s="7"/>
      <c r="GG139" s="7"/>
      <c r="GH139" s="7"/>
      <c r="GI139" s="7"/>
      <c r="GJ139" s="7"/>
      <c r="GK139" s="7"/>
    </row>
    <row r="140" spans="1:193" ht="24.75" customHeight="1" x14ac:dyDescent="0.5">
      <c r="A140" s="22"/>
      <c r="B140" s="17"/>
      <c r="C140" s="39" t="s">
        <v>2</v>
      </c>
      <c r="D140" s="27">
        <f t="shared" ref="D140:J140" si="66">ROUND(D138/D139,5)</f>
        <v>1.34E-3</v>
      </c>
      <c r="E140" s="27">
        <f t="shared" si="66"/>
        <v>2.0930000000000001E-2</v>
      </c>
      <c r="F140" s="27">
        <f t="shared" si="66"/>
        <v>7.5160000000000005E-2</v>
      </c>
      <c r="G140" s="27">
        <f t="shared" si="66"/>
        <v>9.078E-2</v>
      </c>
      <c r="H140" s="27">
        <f t="shared" si="66"/>
        <v>4.224E-2</v>
      </c>
      <c r="I140" s="27">
        <f t="shared" si="66"/>
        <v>7.7799999999999996E-3</v>
      </c>
      <c r="J140" s="28">
        <f t="shared" si="66"/>
        <v>0</v>
      </c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7"/>
      <c r="EO140" s="7"/>
      <c r="EP140" s="7"/>
      <c r="EQ140" s="7"/>
      <c r="ER140" s="7"/>
      <c r="ES140" s="7"/>
      <c r="ET140" s="7"/>
      <c r="EU140" s="7"/>
      <c r="EV140" s="7"/>
      <c r="EW140" s="7"/>
      <c r="EX140" s="7"/>
      <c r="EY140" s="7"/>
      <c r="EZ140" s="7"/>
      <c r="FA140" s="7"/>
      <c r="FB140" s="7"/>
      <c r="FC140" s="7"/>
      <c r="FD140" s="7"/>
      <c r="FE140" s="7"/>
      <c r="FF140" s="7"/>
      <c r="FG140" s="7"/>
      <c r="FH140" s="7"/>
      <c r="FI140" s="7"/>
      <c r="FJ140" s="7"/>
      <c r="FK140" s="7"/>
      <c r="FL140" s="7"/>
      <c r="FM140" s="7"/>
      <c r="FN140" s="7"/>
      <c r="FO140" s="7"/>
      <c r="FP140" s="7"/>
      <c r="FQ140" s="7"/>
      <c r="FR140" s="7"/>
      <c r="FS140" s="7"/>
      <c r="FT140" s="7"/>
      <c r="FU140" s="7"/>
      <c r="FV140" s="7"/>
      <c r="FW140" s="7"/>
      <c r="FX140" s="7"/>
      <c r="FY140" s="7"/>
      <c r="FZ140" s="7"/>
      <c r="GA140" s="7"/>
      <c r="GB140" s="7"/>
      <c r="GC140" s="7"/>
      <c r="GD140" s="7"/>
      <c r="GE140" s="7"/>
      <c r="GF140" s="7"/>
      <c r="GG140" s="7"/>
      <c r="GH140" s="7"/>
      <c r="GI140" s="7"/>
      <c r="GJ140" s="7"/>
      <c r="GK140" s="7"/>
    </row>
    <row r="141" spans="1:193" ht="24.75" customHeight="1" x14ac:dyDescent="0.5">
      <c r="A141" s="40"/>
      <c r="B141" s="41" t="s">
        <v>14</v>
      </c>
      <c r="C141" s="42">
        <f>SUM(D141+E141+F141+G141+H141+I141+J141)</f>
        <v>1.1911499999999999</v>
      </c>
      <c r="D141" s="43">
        <f t="shared" ref="D141:J141" si="67">ROUND(D140*5,5)</f>
        <v>6.7000000000000002E-3</v>
      </c>
      <c r="E141" s="43">
        <f t="shared" si="67"/>
        <v>0.10465000000000001</v>
      </c>
      <c r="F141" s="43">
        <f t="shared" si="67"/>
        <v>0.37580000000000002</v>
      </c>
      <c r="G141" s="43">
        <f t="shared" si="67"/>
        <v>0.45390000000000003</v>
      </c>
      <c r="H141" s="43">
        <f t="shared" si="67"/>
        <v>0.2112</v>
      </c>
      <c r="I141" s="43">
        <f t="shared" si="67"/>
        <v>3.8899999999999997E-2</v>
      </c>
      <c r="J141" s="44">
        <f t="shared" si="67"/>
        <v>0</v>
      </c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  <c r="EU141" s="7"/>
      <c r="EV141" s="7"/>
      <c r="EW141" s="7"/>
      <c r="EX141" s="7"/>
      <c r="EY141" s="7"/>
      <c r="EZ141" s="7"/>
      <c r="FA141" s="7"/>
      <c r="FB141" s="7"/>
      <c r="FC141" s="7"/>
      <c r="FD141" s="7"/>
      <c r="FE141" s="7"/>
      <c r="FF141" s="7"/>
      <c r="FG141" s="7"/>
      <c r="FH141" s="7"/>
      <c r="FI141" s="7"/>
      <c r="FJ141" s="7"/>
      <c r="FK141" s="7"/>
      <c r="FL141" s="7"/>
      <c r="FM141" s="7"/>
      <c r="FN141" s="7"/>
      <c r="FO141" s="7"/>
      <c r="FP141" s="7"/>
      <c r="FQ141" s="7"/>
      <c r="FR141" s="7"/>
      <c r="FS141" s="7"/>
      <c r="FT141" s="7"/>
      <c r="FU141" s="7"/>
      <c r="FV141" s="7"/>
      <c r="FW141" s="7"/>
      <c r="FX141" s="7"/>
      <c r="FY141" s="7"/>
      <c r="FZ141" s="7"/>
      <c r="GA141" s="7"/>
      <c r="GB141" s="7"/>
      <c r="GC141" s="7"/>
      <c r="GD141" s="7"/>
      <c r="GE141" s="7"/>
      <c r="GF141" s="7"/>
      <c r="GG141" s="7"/>
      <c r="GH141" s="7"/>
      <c r="GI141" s="7"/>
      <c r="GJ141" s="7"/>
      <c r="GK141" s="7"/>
    </row>
    <row r="142" spans="1:193" ht="24.75" customHeight="1" x14ac:dyDescent="0.5">
      <c r="A142" s="22" t="s">
        <v>48</v>
      </c>
      <c r="B142" s="34" t="s">
        <v>12</v>
      </c>
      <c r="C142" s="18">
        <f>D142+E142+F142+G142+H142+I142+J142</f>
        <v>305</v>
      </c>
      <c r="D142" s="45">
        <v>5</v>
      </c>
      <c r="E142" s="45">
        <v>32</v>
      </c>
      <c r="F142" s="45">
        <v>75</v>
      </c>
      <c r="G142" s="45">
        <v>118</v>
      </c>
      <c r="H142" s="45">
        <v>60</v>
      </c>
      <c r="I142" s="45">
        <v>13</v>
      </c>
      <c r="J142" s="46">
        <v>2</v>
      </c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  <c r="EU142" s="7"/>
      <c r="EV142" s="7"/>
      <c r="EW142" s="7"/>
      <c r="EX142" s="7"/>
      <c r="EY142" s="7"/>
      <c r="EZ142" s="7"/>
      <c r="FA142" s="7"/>
      <c r="FB142" s="7"/>
      <c r="FC142" s="7"/>
      <c r="FD142" s="7"/>
      <c r="FE142" s="7"/>
      <c r="FF142" s="7"/>
      <c r="FG142" s="7"/>
      <c r="FH142" s="7"/>
      <c r="FI142" s="7"/>
      <c r="FJ142" s="7"/>
      <c r="FK142" s="7"/>
      <c r="FL142" s="7"/>
      <c r="FM142" s="7"/>
      <c r="FN142" s="7"/>
      <c r="FO142" s="7"/>
      <c r="FP142" s="7"/>
      <c r="FQ142" s="7"/>
      <c r="FR142" s="7"/>
      <c r="FS142" s="7"/>
      <c r="FT142" s="7"/>
      <c r="FU142" s="7"/>
      <c r="FV142" s="7"/>
      <c r="FW142" s="7"/>
      <c r="FX142" s="7"/>
      <c r="FY142" s="7"/>
      <c r="FZ142" s="7"/>
      <c r="GA142" s="7"/>
      <c r="GB142" s="7"/>
      <c r="GC142" s="7"/>
      <c r="GD142" s="7"/>
      <c r="GE142" s="7"/>
      <c r="GF142" s="7"/>
      <c r="GG142" s="7"/>
      <c r="GH142" s="7"/>
      <c r="GI142" s="7"/>
      <c r="GJ142" s="7"/>
      <c r="GK142" s="7"/>
    </row>
    <row r="143" spans="1:193" ht="24.75" customHeight="1" x14ac:dyDescent="0.5">
      <c r="A143" s="22"/>
      <c r="B143" s="17" t="s">
        <v>13</v>
      </c>
      <c r="C143" s="23">
        <f>SUM(D143:J143)</f>
        <v>11716</v>
      </c>
      <c r="D143" s="37">
        <v>1548</v>
      </c>
      <c r="E143" s="37">
        <v>1370</v>
      </c>
      <c r="F143" s="37">
        <v>1225</v>
      </c>
      <c r="G143" s="37">
        <v>1472</v>
      </c>
      <c r="H143" s="37">
        <v>1713</v>
      </c>
      <c r="I143" s="37">
        <v>2012</v>
      </c>
      <c r="J143" s="38">
        <v>2376</v>
      </c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7"/>
      <c r="FG143" s="7"/>
      <c r="FH143" s="7"/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  <c r="FU143" s="7"/>
      <c r="FV143" s="7"/>
      <c r="FW143" s="7"/>
      <c r="FX143" s="7"/>
      <c r="FY143" s="7"/>
      <c r="FZ143" s="7"/>
      <c r="GA143" s="7"/>
      <c r="GB143" s="7"/>
      <c r="GC143" s="7"/>
      <c r="GD143" s="7"/>
      <c r="GE143" s="7"/>
      <c r="GF143" s="7"/>
      <c r="GG143" s="7"/>
      <c r="GH143" s="7"/>
      <c r="GI143" s="7"/>
      <c r="GJ143" s="7"/>
      <c r="GK143" s="7"/>
    </row>
    <row r="144" spans="1:193" ht="24.75" customHeight="1" x14ac:dyDescent="0.5">
      <c r="A144" s="22"/>
      <c r="B144" s="17"/>
      <c r="C144" s="39"/>
      <c r="D144" s="27">
        <f t="shared" ref="D144:J144" si="68">ROUND(D142/D143,5)</f>
        <v>3.2299999999999998E-3</v>
      </c>
      <c r="E144" s="27">
        <f t="shared" si="68"/>
        <v>2.3359999999999999E-2</v>
      </c>
      <c r="F144" s="27">
        <f t="shared" si="68"/>
        <v>6.1219999999999997E-2</v>
      </c>
      <c r="G144" s="27">
        <f t="shared" si="68"/>
        <v>8.0159999999999995E-2</v>
      </c>
      <c r="H144" s="27">
        <f t="shared" si="68"/>
        <v>3.5029999999999999E-2</v>
      </c>
      <c r="I144" s="27">
        <f t="shared" si="68"/>
        <v>6.4599999999999996E-3</v>
      </c>
      <c r="J144" s="28">
        <f t="shared" si="68"/>
        <v>8.4000000000000003E-4</v>
      </c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7"/>
      <c r="DV144" s="7"/>
      <c r="DW144" s="7"/>
      <c r="DX144" s="7"/>
      <c r="DY144" s="7"/>
      <c r="DZ144" s="7"/>
      <c r="EA144" s="7"/>
      <c r="EB144" s="7"/>
      <c r="EC144" s="7"/>
      <c r="ED144" s="7"/>
      <c r="EE144" s="7"/>
      <c r="EF144" s="7"/>
      <c r="EG144" s="7"/>
      <c r="EH144" s="7"/>
      <c r="EI144" s="7"/>
      <c r="EJ144" s="7"/>
      <c r="EK144" s="7"/>
      <c r="EL144" s="7"/>
      <c r="EM144" s="7"/>
      <c r="EN144" s="7"/>
      <c r="EO144" s="7"/>
      <c r="EP144" s="7"/>
      <c r="EQ144" s="7"/>
      <c r="ER144" s="7"/>
      <c r="ES144" s="7"/>
      <c r="ET144" s="7"/>
      <c r="EU144" s="7"/>
      <c r="EV144" s="7"/>
      <c r="EW144" s="7"/>
      <c r="EX144" s="7"/>
      <c r="EY144" s="7"/>
      <c r="EZ144" s="7"/>
      <c r="FA144" s="7"/>
      <c r="FB144" s="7"/>
      <c r="FC144" s="7"/>
      <c r="FD144" s="7"/>
      <c r="FE144" s="7"/>
      <c r="FF144" s="7"/>
      <c r="FG144" s="7"/>
      <c r="FH144" s="7"/>
      <c r="FI144" s="7"/>
      <c r="FJ144" s="7"/>
      <c r="FK144" s="7"/>
      <c r="FL144" s="7"/>
      <c r="FM144" s="7"/>
      <c r="FN144" s="7"/>
      <c r="FO144" s="7"/>
      <c r="FP144" s="7"/>
      <c r="FQ144" s="7"/>
      <c r="FR144" s="7"/>
      <c r="FS144" s="7"/>
      <c r="FT144" s="7"/>
      <c r="FU144" s="7"/>
      <c r="FV144" s="7"/>
      <c r="FW144" s="7"/>
      <c r="FX144" s="7"/>
      <c r="FY144" s="7"/>
      <c r="FZ144" s="7"/>
      <c r="GA144" s="7"/>
      <c r="GB144" s="7"/>
      <c r="GC144" s="7"/>
      <c r="GD144" s="7"/>
      <c r="GE144" s="7"/>
      <c r="GF144" s="7"/>
      <c r="GG144" s="7"/>
      <c r="GH144" s="7"/>
      <c r="GI144" s="7"/>
      <c r="GJ144" s="7"/>
      <c r="GK144" s="7"/>
    </row>
    <row r="145" spans="1:193" ht="24.75" customHeight="1" x14ac:dyDescent="0.5">
      <c r="A145" s="40"/>
      <c r="B145" s="41" t="s">
        <v>14</v>
      </c>
      <c r="C145" s="42">
        <f>SUM(D145+E145+F145+G145+H145+I145+J145)</f>
        <v>1.0514999999999999</v>
      </c>
      <c r="D145" s="43">
        <f t="shared" ref="D145:J145" si="69">ROUND(D144*5,5)</f>
        <v>1.6150000000000001E-2</v>
      </c>
      <c r="E145" s="43">
        <f t="shared" si="69"/>
        <v>0.1168</v>
      </c>
      <c r="F145" s="43">
        <f t="shared" si="69"/>
        <v>0.30609999999999998</v>
      </c>
      <c r="G145" s="43">
        <f t="shared" si="69"/>
        <v>0.40079999999999999</v>
      </c>
      <c r="H145" s="43">
        <f t="shared" si="69"/>
        <v>0.17515</v>
      </c>
      <c r="I145" s="43">
        <f t="shared" si="69"/>
        <v>3.2300000000000002E-2</v>
      </c>
      <c r="J145" s="44">
        <f t="shared" si="69"/>
        <v>4.1999999999999997E-3</v>
      </c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  <c r="ER145" s="7"/>
      <c r="ES145" s="7"/>
      <c r="ET145" s="7"/>
      <c r="EU145" s="7"/>
      <c r="EV145" s="7"/>
      <c r="EW145" s="7"/>
      <c r="EX145" s="7"/>
      <c r="EY145" s="7"/>
      <c r="EZ145" s="7"/>
      <c r="FA145" s="7"/>
      <c r="FB145" s="7"/>
      <c r="FC145" s="7"/>
      <c r="FD145" s="7"/>
      <c r="FE145" s="7"/>
      <c r="FF145" s="7"/>
      <c r="FG145" s="7"/>
      <c r="FH145" s="7"/>
      <c r="FI145" s="7"/>
      <c r="FJ145" s="7"/>
      <c r="FK145" s="7"/>
      <c r="FL145" s="7"/>
      <c r="FM145" s="7"/>
      <c r="FN145" s="7"/>
      <c r="FO145" s="7"/>
      <c r="FP145" s="7"/>
      <c r="FQ145" s="7"/>
      <c r="FR145" s="7"/>
      <c r="FS145" s="7"/>
      <c r="FT145" s="7"/>
      <c r="FU145" s="7"/>
      <c r="FV145" s="7"/>
      <c r="FW145" s="7"/>
      <c r="FX145" s="7"/>
      <c r="FY145" s="7"/>
      <c r="FZ145" s="7"/>
      <c r="GA145" s="7"/>
      <c r="GB145" s="7"/>
      <c r="GC145" s="7"/>
      <c r="GD145" s="7"/>
      <c r="GE145" s="7"/>
      <c r="GF145" s="7"/>
      <c r="GG145" s="7"/>
      <c r="GH145" s="7"/>
      <c r="GI145" s="7"/>
      <c r="GJ145" s="7"/>
      <c r="GK145" s="7"/>
    </row>
    <row r="146" spans="1:193" ht="24.75" customHeight="1" x14ac:dyDescent="0.5">
      <c r="A146" s="33" t="s">
        <v>49</v>
      </c>
      <c r="B146" s="34" t="s">
        <v>12</v>
      </c>
      <c r="C146" s="18">
        <f>D146+E146+F146+G146+H146+I146+J146</f>
        <v>191</v>
      </c>
      <c r="D146" s="65">
        <v>1</v>
      </c>
      <c r="E146" s="65">
        <v>29</v>
      </c>
      <c r="F146" s="65">
        <v>61</v>
      </c>
      <c r="G146" s="65">
        <v>58</v>
      </c>
      <c r="H146" s="65">
        <v>33</v>
      </c>
      <c r="I146" s="65">
        <v>9</v>
      </c>
      <c r="J146" s="66" t="s">
        <v>93</v>
      </c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/>
      <c r="EQ146" s="7"/>
      <c r="ER146" s="7"/>
      <c r="ES146" s="7"/>
      <c r="ET146" s="7"/>
      <c r="EU146" s="7"/>
      <c r="EV146" s="7"/>
      <c r="EW146" s="7"/>
      <c r="EX146" s="7"/>
      <c r="EY146" s="7"/>
      <c r="EZ146" s="7"/>
      <c r="FA146" s="7"/>
      <c r="FB146" s="7"/>
      <c r="FC146" s="7"/>
      <c r="FD146" s="7"/>
      <c r="FE146" s="7"/>
      <c r="FF146" s="7"/>
      <c r="FG146" s="7"/>
      <c r="FH146" s="7"/>
      <c r="FI146" s="7"/>
      <c r="FJ146" s="7"/>
      <c r="FK146" s="7"/>
      <c r="FL146" s="7"/>
      <c r="FM146" s="7"/>
      <c r="FN146" s="7"/>
      <c r="FO146" s="7"/>
      <c r="FP146" s="7"/>
      <c r="FQ146" s="7"/>
      <c r="FR146" s="7"/>
      <c r="FS146" s="7"/>
      <c r="FT146" s="7"/>
      <c r="FU146" s="7"/>
      <c r="FV146" s="7"/>
      <c r="FW146" s="7"/>
      <c r="FX146" s="7"/>
      <c r="FY146" s="7"/>
      <c r="FZ146" s="7"/>
      <c r="GA146" s="7"/>
      <c r="GB146" s="7"/>
      <c r="GC146" s="7"/>
      <c r="GD146" s="7"/>
      <c r="GE146" s="7"/>
      <c r="GF146" s="7"/>
      <c r="GG146" s="7"/>
      <c r="GH146" s="7"/>
      <c r="GI146" s="7"/>
      <c r="GJ146" s="7"/>
      <c r="GK146" s="7"/>
    </row>
    <row r="147" spans="1:193" ht="24.75" customHeight="1" x14ac:dyDescent="0.5">
      <c r="A147" s="22"/>
      <c r="B147" s="17" t="s">
        <v>13</v>
      </c>
      <c r="C147" s="23">
        <f>SUM(D147:J147)</f>
        <v>8068</v>
      </c>
      <c r="D147" s="37">
        <v>1044</v>
      </c>
      <c r="E147" s="37">
        <v>961</v>
      </c>
      <c r="F147" s="37">
        <v>952</v>
      </c>
      <c r="G147" s="37">
        <v>988</v>
      </c>
      <c r="H147" s="37">
        <v>1148</v>
      </c>
      <c r="I147" s="37">
        <v>1322</v>
      </c>
      <c r="J147" s="38">
        <v>1653</v>
      </c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D147" s="7"/>
      <c r="FE147" s="7"/>
      <c r="FF147" s="7"/>
      <c r="FG147" s="7"/>
      <c r="FH147" s="7"/>
      <c r="FI147" s="7"/>
      <c r="FJ147" s="7"/>
      <c r="FK147" s="7"/>
      <c r="FL147" s="7"/>
      <c r="FM147" s="7"/>
      <c r="FN147" s="7"/>
      <c r="FO147" s="7"/>
      <c r="FP147" s="7"/>
      <c r="FQ147" s="7"/>
      <c r="FR147" s="7"/>
      <c r="FS147" s="7"/>
      <c r="FT147" s="7"/>
      <c r="FU147" s="7"/>
      <c r="FV147" s="7"/>
      <c r="FW147" s="7"/>
      <c r="FX147" s="7"/>
      <c r="FY147" s="7"/>
      <c r="FZ147" s="7"/>
      <c r="GA147" s="7"/>
      <c r="GB147" s="7"/>
      <c r="GC147" s="7"/>
      <c r="GD147" s="7"/>
      <c r="GE147" s="7"/>
      <c r="GF147" s="7"/>
      <c r="GG147" s="7"/>
      <c r="GH147" s="7"/>
      <c r="GI147" s="7"/>
      <c r="GJ147" s="7"/>
      <c r="GK147" s="7"/>
    </row>
    <row r="148" spans="1:193" ht="24.75" customHeight="1" x14ac:dyDescent="0.5">
      <c r="A148" s="22"/>
      <c r="B148" s="17"/>
      <c r="C148" s="39"/>
      <c r="D148" s="27">
        <f t="shared" ref="D148:J148" si="70">ROUND(D146/D147,5)</f>
        <v>9.6000000000000002E-4</v>
      </c>
      <c r="E148" s="27">
        <f t="shared" si="70"/>
        <v>3.0179999999999998E-2</v>
      </c>
      <c r="F148" s="27">
        <f t="shared" si="70"/>
        <v>6.4079999999999998E-2</v>
      </c>
      <c r="G148" s="27">
        <f t="shared" si="70"/>
        <v>5.8700000000000002E-2</v>
      </c>
      <c r="H148" s="27">
        <f t="shared" si="70"/>
        <v>2.8750000000000001E-2</v>
      </c>
      <c r="I148" s="27">
        <f t="shared" si="70"/>
        <v>6.8100000000000001E-3</v>
      </c>
      <c r="J148" s="28">
        <f t="shared" si="70"/>
        <v>0</v>
      </c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  <c r="DX148" s="7"/>
      <c r="DY148" s="7"/>
      <c r="DZ148" s="7"/>
      <c r="EA148" s="7"/>
      <c r="EB148" s="7"/>
      <c r="EC148" s="7"/>
      <c r="ED148" s="7"/>
      <c r="EE148" s="7"/>
      <c r="EF148" s="7"/>
      <c r="EG148" s="7"/>
      <c r="EH148" s="7"/>
      <c r="EI148" s="7"/>
      <c r="EJ148" s="7"/>
      <c r="EK148" s="7"/>
      <c r="EL148" s="7"/>
      <c r="EM148" s="7"/>
      <c r="EN148" s="7"/>
      <c r="EO148" s="7"/>
      <c r="EP148" s="7"/>
      <c r="EQ148" s="7"/>
      <c r="ER148" s="7"/>
      <c r="ES148" s="7"/>
      <c r="ET148" s="7"/>
      <c r="EU148" s="7"/>
      <c r="EV148" s="7"/>
      <c r="EW148" s="7"/>
      <c r="EX148" s="7"/>
      <c r="EY148" s="7"/>
      <c r="EZ148" s="7"/>
      <c r="FA148" s="7"/>
      <c r="FB148" s="7"/>
      <c r="FC148" s="7"/>
      <c r="FD148" s="7"/>
      <c r="FE148" s="7"/>
      <c r="FF148" s="7"/>
      <c r="FG148" s="7"/>
      <c r="FH148" s="7"/>
      <c r="FI148" s="7"/>
      <c r="FJ148" s="7"/>
      <c r="FK148" s="7"/>
      <c r="FL148" s="7"/>
      <c r="FM148" s="7"/>
      <c r="FN148" s="7"/>
      <c r="FO148" s="7"/>
      <c r="FP148" s="7"/>
      <c r="FQ148" s="7"/>
      <c r="FR148" s="7"/>
      <c r="FS148" s="7"/>
      <c r="FT148" s="7"/>
      <c r="FU148" s="7"/>
      <c r="FV148" s="7"/>
      <c r="FW148" s="7"/>
      <c r="FX148" s="7"/>
      <c r="FY148" s="7"/>
      <c r="FZ148" s="7"/>
      <c r="GA148" s="7"/>
      <c r="GB148" s="7"/>
      <c r="GC148" s="7"/>
      <c r="GD148" s="7"/>
      <c r="GE148" s="7"/>
      <c r="GF148" s="7"/>
      <c r="GG148" s="7"/>
      <c r="GH148" s="7"/>
      <c r="GI148" s="7"/>
      <c r="GJ148" s="7"/>
      <c r="GK148" s="7"/>
    </row>
    <row r="149" spans="1:193" ht="24.75" customHeight="1" x14ac:dyDescent="0.5">
      <c r="A149" s="63"/>
      <c r="B149" s="41" t="s">
        <v>14</v>
      </c>
      <c r="C149" s="42">
        <f>SUM(D149+E149+F149+G149+H149+I149+J149)</f>
        <v>0.94740000000000013</v>
      </c>
      <c r="D149" s="43">
        <f t="shared" ref="D149:J149" si="71">ROUND(D148*5,5)</f>
        <v>4.7999999999999996E-3</v>
      </c>
      <c r="E149" s="43">
        <f t="shared" si="71"/>
        <v>0.15090000000000001</v>
      </c>
      <c r="F149" s="43">
        <f t="shared" si="71"/>
        <v>0.32040000000000002</v>
      </c>
      <c r="G149" s="43">
        <f t="shared" si="71"/>
        <v>0.29349999999999998</v>
      </c>
      <c r="H149" s="43">
        <f t="shared" si="71"/>
        <v>0.14374999999999999</v>
      </c>
      <c r="I149" s="43">
        <f t="shared" si="71"/>
        <v>3.4049999999999997E-2</v>
      </c>
      <c r="J149" s="44">
        <f t="shared" si="71"/>
        <v>0</v>
      </c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  <c r="DH149" s="7"/>
      <c r="DI149" s="7"/>
      <c r="DJ149" s="7"/>
      <c r="DK149" s="7"/>
      <c r="DL149" s="7"/>
      <c r="DM149" s="7"/>
      <c r="DN149" s="7"/>
      <c r="DO149" s="7"/>
      <c r="DP149" s="7"/>
      <c r="DQ149" s="7"/>
      <c r="DR149" s="7"/>
      <c r="DS149" s="7"/>
      <c r="DT149" s="7"/>
      <c r="DU149" s="7"/>
      <c r="DV149" s="7"/>
      <c r="DW149" s="7"/>
      <c r="DX149" s="7"/>
      <c r="DY149" s="7"/>
      <c r="DZ149" s="7"/>
      <c r="EA149" s="7"/>
      <c r="EB149" s="7"/>
      <c r="EC149" s="7"/>
      <c r="ED149" s="7"/>
      <c r="EE149" s="7"/>
      <c r="EF149" s="7"/>
      <c r="EG149" s="7"/>
      <c r="EH149" s="7"/>
      <c r="EI149" s="7"/>
      <c r="EJ149" s="7"/>
      <c r="EK149" s="7"/>
      <c r="EL149" s="7"/>
      <c r="EM149" s="7"/>
      <c r="EN149" s="7"/>
      <c r="EO149" s="7"/>
      <c r="EP149" s="7"/>
      <c r="EQ149" s="7"/>
      <c r="ER149" s="7"/>
      <c r="ES149" s="7"/>
      <c r="ET149" s="7"/>
      <c r="EU149" s="7"/>
      <c r="EV149" s="7"/>
      <c r="EW149" s="7"/>
      <c r="EX149" s="7"/>
      <c r="EY149" s="7"/>
      <c r="EZ149" s="7"/>
      <c r="FA149" s="7"/>
      <c r="FB149" s="7"/>
      <c r="FC149" s="7"/>
      <c r="FD149" s="7"/>
      <c r="FE149" s="7"/>
      <c r="FF149" s="7"/>
      <c r="FG149" s="7"/>
      <c r="FH149" s="7"/>
      <c r="FI149" s="7"/>
      <c r="FJ149" s="7"/>
      <c r="FK149" s="7"/>
      <c r="FL149" s="7"/>
      <c r="FM149" s="7"/>
      <c r="FN149" s="7"/>
      <c r="FO149" s="7"/>
      <c r="FP149" s="7"/>
      <c r="FQ149" s="7"/>
      <c r="FR149" s="7"/>
      <c r="FS149" s="7"/>
      <c r="FT149" s="7"/>
      <c r="FU149" s="7"/>
      <c r="FV149" s="7"/>
      <c r="FW149" s="7"/>
      <c r="FX149" s="7"/>
      <c r="FY149" s="7"/>
      <c r="FZ149" s="7"/>
      <c r="GA149" s="7"/>
      <c r="GB149" s="7"/>
      <c r="GC149" s="7"/>
      <c r="GD149" s="7"/>
      <c r="GE149" s="7"/>
      <c r="GF149" s="7"/>
      <c r="GG149" s="7"/>
      <c r="GH149" s="7"/>
      <c r="GI149" s="7"/>
      <c r="GJ149" s="7"/>
      <c r="GK149" s="7"/>
    </row>
    <row r="150" spans="1:193" ht="24.75" customHeight="1" x14ac:dyDescent="0.5">
      <c r="A150" s="33" t="s">
        <v>50</v>
      </c>
      <c r="B150" s="34" t="s">
        <v>12</v>
      </c>
      <c r="C150" s="18">
        <f>D150+E150+F150+G150+H150+I150+J150</f>
        <v>149</v>
      </c>
      <c r="D150" s="45" t="s">
        <v>93</v>
      </c>
      <c r="E150" s="45">
        <v>16</v>
      </c>
      <c r="F150" s="45">
        <v>33</v>
      </c>
      <c r="G150" s="45">
        <v>40</v>
      </c>
      <c r="H150" s="45">
        <v>51</v>
      </c>
      <c r="I150" s="45">
        <v>9</v>
      </c>
      <c r="J150" s="46" t="s">
        <v>93</v>
      </c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  <c r="DI150" s="7"/>
      <c r="DJ150" s="7"/>
      <c r="DK150" s="7"/>
      <c r="DL150" s="7"/>
      <c r="DM150" s="7"/>
      <c r="DN150" s="7"/>
      <c r="DO150" s="7"/>
      <c r="DP150" s="7"/>
      <c r="DQ150" s="7"/>
      <c r="DR150" s="7"/>
      <c r="DS150" s="7"/>
      <c r="DT150" s="7"/>
      <c r="DU150" s="7"/>
      <c r="DV150" s="7"/>
      <c r="DW150" s="7"/>
      <c r="DX150" s="7"/>
      <c r="DY150" s="7"/>
      <c r="DZ150" s="7"/>
      <c r="EA150" s="7"/>
      <c r="EB150" s="7"/>
      <c r="EC150" s="7"/>
      <c r="ED150" s="7"/>
      <c r="EE150" s="7"/>
      <c r="EF150" s="7"/>
      <c r="EG150" s="7"/>
      <c r="EH150" s="7"/>
      <c r="EI150" s="7"/>
      <c r="EJ150" s="7"/>
      <c r="EK150" s="7"/>
      <c r="EL150" s="7"/>
      <c r="EM150" s="7"/>
      <c r="EN150" s="7"/>
      <c r="EO150" s="7"/>
      <c r="EP150" s="7"/>
      <c r="EQ150" s="7"/>
      <c r="ER150" s="7"/>
      <c r="ES150" s="7"/>
      <c r="ET150" s="7"/>
      <c r="EU150" s="7"/>
      <c r="EV150" s="7"/>
      <c r="EW150" s="7"/>
      <c r="EX150" s="7"/>
      <c r="EY150" s="7"/>
      <c r="EZ150" s="7"/>
      <c r="FA150" s="7"/>
      <c r="FB150" s="7"/>
      <c r="FC150" s="7"/>
      <c r="FD150" s="7"/>
      <c r="FE150" s="7"/>
      <c r="FF150" s="7"/>
      <c r="FG150" s="7"/>
      <c r="FH150" s="7"/>
      <c r="FI150" s="7"/>
      <c r="FJ150" s="7"/>
      <c r="FK150" s="7"/>
      <c r="FL150" s="7"/>
      <c r="FM150" s="7"/>
      <c r="FN150" s="7"/>
      <c r="FO150" s="7"/>
      <c r="FP150" s="7"/>
      <c r="FQ150" s="7"/>
      <c r="FR150" s="7"/>
      <c r="FS150" s="7"/>
      <c r="FT150" s="7"/>
      <c r="FU150" s="7"/>
      <c r="FV150" s="7"/>
      <c r="FW150" s="7"/>
      <c r="FX150" s="7"/>
      <c r="FY150" s="7"/>
      <c r="FZ150" s="7"/>
      <c r="GA150" s="7"/>
      <c r="GB150" s="7"/>
      <c r="GC150" s="7"/>
      <c r="GD150" s="7"/>
      <c r="GE150" s="7"/>
      <c r="GF150" s="7"/>
      <c r="GG150" s="7"/>
      <c r="GH150" s="7"/>
      <c r="GI150" s="7"/>
      <c r="GJ150" s="7"/>
      <c r="GK150" s="7"/>
    </row>
    <row r="151" spans="1:193" ht="24.75" customHeight="1" x14ac:dyDescent="0.5">
      <c r="A151" s="22"/>
      <c r="B151" s="17" t="s">
        <v>13</v>
      </c>
      <c r="C151" s="23">
        <f>SUM(D151:J151)</f>
        <v>5240</v>
      </c>
      <c r="D151" s="37">
        <v>645</v>
      </c>
      <c r="E151" s="37">
        <v>562</v>
      </c>
      <c r="F151" s="37">
        <v>484</v>
      </c>
      <c r="G151" s="37">
        <v>617</v>
      </c>
      <c r="H151" s="37">
        <v>804</v>
      </c>
      <c r="I151" s="37">
        <v>972</v>
      </c>
      <c r="J151" s="38">
        <v>1156</v>
      </c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  <c r="EO151" s="7"/>
      <c r="EP151" s="7"/>
      <c r="EQ151" s="7"/>
      <c r="ER151" s="7"/>
      <c r="ES151" s="7"/>
      <c r="ET151" s="7"/>
      <c r="EU151" s="7"/>
      <c r="EV151" s="7"/>
      <c r="EW151" s="7"/>
      <c r="EX151" s="7"/>
      <c r="EY151" s="7"/>
      <c r="EZ151" s="7"/>
      <c r="FA151" s="7"/>
      <c r="FB151" s="7"/>
      <c r="FC151" s="7"/>
      <c r="FD151" s="7"/>
      <c r="FE151" s="7"/>
      <c r="FF151" s="7"/>
      <c r="FG151" s="7"/>
      <c r="FH151" s="7"/>
      <c r="FI151" s="7"/>
      <c r="FJ151" s="7"/>
      <c r="FK151" s="7"/>
      <c r="FL151" s="7"/>
      <c r="FM151" s="7"/>
      <c r="FN151" s="7"/>
      <c r="FO151" s="7"/>
      <c r="FP151" s="7"/>
      <c r="FQ151" s="7"/>
      <c r="FR151" s="7"/>
      <c r="FS151" s="7"/>
      <c r="FT151" s="7"/>
      <c r="FU151" s="7"/>
      <c r="FV151" s="7"/>
      <c r="FW151" s="7"/>
      <c r="FX151" s="7"/>
      <c r="FY151" s="7"/>
      <c r="FZ151" s="7"/>
      <c r="GA151" s="7"/>
      <c r="GB151" s="7"/>
      <c r="GC151" s="7"/>
      <c r="GD151" s="7"/>
      <c r="GE151" s="7"/>
      <c r="GF151" s="7"/>
      <c r="GG151" s="7"/>
      <c r="GH151" s="7"/>
      <c r="GI151" s="7"/>
      <c r="GJ151" s="7"/>
      <c r="GK151" s="7"/>
    </row>
    <row r="152" spans="1:193" ht="24.75" customHeight="1" x14ac:dyDescent="0.5">
      <c r="A152" s="22"/>
      <c r="B152" s="17"/>
      <c r="C152" s="39"/>
      <c r="D152" s="27">
        <f t="shared" ref="D152:J152" si="72">ROUND(D150/D151,5)</f>
        <v>0</v>
      </c>
      <c r="E152" s="27">
        <f t="shared" si="72"/>
        <v>2.8469999999999999E-2</v>
      </c>
      <c r="F152" s="27">
        <f t="shared" si="72"/>
        <v>6.8180000000000004E-2</v>
      </c>
      <c r="G152" s="27">
        <f t="shared" si="72"/>
        <v>6.4829999999999999E-2</v>
      </c>
      <c r="H152" s="27">
        <f t="shared" si="72"/>
        <v>6.343E-2</v>
      </c>
      <c r="I152" s="27">
        <f t="shared" si="72"/>
        <v>9.2599999999999991E-3</v>
      </c>
      <c r="J152" s="28">
        <f t="shared" si="72"/>
        <v>0</v>
      </c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/>
      <c r="ED152" s="7"/>
      <c r="EE152" s="7"/>
      <c r="EF152" s="7"/>
      <c r="EG152" s="7"/>
      <c r="EH152" s="7"/>
      <c r="EI152" s="7"/>
      <c r="EJ152" s="7"/>
      <c r="EK152" s="7"/>
      <c r="EL152" s="7"/>
      <c r="EM152" s="7"/>
      <c r="EN152" s="7"/>
      <c r="EO152" s="7"/>
      <c r="EP152" s="7"/>
      <c r="EQ152" s="7"/>
      <c r="ER152" s="7"/>
      <c r="ES152" s="7"/>
      <c r="ET152" s="7"/>
      <c r="EU152" s="7"/>
      <c r="EV152" s="7"/>
      <c r="EW152" s="7"/>
      <c r="EX152" s="7"/>
      <c r="EY152" s="7"/>
      <c r="EZ152" s="7"/>
      <c r="FA152" s="7"/>
      <c r="FB152" s="7"/>
      <c r="FC152" s="7"/>
      <c r="FD152" s="7"/>
      <c r="FE152" s="7"/>
      <c r="FF152" s="7"/>
      <c r="FG152" s="7"/>
      <c r="FH152" s="7"/>
      <c r="FI152" s="7"/>
      <c r="FJ152" s="7"/>
      <c r="FK152" s="7"/>
      <c r="FL152" s="7"/>
      <c r="FM152" s="7"/>
      <c r="FN152" s="7"/>
      <c r="FO152" s="7"/>
      <c r="FP152" s="7"/>
      <c r="FQ152" s="7"/>
      <c r="FR152" s="7"/>
      <c r="FS152" s="7"/>
      <c r="FT152" s="7"/>
      <c r="FU152" s="7"/>
      <c r="FV152" s="7"/>
      <c r="FW152" s="7"/>
      <c r="FX152" s="7"/>
      <c r="FY152" s="7"/>
      <c r="FZ152" s="7"/>
      <c r="GA152" s="7"/>
      <c r="GB152" s="7"/>
      <c r="GC152" s="7"/>
      <c r="GD152" s="7"/>
      <c r="GE152" s="7"/>
      <c r="GF152" s="7"/>
      <c r="GG152" s="7"/>
      <c r="GH152" s="7"/>
      <c r="GI152" s="7"/>
      <c r="GJ152" s="7"/>
      <c r="GK152" s="7"/>
    </row>
    <row r="153" spans="1:193" ht="24.75" customHeight="1" x14ac:dyDescent="0.5">
      <c r="A153" s="67"/>
      <c r="B153" s="41" t="s">
        <v>14</v>
      </c>
      <c r="C153" s="42">
        <f>SUM(D153+E153+F153+G153+H153+I153+J153)</f>
        <v>1.1708499999999999</v>
      </c>
      <c r="D153" s="43">
        <f t="shared" ref="D153:J153" si="73">ROUND(D152*5,5)</f>
        <v>0</v>
      </c>
      <c r="E153" s="43">
        <f t="shared" si="73"/>
        <v>0.14235</v>
      </c>
      <c r="F153" s="43">
        <f t="shared" si="73"/>
        <v>0.34089999999999998</v>
      </c>
      <c r="G153" s="43">
        <f t="shared" si="73"/>
        <v>0.32414999999999999</v>
      </c>
      <c r="H153" s="43">
        <f t="shared" si="73"/>
        <v>0.31714999999999999</v>
      </c>
      <c r="I153" s="43">
        <f t="shared" si="73"/>
        <v>4.6300000000000001E-2</v>
      </c>
      <c r="J153" s="44">
        <f t="shared" si="73"/>
        <v>0</v>
      </c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  <c r="EO153" s="7"/>
      <c r="EP153" s="7"/>
      <c r="EQ153" s="7"/>
      <c r="ER153" s="7"/>
      <c r="ES153" s="7"/>
      <c r="ET153" s="7"/>
      <c r="EU153" s="7"/>
      <c r="EV153" s="7"/>
      <c r="EW153" s="7"/>
      <c r="EX153" s="7"/>
      <c r="EY153" s="7"/>
      <c r="EZ153" s="7"/>
      <c r="FA153" s="7"/>
      <c r="FB153" s="7"/>
      <c r="FC153" s="7"/>
      <c r="FD153" s="7"/>
      <c r="FE153" s="7"/>
      <c r="FF153" s="7"/>
      <c r="FG153" s="7"/>
      <c r="FH153" s="7"/>
      <c r="FI153" s="7"/>
      <c r="FJ153" s="7"/>
      <c r="FK153" s="7"/>
      <c r="FL153" s="7"/>
      <c r="FM153" s="7"/>
      <c r="FN153" s="7"/>
      <c r="FO153" s="7"/>
      <c r="FP153" s="7"/>
      <c r="FQ153" s="7"/>
      <c r="FR153" s="7"/>
      <c r="FS153" s="7"/>
      <c r="FT153" s="7"/>
      <c r="FU153" s="7"/>
      <c r="FV153" s="7"/>
      <c r="FW153" s="7"/>
      <c r="FX153" s="7"/>
      <c r="FY153" s="7"/>
      <c r="FZ153" s="7"/>
      <c r="GA153" s="7"/>
      <c r="GB153" s="7"/>
      <c r="GC153" s="7"/>
      <c r="GD153" s="7"/>
      <c r="GE153" s="7"/>
      <c r="GF153" s="7"/>
      <c r="GG153" s="7"/>
      <c r="GH153" s="7"/>
      <c r="GI153" s="7"/>
      <c r="GJ153" s="7"/>
      <c r="GK153" s="7"/>
    </row>
    <row r="154" spans="1:193" ht="24.75" customHeight="1" x14ac:dyDescent="0.5">
      <c r="A154" s="83" t="s">
        <v>51</v>
      </c>
      <c r="B154" s="34" t="s">
        <v>12</v>
      </c>
      <c r="C154" s="18">
        <f>D154+E154+F154+G154+H154+I154+J154</f>
        <v>252</v>
      </c>
      <c r="D154" s="65">
        <v>6</v>
      </c>
      <c r="E154" s="65">
        <v>31</v>
      </c>
      <c r="F154" s="65">
        <v>68</v>
      </c>
      <c r="G154" s="65">
        <v>81</v>
      </c>
      <c r="H154" s="65">
        <v>50</v>
      </c>
      <c r="I154" s="65">
        <v>16</v>
      </c>
      <c r="J154" s="66" t="s">
        <v>93</v>
      </c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7"/>
      <c r="DX154" s="7"/>
      <c r="DY154" s="7"/>
      <c r="DZ154" s="7"/>
      <c r="EA154" s="7"/>
      <c r="EB154" s="7"/>
      <c r="EC154" s="7"/>
      <c r="ED154" s="7"/>
      <c r="EE154" s="7"/>
      <c r="EF154" s="7"/>
      <c r="EG154" s="7"/>
      <c r="EH154" s="7"/>
      <c r="EI154" s="7"/>
      <c r="EJ154" s="7"/>
      <c r="EK154" s="7"/>
      <c r="EL154" s="7"/>
      <c r="EM154" s="7"/>
      <c r="EN154" s="7"/>
      <c r="EO154" s="7"/>
      <c r="EP154" s="7"/>
      <c r="EQ154" s="7"/>
      <c r="ER154" s="7"/>
      <c r="ES154" s="7"/>
      <c r="ET154" s="7"/>
      <c r="EU154" s="7"/>
      <c r="EV154" s="7"/>
      <c r="EW154" s="7"/>
      <c r="EX154" s="7"/>
      <c r="EY154" s="7"/>
      <c r="EZ154" s="7"/>
      <c r="FA154" s="7"/>
      <c r="FB154" s="7"/>
      <c r="FC154" s="7"/>
      <c r="FD154" s="7"/>
      <c r="FE154" s="7"/>
      <c r="FF154" s="7"/>
      <c r="FG154" s="7"/>
      <c r="FH154" s="7"/>
      <c r="FI154" s="7"/>
      <c r="FJ154" s="7"/>
      <c r="FK154" s="7"/>
      <c r="FL154" s="7"/>
      <c r="FM154" s="7"/>
      <c r="FN154" s="7"/>
      <c r="FO154" s="7"/>
      <c r="FP154" s="7"/>
      <c r="FQ154" s="7"/>
      <c r="FR154" s="7"/>
      <c r="FS154" s="7"/>
      <c r="FT154" s="7"/>
      <c r="FU154" s="7"/>
      <c r="FV154" s="7"/>
      <c r="FW154" s="7"/>
      <c r="FX154" s="7"/>
      <c r="FY154" s="7"/>
      <c r="FZ154" s="7"/>
      <c r="GA154" s="7"/>
      <c r="GB154" s="7"/>
      <c r="GC154" s="7"/>
      <c r="GD154" s="7"/>
      <c r="GE154" s="7"/>
      <c r="GF154" s="7"/>
      <c r="GG154" s="7"/>
      <c r="GH154" s="7"/>
      <c r="GI154" s="7"/>
      <c r="GJ154" s="7"/>
      <c r="GK154" s="7"/>
    </row>
    <row r="155" spans="1:193" ht="24.75" customHeight="1" x14ac:dyDescent="0.5">
      <c r="A155" s="22"/>
      <c r="B155" s="17" t="s">
        <v>13</v>
      </c>
      <c r="C155" s="23">
        <f>SUM(D155:J155)</f>
        <v>8463</v>
      </c>
      <c r="D155" s="37">
        <v>1044</v>
      </c>
      <c r="E155" s="37">
        <v>1038</v>
      </c>
      <c r="F155" s="37">
        <v>985</v>
      </c>
      <c r="G155" s="37">
        <v>1050</v>
      </c>
      <c r="H155" s="37">
        <v>1264</v>
      </c>
      <c r="I155" s="37">
        <v>1467</v>
      </c>
      <c r="J155" s="38">
        <v>1615</v>
      </c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/>
      <c r="FZ155" s="7"/>
      <c r="GA155" s="7"/>
      <c r="GB155" s="7"/>
      <c r="GC155" s="7"/>
      <c r="GD155" s="7"/>
      <c r="GE155" s="7"/>
      <c r="GF155" s="7"/>
      <c r="GG155" s="7"/>
      <c r="GH155" s="7"/>
      <c r="GI155" s="7"/>
      <c r="GJ155" s="7"/>
      <c r="GK155" s="7"/>
    </row>
    <row r="156" spans="1:193" ht="24.75" customHeight="1" x14ac:dyDescent="0.5">
      <c r="A156" s="22"/>
      <c r="B156" s="17"/>
      <c r="C156" s="39"/>
      <c r="D156" s="27">
        <f t="shared" ref="D156:J156" si="74">ROUND(D154/D155,5)</f>
        <v>5.7499999999999999E-3</v>
      </c>
      <c r="E156" s="27">
        <f t="shared" si="74"/>
        <v>2.9870000000000001E-2</v>
      </c>
      <c r="F156" s="27">
        <f t="shared" si="74"/>
        <v>6.9040000000000004E-2</v>
      </c>
      <c r="G156" s="27">
        <f t="shared" si="74"/>
        <v>7.714E-2</v>
      </c>
      <c r="H156" s="27">
        <f t="shared" si="74"/>
        <v>3.9559999999999998E-2</v>
      </c>
      <c r="I156" s="27">
        <f t="shared" si="74"/>
        <v>1.091E-2</v>
      </c>
      <c r="J156" s="28">
        <f t="shared" si="74"/>
        <v>0</v>
      </c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7"/>
      <c r="EO156" s="7"/>
      <c r="EP156" s="7"/>
      <c r="EQ156" s="7"/>
      <c r="ER156" s="7"/>
      <c r="ES156" s="7"/>
      <c r="ET156" s="7"/>
      <c r="EU156" s="7"/>
      <c r="EV156" s="7"/>
      <c r="EW156" s="7"/>
      <c r="EX156" s="7"/>
      <c r="EY156" s="7"/>
      <c r="EZ156" s="7"/>
      <c r="FA156" s="7"/>
      <c r="FB156" s="7"/>
      <c r="FC156" s="7"/>
      <c r="FD156" s="7"/>
      <c r="FE156" s="7"/>
      <c r="FF156" s="7"/>
      <c r="FG156" s="7"/>
      <c r="FH156" s="7"/>
      <c r="FI156" s="7"/>
      <c r="FJ156" s="7"/>
      <c r="FK156" s="7"/>
      <c r="FL156" s="7"/>
      <c r="FM156" s="7"/>
      <c r="FN156" s="7"/>
      <c r="FO156" s="7"/>
      <c r="FP156" s="7"/>
      <c r="FQ156" s="7"/>
      <c r="FR156" s="7"/>
      <c r="FS156" s="7"/>
      <c r="FT156" s="7"/>
      <c r="FU156" s="7"/>
      <c r="FV156" s="7"/>
      <c r="FW156" s="7"/>
      <c r="FX156" s="7"/>
      <c r="FY156" s="7"/>
      <c r="FZ156" s="7"/>
      <c r="GA156" s="7"/>
      <c r="GB156" s="7"/>
      <c r="GC156" s="7"/>
      <c r="GD156" s="7"/>
      <c r="GE156" s="7"/>
      <c r="GF156" s="7"/>
      <c r="GG156" s="7"/>
      <c r="GH156" s="7"/>
      <c r="GI156" s="7"/>
      <c r="GJ156" s="7"/>
      <c r="GK156" s="7"/>
    </row>
    <row r="157" spans="1:193" ht="24.75" customHeight="1" x14ac:dyDescent="0.5">
      <c r="A157" s="63"/>
      <c r="B157" s="41" t="s">
        <v>14</v>
      </c>
      <c r="C157" s="42">
        <f>SUM(D157+E157+F157+G157+H157+I157+J157)</f>
        <v>1.1613500000000001</v>
      </c>
      <c r="D157" s="43">
        <f t="shared" ref="D157:J157" si="75">ROUND(D156*5,5)</f>
        <v>2.8750000000000001E-2</v>
      </c>
      <c r="E157" s="43">
        <f t="shared" si="75"/>
        <v>0.14935000000000001</v>
      </c>
      <c r="F157" s="43">
        <f t="shared" si="75"/>
        <v>0.34520000000000001</v>
      </c>
      <c r="G157" s="43">
        <f t="shared" si="75"/>
        <v>0.38569999999999999</v>
      </c>
      <c r="H157" s="43">
        <f t="shared" si="75"/>
        <v>0.1978</v>
      </c>
      <c r="I157" s="43">
        <f t="shared" si="75"/>
        <v>5.4550000000000001E-2</v>
      </c>
      <c r="J157" s="44">
        <f t="shared" si="75"/>
        <v>0</v>
      </c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/>
      <c r="ES157" s="7"/>
      <c r="ET157" s="7"/>
      <c r="EU157" s="7"/>
      <c r="EV157" s="7"/>
      <c r="EW157" s="7"/>
      <c r="EX157" s="7"/>
      <c r="EY157" s="7"/>
      <c r="EZ157" s="7"/>
      <c r="FA157" s="7"/>
      <c r="FB157" s="7"/>
      <c r="FC157" s="7"/>
      <c r="FD157" s="7"/>
      <c r="FE157" s="7"/>
      <c r="FF157" s="7"/>
      <c r="FG157" s="7"/>
      <c r="FH157" s="7"/>
      <c r="FI157" s="7"/>
      <c r="FJ157" s="7"/>
      <c r="FK157" s="7"/>
      <c r="FL157" s="7"/>
      <c r="FM157" s="7"/>
      <c r="FN157" s="7"/>
      <c r="FO157" s="7"/>
      <c r="FP157" s="7"/>
      <c r="FQ157" s="7"/>
      <c r="FR157" s="7"/>
      <c r="FS157" s="7"/>
      <c r="FT157" s="7"/>
      <c r="FU157" s="7"/>
      <c r="FV157" s="7"/>
      <c r="FW157" s="7"/>
      <c r="FX157" s="7"/>
      <c r="FY157" s="7"/>
      <c r="FZ157" s="7"/>
      <c r="GA157" s="7"/>
      <c r="GB157" s="7"/>
      <c r="GC157" s="7"/>
      <c r="GD157" s="7"/>
      <c r="GE157" s="7"/>
      <c r="GF157" s="7"/>
      <c r="GG157" s="7"/>
      <c r="GH157" s="7"/>
      <c r="GI157" s="7"/>
      <c r="GJ157" s="7"/>
      <c r="GK157" s="7"/>
    </row>
    <row r="158" spans="1:193" ht="24.75" customHeight="1" x14ac:dyDescent="0.5">
      <c r="A158" s="33" t="s">
        <v>52</v>
      </c>
      <c r="B158" s="34" t="s">
        <v>12</v>
      </c>
      <c r="C158" s="18">
        <f>D158+E158+F158+G158+H158+I158+J158</f>
        <v>101</v>
      </c>
      <c r="D158" s="45" t="s">
        <v>93</v>
      </c>
      <c r="E158" s="45">
        <v>5</v>
      </c>
      <c r="F158" s="45">
        <v>19</v>
      </c>
      <c r="G158" s="45">
        <v>29</v>
      </c>
      <c r="H158" s="45">
        <v>36</v>
      </c>
      <c r="I158" s="45">
        <v>12</v>
      </c>
      <c r="J158" s="46" t="s">
        <v>93</v>
      </c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  <c r="ER158" s="7"/>
      <c r="ES158" s="7"/>
      <c r="ET158" s="7"/>
      <c r="EU158" s="7"/>
      <c r="EV158" s="7"/>
      <c r="EW158" s="7"/>
      <c r="EX158" s="7"/>
      <c r="EY158" s="7"/>
      <c r="EZ158" s="7"/>
      <c r="FA158" s="7"/>
      <c r="FB158" s="7"/>
      <c r="FC158" s="7"/>
      <c r="FD158" s="7"/>
      <c r="FE158" s="7"/>
      <c r="FF158" s="7"/>
      <c r="FG158" s="7"/>
      <c r="FH158" s="7"/>
      <c r="FI158" s="7"/>
      <c r="FJ158" s="7"/>
      <c r="FK158" s="7"/>
      <c r="FL158" s="7"/>
      <c r="FM158" s="7"/>
      <c r="FN158" s="7"/>
      <c r="FO158" s="7"/>
      <c r="FP158" s="7"/>
      <c r="FQ158" s="7"/>
      <c r="FR158" s="7"/>
      <c r="FS158" s="7"/>
      <c r="FT158" s="7"/>
      <c r="FU158" s="7"/>
      <c r="FV158" s="7"/>
      <c r="FW158" s="7"/>
      <c r="FX158" s="7"/>
      <c r="FY158" s="7"/>
      <c r="FZ158" s="7"/>
      <c r="GA158" s="7"/>
      <c r="GB158" s="7"/>
      <c r="GC158" s="7"/>
      <c r="GD158" s="7"/>
      <c r="GE158" s="7"/>
      <c r="GF158" s="7"/>
      <c r="GG158" s="7"/>
      <c r="GH158" s="7"/>
      <c r="GI158" s="7"/>
      <c r="GJ158" s="7"/>
      <c r="GK158" s="7"/>
    </row>
    <row r="159" spans="1:193" ht="24.75" customHeight="1" x14ac:dyDescent="0.5">
      <c r="A159" s="22"/>
      <c r="B159" s="17" t="s">
        <v>13</v>
      </c>
      <c r="C159" s="23">
        <f>SUM(D159:J159)</f>
        <v>3924</v>
      </c>
      <c r="D159" s="37">
        <v>492</v>
      </c>
      <c r="E159" s="37">
        <v>622</v>
      </c>
      <c r="F159" s="37">
        <v>378</v>
      </c>
      <c r="G159" s="37">
        <v>400</v>
      </c>
      <c r="H159" s="37">
        <v>503</v>
      </c>
      <c r="I159" s="37">
        <v>682</v>
      </c>
      <c r="J159" s="38">
        <v>847</v>
      </c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  <c r="EU159" s="7"/>
      <c r="EV159" s="7"/>
      <c r="EW159" s="7"/>
      <c r="EX159" s="7"/>
      <c r="EY159" s="7"/>
      <c r="EZ159" s="7"/>
      <c r="FA159" s="7"/>
      <c r="FB159" s="7"/>
      <c r="FC159" s="7"/>
      <c r="FD159" s="7"/>
      <c r="FE159" s="7"/>
      <c r="FF159" s="7"/>
      <c r="FG159" s="7"/>
      <c r="FH159" s="7"/>
      <c r="FI159" s="7"/>
      <c r="FJ159" s="7"/>
      <c r="FK159" s="7"/>
      <c r="FL159" s="7"/>
      <c r="FM159" s="7"/>
      <c r="FN159" s="7"/>
      <c r="FO159" s="7"/>
      <c r="FP159" s="7"/>
      <c r="FQ159" s="7"/>
      <c r="FR159" s="7"/>
      <c r="FS159" s="7"/>
      <c r="FT159" s="7"/>
      <c r="FU159" s="7"/>
      <c r="FV159" s="7"/>
      <c r="FW159" s="7"/>
      <c r="FX159" s="7"/>
      <c r="FY159" s="7"/>
      <c r="FZ159" s="7"/>
      <c r="GA159" s="7"/>
      <c r="GB159" s="7"/>
      <c r="GC159" s="7"/>
      <c r="GD159" s="7"/>
      <c r="GE159" s="7"/>
      <c r="GF159" s="7"/>
      <c r="GG159" s="7"/>
      <c r="GH159" s="7"/>
      <c r="GI159" s="7"/>
      <c r="GJ159" s="7"/>
      <c r="GK159" s="7"/>
    </row>
    <row r="160" spans="1:193" ht="24.75" customHeight="1" x14ac:dyDescent="0.5">
      <c r="A160" s="22"/>
      <c r="B160" s="17"/>
      <c r="C160" s="39" t="s">
        <v>2</v>
      </c>
      <c r="D160" s="27">
        <f t="shared" ref="D160:J160" si="76">ROUND(D158/D159,5)</f>
        <v>0</v>
      </c>
      <c r="E160" s="27">
        <f t="shared" si="76"/>
        <v>8.0400000000000003E-3</v>
      </c>
      <c r="F160" s="27">
        <f t="shared" si="76"/>
        <v>5.0259999999999999E-2</v>
      </c>
      <c r="G160" s="27">
        <f t="shared" si="76"/>
        <v>7.2499999999999995E-2</v>
      </c>
      <c r="H160" s="27">
        <f t="shared" si="76"/>
        <v>7.1569999999999995E-2</v>
      </c>
      <c r="I160" s="27">
        <f t="shared" si="76"/>
        <v>1.7600000000000001E-2</v>
      </c>
      <c r="J160" s="28">
        <f t="shared" si="76"/>
        <v>0</v>
      </c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7"/>
      <c r="EO160" s="7"/>
      <c r="EP160" s="7"/>
      <c r="EQ160" s="7"/>
      <c r="ER160" s="7"/>
      <c r="ES160" s="7"/>
      <c r="ET160" s="7"/>
      <c r="EU160" s="7"/>
      <c r="EV160" s="7"/>
      <c r="EW160" s="7"/>
      <c r="EX160" s="7"/>
      <c r="EY160" s="7"/>
      <c r="EZ160" s="7"/>
      <c r="FA160" s="7"/>
      <c r="FB160" s="7"/>
      <c r="FC160" s="7"/>
      <c r="FD160" s="7"/>
      <c r="FE160" s="7"/>
      <c r="FF160" s="7"/>
      <c r="FG160" s="7"/>
      <c r="FH160" s="7"/>
      <c r="FI160" s="7"/>
      <c r="FJ160" s="7"/>
      <c r="FK160" s="7"/>
      <c r="FL160" s="7"/>
      <c r="FM160" s="7"/>
      <c r="FN160" s="7"/>
      <c r="FO160" s="7"/>
      <c r="FP160" s="7"/>
      <c r="FQ160" s="7"/>
      <c r="FR160" s="7"/>
      <c r="FS160" s="7"/>
      <c r="FT160" s="7"/>
      <c r="FU160" s="7"/>
      <c r="FV160" s="7"/>
      <c r="FW160" s="7"/>
      <c r="FX160" s="7"/>
      <c r="FY160" s="7"/>
      <c r="FZ160" s="7"/>
      <c r="GA160" s="7"/>
      <c r="GB160" s="7"/>
      <c r="GC160" s="7"/>
      <c r="GD160" s="7"/>
      <c r="GE160" s="7"/>
      <c r="GF160" s="7"/>
      <c r="GG160" s="7"/>
      <c r="GH160" s="7"/>
      <c r="GI160" s="7"/>
      <c r="GJ160" s="7"/>
      <c r="GK160" s="7"/>
    </row>
    <row r="161" spans="1:193" ht="24.75" customHeight="1" x14ac:dyDescent="0.5">
      <c r="A161" s="63"/>
      <c r="B161" s="41" t="s">
        <v>14</v>
      </c>
      <c r="C161" s="42">
        <f>SUM(D161+E161+F161+G161+H161+I161+J161)</f>
        <v>1.09985</v>
      </c>
      <c r="D161" s="43">
        <f t="shared" ref="D161:J161" si="77">ROUND(D160*5,5)</f>
        <v>0</v>
      </c>
      <c r="E161" s="43">
        <f t="shared" si="77"/>
        <v>4.02E-2</v>
      </c>
      <c r="F161" s="43">
        <f t="shared" si="77"/>
        <v>0.25130000000000002</v>
      </c>
      <c r="G161" s="43">
        <f t="shared" si="77"/>
        <v>0.36249999999999999</v>
      </c>
      <c r="H161" s="43">
        <f t="shared" si="77"/>
        <v>0.35785</v>
      </c>
      <c r="I161" s="43">
        <f t="shared" si="77"/>
        <v>8.7999999999999995E-2</v>
      </c>
      <c r="J161" s="44">
        <f t="shared" si="77"/>
        <v>0</v>
      </c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/>
      <c r="FD161" s="7"/>
      <c r="FE161" s="7"/>
      <c r="FF161" s="7"/>
      <c r="FG161" s="7"/>
      <c r="FH161" s="7"/>
      <c r="FI161" s="7"/>
      <c r="FJ161" s="7"/>
      <c r="FK161" s="7"/>
      <c r="FL161" s="7"/>
      <c r="FM161" s="7"/>
      <c r="FN161" s="7"/>
      <c r="FO161" s="7"/>
      <c r="FP161" s="7"/>
      <c r="FQ161" s="7"/>
      <c r="FR161" s="7"/>
      <c r="FS161" s="7"/>
      <c r="FT161" s="7"/>
      <c r="FU161" s="7"/>
      <c r="FV161" s="7"/>
      <c r="FW161" s="7"/>
      <c r="FX161" s="7"/>
      <c r="FY161" s="7"/>
      <c r="FZ161" s="7"/>
      <c r="GA161" s="7"/>
      <c r="GB161" s="7"/>
      <c r="GC161" s="7"/>
      <c r="GD161" s="7"/>
      <c r="GE161" s="7"/>
      <c r="GF161" s="7"/>
      <c r="GG161" s="7"/>
      <c r="GH161" s="7"/>
      <c r="GI161" s="7"/>
      <c r="GJ161" s="7"/>
      <c r="GK161" s="7"/>
    </row>
    <row r="162" spans="1:193" ht="24.75" customHeight="1" x14ac:dyDescent="0.5">
      <c r="A162" s="33" t="s">
        <v>53</v>
      </c>
      <c r="B162" s="34" t="s">
        <v>12</v>
      </c>
      <c r="C162" s="18">
        <f>D162+E162+F162+G162+H162+I162+J162</f>
        <v>71</v>
      </c>
      <c r="D162" s="45" t="s">
        <v>93</v>
      </c>
      <c r="E162" s="45">
        <v>9</v>
      </c>
      <c r="F162" s="45">
        <v>19</v>
      </c>
      <c r="G162" s="45">
        <v>26</v>
      </c>
      <c r="H162" s="45">
        <v>13</v>
      </c>
      <c r="I162" s="45">
        <v>4</v>
      </c>
      <c r="J162" s="46" t="s">
        <v>93</v>
      </c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  <c r="DH162" s="7"/>
      <c r="DI162" s="7"/>
      <c r="DJ162" s="7"/>
      <c r="DK162" s="7"/>
      <c r="DL162" s="7"/>
      <c r="DM162" s="7"/>
      <c r="DN162" s="7"/>
      <c r="DO162" s="7"/>
      <c r="DP162" s="7"/>
      <c r="DQ162" s="7"/>
      <c r="DR162" s="7"/>
      <c r="DS162" s="7"/>
      <c r="DT162" s="7"/>
      <c r="DU162" s="7"/>
      <c r="DV162" s="7"/>
      <c r="DW162" s="7"/>
      <c r="DX162" s="7"/>
      <c r="DY162" s="7"/>
      <c r="DZ162" s="7"/>
      <c r="EA162" s="7"/>
      <c r="EB162" s="7"/>
      <c r="EC162" s="7"/>
      <c r="ED162" s="7"/>
      <c r="EE162" s="7"/>
      <c r="EF162" s="7"/>
      <c r="EG162" s="7"/>
      <c r="EH162" s="7"/>
      <c r="EI162" s="7"/>
      <c r="EJ162" s="7"/>
      <c r="EK162" s="7"/>
      <c r="EL162" s="7"/>
      <c r="EM162" s="7"/>
      <c r="EN162" s="7"/>
      <c r="EO162" s="7"/>
      <c r="EP162" s="7"/>
      <c r="EQ162" s="7"/>
      <c r="ER162" s="7"/>
      <c r="ES162" s="7"/>
      <c r="ET162" s="7"/>
      <c r="EU162" s="7"/>
      <c r="EV162" s="7"/>
      <c r="EW162" s="7"/>
      <c r="EX162" s="7"/>
      <c r="EY162" s="7"/>
      <c r="EZ162" s="7"/>
      <c r="FA162" s="7"/>
      <c r="FB162" s="7"/>
      <c r="FC162" s="7"/>
      <c r="FD162" s="7"/>
      <c r="FE162" s="7"/>
      <c r="FF162" s="7"/>
      <c r="FG162" s="7"/>
      <c r="FH162" s="7"/>
      <c r="FI162" s="7"/>
      <c r="FJ162" s="7"/>
      <c r="FK162" s="7"/>
      <c r="FL162" s="7"/>
      <c r="FM162" s="7"/>
      <c r="FN162" s="7"/>
      <c r="FO162" s="7"/>
      <c r="FP162" s="7"/>
      <c r="FQ162" s="7"/>
      <c r="FR162" s="7"/>
      <c r="FS162" s="7"/>
      <c r="FT162" s="7"/>
      <c r="FU162" s="7"/>
      <c r="FV162" s="7"/>
      <c r="FW162" s="7"/>
      <c r="FX162" s="7"/>
      <c r="FY162" s="7"/>
      <c r="FZ162" s="7"/>
      <c r="GA162" s="7"/>
      <c r="GB162" s="7"/>
      <c r="GC162" s="7"/>
      <c r="GD162" s="7"/>
      <c r="GE162" s="7"/>
      <c r="GF162" s="7"/>
      <c r="GG162" s="7"/>
      <c r="GH162" s="7"/>
      <c r="GI162" s="7"/>
      <c r="GJ162" s="7"/>
      <c r="GK162" s="7"/>
    </row>
    <row r="163" spans="1:193" ht="24.75" customHeight="1" x14ac:dyDescent="0.5">
      <c r="A163" s="22"/>
      <c r="B163" s="17" t="s">
        <v>13</v>
      </c>
      <c r="C163" s="23">
        <f>SUM(D163:J163)</f>
        <v>3143</v>
      </c>
      <c r="D163" s="37">
        <v>384</v>
      </c>
      <c r="E163" s="37">
        <v>380</v>
      </c>
      <c r="F163" s="37">
        <v>336</v>
      </c>
      <c r="G163" s="37">
        <v>421</v>
      </c>
      <c r="H163" s="37">
        <v>527</v>
      </c>
      <c r="I163" s="37">
        <v>507</v>
      </c>
      <c r="J163" s="38">
        <v>588</v>
      </c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7"/>
      <c r="DL163" s="7"/>
      <c r="DM163" s="7"/>
      <c r="DN163" s="7"/>
      <c r="DO163" s="7"/>
      <c r="DP163" s="7"/>
      <c r="DQ163" s="7"/>
      <c r="DR163" s="7"/>
      <c r="DS163" s="7"/>
      <c r="DT163" s="7"/>
      <c r="DU163" s="7"/>
      <c r="DV163" s="7"/>
      <c r="DW163" s="7"/>
      <c r="DX163" s="7"/>
      <c r="DY163" s="7"/>
      <c r="DZ163" s="7"/>
      <c r="EA163" s="7"/>
      <c r="EB163" s="7"/>
      <c r="EC163" s="7"/>
      <c r="ED163" s="7"/>
      <c r="EE163" s="7"/>
      <c r="EF163" s="7"/>
      <c r="EG163" s="7"/>
      <c r="EH163" s="7"/>
      <c r="EI163" s="7"/>
      <c r="EJ163" s="7"/>
      <c r="EK163" s="7"/>
      <c r="EL163" s="7"/>
      <c r="EM163" s="7"/>
      <c r="EN163" s="7"/>
      <c r="EO163" s="7"/>
      <c r="EP163" s="7"/>
      <c r="EQ163" s="7"/>
      <c r="ER163" s="7"/>
      <c r="ES163" s="7"/>
      <c r="ET163" s="7"/>
      <c r="EU163" s="7"/>
      <c r="EV163" s="7"/>
      <c r="EW163" s="7"/>
      <c r="EX163" s="7"/>
      <c r="EY163" s="7"/>
      <c r="EZ163" s="7"/>
      <c r="FA163" s="7"/>
      <c r="FB163" s="7"/>
      <c r="FC163" s="7"/>
      <c r="FD163" s="7"/>
      <c r="FE163" s="7"/>
      <c r="FF163" s="7"/>
      <c r="FG163" s="7"/>
      <c r="FH163" s="7"/>
      <c r="FI163" s="7"/>
      <c r="FJ163" s="7"/>
      <c r="FK163" s="7"/>
      <c r="FL163" s="7"/>
      <c r="FM163" s="7"/>
      <c r="FN163" s="7"/>
      <c r="FO163" s="7"/>
      <c r="FP163" s="7"/>
      <c r="FQ163" s="7"/>
      <c r="FR163" s="7"/>
      <c r="FS163" s="7"/>
      <c r="FT163" s="7"/>
      <c r="FU163" s="7"/>
      <c r="FV163" s="7"/>
      <c r="FW163" s="7"/>
      <c r="FX163" s="7"/>
      <c r="FY163" s="7"/>
      <c r="FZ163" s="7"/>
      <c r="GA163" s="7"/>
      <c r="GB163" s="7"/>
      <c r="GC163" s="7"/>
      <c r="GD163" s="7"/>
      <c r="GE163" s="7"/>
      <c r="GF163" s="7"/>
      <c r="GG163" s="7"/>
      <c r="GH163" s="7"/>
      <c r="GI163" s="7"/>
      <c r="GJ163" s="7"/>
      <c r="GK163" s="7"/>
    </row>
    <row r="164" spans="1:193" ht="24.75" customHeight="1" x14ac:dyDescent="0.5">
      <c r="A164" s="22"/>
      <c r="B164" s="17"/>
      <c r="C164" s="39"/>
      <c r="D164" s="27">
        <f t="shared" ref="D164:J164" si="78">ROUND(D162/D163,5)</f>
        <v>0</v>
      </c>
      <c r="E164" s="27">
        <f t="shared" si="78"/>
        <v>2.368E-2</v>
      </c>
      <c r="F164" s="27">
        <f t="shared" si="78"/>
        <v>5.6550000000000003E-2</v>
      </c>
      <c r="G164" s="27">
        <f t="shared" si="78"/>
        <v>6.1760000000000002E-2</v>
      </c>
      <c r="H164" s="27">
        <f t="shared" si="78"/>
        <v>2.4670000000000001E-2</v>
      </c>
      <c r="I164" s="27">
        <f t="shared" si="78"/>
        <v>7.8899999999999994E-3</v>
      </c>
      <c r="J164" s="28">
        <f t="shared" si="78"/>
        <v>0</v>
      </c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  <c r="DD164" s="7"/>
      <c r="DE164" s="7"/>
      <c r="DF164" s="7"/>
      <c r="DG164" s="7"/>
      <c r="DH164" s="7"/>
      <c r="DI164" s="7"/>
      <c r="DJ164" s="7"/>
      <c r="DK164" s="7"/>
      <c r="DL164" s="7"/>
      <c r="DM164" s="7"/>
      <c r="DN164" s="7"/>
      <c r="DO164" s="7"/>
      <c r="DP164" s="7"/>
      <c r="DQ164" s="7"/>
      <c r="DR164" s="7"/>
      <c r="DS164" s="7"/>
      <c r="DT164" s="7"/>
      <c r="DU164" s="7"/>
      <c r="DV164" s="7"/>
      <c r="DW164" s="7"/>
      <c r="DX164" s="7"/>
      <c r="DY164" s="7"/>
      <c r="DZ164" s="7"/>
      <c r="EA164" s="7"/>
      <c r="EB164" s="7"/>
      <c r="EC164" s="7"/>
      <c r="ED164" s="7"/>
      <c r="EE164" s="7"/>
      <c r="EF164" s="7"/>
      <c r="EG164" s="7"/>
      <c r="EH164" s="7"/>
      <c r="EI164" s="7"/>
      <c r="EJ164" s="7"/>
      <c r="EK164" s="7"/>
      <c r="EL164" s="7"/>
      <c r="EM164" s="7"/>
      <c r="EN164" s="7"/>
      <c r="EO164" s="7"/>
      <c r="EP164" s="7"/>
      <c r="EQ164" s="7"/>
      <c r="ER164" s="7"/>
      <c r="ES164" s="7"/>
      <c r="ET164" s="7"/>
      <c r="EU164" s="7"/>
      <c r="EV164" s="7"/>
      <c r="EW164" s="7"/>
      <c r="EX164" s="7"/>
      <c r="EY164" s="7"/>
      <c r="EZ164" s="7"/>
      <c r="FA164" s="7"/>
      <c r="FB164" s="7"/>
      <c r="FC164" s="7"/>
      <c r="FD164" s="7"/>
      <c r="FE164" s="7"/>
      <c r="FF164" s="7"/>
      <c r="FG164" s="7"/>
      <c r="FH164" s="7"/>
      <c r="FI164" s="7"/>
      <c r="FJ164" s="7"/>
      <c r="FK164" s="7"/>
      <c r="FL164" s="7"/>
      <c r="FM164" s="7"/>
      <c r="FN164" s="7"/>
      <c r="FO164" s="7"/>
      <c r="FP164" s="7"/>
      <c r="FQ164" s="7"/>
      <c r="FR164" s="7"/>
      <c r="FS164" s="7"/>
      <c r="FT164" s="7"/>
      <c r="FU164" s="7"/>
      <c r="FV164" s="7"/>
      <c r="FW164" s="7"/>
      <c r="FX164" s="7"/>
      <c r="FY164" s="7"/>
      <c r="FZ164" s="7"/>
      <c r="GA164" s="7"/>
      <c r="GB164" s="7"/>
      <c r="GC164" s="7"/>
      <c r="GD164" s="7"/>
      <c r="GE164" s="7"/>
      <c r="GF164" s="7"/>
      <c r="GG164" s="7"/>
      <c r="GH164" s="7"/>
      <c r="GI164" s="7"/>
      <c r="GJ164" s="7"/>
      <c r="GK164" s="7"/>
    </row>
    <row r="165" spans="1:193" ht="24.75" customHeight="1" x14ac:dyDescent="0.5">
      <c r="A165" s="22"/>
      <c r="B165" s="29" t="s">
        <v>14</v>
      </c>
      <c r="C165" s="30">
        <f>SUM(D165+E165+F165+G165+H165+I165+J165)</f>
        <v>0.87275000000000003</v>
      </c>
      <c r="D165" s="31">
        <f t="shared" ref="D165:J165" si="79">ROUND(D164*5,5)</f>
        <v>0</v>
      </c>
      <c r="E165" s="31">
        <f t="shared" si="79"/>
        <v>0.11840000000000001</v>
      </c>
      <c r="F165" s="31">
        <f t="shared" si="79"/>
        <v>0.28275</v>
      </c>
      <c r="G165" s="31">
        <f t="shared" si="79"/>
        <v>0.30880000000000002</v>
      </c>
      <c r="H165" s="31">
        <f t="shared" si="79"/>
        <v>0.12335</v>
      </c>
      <c r="I165" s="31">
        <f t="shared" si="79"/>
        <v>3.9449999999999999E-2</v>
      </c>
      <c r="J165" s="32">
        <f t="shared" si="79"/>
        <v>0</v>
      </c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  <c r="DH165" s="7"/>
      <c r="DI165" s="7"/>
      <c r="DJ165" s="7"/>
      <c r="DK165" s="7"/>
      <c r="DL165" s="7"/>
      <c r="DM165" s="7"/>
      <c r="DN165" s="7"/>
      <c r="DO165" s="7"/>
      <c r="DP165" s="7"/>
      <c r="DQ165" s="7"/>
      <c r="DR165" s="7"/>
      <c r="DS165" s="7"/>
      <c r="DT165" s="7"/>
      <c r="DU165" s="7"/>
      <c r="DV165" s="7"/>
      <c r="DW165" s="7"/>
      <c r="DX165" s="7"/>
      <c r="DY165" s="7"/>
      <c r="DZ165" s="7"/>
      <c r="EA165" s="7"/>
      <c r="EB165" s="7"/>
      <c r="EC165" s="7"/>
      <c r="ED165" s="7"/>
      <c r="EE165" s="7"/>
      <c r="EF165" s="7"/>
      <c r="EG165" s="7"/>
      <c r="EH165" s="7"/>
      <c r="EI165" s="7"/>
      <c r="EJ165" s="7"/>
      <c r="EK165" s="7"/>
      <c r="EL165" s="7"/>
      <c r="EM165" s="7"/>
      <c r="EN165" s="7"/>
      <c r="EO165" s="7"/>
      <c r="EP165" s="7"/>
      <c r="EQ165" s="7"/>
      <c r="ER165" s="7"/>
      <c r="ES165" s="7"/>
      <c r="ET165" s="7"/>
      <c r="EU165" s="7"/>
      <c r="EV165" s="7"/>
      <c r="EW165" s="7"/>
      <c r="EX165" s="7"/>
      <c r="EY165" s="7"/>
      <c r="EZ165" s="7"/>
      <c r="FA165" s="7"/>
      <c r="FB165" s="7"/>
      <c r="FC165" s="7"/>
      <c r="FD165" s="7"/>
      <c r="FE165" s="7"/>
      <c r="FF165" s="7"/>
      <c r="FG165" s="7"/>
      <c r="FH165" s="7"/>
      <c r="FI165" s="7"/>
      <c r="FJ165" s="7"/>
      <c r="FK165" s="7"/>
      <c r="FL165" s="7"/>
      <c r="FM165" s="7"/>
      <c r="FN165" s="7"/>
      <c r="FO165" s="7"/>
      <c r="FP165" s="7"/>
      <c r="FQ165" s="7"/>
      <c r="FR165" s="7"/>
      <c r="FS165" s="7"/>
      <c r="FT165" s="7"/>
      <c r="FU165" s="7"/>
      <c r="FV165" s="7"/>
      <c r="FW165" s="7"/>
      <c r="FX165" s="7"/>
      <c r="FY165" s="7"/>
      <c r="FZ165" s="7"/>
      <c r="GA165" s="7"/>
      <c r="GB165" s="7"/>
      <c r="GC165" s="7"/>
      <c r="GD165" s="7"/>
      <c r="GE165" s="7"/>
      <c r="GF165" s="7"/>
      <c r="GG165" s="7"/>
      <c r="GH165" s="7"/>
      <c r="GI165" s="7"/>
      <c r="GJ165" s="7"/>
      <c r="GK165" s="7"/>
    </row>
    <row r="166" spans="1:193" ht="24.75" customHeight="1" x14ac:dyDescent="0.5">
      <c r="A166" s="33" t="s">
        <v>54</v>
      </c>
      <c r="B166" s="34" t="s">
        <v>12</v>
      </c>
      <c r="C166" s="18">
        <f>D166+E166+F166+G166+H166+I166+J166</f>
        <v>30</v>
      </c>
      <c r="D166" s="68">
        <v>3</v>
      </c>
      <c r="E166" s="68">
        <v>3</v>
      </c>
      <c r="F166" s="68">
        <v>9</v>
      </c>
      <c r="G166" s="68">
        <v>7</v>
      </c>
      <c r="H166" s="68">
        <v>5</v>
      </c>
      <c r="I166" s="68">
        <v>3</v>
      </c>
      <c r="J166" s="69" t="s">
        <v>93</v>
      </c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7"/>
      <c r="DL166" s="7"/>
      <c r="DM166" s="7"/>
      <c r="DN166" s="7"/>
      <c r="DO166" s="7"/>
      <c r="DP166" s="7"/>
      <c r="DQ166" s="7"/>
      <c r="DR166" s="7"/>
      <c r="DS166" s="7"/>
      <c r="DT166" s="7"/>
      <c r="DU166" s="7"/>
      <c r="DV166" s="7"/>
      <c r="DW166" s="7"/>
      <c r="DX166" s="7"/>
      <c r="DY166" s="7"/>
      <c r="DZ166" s="7"/>
      <c r="EA166" s="7"/>
      <c r="EB166" s="7"/>
      <c r="EC166" s="7"/>
      <c r="ED166" s="7"/>
      <c r="EE166" s="7"/>
      <c r="EF166" s="7"/>
      <c r="EG166" s="7"/>
      <c r="EH166" s="7"/>
      <c r="EI166" s="7"/>
      <c r="EJ166" s="7"/>
      <c r="EK166" s="7"/>
      <c r="EL166" s="7"/>
      <c r="EM166" s="7"/>
      <c r="EN166" s="7"/>
      <c r="EO166" s="7"/>
      <c r="EP166" s="7"/>
      <c r="EQ166" s="7"/>
      <c r="ER166" s="7"/>
      <c r="ES166" s="7"/>
      <c r="ET166" s="7"/>
      <c r="EU166" s="7"/>
      <c r="EV166" s="7"/>
      <c r="EW166" s="7"/>
      <c r="EX166" s="7"/>
      <c r="EY166" s="7"/>
      <c r="EZ166" s="7"/>
      <c r="FA166" s="7"/>
      <c r="FB166" s="7"/>
      <c r="FC166" s="7"/>
      <c r="FD166" s="7"/>
      <c r="FE166" s="7"/>
      <c r="FF166" s="7"/>
      <c r="FG166" s="7"/>
      <c r="FH166" s="7"/>
      <c r="FI166" s="7"/>
      <c r="FJ166" s="7"/>
      <c r="FK166" s="7"/>
      <c r="FL166" s="7"/>
      <c r="FM166" s="7"/>
      <c r="FN166" s="7"/>
      <c r="FO166" s="7"/>
      <c r="FP166" s="7"/>
      <c r="FQ166" s="7"/>
      <c r="FR166" s="7"/>
      <c r="FS166" s="7"/>
      <c r="FT166" s="7"/>
      <c r="FU166" s="7"/>
      <c r="FV166" s="7"/>
      <c r="FW166" s="7"/>
      <c r="FX166" s="7"/>
      <c r="FY166" s="7"/>
      <c r="FZ166" s="7"/>
      <c r="GA166" s="7"/>
      <c r="GB166" s="7"/>
      <c r="GC166" s="7"/>
      <c r="GD166" s="7"/>
      <c r="GE166" s="7"/>
      <c r="GF166" s="7"/>
      <c r="GG166" s="7"/>
      <c r="GH166" s="7"/>
      <c r="GI166" s="7"/>
      <c r="GJ166" s="7"/>
      <c r="GK166" s="7"/>
    </row>
    <row r="167" spans="1:193" ht="24.75" customHeight="1" x14ac:dyDescent="0.5">
      <c r="A167" s="22"/>
      <c r="B167" s="17" t="s">
        <v>13</v>
      </c>
      <c r="C167" s="23">
        <f>SUM(D167:J167)</f>
        <v>921</v>
      </c>
      <c r="D167" s="37">
        <v>130</v>
      </c>
      <c r="E167" s="37">
        <v>112</v>
      </c>
      <c r="F167" s="37">
        <v>101</v>
      </c>
      <c r="G167" s="37">
        <v>105</v>
      </c>
      <c r="H167" s="37">
        <v>127</v>
      </c>
      <c r="I167" s="37">
        <v>157</v>
      </c>
      <c r="J167" s="38">
        <v>189</v>
      </c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7"/>
      <c r="DK167" s="7"/>
      <c r="DL167" s="7"/>
      <c r="DM167" s="7"/>
      <c r="DN167" s="7"/>
      <c r="DO167" s="7"/>
      <c r="DP167" s="7"/>
      <c r="DQ167" s="7"/>
      <c r="DR167" s="7"/>
      <c r="DS167" s="7"/>
      <c r="DT167" s="7"/>
      <c r="DU167" s="7"/>
      <c r="DV167" s="7"/>
      <c r="DW167" s="7"/>
      <c r="DX167" s="7"/>
      <c r="DY167" s="7"/>
      <c r="DZ167" s="7"/>
      <c r="EA167" s="7"/>
      <c r="EB167" s="7"/>
      <c r="EC167" s="7"/>
      <c r="ED167" s="7"/>
      <c r="EE167" s="7"/>
      <c r="EF167" s="7"/>
      <c r="EG167" s="7"/>
      <c r="EH167" s="7"/>
      <c r="EI167" s="7"/>
      <c r="EJ167" s="7"/>
      <c r="EK167" s="7"/>
      <c r="EL167" s="7"/>
      <c r="EM167" s="7"/>
      <c r="EN167" s="7"/>
      <c r="EO167" s="7"/>
      <c r="EP167" s="7"/>
      <c r="EQ167" s="7"/>
      <c r="ER167" s="7"/>
      <c r="ES167" s="7"/>
      <c r="ET167" s="7"/>
      <c r="EU167" s="7"/>
      <c r="EV167" s="7"/>
      <c r="EW167" s="7"/>
      <c r="EX167" s="7"/>
      <c r="EY167" s="7"/>
      <c r="EZ167" s="7"/>
      <c r="FA167" s="7"/>
      <c r="FB167" s="7"/>
      <c r="FC167" s="7"/>
      <c r="FD167" s="7"/>
      <c r="FE167" s="7"/>
      <c r="FF167" s="7"/>
      <c r="FG167" s="7"/>
      <c r="FH167" s="7"/>
      <c r="FI167" s="7"/>
      <c r="FJ167" s="7"/>
      <c r="FK167" s="7"/>
      <c r="FL167" s="7"/>
      <c r="FM167" s="7"/>
      <c r="FN167" s="7"/>
      <c r="FO167" s="7"/>
      <c r="FP167" s="7"/>
      <c r="FQ167" s="7"/>
      <c r="FR167" s="7"/>
      <c r="FS167" s="7"/>
      <c r="FT167" s="7"/>
      <c r="FU167" s="7"/>
      <c r="FV167" s="7"/>
      <c r="FW167" s="7"/>
      <c r="FX167" s="7"/>
      <c r="FY167" s="7"/>
      <c r="FZ167" s="7"/>
      <c r="GA167" s="7"/>
      <c r="GB167" s="7"/>
      <c r="GC167" s="7"/>
      <c r="GD167" s="7"/>
      <c r="GE167" s="7"/>
      <c r="GF167" s="7"/>
      <c r="GG167" s="7"/>
      <c r="GH167" s="7"/>
      <c r="GI167" s="7"/>
      <c r="GJ167" s="7"/>
      <c r="GK167" s="7"/>
    </row>
    <row r="168" spans="1:193" ht="24.75" customHeight="1" x14ac:dyDescent="0.5">
      <c r="A168" s="22"/>
      <c r="B168" s="17"/>
      <c r="C168" s="39"/>
      <c r="D168" s="27">
        <f t="shared" ref="D168:J168" si="80">ROUND(D166/D167,5)</f>
        <v>2.308E-2</v>
      </c>
      <c r="E168" s="27">
        <f t="shared" si="80"/>
        <v>2.6790000000000001E-2</v>
      </c>
      <c r="F168" s="27">
        <f t="shared" si="80"/>
        <v>8.9109999999999995E-2</v>
      </c>
      <c r="G168" s="27">
        <f t="shared" si="80"/>
        <v>6.6669999999999993E-2</v>
      </c>
      <c r="H168" s="27">
        <f t="shared" si="80"/>
        <v>3.9370000000000002E-2</v>
      </c>
      <c r="I168" s="27">
        <f t="shared" si="80"/>
        <v>1.9109999999999999E-2</v>
      </c>
      <c r="J168" s="28">
        <f t="shared" si="80"/>
        <v>0</v>
      </c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  <c r="DH168" s="7"/>
      <c r="DI168" s="7"/>
      <c r="DJ168" s="7"/>
      <c r="DK168" s="7"/>
      <c r="DL168" s="7"/>
      <c r="DM168" s="7"/>
      <c r="DN168" s="7"/>
      <c r="DO168" s="7"/>
      <c r="DP168" s="7"/>
      <c r="DQ168" s="7"/>
      <c r="DR168" s="7"/>
      <c r="DS168" s="7"/>
      <c r="DT168" s="7"/>
      <c r="DU168" s="7"/>
      <c r="DV168" s="7"/>
      <c r="DW168" s="7"/>
      <c r="DX168" s="7"/>
      <c r="DY168" s="7"/>
      <c r="DZ168" s="7"/>
      <c r="EA168" s="7"/>
      <c r="EB168" s="7"/>
      <c r="EC168" s="7"/>
      <c r="ED168" s="7"/>
      <c r="EE168" s="7"/>
      <c r="EF168" s="7"/>
      <c r="EG168" s="7"/>
      <c r="EH168" s="7"/>
      <c r="EI168" s="7"/>
      <c r="EJ168" s="7"/>
      <c r="EK168" s="7"/>
      <c r="EL168" s="7"/>
      <c r="EM168" s="7"/>
      <c r="EN168" s="7"/>
      <c r="EO168" s="7"/>
      <c r="EP168" s="7"/>
      <c r="EQ168" s="7"/>
      <c r="ER168" s="7"/>
      <c r="ES168" s="7"/>
      <c r="ET168" s="7"/>
      <c r="EU168" s="7"/>
      <c r="EV168" s="7"/>
      <c r="EW168" s="7"/>
      <c r="EX168" s="7"/>
      <c r="EY168" s="7"/>
      <c r="EZ168" s="7"/>
      <c r="FA168" s="7"/>
      <c r="FB168" s="7"/>
      <c r="FC168" s="7"/>
      <c r="FD168" s="7"/>
      <c r="FE168" s="7"/>
      <c r="FF168" s="7"/>
      <c r="FG168" s="7"/>
      <c r="FH168" s="7"/>
      <c r="FI168" s="7"/>
      <c r="FJ168" s="7"/>
      <c r="FK168" s="7"/>
      <c r="FL168" s="7"/>
      <c r="FM168" s="7"/>
      <c r="FN168" s="7"/>
      <c r="FO168" s="7"/>
      <c r="FP168" s="7"/>
      <c r="FQ168" s="7"/>
      <c r="FR168" s="7"/>
      <c r="FS168" s="7"/>
      <c r="FT168" s="7"/>
      <c r="FU168" s="7"/>
      <c r="FV168" s="7"/>
      <c r="FW168" s="7"/>
      <c r="FX168" s="7"/>
      <c r="FY168" s="7"/>
      <c r="FZ168" s="7"/>
      <c r="GA168" s="7"/>
      <c r="GB168" s="7"/>
      <c r="GC168" s="7"/>
      <c r="GD168" s="7"/>
      <c r="GE168" s="7"/>
      <c r="GF168" s="7"/>
      <c r="GG168" s="7"/>
      <c r="GH168" s="7"/>
      <c r="GI168" s="7"/>
      <c r="GJ168" s="7"/>
      <c r="GK168" s="7"/>
    </row>
    <row r="169" spans="1:193" ht="24.75" customHeight="1" thickBot="1" x14ac:dyDescent="0.55000000000000004">
      <c r="A169" s="57"/>
      <c r="B169" s="58" t="s">
        <v>14</v>
      </c>
      <c r="C169" s="59">
        <f>SUM(D169+E169+F169+G169+H169+I169+J169)</f>
        <v>1.3206500000000001</v>
      </c>
      <c r="D169" s="60">
        <f t="shared" ref="D169:J169" si="81">ROUND(D168*5,5)</f>
        <v>0.1154</v>
      </c>
      <c r="E169" s="60">
        <f t="shared" si="81"/>
        <v>0.13395000000000001</v>
      </c>
      <c r="F169" s="60">
        <f t="shared" si="81"/>
        <v>0.44555</v>
      </c>
      <c r="G169" s="60">
        <f t="shared" si="81"/>
        <v>0.33334999999999998</v>
      </c>
      <c r="H169" s="60">
        <f t="shared" si="81"/>
        <v>0.19685</v>
      </c>
      <c r="I169" s="60">
        <f t="shared" si="81"/>
        <v>9.5549999999999996E-2</v>
      </c>
      <c r="J169" s="61">
        <f t="shared" si="81"/>
        <v>0</v>
      </c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/>
      <c r="DH169" s="7"/>
      <c r="DI169" s="7"/>
      <c r="DJ169" s="7"/>
      <c r="DK169" s="7"/>
      <c r="DL169" s="7"/>
      <c r="DM169" s="7"/>
      <c r="DN169" s="7"/>
      <c r="DO169" s="7"/>
      <c r="DP169" s="7"/>
      <c r="DQ169" s="7"/>
      <c r="DR169" s="7"/>
      <c r="DS169" s="7"/>
      <c r="DT169" s="7"/>
      <c r="DU169" s="7"/>
      <c r="DV169" s="7"/>
      <c r="DW169" s="7"/>
      <c r="DX169" s="7"/>
      <c r="DY169" s="7"/>
      <c r="DZ169" s="7"/>
      <c r="EA169" s="7"/>
      <c r="EB169" s="7"/>
      <c r="EC169" s="7"/>
      <c r="ED169" s="7"/>
      <c r="EE169" s="7"/>
      <c r="EF169" s="7"/>
      <c r="EG169" s="7"/>
      <c r="EH169" s="7"/>
      <c r="EI169" s="7"/>
      <c r="EJ169" s="7"/>
      <c r="EK169" s="7"/>
      <c r="EL169" s="7"/>
      <c r="EM169" s="7"/>
      <c r="EN169" s="7"/>
      <c r="EO169" s="7"/>
      <c r="EP169" s="7"/>
      <c r="EQ169" s="7"/>
      <c r="ER169" s="7"/>
      <c r="ES169" s="7"/>
      <c r="ET169" s="7"/>
      <c r="EU169" s="7"/>
      <c r="EV169" s="7"/>
      <c r="EW169" s="7"/>
      <c r="EX169" s="7"/>
      <c r="EY169" s="7"/>
      <c r="EZ169" s="7"/>
      <c r="FA169" s="7"/>
      <c r="FB169" s="7"/>
      <c r="FC169" s="7"/>
      <c r="FD169" s="7"/>
      <c r="FE169" s="7"/>
      <c r="FF169" s="7"/>
      <c r="FG169" s="7"/>
      <c r="FH169" s="7"/>
      <c r="FI169" s="7"/>
      <c r="FJ169" s="7"/>
      <c r="FK169" s="7"/>
      <c r="FL169" s="7"/>
      <c r="FM169" s="7"/>
      <c r="FN169" s="7"/>
      <c r="FO169" s="7"/>
      <c r="FP169" s="7"/>
      <c r="FQ169" s="7"/>
      <c r="FR169" s="7"/>
      <c r="FS169" s="7"/>
      <c r="FT169" s="7"/>
      <c r="FU169" s="7"/>
      <c r="FV169" s="7"/>
      <c r="FW169" s="7"/>
      <c r="FX169" s="7"/>
      <c r="FY169" s="7"/>
      <c r="FZ169" s="7"/>
      <c r="GA169" s="7"/>
      <c r="GB169" s="7"/>
      <c r="GC169" s="7"/>
      <c r="GD169" s="7"/>
      <c r="GE169" s="7"/>
      <c r="GF169" s="7"/>
      <c r="GG169" s="7"/>
      <c r="GH169" s="7"/>
      <c r="GI169" s="7"/>
      <c r="GJ169" s="7"/>
      <c r="GK169" s="7"/>
    </row>
    <row r="170" spans="1:193" ht="33.75" thickBot="1" x14ac:dyDescent="0.7">
      <c r="A170" s="62" t="s">
        <v>55</v>
      </c>
      <c r="B170" s="5"/>
      <c r="J170" s="9" t="s">
        <v>56</v>
      </c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/>
      <c r="DH170" s="7"/>
      <c r="DI170" s="7"/>
      <c r="DJ170" s="7"/>
      <c r="DK170" s="7"/>
      <c r="DL170" s="7"/>
      <c r="DM170" s="7"/>
      <c r="DN170" s="7"/>
      <c r="DO170" s="7"/>
      <c r="DP170" s="7"/>
      <c r="DQ170" s="7"/>
      <c r="DR170" s="7"/>
      <c r="DS170" s="7"/>
      <c r="DT170" s="7"/>
      <c r="DU170" s="7"/>
      <c r="DV170" s="7"/>
      <c r="DW170" s="7"/>
      <c r="DX170" s="7"/>
      <c r="DY170" s="7"/>
      <c r="DZ170" s="7"/>
      <c r="EA170" s="7"/>
      <c r="EB170" s="7"/>
      <c r="EC170" s="7"/>
      <c r="ED170" s="7"/>
      <c r="EE170" s="7"/>
      <c r="EF170" s="7"/>
      <c r="EG170" s="7"/>
      <c r="EH170" s="7"/>
      <c r="EI170" s="7"/>
      <c r="EJ170" s="7"/>
      <c r="EK170" s="7"/>
      <c r="EL170" s="7"/>
      <c r="EM170" s="7"/>
      <c r="EN170" s="7"/>
      <c r="EO170" s="7"/>
      <c r="EP170" s="7"/>
      <c r="EQ170" s="7"/>
      <c r="ER170" s="7"/>
      <c r="ES170" s="7"/>
      <c r="ET170" s="7"/>
      <c r="EU170" s="7"/>
      <c r="EV170" s="7"/>
      <c r="EW170" s="7"/>
      <c r="EX170" s="7"/>
      <c r="EY170" s="7"/>
      <c r="EZ170" s="7"/>
      <c r="FA170" s="7"/>
      <c r="FB170" s="7"/>
      <c r="FC170" s="7"/>
      <c r="FD170" s="7"/>
      <c r="FE170" s="7"/>
      <c r="FF170" s="7"/>
      <c r="FG170" s="7"/>
      <c r="FH170" s="7"/>
      <c r="FI170" s="7"/>
      <c r="FJ170" s="7"/>
      <c r="FK170" s="7"/>
      <c r="FL170" s="7"/>
      <c r="FM170" s="7"/>
      <c r="FN170" s="7"/>
      <c r="FO170" s="7"/>
      <c r="FP170" s="7"/>
      <c r="FQ170" s="7"/>
      <c r="FR170" s="7"/>
      <c r="FS170" s="7"/>
      <c r="FT170" s="7"/>
      <c r="FU170" s="7"/>
      <c r="FV170" s="7"/>
      <c r="FW170" s="7"/>
      <c r="FX170" s="7"/>
      <c r="FY170" s="7"/>
      <c r="FZ170" s="7"/>
      <c r="GA170" s="7"/>
      <c r="GB170" s="7"/>
      <c r="GC170" s="7"/>
      <c r="GD170" s="7"/>
      <c r="GE170" s="7"/>
      <c r="GF170" s="7"/>
      <c r="GG170" s="7"/>
      <c r="GH170" s="7"/>
      <c r="GI170" s="7"/>
      <c r="GJ170" s="7"/>
      <c r="GK170" s="7"/>
    </row>
    <row r="171" spans="1:193" ht="36" customHeight="1" x14ac:dyDescent="0.5">
      <c r="A171" s="10" t="s">
        <v>1</v>
      </c>
      <c r="B171" s="11" t="s">
        <v>2</v>
      </c>
      <c r="C171" s="12" t="s">
        <v>3</v>
      </c>
      <c r="D171" s="13" t="s">
        <v>4</v>
      </c>
      <c r="E171" s="13" t="s">
        <v>5</v>
      </c>
      <c r="F171" s="13" t="s">
        <v>6</v>
      </c>
      <c r="G171" s="13" t="s">
        <v>7</v>
      </c>
      <c r="H171" s="13" t="s">
        <v>8</v>
      </c>
      <c r="I171" s="13" t="s">
        <v>9</v>
      </c>
      <c r="J171" s="14" t="s">
        <v>10</v>
      </c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  <c r="FI171" s="7"/>
      <c r="FJ171" s="7"/>
      <c r="FK171" s="7"/>
      <c r="FL171" s="7"/>
      <c r="FM171" s="7"/>
      <c r="FN171" s="7"/>
      <c r="FO171" s="7"/>
      <c r="FP171" s="7"/>
      <c r="FQ171" s="7"/>
      <c r="FR171" s="7"/>
      <c r="FS171" s="7"/>
      <c r="FT171" s="7"/>
      <c r="FU171" s="7"/>
      <c r="FV171" s="7"/>
      <c r="FW171" s="7"/>
      <c r="FX171" s="7"/>
      <c r="FY171" s="7"/>
      <c r="FZ171" s="7"/>
      <c r="GA171" s="7"/>
      <c r="GB171" s="7"/>
      <c r="GC171" s="7"/>
      <c r="GD171" s="7"/>
      <c r="GE171" s="7"/>
      <c r="GF171" s="7"/>
      <c r="GG171" s="7"/>
      <c r="GH171" s="7"/>
      <c r="GI171" s="7"/>
      <c r="GJ171" s="7"/>
      <c r="GK171" s="7"/>
    </row>
    <row r="172" spans="1:193" ht="22.5" customHeight="1" x14ac:dyDescent="0.5">
      <c r="A172" s="33" t="s">
        <v>57</v>
      </c>
      <c r="B172" s="34" t="s">
        <v>12</v>
      </c>
      <c r="C172" s="18">
        <f>D172+E172+F172+G172+H172+I172+J172</f>
        <v>56</v>
      </c>
      <c r="D172" s="64">
        <v>1</v>
      </c>
      <c r="E172" s="65">
        <v>8</v>
      </c>
      <c r="F172" s="65">
        <v>13</v>
      </c>
      <c r="G172" s="65">
        <v>22</v>
      </c>
      <c r="H172" s="65">
        <v>11</v>
      </c>
      <c r="I172" s="65">
        <v>1</v>
      </c>
      <c r="J172" s="66" t="s">
        <v>93</v>
      </c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7"/>
      <c r="DK172" s="7"/>
      <c r="DL172" s="7"/>
      <c r="DM172" s="7"/>
      <c r="DN172" s="7"/>
      <c r="DO172" s="7"/>
      <c r="DP172" s="7"/>
      <c r="DQ172" s="7"/>
      <c r="DR172" s="7"/>
      <c r="DS172" s="7"/>
      <c r="DT172" s="7"/>
      <c r="DU172" s="7"/>
      <c r="DV172" s="7"/>
      <c r="DW172" s="7"/>
      <c r="DX172" s="7"/>
      <c r="DY172" s="7"/>
      <c r="DZ172" s="7"/>
      <c r="EA172" s="7"/>
      <c r="EB172" s="7"/>
      <c r="EC172" s="7"/>
      <c r="ED172" s="7"/>
      <c r="EE172" s="7"/>
      <c r="EF172" s="7"/>
      <c r="EG172" s="7"/>
      <c r="EH172" s="7"/>
      <c r="EI172" s="7"/>
      <c r="EJ172" s="7"/>
      <c r="EK172" s="7"/>
      <c r="EL172" s="7"/>
      <c r="EM172" s="7"/>
      <c r="EN172" s="7"/>
      <c r="EO172" s="7"/>
      <c r="EP172" s="7"/>
      <c r="EQ172" s="7"/>
      <c r="ER172" s="7"/>
      <c r="ES172" s="7"/>
      <c r="ET172" s="7"/>
      <c r="EU172" s="7"/>
      <c r="EV172" s="7"/>
      <c r="EW172" s="7"/>
      <c r="EX172" s="7"/>
      <c r="EY172" s="7"/>
      <c r="EZ172" s="7"/>
      <c r="FA172" s="7"/>
      <c r="FB172" s="7"/>
      <c r="FC172" s="7"/>
      <c r="FD172" s="7"/>
      <c r="FE172" s="7"/>
      <c r="FF172" s="7"/>
      <c r="FG172" s="7"/>
      <c r="FH172" s="7"/>
      <c r="FI172" s="7"/>
      <c r="FJ172" s="7"/>
      <c r="FK172" s="7"/>
      <c r="FL172" s="7"/>
      <c r="FM172" s="7"/>
      <c r="FN172" s="7"/>
      <c r="FO172" s="7"/>
      <c r="FP172" s="7"/>
      <c r="FQ172" s="7"/>
      <c r="FR172" s="7"/>
      <c r="FS172" s="7"/>
      <c r="FT172" s="7"/>
      <c r="FU172" s="7"/>
      <c r="FV172" s="7"/>
      <c r="FW172" s="7"/>
      <c r="FX172" s="7"/>
      <c r="FY172" s="7"/>
      <c r="FZ172" s="7"/>
      <c r="GA172" s="7"/>
      <c r="GB172" s="7"/>
      <c r="GC172" s="7"/>
      <c r="GD172" s="7"/>
      <c r="GE172" s="7"/>
      <c r="GF172" s="7"/>
      <c r="GG172" s="7"/>
      <c r="GH172" s="7"/>
      <c r="GI172" s="7"/>
      <c r="GJ172" s="7"/>
      <c r="GK172" s="7"/>
    </row>
    <row r="173" spans="1:193" ht="22.5" customHeight="1" x14ac:dyDescent="0.5">
      <c r="A173" s="22"/>
      <c r="B173" s="17" t="s">
        <v>13</v>
      </c>
      <c r="C173" s="23">
        <f>SUM(D173:J173)</f>
        <v>2036</v>
      </c>
      <c r="D173" s="37">
        <v>226</v>
      </c>
      <c r="E173" s="37">
        <v>256</v>
      </c>
      <c r="F173" s="37">
        <v>235</v>
      </c>
      <c r="G173" s="37">
        <v>277</v>
      </c>
      <c r="H173" s="37">
        <v>282</v>
      </c>
      <c r="I173" s="37">
        <v>354</v>
      </c>
      <c r="J173" s="38">
        <v>406</v>
      </c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/>
      <c r="DH173" s="7"/>
      <c r="DI173" s="7"/>
      <c r="DJ173" s="7"/>
      <c r="DK173" s="7"/>
      <c r="DL173" s="7"/>
      <c r="DM173" s="7"/>
      <c r="DN173" s="7"/>
      <c r="DO173" s="7"/>
      <c r="DP173" s="7"/>
      <c r="DQ173" s="7"/>
      <c r="DR173" s="7"/>
      <c r="DS173" s="7"/>
      <c r="DT173" s="7"/>
      <c r="DU173" s="7"/>
      <c r="DV173" s="7"/>
      <c r="DW173" s="7"/>
      <c r="DX173" s="7"/>
      <c r="DY173" s="7"/>
      <c r="DZ173" s="7"/>
      <c r="EA173" s="7"/>
      <c r="EB173" s="7"/>
      <c r="EC173" s="7"/>
      <c r="ED173" s="7"/>
      <c r="EE173" s="7"/>
      <c r="EF173" s="7"/>
      <c r="EG173" s="7"/>
      <c r="EH173" s="7"/>
      <c r="EI173" s="7"/>
      <c r="EJ173" s="7"/>
      <c r="EK173" s="7"/>
      <c r="EL173" s="7"/>
      <c r="EM173" s="7"/>
      <c r="EN173" s="7"/>
      <c r="EO173" s="7"/>
      <c r="EP173" s="7"/>
      <c r="EQ173" s="7"/>
      <c r="ER173" s="7"/>
      <c r="ES173" s="7"/>
      <c r="ET173" s="7"/>
      <c r="EU173" s="7"/>
      <c r="EV173" s="7"/>
      <c r="EW173" s="7"/>
      <c r="EX173" s="7"/>
      <c r="EY173" s="7"/>
      <c r="EZ173" s="7"/>
      <c r="FA173" s="7"/>
      <c r="FB173" s="7"/>
      <c r="FC173" s="7"/>
      <c r="FD173" s="7"/>
      <c r="FE173" s="7"/>
      <c r="FF173" s="7"/>
      <c r="FG173" s="7"/>
      <c r="FH173" s="7"/>
      <c r="FI173" s="7"/>
      <c r="FJ173" s="7"/>
      <c r="FK173" s="7"/>
      <c r="FL173" s="7"/>
      <c r="FM173" s="7"/>
      <c r="FN173" s="7"/>
      <c r="FO173" s="7"/>
      <c r="FP173" s="7"/>
      <c r="FQ173" s="7"/>
      <c r="FR173" s="7"/>
      <c r="FS173" s="7"/>
      <c r="FT173" s="7"/>
      <c r="FU173" s="7"/>
      <c r="FV173" s="7"/>
      <c r="FW173" s="7"/>
      <c r="FX173" s="7"/>
      <c r="FY173" s="7"/>
      <c r="FZ173" s="7"/>
      <c r="GA173" s="7"/>
      <c r="GB173" s="7"/>
      <c r="GC173" s="7"/>
      <c r="GD173" s="7"/>
      <c r="GE173" s="7"/>
      <c r="GF173" s="7"/>
      <c r="GG173" s="7"/>
      <c r="GH173" s="7"/>
      <c r="GI173" s="7"/>
      <c r="GJ173" s="7"/>
      <c r="GK173" s="7"/>
    </row>
    <row r="174" spans="1:193" ht="22.5" customHeight="1" x14ac:dyDescent="0.5">
      <c r="A174" s="22"/>
      <c r="B174" s="17"/>
      <c r="C174" s="39" t="s">
        <v>2</v>
      </c>
      <c r="D174" s="27">
        <f t="shared" ref="D174:J174" si="82">ROUND(D172/D173,5)</f>
        <v>4.4200000000000003E-3</v>
      </c>
      <c r="E174" s="27">
        <f t="shared" si="82"/>
        <v>3.125E-2</v>
      </c>
      <c r="F174" s="27">
        <f t="shared" si="82"/>
        <v>5.5320000000000001E-2</v>
      </c>
      <c r="G174" s="27">
        <f t="shared" si="82"/>
        <v>7.9420000000000004E-2</v>
      </c>
      <c r="H174" s="27">
        <f t="shared" si="82"/>
        <v>3.9010000000000003E-2</v>
      </c>
      <c r="I174" s="27">
        <f t="shared" si="82"/>
        <v>2.82E-3</v>
      </c>
      <c r="J174" s="28">
        <f t="shared" si="82"/>
        <v>0</v>
      </c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/>
      <c r="DE174" s="7"/>
      <c r="DF174" s="7"/>
      <c r="DG174" s="7"/>
      <c r="DH174" s="7"/>
      <c r="DI174" s="7"/>
      <c r="DJ174" s="7"/>
      <c r="DK174" s="7"/>
      <c r="DL174" s="7"/>
      <c r="DM174" s="7"/>
      <c r="DN174" s="7"/>
      <c r="DO174" s="7"/>
      <c r="DP174" s="7"/>
      <c r="DQ174" s="7"/>
      <c r="DR174" s="7"/>
      <c r="DS174" s="7"/>
      <c r="DT174" s="7"/>
      <c r="DU174" s="7"/>
      <c r="DV174" s="7"/>
      <c r="DW174" s="7"/>
      <c r="DX174" s="7"/>
      <c r="DY174" s="7"/>
      <c r="DZ174" s="7"/>
      <c r="EA174" s="7"/>
      <c r="EB174" s="7"/>
      <c r="EC174" s="7"/>
      <c r="ED174" s="7"/>
      <c r="EE174" s="7"/>
      <c r="EF174" s="7"/>
      <c r="EG174" s="7"/>
      <c r="EH174" s="7"/>
      <c r="EI174" s="7"/>
      <c r="EJ174" s="7"/>
      <c r="EK174" s="7"/>
      <c r="EL174" s="7"/>
      <c r="EM174" s="7"/>
      <c r="EN174" s="7"/>
      <c r="EO174" s="7"/>
      <c r="EP174" s="7"/>
      <c r="EQ174" s="7"/>
      <c r="ER174" s="7"/>
      <c r="ES174" s="7"/>
      <c r="ET174" s="7"/>
      <c r="EU174" s="7"/>
      <c r="EV174" s="7"/>
      <c r="EW174" s="7"/>
      <c r="EX174" s="7"/>
      <c r="EY174" s="7"/>
      <c r="EZ174" s="7"/>
      <c r="FA174" s="7"/>
      <c r="FB174" s="7"/>
      <c r="FC174" s="7"/>
      <c r="FD174" s="7"/>
      <c r="FE174" s="7"/>
      <c r="FF174" s="7"/>
      <c r="FG174" s="7"/>
      <c r="FH174" s="7"/>
      <c r="FI174" s="7"/>
      <c r="FJ174" s="7"/>
      <c r="FK174" s="7"/>
      <c r="FL174" s="7"/>
      <c r="FM174" s="7"/>
      <c r="FN174" s="7"/>
      <c r="FO174" s="7"/>
      <c r="FP174" s="7"/>
      <c r="FQ174" s="7"/>
      <c r="FR174" s="7"/>
      <c r="FS174" s="7"/>
      <c r="FT174" s="7"/>
      <c r="FU174" s="7"/>
      <c r="FV174" s="7"/>
      <c r="FW174" s="7"/>
      <c r="FX174" s="7"/>
      <c r="FY174" s="7"/>
      <c r="FZ174" s="7"/>
      <c r="GA174" s="7"/>
      <c r="GB174" s="7"/>
      <c r="GC174" s="7"/>
      <c r="GD174" s="7"/>
      <c r="GE174" s="7"/>
      <c r="GF174" s="7"/>
      <c r="GG174" s="7"/>
      <c r="GH174" s="7"/>
      <c r="GI174" s="7"/>
      <c r="GJ174" s="7"/>
      <c r="GK174" s="7"/>
    </row>
    <row r="175" spans="1:193" ht="22.5" customHeight="1" x14ac:dyDescent="0.5">
      <c r="A175" s="63"/>
      <c r="B175" s="41" t="s">
        <v>14</v>
      </c>
      <c r="C175" s="42">
        <f>SUM(D175+E175+F175+G175+H175+I175+J175)</f>
        <v>1.0611999999999999</v>
      </c>
      <c r="D175" s="43">
        <f t="shared" ref="D175:J175" si="83">ROUND(D174*5,5)</f>
        <v>2.2100000000000002E-2</v>
      </c>
      <c r="E175" s="43">
        <f t="shared" si="83"/>
        <v>0.15625</v>
      </c>
      <c r="F175" s="43">
        <f t="shared" si="83"/>
        <v>0.27660000000000001</v>
      </c>
      <c r="G175" s="43">
        <f t="shared" si="83"/>
        <v>0.39710000000000001</v>
      </c>
      <c r="H175" s="43">
        <f t="shared" si="83"/>
        <v>0.19505</v>
      </c>
      <c r="I175" s="43">
        <f t="shared" si="83"/>
        <v>1.41E-2</v>
      </c>
      <c r="J175" s="44">
        <f t="shared" si="83"/>
        <v>0</v>
      </c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  <c r="DG175" s="7"/>
      <c r="DH175" s="7"/>
      <c r="DI175" s="7"/>
      <c r="DJ175" s="7"/>
      <c r="DK175" s="7"/>
      <c r="DL175" s="7"/>
      <c r="DM175" s="7"/>
      <c r="DN175" s="7"/>
      <c r="DO175" s="7"/>
      <c r="DP175" s="7"/>
      <c r="DQ175" s="7"/>
      <c r="DR175" s="7"/>
      <c r="DS175" s="7"/>
      <c r="DT175" s="7"/>
      <c r="DU175" s="7"/>
      <c r="DV175" s="7"/>
      <c r="DW175" s="7"/>
      <c r="DX175" s="7"/>
      <c r="DY175" s="7"/>
      <c r="DZ175" s="7"/>
      <c r="EA175" s="7"/>
      <c r="EB175" s="7"/>
      <c r="EC175" s="7"/>
      <c r="ED175" s="7"/>
      <c r="EE175" s="7"/>
      <c r="EF175" s="7"/>
      <c r="EG175" s="7"/>
      <c r="EH175" s="7"/>
      <c r="EI175" s="7"/>
      <c r="EJ175" s="7"/>
      <c r="EK175" s="7"/>
      <c r="EL175" s="7"/>
      <c r="EM175" s="7"/>
      <c r="EN175" s="7"/>
      <c r="EO175" s="7"/>
      <c r="EP175" s="7"/>
      <c r="EQ175" s="7"/>
      <c r="ER175" s="7"/>
      <c r="ES175" s="7"/>
      <c r="ET175" s="7"/>
      <c r="EU175" s="7"/>
      <c r="EV175" s="7"/>
      <c r="EW175" s="7"/>
      <c r="EX175" s="7"/>
      <c r="EY175" s="7"/>
      <c r="EZ175" s="7"/>
      <c r="FA175" s="7"/>
      <c r="FB175" s="7"/>
      <c r="FC175" s="7"/>
      <c r="FD175" s="7"/>
      <c r="FE175" s="7"/>
      <c r="FF175" s="7"/>
      <c r="FG175" s="7"/>
      <c r="FH175" s="7"/>
      <c r="FI175" s="7"/>
      <c r="FJ175" s="7"/>
      <c r="FK175" s="7"/>
      <c r="FL175" s="7"/>
      <c r="FM175" s="7"/>
      <c r="FN175" s="7"/>
      <c r="FO175" s="7"/>
      <c r="FP175" s="7"/>
      <c r="FQ175" s="7"/>
      <c r="FR175" s="7"/>
      <c r="FS175" s="7"/>
      <c r="FT175" s="7"/>
      <c r="FU175" s="7"/>
      <c r="FV175" s="7"/>
      <c r="FW175" s="7"/>
      <c r="FX175" s="7"/>
      <c r="FY175" s="7"/>
      <c r="FZ175" s="7"/>
      <c r="GA175" s="7"/>
      <c r="GB175" s="7"/>
      <c r="GC175" s="7"/>
      <c r="GD175" s="7"/>
      <c r="GE175" s="7"/>
      <c r="GF175" s="7"/>
      <c r="GG175" s="7"/>
      <c r="GH175" s="7"/>
      <c r="GI175" s="7"/>
      <c r="GJ175" s="7"/>
      <c r="GK175" s="7"/>
    </row>
    <row r="176" spans="1:193" ht="22.5" customHeight="1" x14ac:dyDescent="0.5">
      <c r="A176" s="33" t="s">
        <v>58</v>
      </c>
      <c r="B176" s="34" t="s">
        <v>12</v>
      </c>
      <c r="C176" s="18">
        <f>D176+E176+F176+G176+H176+I176+J176</f>
        <v>63</v>
      </c>
      <c r="D176" s="65">
        <v>1</v>
      </c>
      <c r="E176" s="65">
        <v>6</v>
      </c>
      <c r="F176" s="65">
        <v>14</v>
      </c>
      <c r="G176" s="65">
        <v>23</v>
      </c>
      <c r="H176" s="65">
        <v>12</v>
      </c>
      <c r="I176" s="65">
        <v>6</v>
      </c>
      <c r="J176" s="66">
        <v>1</v>
      </c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  <c r="DH176" s="7"/>
      <c r="DI176" s="7"/>
      <c r="DJ176" s="7"/>
      <c r="DK176" s="7"/>
      <c r="DL176" s="7"/>
      <c r="DM176" s="7"/>
      <c r="DN176" s="7"/>
      <c r="DO176" s="7"/>
      <c r="DP176" s="7"/>
      <c r="DQ176" s="7"/>
      <c r="DR176" s="7"/>
      <c r="DS176" s="7"/>
      <c r="DT176" s="7"/>
      <c r="DU176" s="7"/>
      <c r="DV176" s="7"/>
      <c r="DW176" s="7"/>
      <c r="DX176" s="7"/>
      <c r="DY176" s="7"/>
      <c r="DZ176" s="7"/>
      <c r="EA176" s="7"/>
      <c r="EB176" s="7"/>
      <c r="EC176" s="7"/>
      <c r="ED176" s="7"/>
      <c r="EE176" s="7"/>
      <c r="EF176" s="7"/>
      <c r="EG176" s="7"/>
      <c r="EH176" s="7"/>
      <c r="EI176" s="7"/>
      <c r="EJ176" s="7"/>
      <c r="EK176" s="7"/>
      <c r="EL176" s="7"/>
      <c r="EM176" s="7"/>
      <c r="EN176" s="7"/>
      <c r="EO176" s="7"/>
      <c r="EP176" s="7"/>
      <c r="EQ176" s="7"/>
      <c r="ER176" s="7"/>
      <c r="ES176" s="7"/>
      <c r="ET176" s="7"/>
      <c r="EU176" s="7"/>
      <c r="EV176" s="7"/>
      <c r="EW176" s="7"/>
      <c r="EX176" s="7"/>
      <c r="EY176" s="7"/>
      <c r="EZ176" s="7"/>
      <c r="FA176" s="7"/>
      <c r="FB176" s="7"/>
      <c r="FC176" s="7"/>
      <c r="FD176" s="7"/>
      <c r="FE176" s="7"/>
      <c r="FF176" s="7"/>
      <c r="FG176" s="7"/>
      <c r="FH176" s="7"/>
      <c r="FI176" s="7"/>
      <c r="FJ176" s="7"/>
      <c r="FK176" s="7"/>
      <c r="FL176" s="7"/>
      <c r="FM176" s="7"/>
      <c r="FN176" s="7"/>
      <c r="FO176" s="7"/>
      <c r="FP176" s="7"/>
      <c r="FQ176" s="7"/>
      <c r="FR176" s="7"/>
      <c r="FS176" s="7"/>
      <c r="FT176" s="7"/>
      <c r="FU176" s="7"/>
      <c r="FV176" s="7"/>
      <c r="FW176" s="7"/>
      <c r="FX176" s="7"/>
      <c r="FY176" s="7"/>
      <c r="FZ176" s="7"/>
      <c r="GA176" s="7"/>
      <c r="GB176" s="7"/>
      <c r="GC176" s="7"/>
      <c r="GD176" s="7"/>
      <c r="GE176" s="7"/>
      <c r="GF176" s="7"/>
      <c r="GG176" s="7"/>
      <c r="GH176" s="7"/>
      <c r="GI176" s="7"/>
      <c r="GJ176" s="7"/>
      <c r="GK176" s="7"/>
    </row>
    <row r="177" spans="1:193" ht="22.5" customHeight="1" x14ac:dyDescent="0.5">
      <c r="A177" s="22"/>
      <c r="B177" s="17" t="s">
        <v>13</v>
      </c>
      <c r="C177" s="23">
        <f>SUM(D177:J177)</f>
        <v>2076</v>
      </c>
      <c r="D177" s="37">
        <v>303</v>
      </c>
      <c r="E177" s="37">
        <v>207</v>
      </c>
      <c r="F177" s="37">
        <v>199</v>
      </c>
      <c r="G177" s="37">
        <v>265</v>
      </c>
      <c r="H177" s="37">
        <v>263</v>
      </c>
      <c r="I177" s="37">
        <v>384</v>
      </c>
      <c r="J177" s="38">
        <v>455</v>
      </c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/>
      <c r="DF177" s="7"/>
      <c r="DG177" s="7"/>
      <c r="DH177" s="7"/>
      <c r="DI177" s="7"/>
      <c r="DJ177" s="7"/>
      <c r="DK177" s="7"/>
      <c r="DL177" s="7"/>
      <c r="DM177" s="7"/>
      <c r="DN177" s="7"/>
      <c r="DO177" s="7"/>
      <c r="DP177" s="7"/>
      <c r="DQ177" s="7"/>
      <c r="DR177" s="7"/>
      <c r="DS177" s="7"/>
      <c r="DT177" s="7"/>
      <c r="DU177" s="7"/>
      <c r="DV177" s="7"/>
      <c r="DW177" s="7"/>
      <c r="DX177" s="7"/>
      <c r="DY177" s="7"/>
      <c r="DZ177" s="7"/>
      <c r="EA177" s="7"/>
      <c r="EB177" s="7"/>
      <c r="EC177" s="7"/>
      <c r="ED177" s="7"/>
      <c r="EE177" s="7"/>
      <c r="EF177" s="7"/>
      <c r="EG177" s="7"/>
      <c r="EH177" s="7"/>
      <c r="EI177" s="7"/>
      <c r="EJ177" s="7"/>
      <c r="EK177" s="7"/>
      <c r="EL177" s="7"/>
      <c r="EM177" s="7"/>
      <c r="EN177" s="7"/>
      <c r="EO177" s="7"/>
      <c r="EP177" s="7"/>
      <c r="EQ177" s="7"/>
      <c r="ER177" s="7"/>
      <c r="ES177" s="7"/>
      <c r="ET177" s="7"/>
      <c r="EU177" s="7"/>
      <c r="EV177" s="7"/>
      <c r="EW177" s="7"/>
      <c r="EX177" s="7"/>
      <c r="EY177" s="7"/>
      <c r="EZ177" s="7"/>
      <c r="FA177" s="7"/>
      <c r="FB177" s="7"/>
      <c r="FC177" s="7"/>
      <c r="FD177" s="7"/>
      <c r="FE177" s="7"/>
      <c r="FF177" s="7"/>
      <c r="FG177" s="7"/>
      <c r="FH177" s="7"/>
      <c r="FI177" s="7"/>
      <c r="FJ177" s="7"/>
      <c r="FK177" s="7"/>
      <c r="FL177" s="7"/>
      <c r="FM177" s="7"/>
      <c r="FN177" s="7"/>
      <c r="FO177" s="7"/>
      <c r="FP177" s="7"/>
      <c r="FQ177" s="7"/>
      <c r="FR177" s="7"/>
      <c r="FS177" s="7"/>
      <c r="FT177" s="7"/>
      <c r="FU177" s="7"/>
      <c r="FV177" s="7"/>
      <c r="FW177" s="7"/>
      <c r="FX177" s="7"/>
      <c r="FY177" s="7"/>
      <c r="FZ177" s="7"/>
      <c r="GA177" s="7"/>
      <c r="GB177" s="7"/>
      <c r="GC177" s="7"/>
      <c r="GD177" s="7"/>
      <c r="GE177" s="7"/>
      <c r="GF177" s="7"/>
      <c r="GG177" s="7"/>
      <c r="GH177" s="7"/>
      <c r="GI177" s="7"/>
      <c r="GJ177" s="7"/>
      <c r="GK177" s="7"/>
    </row>
    <row r="178" spans="1:193" ht="22.5" customHeight="1" x14ac:dyDescent="0.5">
      <c r="A178" s="22"/>
      <c r="B178" s="17"/>
      <c r="C178" s="39" t="s">
        <v>2</v>
      </c>
      <c r="D178" s="27">
        <f t="shared" ref="D178:J178" si="84">ROUND(D176/D177,5)</f>
        <v>3.3E-3</v>
      </c>
      <c r="E178" s="27">
        <f t="shared" si="84"/>
        <v>2.8989999999999998E-2</v>
      </c>
      <c r="F178" s="27">
        <f t="shared" si="84"/>
        <v>7.0349999999999996E-2</v>
      </c>
      <c r="G178" s="27">
        <f t="shared" si="84"/>
        <v>8.6790000000000006E-2</v>
      </c>
      <c r="H178" s="27">
        <f t="shared" si="84"/>
        <v>4.5629999999999997E-2</v>
      </c>
      <c r="I178" s="27">
        <f t="shared" si="84"/>
        <v>1.5630000000000002E-2</v>
      </c>
      <c r="J178" s="28">
        <f t="shared" si="84"/>
        <v>2.2000000000000001E-3</v>
      </c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/>
      <c r="DH178" s="7"/>
      <c r="DI178" s="7"/>
      <c r="DJ178" s="7"/>
      <c r="DK178" s="7"/>
      <c r="DL178" s="7"/>
      <c r="DM178" s="7"/>
      <c r="DN178" s="7"/>
      <c r="DO178" s="7"/>
      <c r="DP178" s="7"/>
      <c r="DQ178" s="7"/>
      <c r="DR178" s="7"/>
      <c r="DS178" s="7"/>
      <c r="DT178" s="7"/>
      <c r="DU178" s="7"/>
      <c r="DV178" s="7"/>
      <c r="DW178" s="7"/>
      <c r="DX178" s="7"/>
      <c r="DY178" s="7"/>
      <c r="DZ178" s="7"/>
      <c r="EA178" s="7"/>
      <c r="EB178" s="7"/>
      <c r="EC178" s="7"/>
      <c r="ED178" s="7"/>
      <c r="EE178" s="7"/>
      <c r="EF178" s="7"/>
      <c r="EG178" s="7"/>
      <c r="EH178" s="7"/>
      <c r="EI178" s="7"/>
      <c r="EJ178" s="7"/>
      <c r="EK178" s="7"/>
      <c r="EL178" s="7"/>
      <c r="EM178" s="7"/>
      <c r="EN178" s="7"/>
      <c r="EO178" s="7"/>
      <c r="EP178" s="7"/>
      <c r="EQ178" s="7"/>
      <c r="ER178" s="7"/>
      <c r="ES178" s="7"/>
      <c r="ET178" s="7"/>
      <c r="EU178" s="7"/>
      <c r="EV178" s="7"/>
      <c r="EW178" s="7"/>
      <c r="EX178" s="7"/>
      <c r="EY178" s="7"/>
      <c r="EZ178" s="7"/>
      <c r="FA178" s="7"/>
      <c r="FB178" s="7"/>
      <c r="FC178" s="7"/>
      <c r="FD178" s="7"/>
      <c r="FE178" s="7"/>
      <c r="FF178" s="7"/>
      <c r="FG178" s="7"/>
      <c r="FH178" s="7"/>
      <c r="FI178" s="7"/>
      <c r="FJ178" s="7"/>
      <c r="FK178" s="7"/>
      <c r="FL178" s="7"/>
      <c r="FM178" s="7"/>
      <c r="FN178" s="7"/>
      <c r="FO178" s="7"/>
      <c r="FP178" s="7"/>
      <c r="FQ178" s="7"/>
      <c r="FR178" s="7"/>
      <c r="FS178" s="7"/>
      <c r="FT178" s="7"/>
      <c r="FU178" s="7"/>
      <c r="FV178" s="7"/>
      <c r="FW178" s="7"/>
      <c r="FX178" s="7"/>
      <c r="FY178" s="7"/>
      <c r="FZ178" s="7"/>
      <c r="GA178" s="7"/>
      <c r="GB178" s="7"/>
      <c r="GC178" s="7"/>
      <c r="GD178" s="7"/>
      <c r="GE178" s="7"/>
      <c r="GF178" s="7"/>
      <c r="GG178" s="7"/>
      <c r="GH178" s="7"/>
      <c r="GI178" s="7"/>
      <c r="GJ178" s="7"/>
      <c r="GK178" s="7"/>
    </row>
    <row r="179" spans="1:193" ht="22.5" customHeight="1" x14ac:dyDescent="0.5">
      <c r="A179" s="63"/>
      <c r="B179" s="41" t="s">
        <v>14</v>
      </c>
      <c r="C179" s="42">
        <f>SUM(D179+E179+F179+G179+H179+I179+J179)</f>
        <v>1.2644499999999999</v>
      </c>
      <c r="D179" s="43">
        <f t="shared" ref="D179:J179" si="85">ROUND(D178*5,5)</f>
        <v>1.6500000000000001E-2</v>
      </c>
      <c r="E179" s="43">
        <f t="shared" si="85"/>
        <v>0.14495</v>
      </c>
      <c r="F179" s="43">
        <f t="shared" si="85"/>
        <v>0.35175000000000001</v>
      </c>
      <c r="G179" s="43">
        <f t="shared" si="85"/>
        <v>0.43395</v>
      </c>
      <c r="H179" s="43">
        <f t="shared" si="85"/>
        <v>0.22814999999999999</v>
      </c>
      <c r="I179" s="43">
        <f t="shared" si="85"/>
        <v>7.8149999999999997E-2</v>
      </c>
      <c r="J179" s="44">
        <f t="shared" si="85"/>
        <v>1.0999999999999999E-2</v>
      </c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  <c r="DA179" s="7"/>
      <c r="DB179" s="7"/>
      <c r="DC179" s="7"/>
      <c r="DD179" s="7"/>
      <c r="DE179" s="7"/>
      <c r="DF179" s="7"/>
      <c r="DG179" s="7"/>
      <c r="DH179" s="7"/>
      <c r="DI179" s="7"/>
      <c r="DJ179" s="7"/>
      <c r="DK179" s="7"/>
      <c r="DL179" s="7"/>
      <c r="DM179" s="7"/>
      <c r="DN179" s="7"/>
      <c r="DO179" s="7"/>
      <c r="DP179" s="7"/>
      <c r="DQ179" s="7"/>
      <c r="DR179" s="7"/>
      <c r="DS179" s="7"/>
      <c r="DT179" s="7"/>
      <c r="DU179" s="7"/>
      <c r="DV179" s="7"/>
      <c r="DW179" s="7"/>
      <c r="DX179" s="7"/>
      <c r="DY179" s="7"/>
      <c r="DZ179" s="7"/>
      <c r="EA179" s="7"/>
      <c r="EB179" s="7"/>
      <c r="EC179" s="7"/>
      <c r="ED179" s="7"/>
      <c r="EE179" s="7"/>
      <c r="EF179" s="7"/>
      <c r="EG179" s="7"/>
      <c r="EH179" s="7"/>
      <c r="EI179" s="7"/>
      <c r="EJ179" s="7"/>
      <c r="EK179" s="7"/>
      <c r="EL179" s="7"/>
      <c r="EM179" s="7"/>
      <c r="EN179" s="7"/>
      <c r="EO179" s="7"/>
      <c r="EP179" s="7"/>
      <c r="EQ179" s="7"/>
      <c r="ER179" s="7"/>
      <c r="ES179" s="7"/>
      <c r="ET179" s="7"/>
      <c r="EU179" s="7"/>
      <c r="EV179" s="7"/>
      <c r="EW179" s="7"/>
      <c r="EX179" s="7"/>
      <c r="EY179" s="7"/>
      <c r="EZ179" s="7"/>
      <c r="FA179" s="7"/>
      <c r="FB179" s="7"/>
      <c r="FC179" s="7"/>
      <c r="FD179" s="7"/>
      <c r="FE179" s="7"/>
      <c r="FF179" s="7"/>
      <c r="FG179" s="7"/>
      <c r="FH179" s="7"/>
      <c r="FI179" s="7"/>
      <c r="FJ179" s="7"/>
      <c r="FK179" s="7"/>
      <c r="FL179" s="7"/>
      <c r="FM179" s="7"/>
      <c r="FN179" s="7"/>
      <c r="FO179" s="7"/>
      <c r="FP179" s="7"/>
      <c r="FQ179" s="7"/>
      <c r="FR179" s="7"/>
      <c r="FS179" s="7"/>
      <c r="FT179" s="7"/>
      <c r="FU179" s="7"/>
      <c r="FV179" s="7"/>
      <c r="FW179" s="7"/>
      <c r="FX179" s="7"/>
      <c r="FY179" s="7"/>
      <c r="FZ179" s="7"/>
      <c r="GA179" s="7"/>
      <c r="GB179" s="7"/>
      <c r="GC179" s="7"/>
      <c r="GD179" s="7"/>
      <c r="GE179" s="7"/>
      <c r="GF179" s="7"/>
      <c r="GG179" s="7"/>
      <c r="GH179" s="7"/>
      <c r="GI179" s="7"/>
      <c r="GJ179" s="7"/>
      <c r="GK179" s="7"/>
    </row>
    <row r="180" spans="1:193" ht="22.5" customHeight="1" x14ac:dyDescent="0.5">
      <c r="A180" s="83" t="s">
        <v>59</v>
      </c>
      <c r="B180" s="34" t="s">
        <v>12</v>
      </c>
      <c r="C180" s="18">
        <f>D180+E180+F180+G180+H180+I180+J180</f>
        <v>50</v>
      </c>
      <c r="D180" s="65">
        <v>4</v>
      </c>
      <c r="E180" s="65">
        <v>2</v>
      </c>
      <c r="F180" s="65">
        <v>13</v>
      </c>
      <c r="G180" s="65">
        <v>17</v>
      </c>
      <c r="H180" s="65">
        <v>11</v>
      </c>
      <c r="I180" s="65">
        <v>2</v>
      </c>
      <c r="J180" s="66">
        <v>1</v>
      </c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/>
      <c r="DH180" s="7"/>
      <c r="DI180" s="7"/>
      <c r="DJ180" s="7"/>
      <c r="DK180" s="7"/>
      <c r="DL180" s="7"/>
      <c r="DM180" s="7"/>
      <c r="DN180" s="7"/>
      <c r="DO180" s="7"/>
      <c r="DP180" s="7"/>
      <c r="DQ180" s="7"/>
      <c r="DR180" s="7"/>
      <c r="DS180" s="7"/>
      <c r="DT180" s="7"/>
      <c r="DU180" s="7"/>
      <c r="DV180" s="7"/>
      <c r="DW180" s="7"/>
      <c r="DX180" s="7"/>
      <c r="DY180" s="7"/>
      <c r="DZ180" s="7"/>
      <c r="EA180" s="7"/>
      <c r="EB180" s="7"/>
      <c r="EC180" s="7"/>
      <c r="ED180" s="7"/>
      <c r="EE180" s="7"/>
      <c r="EF180" s="7"/>
      <c r="EG180" s="7"/>
      <c r="EH180" s="7"/>
      <c r="EI180" s="7"/>
      <c r="EJ180" s="7"/>
      <c r="EK180" s="7"/>
      <c r="EL180" s="7"/>
      <c r="EM180" s="7"/>
      <c r="EN180" s="7"/>
      <c r="EO180" s="7"/>
      <c r="EP180" s="7"/>
      <c r="EQ180" s="7"/>
      <c r="ER180" s="7"/>
      <c r="ES180" s="7"/>
      <c r="ET180" s="7"/>
      <c r="EU180" s="7"/>
      <c r="EV180" s="7"/>
      <c r="EW180" s="7"/>
      <c r="EX180" s="7"/>
      <c r="EY180" s="7"/>
      <c r="EZ180" s="7"/>
      <c r="FA180" s="7"/>
      <c r="FB180" s="7"/>
      <c r="FC180" s="7"/>
      <c r="FD180" s="7"/>
      <c r="FE180" s="7"/>
      <c r="FF180" s="7"/>
      <c r="FG180" s="7"/>
      <c r="FH180" s="7"/>
      <c r="FI180" s="7"/>
      <c r="FJ180" s="7"/>
      <c r="FK180" s="7"/>
      <c r="FL180" s="7"/>
      <c r="FM180" s="7"/>
      <c r="FN180" s="7"/>
      <c r="FO180" s="7"/>
      <c r="FP180" s="7"/>
      <c r="FQ180" s="7"/>
      <c r="FR180" s="7"/>
      <c r="FS180" s="7"/>
      <c r="FT180" s="7"/>
      <c r="FU180" s="7"/>
      <c r="FV180" s="7"/>
      <c r="FW180" s="7"/>
      <c r="FX180" s="7"/>
      <c r="FY180" s="7"/>
      <c r="FZ180" s="7"/>
      <c r="GA180" s="7"/>
      <c r="GB180" s="7"/>
      <c r="GC180" s="7"/>
      <c r="GD180" s="7"/>
      <c r="GE180" s="7"/>
      <c r="GF180" s="7"/>
      <c r="GG180" s="7"/>
      <c r="GH180" s="7"/>
      <c r="GI180" s="7"/>
      <c r="GJ180" s="7"/>
      <c r="GK180" s="7"/>
    </row>
    <row r="181" spans="1:193" ht="22.5" customHeight="1" x14ac:dyDescent="0.5">
      <c r="A181" s="22"/>
      <c r="B181" s="17" t="s">
        <v>13</v>
      </c>
      <c r="C181" s="23">
        <f>SUM(D181:J181)</f>
        <v>2225</v>
      </c>
      <c r="D181" s="37">
        <v>280</v>
      </c>
      <c r="E181" s="37">
        <v>270</v>
      </c>
      <c r="F181" s="37">
        <v>230</v>
      </c>
      <c r="G181" s="37">
        <v>233</v>
      </c>
      <c r="H181" s="37">
        <v>305</v>
      </c>
      <c r="I181" s="37">
        <v>409</v>
      </c>
      <c r="J181" s="38">
        <v>498</v>
      </c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  <c r="DG181" s="7"/>
      <c r="DH181" s="7"/>
      <c r="DI181" s="7"/>
      <c r="DJ181" s="7"/>
      <c r="DK181" s="7"/>
      <c r="DL181" s="7"/>
      <c r="DM181" s="7"/>
      <c r="DN181" s="7"/>
      <c r="DO181" s="7"/>
      <c r="DP181" s="7"/>
      <c r="DQ181" s="7"/>
      <c r="DR181" s="7"/>
      <c r="DS181" s="7"/>
      <c r="DT181" s="7"/>
      <c r="DU181" s="7"/>
      <c r="DV181" s="7"/>
      <c r="DW181" s="7"/>
      <c r="DX181" s="7"/>
      <c r="DY181" s="7"/>
      <c r="DZ181" s="7"/>
      <c r="EA181" s="7"/>
      <c r="EB181" s="7"/>
      <c r="EC181" s="7"/>
      <c r="ED181" s="7"/>
      <c r="EE181" s="7"/>
      <c r="EF181" s="7"/>
      <c r="EG181" s="7"/>
      <c r="EH181" s="7"/>
      <c r="EI181" s="7"/>
      <c r="EJ181" s="7"/>
      <c r="EK181" s="7"/>
      <c r="EL181" s="7"/>
      <c r="EM181" s="7"/>
      <c r="EN181" s="7"/>
      <c r="EO181" s="7"/>
      <c r="EP181" s="7"/>
      <c r="EQ181" s="7"/>
      <c r="ER181" s="7"/>
      <c r="ES181" s="7"/>
      <c r="ET181" s="7"/>
      <c r="EU181" s="7"/>
      <c r="EV181" s="7"/>
      <c r="EW181" s="7"/>
      <c r="EX181" s="7"/>
      <c r="EY181" s="7"/>
      <c r="EZ181" s="7"/>
      <c r="FA181" s="7"/>
      <c r="FB181" s="7"/>
      <c r="FC181" s="7"/>
      <c r="FD181" s="7"/>
      <c r="FE181" s="7"/>
      <c r="FF181" s="7"/>
      <c r="FG181" s="7"/>
      <c r="FH181" s="7"/>
      <c r="FI181" s="7"/>
      <c r="FJ181" s="7"/>
      <c r="FK181" s="7"/>
      <c r="FL181" s="7"/>
      <c r="FM181" s="7"/>
      <c r="FN181" s="7"/>
      <c r="FO181" s="7"/>
      <c r="FP181" s="7"/>
      <c r="FQ181" s="7"/>
      <c r="FR181" s="7"/>
      <c r="FS181" s="7"/>
      <c r="FT181" s="7"/>
      <c r="FU181" s="7"/>
      <c r="FV181" s="7"/>
      <c r="FW181" s="7"/>
      <c r="FX181" s="7"/>
      <c r="FY181" s="7"/>
      <c r="FZ181" s="7"/>
      <c r="GA181" s="7"/>
      <c r="GB181" s="7"/>
      <c r="GC181" s="7"/>
      <c r="GD181" s="7"/>
      <c r="GE181" s="7"/>
      <c r="GF181" s="7"/>
      <c r="GG181" s="7"/>
      <c r="GH181" s="7"/>
      <c r="GI181" s="7"/>
      <c r="GJ181" s="7"/>
      <c r="GK181" s="7"/>
    </row>
    <row r="182" spans="1:193" ht="22.5" customHeight="1" x14ac:dyDescent="0.5">
      <c r="A182" s="22"/>
      <c r="B182" s="17"/>
      <c r="C182" s="39" t="s">
        <v>2</v>
      </c>
      <c r="D182" s="27">
        <f t="shared" ref="D182:J182" si="86">ROUND(D180/D181,5)</f>
        <v>1.4290000000000001E-2</v>
      </c>
      <c r="E182" s="27">
        <f t="shared" si="86"/>
        <v>7.4099999999999999E-3</v>
      </c>
      <c r="F182" s="27">
        <f t="shared" si="86"/>
        <v>5.6520000000000001E-2</v>
      </c>
      <c r="G182" s="27">
        <f t="shared" si="86"/>
        <v>7.2959999999999997E-2</v>
      </c>
      <c r="H182" s="27">
        <f t="shared" si="86"/>
        <v>3.6069999999999998E-2</v>
      </c>
      <c r="I182" s="27">
        <f t="shared" si="86"/>
        <v>4.8900000000000002E-3</v>
      </c>
      <c r="J182" s="28">
        <f t="shared" si="86"/>
        <v>2.0100000000000001E-3</v>
      </c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  <c r="DA182" s="7"/>
      <c r="DB182" s="7"/>
      <c r="DC182" s="7"/>
      <c r="DD182" s="7"/>
      <c r="DE182" s="7"/>
      <c r="DF182" s="7"/>
      <c r="DG182" s="7"/>
      <c r="DH182" s="7"/>
      <c r="DI182" s="7"/>
      <c r="DJ182" s="7"/>
      <c r="DK182" s="7"/>
      <c r="DL182" s="7"/>
      <c r="DM182" s="7"/>
      <c r="DN182" s="7"/>
      <c r="DO182" s="7"/>
      <c r="DP182" s="7"/>
      <c r="DQ182" s="7"/>
      <c r="DR182" s="7"/>
      <c r="DS182" s="7"/>
      <c r="DT182" s="7"/>
      <c r="DU182" s="7"/>
      <c r="DV182" s="7"/>
      <c r="DW182" s="7"/>
      <c r="DX182" s="7"/>
      <c r="DY182" s="7"/>
      <c r="DZ182" s="7"/>
      <c r="EA182" s="7"/>
      <c r="EB182" s="7"/>
      <c r="EC182" s="7"/>
      <c r="ED182" s="7"/>
      <c r="EE182" s="7"/>
      <c r="EF182" s="7"/>
      <c r="EG182" s="7"/>
      <c r="EH182" s="7"/>
      <c r="EI182" s="7"/>
      <c r="EJ182" s="7"/>
      <c r="EK182" s="7"/>
      <c r="EL182" s="7"/>
      <c r="EM182" s="7"/>
      <c r="EN182" s="7"/>
      <c r="EO182" s="7"/>
      <c r="EP182" s="7"/>
      <c r="EQ182" s="7"/>
      <c r="ER182" s="7"/>
      <c r="ES182" s="7"/>
      <c r="ET182" s="7"/>
      <c r="EU182" s="7"/>
      <c r="EV182" s="7"/>
      <c r="EW182" s="7"/>
      <c r="EX182" s="7"/>
      <c r="EY182" s="7"/>
      <c r="EZ182" s="7"/>
      <c r="FA182" s="7"/>
      <c r="FB182" s="7"/>
      <c r="FC182" s="7"/>
      <c r="FD182" s="7"/>
      <c r="FE182" s="7"/>
      <c r="FF182" s="7"/>
      <c r="FG182" s="7"/>
      <c r="FH182" s="7"/>
      <c r="FI182" s="7"/>
      <c r="FJ182" s="7"/>
      <c r="FK182" s="7"/>
      <c r="FL182" s="7"/>
      <c r="FM182" s="7"/>
      <c r="FN182" s="7"/>
      <c r="FO182" s="7"/>
      <c r="FP182" s="7"/>
      <c r="FQ182" s="7"/>
      <c r="FR182" s="7"/>
      <c r="FS182" s="7"/>
      <c r="FT182" s="7"/>
      <c r="FU182" s="7"/>
      <c r="FV182" s="7"/>
      <c r="FW182" s="7"/>
      <c r="FX182" s="7"/>
      <c r="FY182" s="7"/>
      <c r="FZ182" s="7"/>
      <c r="GA182" s="7"/>
      <c r="GB182" s="7"/>
      <c r="GC182" s="7"/>
      <c r="GD182" s="7"/>
      <c r="GE182" s="7"/>
      <c r="GF182" s="7"/>
      <c r="GG182" s="7"/>
      <c r="GH182" s="7"/>
      <c r="GI182" s="7"/>
      <c r="GJ182" s="7"/>
      <c r="GK182" s="7"/>
    </row>
    <row r="183" spans="1:193" ht="22.5" customHeight="1" x14ac:dyDescent="0.5">
      <c r="A183" s="63"/>
      <c r="B183" s="41" t="s">
        <v>14</v>
      </c>
      <c r="C183" s="42">
        <f>SUM(D183+E183+F183+G183+H183+I183+J183)</f>
        <v>0.97075</v>
      </c>
      <c r="D183" s="43">
        <f t="shared" ref="D183:J183" si="87">ROUND(D182*5,5)</f>
        <v>7.145E-2</v>
      </c>
      <c r="E183" s="43">
        <f t="shared" si="87"/>
        <v>3.705E-2</v>
      </c>
      <c r="F183" s="43">
        <f t="shared" si="87"/>
        <v>0.28260000000000002</v>
      </c>
      <c r="G183" s="43">
        <f t="shared" si="87"/>
        <v>0.36480000000000001</v>
      </c>
      <c r="H183" s="43">
        <f t="shared" si="87"/>
        <v>0.18035000000000001</v>
      </c>
      <c r="I183" s="43">
        <f t="shared" si="87"/>
        <v>2.445E-2</v>
      </c>
      <c r="J183" s="44">
        <f t="shared" si="87"/>
        <v>1.005E-2</v>
      </c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  <c r="DC183" s="7"/>
      <c r="DD183" s="7"/>
      <c r="DE183" s="7"/>
      <c r="DF183" s="7"/>
      <c r="DG183" s="7"/>
      <c r="DH183" s="7"/>
      <c r="DI183" s="7"/>
      <c r="DJ183" s="7"/>
      <c r="DK183" s="7"/>
      <c r="DL183" s="7"/>
      <c r="DM183" s="7"/>
      <c r="DN183" s="7"/>
      <c r="DO183" s="7"/>
      <c r="DP183" s="7"/>
      <c r="DQ183" s="7"/>
      <c r="DR183" s="7"/>
      <c r="DS183" s="7"/>
      <c r="DT183" s="7"/>
      <c r="DU183" s="7"/>
      <c r="DV183" s="7"/>
      <c r="DW183" s="7"/>
      <c r="DX183" s="7"/>
      <c r="DY183" s="7"/>
      <c r="DZ183" s="7"/>
      <c r="EA183" s="7"/>
      <c r="EB183" s="7"/>
      <c r="EC183" s="7"/>
      <c r="ED183" s="7"/>
      <c r="EE183" s="7"/>
      <c r="EF183" s="7"/>
      <c r="EG183" s="7"/>
      <c r="EH183" s="7"/>
      <c r="EI183" s="7"/>
      <c r="EJ183" s="7"/>
      <c r="EK183" s="7"/>
      <c r="EL183" s="7"/>
      <c r="EM183" s="7"/>
      <c r="EN183" s="7"/>
      <c r="EO183" s="7"/>
      <c r="EP183" s="7"/>
      <c r="EQ183" s="7"/>
      <c r="ER183" s="7"/>
      <c r="ES183" s="7"/>
      <c r="ET183" s="7"/>
      <c r="EU183" s="7"/>
      <c r="EV183" s="7"/>
      <c r="EW183" s="7"/>
      <c r="EX183" s="7"/>
      <c r="EY183" s="7"/>
      <c r="EZ183" s="7"/>
      <c r="FA183" s="7"/>
      <c r="FB183" s="7"/>
      <c r="FC183" s="7"/>
      <c r="FD183" s="7"/>
      <c r="FE183" s="7"/>
      <c r="FF183" s="7"/>
      <c r="FG183" s="7"/>
      <c r="FH183" s="7"/>
      <c r="FI183" s="7"/>
      <c r="FJ183" s="7"/>
      <c r="FK183" s="7"/>
      <c r="FL183" s="7"/>
      <c r="FM183" s="7"/>
      <c r="FN183" s="7"/>
      <c r="FO183" s="7"/>
      <c r="FP183" s="7"/>
      <c r="FQ183" s="7"/>
      <c r="FR183" s="7"/>
      <c r="FS183" s="7"/>
      <c r="FT183" s="7"/>
      <c r="FU183" s="7"/>
      <c r="FV183" s="7"/>
      <c r="FW183" s="7"/>
      <c r="FX183" s="7"/>
      <c r="FY183" s="7"/>
      <c r="FZ183" s="7"/>
      <c r="GA183" s="7"/>
      <c r="GB183" s="7"/>
      <c r="GC183" s="7"/>
      <c r="GD183" s="7"/>
      <c r="GE183" s="7"/>
      <c r="GF183" s="7"/>
      <c r="GG183" s="7"/>
      <c r="GH183" s="7"/>
      <c r="GI183" s="7"/>
      <c r="GJ183" s="7"/>
      <c r="GK183" s="7"/>
    </row>
    <row r="184" spans="1:193" ht="22.5" customHeight="1" x14ac:dyDescent="0.5">
      <c r="A184" s="33" t="s">
        <v>60</v>
      </c>
      <c r="B184" s="34" t="s">
        <v>12</v>
      </c>
      <c r="C184" s="18">
        <f>D184+E184+F184+G184+H184+I184+J184</f>
        <v>25</v>
      </c>
      <c r="D184" s="65">
        <v>1</v>
      </c>
      <c r="E184" s="65">
        <v>3</v>
      </c>
      <c r="F184" s="65">
        <v>7</v>
      </c>
      <c r="G184" s="65">
        <v>7</v>
      </c>
      <c r="H184" s="65">
        <v>6</v>
      </c>
      <c r="I184" s="64">
        <v>1</v>
      </c>
      <c r="J184" s="66" t="s">
        <v>93</v>
      </c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  <c r="DH184" s="7"/>
      <c r="DI184" s="7"/>
      <c r="DJ184" s="7"/>
      <c r="DK184" s="7"/>
      <c r="DL184" s="7"/>
      <c r="DM184" s="7"/>
      <c r="DN184" s="7"/>
      <c r="DO184" s="7"/>
      <c r="DP184" s="7"/>
      <c r="DQ184" s="7"/>
      <c r="DR184" s="7"/>
      <c r="DS184" s="7"/>
      <c r="DT184" s="7"/>
      <c r="DU184" s="7"/>
      <c r="DV184" s="7"/>
      <c r="DW184" s="7"/>
      <c r="DX184" s="7"/>
      <c r="DY184" s="7"/>
      <c r="DZ184" s="7"/>
      <c r="EA184" s="7"/>
      <c r="EB184" s="7"/>
      <c r="EC184" s="7"/>
      <c r="ED184" s="7"/>
      <c r="EE184" s="7"/>
      <c r="EF184" s="7"/>
      <c r="EG184" s="7"/>
      <c r="EH184" s="7"/>
      <c r="EI184" s="7"/>
      <c r="EJ184" s="7"/>
      <c r="EK184" s="7"/>
      <c r="EL184" s="7"/>
      <c r="EM184" s="7"/>
      <c r="EN184" s="7"/>
      <c r="EO184" s="7"/>
      <c r="EP184" s="7"/>
      <c r="EQ184" s="7"/>
      <c r="ER184" s="7"/>
      <c r="ES184" s="7"/>
      <c r="ET184" s="7"/>
      <c r="EU184" s="7"/>
      <c r="EV184" s="7"/>
      <c r="EW184" s="7"/>
      <c r="EX184" s="7"/>
      <c r="EY184" s="7"/>
      <c r="EZ184" s="7"/>
      <c r="FA184" s="7"/>
      <c r="FB184" s="7"/>
      <c r="FC184" s="7"/>
      <c r="FD184" s="7"/>
      <c r="FE184" s="7"/>
      <c r="FF184" s="7"/>
      <c r="FG184" s="7"/>
      <c r="FH184" s="7"/>
      <c r="FI184" s="7"/>
      <c r="FJ184" s="7"/>
      <c r="FK184" s="7"/>
      <c r="FL184" s="7"/>
      <c r="FM184" s="7"/>
      <c r="FN184" s="7"/>
      <c r="FO184" s="7"/>
      <c r="FP184" s="7"/>
      <c r="FQ184" s="7"/>
      <c r="FR184" s="7"/>
      <c r="FS184" s="7"/>
      <c r="FT184" s="7"/>
      <c r="FU184" s="7"/>
      <c r="FV184" s="7"/>
      <c r="FW184" s="7"/>
      <c r="FX184" s="7"/>
      <c r="FY184" s="7"/>
      <c r="FZ184" s="7"/>
      <c r="GA184" s="7"/>
      <c r="GB184" s="7"/>
      <c r="GC184" s="7"/>
      <c r="GD184" s="7"/>
      <c r="GE184" s="7"/>
      <c r="GF184" s="7"/>
      <c r="GG184" s="7"/>
      <c r="GH184" s="7"/>
      <c r="GI184" s="7"/>
      <c r="GJ184" s="7"/>
      <c r="GK184" s="7"/>
    </row>
    <row r="185" spans="1:193" ht="22.5" customHeight="1" x14ac:dyDescent="0.5">
      <c r="A185" s="22"/>
      <c r="B185" s="17" t="s">
        <v>13</v>
      </c>
      <c r="C185" s="23">
        <f>SUM(D185:J185)</f>
        <v>1089</v>
      </c>
      <c r="D185" s="37">
        <v>139</v>
      </c>
      <c r="E185" s="37">
        <v>131</v>
      </c>
      <c r="F185" s="37">
        <v>138</v>
      </c>
      <c r="G185" s="37">
        <v>143</v>
      </c>
      <c r="H185" s="37">
        <v>143</v>
      </c>
      <c r="I185" s="37">
        <v>196</v>
      </c>
      <c r="J185" s="38">
        <v>199</v>
      </c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  <c r="DG185" s="7"/>
      <c r="DH185" s="7"/>
      <c r="DI185" s="7"/>
      <c r="DJ185" s="7"/>
      <c r="DK185" s="7"/>
      <c r="DL185" s="7"/>
      <c r="DM185" s="7"/>
      <c r="DN185" s="7"/>
      <c r="DO185" s="7"/>
      <c r="DP185" s="7"/>
      <c r="DQ185" s="7"/>
      <c r="DR185" s="7"/>
      <c r="DS185" s="7"/>
      <c r="DT185" s="7"/>
      <c r="DU185" s="7"/>
      <c r="DV185" s="7"/>
      <c r="DW185" s="7"/>
      <c r="DX185" s="7"/>
      <c r="DY185" s="7"/>
      <c r="DZ185" s="7"/>
      <c r="EA185" s="7"/>
      <c r="EB185" s="7"/>
      <c r="EC185" s="7"/>
      <c r="ED185" s="7"/>
      <c r="EE185" s="7"/>
      <c r="EF185" s="7"/>
      <c r="EG185" s="7"/>
      <c r="EH185" s="7"/>
      <c r="EI185" s="7"/>
      <c r="EJ185" s="7"/>
      <c r="EK185" s="7"/>
      <c r="EL185" s="7"/>
      <c r="EM185" s="7"/>
      <c r="EN185" s="7"/>
      <c r="EO185" s="7"/>
      <c r="EP185" s="7"/>
      <c r="EQ185" s="7"/>
      <c r="ER185" s="7"/>
      <c r="ES185" s="7"/>
      <c r="ET185" s="7"/>
      <c r="EU185" s="7"/>
      <c r="EV185" s="7"/>
      <c r="EW185" s="7"/>
      <c r="EX185" s="7"/>
      <c r="EY185" s="7"/>
      <c r="EZ185" s="7"/>
      <c r="FA185" s="7"/>
      <c r="FB185" s="7"/>
      <c r="FC185" s="7"/>
      <c r="FD185" s="7"/>
      <c r="FE185" s="7"/>
      <c r="FF185" s="7"/>
      <c r="FG185" s="7"/>
      <c r="FH185" s="7"/>
      <c r="FI185" s="7"/>
      <c r="FJ185" s="7"/>
      <c r="FK185" s="7"/>
      <c r="FL185" s="7"/>
      <c r="FM185" s="7"/>
      <c r="FN185" s="7"/>
      <c r="FO185" s="7"/>
      <c r="FP185" s="7"/>
      <c r="FQ185" s="7"/>
      <c r="FR185" s="7"/>
      <c r="FS185" s="7"/>
      <c r="FT185" s="7"/>
      <c r="FU185" s="7"/>
      <c r="FV185" s="7"/>
      <c r="FW185" s="7"/>
      <c r="FX185" s="7"/>
      <c r="FY185" s="7"/>
      <c r="FZ185" s="7"/>
      <c r="GA185" s="7"/>
      <c r="GB185" s="7"/>
      <c r="GC185" s="7"/>
      <c r="GD185" s="7"/>
      <c r="GE185" s="7"/>
      <c r="GF185" s="7"/>
      <c r="GG185" s="7"/>
      <c r="GH185" s="7"/>
      <c r="GI185" s="7"/>
      <c r="GJ185" s="7"/>
      <c r="GK185" s="7"/>
    </row>
    <row r="186" spans="1:193" ht="22.5" customHeight="1" x14ac:dyDescent="0.65">
      <c r="A186" s="70"/>
      <c r="B186" s="17"/>
      <c r="C186" s="39"/>
      <c r="D186" s="27">
        <f t="shared" ref="D186:J186" si="88">ROUND(D184/D185,5)</f>
        <v>7.1900000000000002E-3</v>
      </c>
      <c r="E186" s="27">
        <f t="shared" si="88"/>
        <v>2.29E-2</v>
      </c>
      <c r="F186" s="27">
        <f t="shared" si="88"/>
        <v>5.0720000000000001E-2</v>
      </c>
      <c r="G186" s="27">
        <f t="shared" si="88"/>
        <v>4.895E-2</v>
      </c>
      <c r="H186" s="27">
        <f t="shared" si="88"/>
        <v>4.1959999999999997E-2</v>
      </c>
      <c r="I186" s="27">
        <f t="shared" si="88"/>
        <v>5.1000000000000004E-3</v>
      </c>
      <c r="J186" s="28">
        <f t="shared" si="88"/>
        <v>0</v>
      </c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7"/>
      <c r="DC186" s="7"/>
      <c r="DD186" s="7"/>
      <c r="DE186" s="7"/>
      <c r="DF186" s="7"/>
      <c r="DG186" s="7"/>
      <c r="DH186" s="7"/>
      <c r="DI186" s="7"/>
      <c r="DJ186" s="7"/>
      <c r="DK186" s="7"/>
      <c r="DL186" s="7"/>
      <c r="DM186" s="7"/>
      <c r="DN186" s="7"/>
      <c r="DO186" s="7"/>
      <c r="DP186" s="7"/>
      <c r="DQ186" s="7"/>
      <c r="DR186" s="7"/>
      <c r="DS186" s="7"/>
      <c r="DT186" s="7"/>
      <c r="DU186" s="7"/>
      <c r="DV186" s="7"/>
      <c r="DW186" s="7"/>
      <c r="DX186" s="7"/>
      <c r="DY186" s="7"/>
      <c r="DZ186" s="7"/>
      <c r="EA186" s="7"/>
      <c r="EB186" s="7"/>
      <c r="EC186" s="7"/>
      <c r="ED186" s="7"/>
      <c r="EE186" s="7"/>
      <c r="EF186" s="7"/>
      <c r="EG186" s="7"/>
      <c r="EH186" s="7"/>
      <c r="EI186" s="7"/>
      <c r="EJ186" s="7"/>
      <c r="EK186" s="7"/>
      <c r="EL186" s="7"/>
      <c r="EM186" s="7"/>
      <c r="EN186" s="7"/>
      <c r="EO186" s="7"/>
      <c r="EP186" s="7"/>
      <c r="EQ186" s="7"/>
      <c r="ER186" s="7"/>
      <c r="ES186" s="7"/>
      <c r="ET186" s="7"/>
      <c r="EU186" s="7"/>
      <c r="EV186" s="7"/>
      <c r="EW186" s="7"/>
      <c r="EX186" s="7"/>
      <c r="EY186" s="7"/>
      <c r="EZ186" s="7"/>
      <c r="FA186" s="7"/>
      <c r="FB186" s="7"/>
      <c r="FC186" s="7"/>
      <c r="FD186" s="7"/>
      <c r="FE186" s="7"/>
      <c r="FF186" s="7"/>
      <c r="FG186" s="7"/>
      <c r="FH186" s="7"/>
      <c r="FI186" s="7"/>
      <c r="FJ186" s="7"/>
      <c r="FK186" s="7"/>
      <c r="FL186" s="7"/>
      <c r="FM186" s="7"/>
      <c r="FN186" s="7"/>
      <c r="FO186" s="7"/>
      <c r="FP186" s="7"/>
      <c r="FQ186" s="7"/>
      <c r="FR186" s="7"/>
      <c r="FS186" s="7"/>
      <c r="FT186" s="7"/>
      <c r="FU186" s="7"/>
      <c r="FV186" s="7"/>
      <c r="FW186" s="7"/>
      <c r="FX186" s="7"/>
      <c r="FY186" s="7"/>
      <c r="FZ186" s="7"/>
      <c r="GA186" s="7"/>
      <c r="GB186" s="7"/>
      <c r="GC186" s="7"/>
      <c r="GD186" s="7"/>
      <c r="GE186" s="7"/>
      <c r="GF186" s="7"/>
      <c r="GG186" s="7"/>
      <c r="GH186" s="7"/>
      <c r="GI186" s="7"/>
      <c r="GJ186" s="7"/>
      <c r="GK186" s="7"/>
    </row>
    <row r="187" spans="1:193" ht="22.5" customHeight="1" x14ac:dyDescent="0.65">
      <c r="A187" s="70"/>
      <c r="B187" s="29" t="s">
        <v>14</v>
      </c>
      <c r="C187" s="30">
        <f>SUM(D187+E187+F187+G187+H187+I187+J187)</f>
        <v>0.8841</v>
      </c>
      <c r="D187" s="71">
        <f t="shared" ref="D187:J187" si="89">ROUND(D186*5,5)</f>
        <v>3.5950000000000003E-2</v>
      </c>
      <c r="E187" s="43">
        <f t="shared" si="89"/>
        <v>0.1145</v>
      </c>
      <c r="F187" s="43">
        <f t="shared" si="89"/>
        <v>0.25359999999999999</v>
      </c>
      <c r="G187" s="43">
        <f t="shared" si="89"/>
        <v>0.24475</v>
      </c>
      <c r="H187" s="43">
        <f t="shared" si="89"/>
        <v>0.20979999999999999</v>
      </c>
      <c r="I187" s="43">
        <f t="shared" si="89"/>
        <v>2.5499999999999998E-2</v>
      </c>
      <c r="J187" s="44">
        <f t="shared" si="89"/>
        <v>0</v>
      </c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  <c r="DG187" s="7"/>
      <c r="DH187" s="7"/>
      <c r="DI187" s="7"/>
      <c r="DJ187" s="7"/>
      <c r="DK187" s="7"/>
      <c r="DL187" s="7"/>
      <c r="DM187" s="7"/>
      <c r="DN187" s="7"/>
      <c r="DO187" s="7"/>
      <c r="DP187" s="7"/>
      <c r="DQ187" s="7"/>
      <c r="DR187" s="7"/>
      <c r="DS187" s="7"/>
      <c r="DT187" s="7"/>
      <c r="DU187" s="7"/>
      <c r="DV187" s="7"/>
      <c r="DW187" s="7"/>
      <c r="DX187" s="7"/>
      <c r="DY187" s="7"/>
      <c r="DZ187" s="7"/>
      <c r="EA187" s="7"/>
      <c r="EB187" s="7"/>
      <c r="EC187" s="7"/>
      <c r="ED187" s="7"/>
      <c r="EE187" s="7"/>
      <c r="EF187" s="7"/>
      <c r="EG187" s="7"/>
      <c r="EH187" s="7"/>
      <c r="EI187" s="7"/>
      <c r="EJ187" s="7"/>
      <c r="EK187" s="7"/>
      <c r="EL187" s="7"/>
      <c r="EM187" s="7"/>
      <c r="EN187" s="7"/>
      <c r="EO187" s="7"/>
      <c r="EP187" s="7"/>
      <c r="EQ187" s="7"/>
      <c r="ER187" s="7"/>
      <c r="ES187" s="7"/>
      <c r="ET187" s="7"/>
      <c r="EU187" s="7"/>
      <c r="EV187" s="7"/>
      <c r="EW187" s="7"/>
      <c r="EX187" s="7"/>
      <c r="EY187" s="7"/>
      <c r="EZ187" s="7"/>
      <c r="FA187" s="7"/>
      <c r="FB187" s="7"/>
      <c r="FC187" s="7"/>
      <c r="FD187" s="7"/>
      <c r="FE187" s="7"/>
      <c r="FF187" s="7"/>
      <c r="FG187" s="7"/>
      <c r="FH187" s="7"/>
      <c r="FI187" s="7"/>
      <c r="FJ187" s="7"/>
      <c r="FK187" s="7"/>
      <c r="FL187" s="7"/>
      <c r="FM187" s="7"/>
      <c r="FN187" s="7"/>
      <c r="FO187" s="7"/>
      <c r="FP187" s="7"/>
      <c r="FQ187" s="7"/>
      <c r="FR187" s="7"/>
      <c r="FS187" s="7"/>
      <c r="FT187" s="7"/>
      <c r="FU187" s="7"/>
      <c r="FV187" s="7"/>
      <c r="FW187" s="7"/>
      <c r="FX187" s="7"/>
      <c r="FY187" s="7"/>
      <c r="FZ187" s="7"/>
      <c r="GA187" s="7"/>
      <c r="GB187" s="7"/>
      <c r="GC187" s="7"/>
      <c r="GD187" s="7"/>
      <c r="GE187" s="7"/>
      <c r="GF187" s="7"/>
      <c r="GG187" s="7"/>
      <c r="GH187" s="7"/>
      <c r="GI187" s="7"/>
      <c r="GJ187" s="7"/>
      <c r="GK187" s="7"/>
    </row>
    <row r="188" spans="1:193" ht="22.5" customHeight="1" x14ac:dyDescent="0.5">
      <c r="A188" s="33" t="s">
        <v>61</v>
      </c>
      <c r="B188" s="34" t="s">
        <v>12</v>
      </c>
      <c r="C188" s="18">
        <f>D188+E188+F188+G188+H188+I188+J188</f>
        <v>101</v>
      </c>
      <c r="D188" s="65">
        <v>4</v>
      </c>
      <c r="E188" s="65">
        <v>10</v>
      </c>
      <c r="F188" s="65">
        <v>30</v>
      </c>
      <c r="G188" s="65">
        <v>32</v>
      </c>
      <c r="H188" s="65">
        <v>21</v>
      </c>
      <c r="I188" s="65">
        <v>4</v>
      </c>
      <c r="J188" s="66" t="s">
        <v>93</v>
      </c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  <c r="DA188" s="7"/>
      <c r="DB188" s="7"/>
      <c r="DC188" s="7"/>
      <c r="DD188" s="7"/>
      <c r="DE188" s="7"/>
      <c r="DF188" s="7"/>
      <c r="DG188" s="7"/>
      <c r="DH188" s="7"/>
      <c r="DI188" s="7"/>
      <c r="DJ188" s="7"/>
      <c r="DK188" s="7"/>
      <c r="DL188" s="7"/>
      <c r="DM188" s="7"/>
      <c r="DN188" s="7"/>
      <c r="DO188" s="7"/>
      <c r="DP188" s="7"/>
      <c r="DQ188" s="7"/>
      <c r="DR188" s="7"/>
      <c r="DS188" s="7"/>
      <c r="DT188" s="7"/>
      <c r="DU188" s="7"/>
      <c r="DV188" s="7"/>
      <c r="DW188" s="7"/>
      <c r="DX188" s="7"/>
      <c r="DY188" s="7"/>
      <c r="DZ188" s="7"/>
      <c r="EA188" s="7"/>
      <c r="EB188" s="7"/>
      <c r="EC188" s="7"/>
      <c r="ED188" s="7"/>
      <c r="EE188" s="7"/>
      <c r="EF188" s="7"/>
      <c r="EG188" s="7"/>
      <c r="EH188" s="7"/>
      <c r="EI188" s="7"/>
      <c r="EJ188" s="7"/>
      <c r="EK188" s="7"/>
      <c r="EL188" s="7"/>
      <c r="EM188" s="7"/>
      <c r="EN188" s="7"/>
      <c r="EO188" s="7"/>
      <c r="EP188" s="7"/>
      <c r="EQ188" s="7"/>
      <c r="ER188" s="7"/>
      <c r="ES188" s="7"/>
      <c r="ET188" s="7"/>
      <c r="EU188" s="7"/>
      <c r="EV188" s="7"/>
      <c r="EW188" s="7"/>
      <c r="EX188" s="7"/>
      <c r="EY188" s="7"/>
      <c r="EZ188" s="7"/>
      <c r="FA188" s="7"/>
      <c r="FB188" s="7"/>
      <c r="FC188" s="7"/>
      <c r="FD188" s="7"/>
      <c r="FE188" s="7"/>
      <c r="FF188" s="7"/>
      <c r="FG188" s="7"/>
      <c r="FH188" s="7"/>
      <c r="FI188" s="7"/>
      <c r="FJ188" s="7"/>
      <c r="FK188" s="7"/>
      <c r="FL188" s="7"/>
      <c r="FM188" s="7"/>
      <c r="FN188" s="7"/>
      <c r="FO188" s="7"/>
      <c r="FP188" s="7"/>
      <c r="FQ188" s="7"/>
      <c r="FR188" s="7"/>
      <c r="FS188" s="7"/>
      <c r="FT188" s="7"/>
      <c r="FU188" s="7"/>
      <c r="FV188" s="7"/>
      <c r="FW188" s="7"/>
      <c r="FX188" s="7"/>
      <c r="FY188" s="7"/>
      <c r="FZ188" s="7"/>
      <c r="GA188" s="7"/>
      <c r="GB188" s="7"/>
      <c r="GC188" s="7"/>
      <c r="GD188" s="7"/>
      <c r="GE188" s="7"/>
      <c r="GF188" s="7"/>
      <c r="GG188" s="7"/>
      <c r="GH188" s="7"/>
      <c r="GI188" s="7"/>
      <c r="GJ188" s="7"/>
      <c r="GK188" s="7"/>
    </row>
    <row r="189" spans="1:193" ht="22.5" customHeight="1" x14ac:dyDescent="0.5">
      <c r="A189" s="22"/>
      <c r="B189" s="17" t="s">
        <v>13</v>
      </c>
      <c r="C189" s="23">
        <f>SUM(D189:J189)</f>
        <v>3763</v>
      </c>
      <c r="D189" s="37">
        <v>456</v>
      </c>
      <c r="E189" s="37">
        <v>455</v>
      </c>
      <c r="F189" s="37">
        <v>369</v>
      </c>
      <c r="G189" s="37">
        <v>490</v>
      </c>
      <c r="H189" s="37">
        <v>585</v>
      </c>
      <c r="I189" s="37">
        <v>616</v>
      </c>
      <c r="J189" s="38">
        <v>792</v>
      </c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/>
      <c r="DC189" s="7"/>
      <c r="DD189" s="7"/>
      <c r="DE189" s="7"/>
      <c r="DF189" s="7"/>
      <c r="DG189" s="7"/>
      <c r="DH189" s="7"/>
      <c r="DI189" s="7"/>
      <c r="DJ189" s="7"/>
      <c r="DK189" s="7"/>
      <c r="DL189" s="7"/>
      <c r="DM189" s="7"/>
      <c r="DN189" s="7"/>
      <c r="DO189" s="7"/>
      <c r="DP189" s="7"/>
      <c r="DQ189" s="7"/>
      <c r="DR189" s="7"/>
      <c r="DS189" s="7"/>
      <c r="DT189" s="7"/>
      <c r="DU189" s="7"/>
      <c r="DV189" s="7"/>
      <c r="DW189" s="7"/>
      <c r="DX189" s="7"/>
      <c r="DY189" s="7"/>
      <c r="DZ189" s="7"/>
      <c r="EA189" s="7"/>
      <c r="EB189" s="7"/>
      <c r="EC189" s="7"/>
      <c r="ED189" s="7"/>
      <c r="EE189" s="7"/>
      <c r="EF189" s="7"/>
      <c r="EG189" s="7"/>
      <c r="EH189" s="7"/>
      <c r="EI189" s="7"/>
      <c r="EJ189" s="7"/>
      <c r="EK189" s="7"/>
      <c r="EL189" s="7"/>
      <c r="EM189" s="7"/>
      <c r="EN189" s="7"/>
      <c r="EO189" s="7"/>
      <c r="EP189" s="7"/>
      <c r="EQ189" s="7"/>
      <c r="ER189" s="7"/>
      <c r="ES189" s="7"/>
      <c r="ET189" s="7"/>
      <c r="EU189" s="7"/>
      <c r="EV189" s="7"/>
      <c r="EW189" s="7"/>
      <c r="EX189" s="7"/>
      <c r="EY189" s="7"/>
      <c r="EZ189" s="7"/>
      <c r="FA189" s="7"/>
      <c r="FB189" s="7"/>
      <c r="FC189" s="7"/>
      <c r="FD189" s="7"/>
      <c r="FE189" s="7"/>
      <c r="FF189" s="7"/>
      <c r="FG189" s="7"/>
      <c r="FH189" s="7"/>
      <c r="FI189" s="7"/>
      <c r="FJ189" s="7"/>
      <c r="FK189" s="7"/>
      <c r="FL189" s="7"/>
      <c r="FM189" s="7"/>
      <c r="FN189" s="7"/>
      <c r="FO189" s="7"/>
      <c r="FP189" s="7"/>
      <c r="FQ189" s="7"/>
      <c r="FR189" s="7"/>
      <c r="FS189" s="7"/>
      <c r="FT189" s="7"/>
      <c r="FU189" s="7"/>
      <c r="FV189" s="7"/>
      <c r="FW189" s="7"/>
      <c r="FX189" s="7"/>
      <c r="FY189" s="7"/>
      <c r="FZ189" s="7"/>
      <c r="GA189" s="7"/>
      <c r="GB189" s="7"/>
      <c r="GC189" s="7"/>
      <c r="GD189" s="7"/>
      <c r="GE189" s="7"/>
      <c r="GF189" s="7"/>
      <c r="GG189" s="7"/>
      <c r="GH189" s="7"/>
      <c r="GI189" s="7"/>
      <c r="GJ189" s="7"/>
      <c r="GK189" s="7"/>
    </row>
    <row r="190" spans="1:193" ht="22.5" customHeight="1" x14ac:dyDescent="0.5">
      <c r="A190" s="22"/>
      <c r="B190" s="17"/>
      <c r="C190" s="39"/>
      <c r="D190" s="27">
        <f t="shared" ref="D190:J190" si="90">ROUND(D188/D189,5)</f>
        <v>8.77E-3</v>
      </c>
      <c r="E190" s="27">
        <f t="shared" si="90"/>
        <v>2.198E-2</v>
      </c>
      <c r="F190" s="27">
        <f t="shared" si="90"/>
        <v>8.1299999999999997E-2</v>
      </c>
      <c r="G190" s="27">
        <f t="shared" si="90"/>
        <v>6.5310000000000007E-2</v>
      </c>
      <c r="H190" s="27">
        <f t="shared" si="90"/>
        <v>3.5900000000000001E-2</v>
      </c>
      <c r="I190" s="27">
        <f t="shared" si="90"/>
        <v>6.4900000000000001E-3</v>
      </c>
      <c r="J190" s="28">
        <f t="shared" si="90"/>
        <v>0</v>
      </c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/>
      <c r="DE190" s="7"/>
      <c r="DF190" s="7"/>
      <c r="DG190" s="7"/>
      <c r="DH190" s="7"/>
      <c r="DI190" s="7"/>
      <c r="DJ190" s="7"/>
      <c r="DK190" s="7"/>
      <c r="DL190" s="7"/>
      <c r="DM190" s="7"/>
      <c r="DN190" s="7"/>
      <c r="DO190" s="7"/>
      <c r="DP190" s="7"/>
      <c r="DQ190" s="7"/>
      <c r="DR190" s="7"/>
      <c r="DS190" s="7"/>
      <c r="DT190" s="7"/>
      <c r="DU190" s="7"/>
      <c r="DV190" s="7"/>
      <c r="DW190" s="7"/>
      <c r="DX190" s="7"/>
      <c r="DY190" s="7"/>
      <c r="DZ190" s="7"/>
      <c r="EA190" s="7"/>
      <c r="EB190" s="7"/>
      <c r="EC190" s="7"/>
      <c r="ED190" s="7"/>
      <c r="EE190" s="7"/>
      <c r="EF190" s="7"/>
      <c r="EG190" s="7"/>
      <c r="EH190" s="7"/>
      <c r="EI190" s="7"/>
      <c r="EJ190" s="7"/>
      <c r="EK190" s="7"/>
      <c r="EL190" s="7"/>
      <c r="EM190" s="7"/>
      <c r="EN190" s="7"/>
      <c r="EO190" s="7"/>
      <c r="EP190" s="7"/>
      <c r="EQ190" s="7"/>
      <c r="ER190" s="7"/>
      <c r="ES190" s="7"/>
      <c r="ET190" s="7"/>
      <c r="EU190" s="7"/>
      <c r="EV190" s="7"/>
      <c r="EW190" s="7"/>
      <c r="EX190" s="7"/>
      <c r="EY190" s="7"/>
      <c r="EZ190" s="7"/>
      <c r="FA190" s="7"/>
      <c r="FB190" s="7"/>
      <c r="FC190" s="7"/>
      <c r="FD190" s="7"/>
      <c r="FE190" s="7"/>
      <c r="FF190" s="7"/>
      <c r="FG190" s="7"/>
      <c r="FH190" s="7"/>
      <c r="FI190" s="7"/>
      <c r="FJ190" s="7"/>
      <c r="FK190" s="7"/>
      <c r="FL190" s="7"/>
      <c r="FM190" s="7"/>
      <c r="FN190" s="7"/>
      <c r="FO190" s="7"/>
      <c r="FP190" s="7"/>
      <c r="FQ190" s="7"/>
      <c r="FR190" s="7"/>
      <c r="FS190" s="7"/>
      <c r="FT190" s="7"/>
      <c r="FU190" s="7"/>
      <c r="FV190" s="7"/>
      <c r="FW190" s="7"/>
      <c r="FX190" s="7"/>
      <c r="FY190" s="7"/>
      <c r="FZ190" s="7"/>
      <c r="GA190" s="7"/>
      <c r="GB190" s="7"/>
      <c r="GC190" s="7"/>
      <c r="GD190" s="7"/>
      <c r="GE190" s="7"/>
      <c r="GF190" s="7"/>
      <c r="GG190" s="7"/>
      <c r="GH190" s="7"/>
      <c r="GI190" s="7"/>
      <c r="GJ190" s="7"/>
      <c r="GK190" s="7"/>
    </row>
    <row r="191" spans="1:193" ht="22.5" customHeight="1" x14ac:dyDescent="0.5">
      <c r="A191" s="63"/>
      <c r="B191" s="41" t="s">
        <v>14</v>
      </c>
      <c r="C191" s="42">
        <f>SUM(D191+E191+F191+G191+H191+I191+J191)</f>
        <v>1.0987500000000001</v>
      </c>
      <c r="D191" s="43">
        <f t="shared" ref="D191:J191" si="91">ROUND(D190*5,5)</f>
        <v>4.385E-2</v>
      </c>
      <c r="E191" s="43">
        <f t="shared" si="91"/>
        <v>0.1099</v>
      </c>
      <c r="F191" s="43">
        <f t="shared" si="91"/>
        <v>0.40649999999999997</v>
      </c>
      <c r="G191" s="43">
        <f t="shared" si="91"/>
        <v>0.32655000000000001</v>
      </c>
      <c r="H191" s="43">
        <f t="shared" si="91"/>
        <v>0.17949999999999999</v>
      </c>
      <c r="I191" s="43">
        <f t="shared" si="91"/>
        <v>3.245E-2</v>
      </c>
      <c r="J191" s="44">
        <f t="shared" si="91"/>
        <v>0</v>
      </c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  <c r="DI191" s="7"/>
      <c r="DJ191" s="7"/>
      <c r="DK191" s="7"/>
      <c r="DL191" s="7"/>
      <c r="DM191" s="7"/>
      <c r="DN191" s="7"/>
      <c r="DO191" s="7"/>
      <c r="DP191" s="7"/>
      <c r="DQ191" s="7"/>
      <c r="DR191" s="7"/>
      <c r="DS191" s="7"/>
      <c r="DT191" s="7"/>
      <c r="DU191" s="7"/>
      <c r="DV191" s="7"/>
      <c r="DW191" s="7"/>
      <c r="DX191" s="7"/>
      <c r="DY191" s="7"/>
      <c r="DZ191" s="7"/>
      <c r="EA191" s="7"/>
      <c r="EB191" s="7"/>
      <c r="EC191" s="7"/>
      <c r="ED191" s="7"/>
      <c r="EE191" s="7"/>
      <c r="EF191" s="7"/>
      <c r="EG191" s="7"/>
      <c r="EH191" s="7"/>
      <c r="EI191" s="7"/>
      <c r="EJ191" s="7"/>
      <c r="EK191" s="7"/>
      <c r="EL191" s="7"/>
      <c r="EM191" s="7"/>
      <c r="EN191" s="7"/>
      <c r="EO191" s="7"/>
      <c r="EP191" s="7"/>
      <c r="EQ191" s="7"/>
      <c r="ER191" s="7"/>
      <c r="ES191" s="7"/>
      <c r="ET191" s="7"/>
      <c r="EU191" s="7"/>
      <c r="EV191" s="7"/>
      <c r="EW191" s="7"/>
      <c r="EX191" s="7"/>
      <c r="EY191" s="7"/>
      <c r="EZ191" s="7"/>
      <c r="FA191" s="7"/>
      <c r="FB191" s="7"/>
      <c r="FC191" s="7"/>
      <c r="FD191" s="7"/>
      <c r="FE191" s="7"/>
      <c r="FF191" s="7"/>
      <c r="FG191" s="7"/>
      <c r="FH191" s="7"/>
      <c r="FI191" s="7"/>
      <c r="FJ191" s="7"/>
      <c r="FK191" s="7"/>
      <c r="FL191" s="7"/>
      <c r="FM191" s="7"/>
      <c r="FN191" s="7"/>
      <c r="FO191" s="7"/>
      <c r="FP191" s="7"/>
      <c r="FQ191" s="7"/>
      <c r="FR191" s="7"/>
      <c r="FS191" s="7"/>
      <c r="FT191" s="7"/>
      <c r="FU191" s="7"/>
      <c r="FV191" s="7"/>
      <c r="FW191" s="7"/>
      <c r="FX191" s="7"/>
      <c r="FY191" s="7"/>
      <c r="FZ191" s="7"/>
      <c r="GA191" s="7"/>
      <c r="GB191" s="7"/>
      <c r="GC191" s="7"/>
      <c r="GD191" s="7"/>
      <c r="GE191" s="7"/>
      <c r="GF191" s="7"/>
      <c r="GG191" s="7"/>
      <c r="GH191" s="7"/>
      <c r="GI191" s="7"/>
      <c r="GJ191" s="7"/>
      <c r="GK191" s="7"/>
    </row>
    <row r="192" spans="1:193" ht="22.5" customHeight="1" x14ac:dyDescent="0.5">
      <c r="A192" s="33" t="s">
        <v>62</v>
      </c>
      <c r="B192" s="34" t="s">
        <v>12</v>
      </c>
      <c r="C192" s="18">
        <f>D192+E192+F192+G192+H192+I192+J192</f>
        <v>61</v>
      </c>
      <c r="D192" s="68">
        <v>1</v>
      </c>
      <c r="E192" s="68">
        <v>4</v>
      </c>
      <c r="F192" s="68">
        <v>11</v>
      </c>
      <c r="G192" s="68">
        <v>16</v>
      </c>
      <c r="H192" s="68">
        <v>23</v>
      </c>
      <c r="I192" s="72">
        <v>6</v>
      </c>
      <c r="J192" s="69" t="s">
        <v>93</v>
      </c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  <c r="DH192" s="7"/>
      <c r="DI192" s="7"/>
      <c r="DJ192" s="7"/>
      <c r="DK192" s="7"/>
      <c r="DL192" s="7"/>
      <c r="DM192" s="7"/>
      <c r="DN192" s="7"/>
      <c r="DO192" s="7"/>
      <c r="DP192" s="7"/>
      <c r="DQ192" s="7"/>
      <c r="DR192" s="7"/>
      <c r="DS192" s="7"/>
      <c r="DT192" s="7"/>
      <c r="DU192" s="7"/>
      <c r="DV192" s="7"/>
      <c r="DW192" s="7"/>
      <c r="DX192" s="7"/>
      <c r="DY192" s="7"/>
      <c r="DZ192" s="7"/>
      <c r="EA192" s="7"/>
      <c r="EB192" s="7"/>
      <c r="EC192" s="7"/>
      <c r="ED192" s="7"/>
      <c r="EE192" s="7"/>
      <c r="EF192" s="7"/>
      <c r="EG192" s="7"/>
      <c r="EH192" s="7"/>
      <c r="EI192" s="7"/>
      <c r="EJ192" s="7"/>
      <c r="EK192" s="7"/>
      <c r="EL192" s="7"/>
      <c r="EM192" s="7"/>
      <c r="EN192" s="7"/>
      <c r="EO192" s="7"/>
      <c r="EP192" s="7"/>
      <c r="EQ192" s="7"/>
      <c r="ER192" s="7"/>
      <c r="ES192" s="7"/>
      <c r="ET192" s="7"/>
      <c r="EU192" s="7"/>
      <c r="EV192" s="7"/>
      <c r="EW192" s="7"/>
      <c r="EX192" s="7"/>
      <c r="EY192" s="7"/>
      <c r="EZ192" s="7"/>
      <c r="FA192" s="7"/>
      <c r="FB192" s="7"/>
      <c r="FC192" s="7"/>
      <c r="FD192" s="7"/>
      <c r="FE192" s="7"/>
      <c r="FF192" s="7"/>
      <c r="FG192" s="7"/>
      <c r="FH192" s="7"/>
      <c r="FI192" s="7"/>
      <c r="FJ192" s="7"/>
      <c r="FK192" s="7"/>
      <c r="FL192" s="7"/>
      <c r="FM192" s="7"/>
      <c r="FN192" s="7"/>
      <c r="FO192" s="7"/>
      <c r="FP192" s="7"/>
      <c r="FQ192" s="7"/>
      <c r="FR192" s="7"/>
      <c r="FS192" s="7"/>
      <c r="FT192" s="7"/>
      <c r="FU192" s="7"/>
      <c r="FV192" s="7"/>
      <c r="FW192" s="7"/>
      <c r="FX192" s="7"/>
      <c r="FY192" s="7"/>
      <c r="FZ192" s="7"/>
      <c r="GA192" s="7"/>
      <c r="GB192" s="7"/>
      <c r="GC192" s="7"/>
      <c r="GD192" s="7"/>
      <c r="GE192" s="7"/>
      <c r="GF192" s="7"/>
      <c r="GG192" s="7"/>
      <c r="GH192" s="7"/>
      <c r="GI192" s="7"/>
      <c r="GJ192" s="7"/>
      <c r="GK192" s="7"/>
    </row>
    <row r="193" spans="1:193" ht="22.5" customHeight="1" x14ac:dyDescent="0.5">
      <c r="A193" s="22"/>
      <c r="B193" s="17" t="s">
        <v>13</v>
      </c>
      <c r="C193" s="23">
        <f>SUM(D193:J193)</f>
        <v>2145</v>
      </c>
      <c r="D193" s="37">
        <v>271</v>
      </c>
      <c r="E193" s="37">
        <v>199</v>
      </c>
      <c r="F193" s="37">
        <v>177</v>
      </c>
      <c r="G193" s="37">
        <v>241</v>
      </c>
      <c r="H193" s="37">
        <v>347</v>
      </c>
      <c r="I193" s="37">
        <v>457</v>
      </c>
      <c r="J193" s="38">
        <v>453</v>
      </c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  <c r="DH193" s="7"/>
      <c r="DI193" s="7"/>
      <c r="DJ193" s="7"/>
      <c r="DK193" s="7"/>
      <c r="DL193" s="7"/>
      <c r="DM193" s="7"/>
      <c r="DN193" s="7"/>
      <c r="DO193" s="7"/>
      <c r="DP193" s="7"/>
      <c r="DQ193" s="7"/>
      <c r="DR193" s="7"/>
      <c r="DS193" s="7"/>
      <c r="DT193" s="7"/>
      <c r="DU193" s="7"/>
      <c r="DV193" s="7"/>
      <c r="DW193" s="7"/>
      <c r="DX193" s="7"/>
      <c r="DY193" s="7"/>
      <c r="DZ193" s="7"/>
      <c r="EA193" s="7"/>
      <c r="EB193" s="7"/>
      <c r="EC193" s="7"/>
      <c r="ED193" s="7"/>
      <c r="EE193" s="7"/>
      <c r="EF193" s="7"/>
      <c r="EG193" s="7"/>
      <c r="EH193" s="7"/>
      <c r="EI193" s="7"/>
      <c r="EJ193" s="7"/>
      <c r="EK193" s="7"/>
      <c r="EL193" s="7"/>
      <c r="EM193" s="7"/>
      <c r="EN193" s="7"/>
      <c r="EO193" s="7"/>
      <c r="EP193" s="7"/>
      <c r="EQ193" s="7"/>
      <c r="ER193" s="7"/>
      <c r="ES193" s="7"/>
      <c r="ET193" s="7"/>
      <c r="EU193" s="7"/>
      <c r="EV193" s="7"/>
      <c r="EW193" s="7"/>
      <c r="EX193" s="7"/>
      <c r="EY193" s="7"/>
      <c r="EZ193" s="7"/>
      <c r="FA193" s="7"/>
      <c r="FB193" s="7"/>
      <c r="FC193" s="7"/>
      <c r="FD193" s="7"/>
      <c r="FE193" s="7"/>
      <c r="FF193" s="7"/>
      <c r="FG193" s="7"/>
      <c r="FH193" s="7"/>
      <c r="FI193" s="7"/>
      <c r="FJ193" s="7"/>
      <c r="FK193" s="7"/>
      <c r="FL193" s="7"/>
      <c r="FM193" s="7"/>
      <c r="FN193" s="7"/>
      <c r="FO193" s="7"/>
      <c r="FP193" s="7"/>
      <c r="FQ193" s="7"/>
      <c r="FR193" s="7"/>
      <c r="FS193" s="7"/>
      <c r="FT193" s="7"/>
      <c r="FU193" s="7"/>
      <c r="FV193" s="7"/>
      <c r="FW193" s="7"/>
      <c r="FX193" s="7"/>
      <c r="FY193" s="7"/>
      <c r="FZ193" s="7"/>
      <c r="GA193" s="7"/>
      <c r="GB193" s="7"/>
      <c r="GC193" s="7"/>
      <c r="GD193" s="7"/>
      <c r="GE193" s="7"/>
      <c r="GF193" s="7"/>
      <c r="GG193" s="7"/>
      <c r="GH193" s="7"/>
      <c r="GI193" s="7"/>
      <c r="GJ193" s="7"/>
      <c r="GK193" s="7"/>
    </row>
    <row r="194" spans="1:193" ht="22.5" customHeight="1" x14ac:dyDescent="0.5">
      <c r="A194" s="22"/>
      <c r="B194" s="17"/>
      <c r="C194" s="39"/>
      <c r="D194" s="27">
        <f t="shared" ref="D194:J194" si="92">ROUND(D192/D193,5)</f>
        <v>3.6900000000000001E-3</v>
      </c>
      <c r="E194" s="27">
        <f t="shared" si="92"/>
        <v>2.01E-2</v>
      </c>
      <c r="F194" s="27">
        <f t="shared" si="92"/>
        <v>6.2149999999999997E-2</v>
      </c>
      <c r="G194" s="27">
        <f t="shared" si="92"/>
        <v>6.6390000000000005E-2</v>
      </c>
      <c r="H194" s="27">
        <f t="shared" si="92"/>
        <v>6.6280000000000006E-2</v>
      </c>
      <c r="I194" s="27">
        <f t="shared" si="92"/>
        <v>1.3129999999999999E-2</v>
      </c>
      <c r="J194" s="28">
        <f t="shared" si="92"/>
        <v>0</v>
      </c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7"/>
      <c r="DK194" s="7"/>
      <c r="DL194" s="7"/>
      <c r="DM194" s="7"/>
      <c r="DN194" s="7"/>
      <c r="DO194" s="7"/>
      <c r="DP194" s="7"/>
      <c r="DQ194" s="7"/>
      <c r="DR194" s="7"/>
      <c r="DS194" s="7"/>
      <c r="DT194" s="7"/>
      <c r="DU194" s="7"/>
      <c r="DV194" s="7"/>
      <c r="DW194" s="7"/>
      <c r="DX194" s="7"/>
      <c r="DY194" s="7"/>
      <c r="DZ194" s="7"/>
      <c r="EA194" s="7"/>
      <c r="EB194" s="7"/>
      <c r="EC194" s="7"/>
      <c r="ED194" s="7"/>
      <c r="EE194" s="7"/>
      <c r="EF194" s="7"/>
      <c r="EG194" s="7"/>
      <c r="EH194" s="7"/>
      <c r="EI194" s="7"/>
      <c r="EJ194" s="7"/>
      <c r="EK194" s="7"/>
      <c r="EL194" s="7"/>
      <c r="EM194" s="7"/>
      <c r="EN194" s="7"/>
      <c r="EO194" s="7"/>
      <c r="EP194" s="7"/>
      <c r="EQ194" s="7"/>
      <c r="ER194" s="7"/>
      <c r="ES194" s="7"/>
      <c r="ET194" s="7"/>
      <c r="EU194" s="7"/>
      <c r="EV194" s="7"/>
      <c r="EW194" s="7"/>
      <c r="EX194" s="7"/>
      <c r="EY194" s="7"/>
      <c r="EZ194" s="7"/>
      <c r="FA194" s="7"/>
      <c r="FB194" s="7"/>
      <c r="FC194" s="7"/>
      <c r="FD194" s="7"/>
      <c r="FE194" s="7"/>
      <c r="FF194" s="7"/>
      <c r="FG194" s="7"/>
      <c r="FH194" s="7"/>
      <c r="FI194" s="7"/>
      <c r="FJ194" s="7"/>
      <c r="FK194" s="7"/>
      <c r="FL194" s="7"/>
      <c r="FM194" s="7"/>
      <c r="FN194" s="7"/>
      <c r="FO194" s="7"/>
      <c r="FP194" s="7"/>
      <c r="FQ194" s="7"/>
      <c r="FR194" s="7"/>
      <c r="FS194" s="7"/>
      <c r="FT194" s="7"/>
      <c r="FU194" s="7"/>
      <c r="FV194" s="7"/>
      <c r="FW194" s="7"/>
      <c r="FX194" s="7"/>
      <c r="FY194" s="7"/>
      <c r="FZ194" s="7"/>
      <c r="GA194" s="7"/>
      <c r="GB194" s="7"/>
      <c r="GC194" s="7"/>
      <c r="GD194" s="7"/>
      <c r="GE194" s="7"/>
      <c r="GF194" s="7"/>
      <c r="GG194" s="7"/>
      <c r="GH194" s="7"/>
      <c r="GI194" s="7"/>
      <c r="GJ194" s="7"/>
      <c r="GK194" s="7"/>
    </row>
    <row r="195" spans="1:193" ht="22.5" customHeight="1" x14ac:dyDescent="0.5">
      <c r="A195" s="63"/>
      <c r="B195" s="41" t="s">
        <v>14</v>
      </c>
      <c r="C195" s="42">
        <f>SUM(D195+E195+F195+G195+H195+I195+J195)</f>
        <v>1.1587000000000001</v>
      </c>
      <c r="D195" s="43">
        <f t="shared" ref="D195:J195" si="93">ROUND(D194*5,5)</f>
        <v>1.8450000000000001E-2</v>
      </c>
      <c r="E195" s="43">
        <f t="shared" si="93"/>
        <v>0.10050000000000001</v>
      </c>
      <c r="F195" s="43">
        <f t="shared" si="93"/>
        <v>0.31075000000000003</v>
      </c>
      <c r="G195" s="43">
        <f t="shared" si="93"/>
        <v>0.33195000000000002</v>
      </c>
      <c r="H195" s="43">
        <f t="shared" si="93"/>
        <v>0.33139999999999997</v>
      </c>
      <c r="I195" s="43">
        <f t="shared" si="93"/>
        <v>6.565E-2</v>
      </c>
      <c r="J195" s="44">
        <f t="shared" si="93"/>
        <v>0</v>
      </c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  <c r="DG195" s="7"/>
      <c r="DH195" s="7"/>
      <c r="DI195" s="7"/>
      <c r="DJ195" s="7"/>
      <c r="DK195" s="7"/>
      <c r="DL195" s="7"/>
      <c r="DM195" s="7"/>
      <c r="DN195" s="7"/>
      <c r="DO195" s="7"/>
      <c r="DP195" s="7"/>
      <c r="DQ195" s="7"/>
      <c r="DR195" s="7"/>
      <c r="DS195" s="7"/>
      <c r="DT195" s="7"/>
      <c r="DU195" s="7"/>
      <c r="DV195" s="7"/>
      <c r="DW195" s="7"/>
      <c r="DX195" s="7"/>
      <c r="DY195" s="7"/>
      <c r="DZ195" s="7"/>
      <c r="EA195" s="7"/>
      <c r="EB195" s="7"/>
      <c r="EC195" s="7"/>
      <c r="ED195" s="7"/>
      <c r="EE195" s="7"/>
      <c r="EF195" s="7"/>
      <c r="EG195" s="7"/>
      <c r="EH195" s="7"/>
      <c r="EI195" s="7"/>
      <c r="EJ195" s="7"/>
      <c r="EK195" s="7"/>
      <c r="EL195" s="7"/>
      <c r="EM195" s="7"/>
      <c r="EN195" s="7"/>
      <c r="EO195" s="7"/>
      <c r="EP195" s="7"/>
      <c r="EQ195" s="7"/>
      <c r="ER195" s="7"/>
      <c r="ES195" s="7"/>
      <c r="ET195" s="7"/>
      <c r="EU195" s="7"/>
      <c r="EV195" s="7"/>
      <c r="EW195" s="7"/>
      <c r="EX195" s="7"/>
      <c r="EY195" s="7"/>
      <c r="EZ195" s="7"/>
      <c r="FA195" s="7"/>
      <c r="FB195" s="7"/>
      <c r="FC195" s="7"/>
      <c r="FD195" s="7"/>
      <c r="FE195" s="7"/>
      <c r="FF195" s="7"/>
      <c r="FG195" s="7"/>
      <c r="FH195" s="7"/>
      <c r="FI195" s="7"/>
      <c r="FJ195" s="7"/>
      <c r="FK195" s="7"/>
      <c r="FL195" s="7"/>
      <c r="FM195" s="7"/>
      <c r="FN195" s="7"/>
      <c r="FO195" s="7"/>
      <c r="FP195" s="7"/>
      <c r="FQ195" s="7"/>
      <c r="FR195" s="7"/>
      <c r="FS195" s="7"/>
      <c r="FT195" s="7"/>
      <c r="FU195" s="7"/>
      <c r="FV195" s="7"/>
      <c r="FW195" s="7"/>
      <c r="FX195" s="7"/>
      <c r="FY195" s="7"/>
      <c r="FZ195" s="7"/>
      <c r="GA195" s="7"/>
      <c r="GB195" s="7"/>
      <c r="GC195" s="7"/>
      <c r="GD195" s="7"/>
      <c r="GE195" s="7"/>
      <c r="GF195" s="7"/>
      <c r="GG195" s="7"/>
      <c r="GH195" s="7"/>
      <c r="GI195" s="7"/>
      <c r="GJ195" s="7"/>
      <c r="GK195" s="7"/>
    </row>
    <row r="196" spans="1:193" ht="22.5" customHeight="1" x14ac:dyDescent="0.5">
      <c r="A196" s="33" t="s">
        <v>63</v>
      </c>
      <c r="B196" s="34" t="s">
        <v>12</v>
      </c>
      <c r="C196" s="18">
        <f>D196+E196+F196+G196+H196+I196+J196</f>
        <v>32</v>
      </c>
      <c r="D196" s="65" t="s">
        <v>93</v>
      </c>
      <c r="E196" s="65">
        <v>1</v>
      </c>
      <c r="F196" s="65">
        <v>9</v>
      </c>
      <c r="G196" s="65">
        <v>12</v>
      </c>
      <c r="H196" s="65">
        <v>7</v>
      </c>
      <c r="I196" s="65">
        <v>3</v>
      </c>
      <c r="J196" s="66" t="s">
        <v>93</v>
      </c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/>
      <c r="DE196" s="7"/>
      <c r="DF196" s="7"/>
      <c r="DG196" s="7"/>
      <c r="DH196" s="7"/>
      <c r="DI196" s="7"/>
      <c r="DJ196" s="7"/>
      <c r="DK196" s="7"/>
      <c r="DL196" s="7"/>
      <c r="DM196" s="7"/>
      <c r="DN196" s="7"/>
      <c r="DO196" s="7"/>
      <c r="DP196" s="7"/>
      <c r="DQ196" s="7"/>
      <c r="DR196" s="7"/>
      <c r="DS196" s="7"/>
      <c r="DT196" s="7"/>
      <c r="DU196" s="7"/>
      <c r="DV196" s="7"/>
      <c r="DW196" s="7"/>
      <c r="DX196" s="7"/>
      <c r="DY196" s="7"/>
      <c r="DZ196" s="7"/>
      <c r="EA196" s="7"/>
      <c r="EB196" s="7"/>
      <c r="EC196" s="7"/>
      <c r="ED196" s="7"/>
      <c r="EE196" s="7"/>
      <c r="EF196" s="7"/>
      <c r="EG196" s="7"/>
      <c r="EH196" s="7"/>
      <c r="EI196" s="7"/>
      <c r="EJ196" s="7"/>
      <c r="EK196" s="7"/>
      <c r="EL196" s="7"/>
      <c r="EM196" s="7"/>
      <c r="EN196" s="7"/>
      <c r="EO196" s="7"/>
      <c r="EP196" s="7"/>
      <c r="EQ196" s="7"/>
      <c r="ER196" s="7"/>
      <c r="ES196" s="7"/>
      <c r="ET196" s="7"/>
      <c r="EU196" s="7"/>
      <c r="EV196" s="7"/>
      <c r="EW196" s="7"/>
      <c r="EX196" s="7"/>
      <c r="EY196" s="7"/>
      <c r="EZ196" s="7"/>
      <c r="FA196" s="7"/>
      <c r="FB196" s="7"/>
      <c r="FC196" s="7"/>
      <c r="FD196" s="7"/>
      <c r="FE196" s="7"/>
      <c r="FF196" s="7"/>
      <c r="FG196" s="7"/>
      <c r="FH196" s="7"/>
      <c r="FI196" s="7"/>
      <c r="FJ196" s="7"/>
      <c r="FK196" s="7"/>
      <c r="FL196" s="7"/>
      <c r="FM196" s="7"/>
      <c r="FN196" s="7"/>
      <c r="FO196" s="7"/>
      <c r="FP196" s="7"/>
      <c r="FQ196" s="7"/>
      <c r="FR196" s="7"/>
      <c r="FS196" s="7"/>
      <c r="FT196" s="7"/>
      <c r="FU196" s="7"/>
      <c r="FV196" s="7"/>
      <c r="FW196" s="7"/>
      <c r="FX196" s="7"/>
      <c r="FY196" s="7"/>
      <c r="FZ196" s="7"/>
      <c r="GA196" s="7"/>
      <c r="GB196" s="7"/>
      <c r="GC196" s="7"/>
      <c r="GD196" s="7"/>
      <c r="GE196" s="7"/>
      <c r="GF196" s="7"/>
      <c r="GG196" s="7"/>
      <c r="GH196" s="7"/>
      <c r="GI196" s="7"/>
      <c r="GJ196" s="7"/>
      <c r="GK196" s="7"/>
    </row>
    <row r="197" spans="1:193" ht="22.5" customHeight="1" x14ac:dyDescent="0.5">
      <c r="A197" s="22"/>
      <c r="B197" s="17" t="s">
        <v>13</v>
      </c>
      <c r="C197" s="23">
        <f>SUM(D197:J197)</f>
        <v>1031</v>
      </c>
      <c r="D197" s="37">
        <v>138</v>
      </c>
      <c r="E197" s="37">
        <v>126</v>
      </c>
      <c r="F197" s="37">
        <v>105</v>
      </c>
      <c r="G197" s="37">
        <v>129</v>
      </c>
      <c r="H197" s="37">
        <v>149</v>
      </c>
      <c r="I197" s="37">
        <v>195</v>
      </c>
      <c r="J197" s="38">
        <v>189</v>
      </c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7"/>
      <c r="CW197" s="7"/>
      <c r="CX197" s="7"/>
      <c r="CY197" s="7"/>
      <c r="CZ197" s="7"/>
      <c r="DA197" s="7"/>
      <c r="DB197" s="7"/>
      <c r="DC197" s="7"/>
      <c r="DD197" s="7"/>
      <c r="DE197" s="7"/>
      <c r="DF197" s="7"/>
      <c r="DG197" s="7"/>
      <c r="DH197" s="7"/>
      <c r="DI197" s="7"/>
      <c r="DJ197" s="7"/>
      <c r="DK197" s="7"/>
      <c r="DL197" s="7"/>
      <c r="DM197" s="7"/>
      <c r="DN197" s="7"/>
      <c r="DO197" s="7"/>
      <c r="DP197" s="7"/>
      <c r="DQ197" s="7"/>
      <c r="DR197" s="7"/>
      <c r="DS197" s="7"/>
      <c r="DT197" s="7"/>
      <c r="DU197" s="7"/>
      <c r="DV197" s="7"/>
      <c r="DW197" s="7"/>
      <c r="DX197" s="7"/>
      <c r="DY197" s="7"/>
      <c r="DZ197" s="7"/>
      <c r="EA197" s="7"/>
      <c r="EB197" s="7"/>
      <c r="EC197" s="7"/>
      <c r="ED197" s="7"/>
      <c r="EE197" s="7"/>
      <c r="EF197" s="7"/>
      <c r="EG197" s="7"/>
      <c r="EH197" s="7"/>
      <c r="EI197" s="7"/>
      <c r="EJ197" s="7"/>
      <c r="EK197" s="7"/>
      <c r="EL197" s="7"/>
      <c r="EM197" s="7"/>
      <c r="EN197" s="7"/>
      <c r="EO197" s="7"/>
      <c r="EP197" s="7"/>
      <c r="EQ197" s="7"/>
      <c r="ER197" s="7"/>
      <c r="ES197" s="7"/>
      <c r="ET197" s="7"/>
      <c r="EU197" s="7"/>
      <c r="EV197" s="7"/>
      <c r="EW197" s="7"/>
      <c r="EX197" s="7"/>
      <c r="EY197" s="7"/>
      <c r="EZ197" s="7"/>
      <c r="FA197" s="7"/>
      <c r="FB197" s="7"/>
      <c r="FC197" s="7"/>
      <c r="FD197" s="7"/>
      <c r="FE197" s="7"/>
      <c r="FF197" s="7"/>
      <c r="FG197" s="7"/>
      <c r="FH197" s="7"/>
      <c r="FI197" s="7"/>
      <c r="FJ197" s="7"/>
      <c r="FK197" s="7"/>
      <c r="FL197" s="7"/>
      <c r="FM197" s="7"/>
      <c r="FN197" s="7"/>
      <c r="FO197" s="7"/>
      <c r="FP197" s="7"/>
      <c r="FQ197" s="7"/>
      <c r="FR197" s="7"/>
      <c r="FS197" s="7"/>
      <c r="FT197" s="7"/>
      <c r="FU197" s="7"/>
      <c r="FV197" s="7"/>
      <c r="FW197" s="7"/>
      <c r="FX197" s="7"/>
      <c r="FY197" s="7"/>
      <c r="FZ197" s="7"/>
      <c r="GA197" s="7"/>
      <c r="GB197" s="7"/>
      <c r="GC197" s="7"/>
      <c r="GD197" s="7"/>
      <c r="GE197" s="7"/>
      <c r="GF197" s="7"/>
      <c r="GG197" s="7"/>
      <c r="GH197" s="7"/>
      <c r="GI197" s="7"/>
      <c r="GJ197" s="7"/>
      <c r="GK197" s="7"/>
    </row>
    <row r="198" spans="1:193" ht="22.5" customHeight="1" x14ac:dyDescent="0.5">
      <c r="A198" s="22"/>
      <c r="B198" s="17"/>
      <c r="C198" s="39" t="s">
        <v>2</v>
      </c>
      <c r="D198" s="27">
        <f t="shared" ref="D198:J198" si="94">ROUND(D196/D197,5)</f>
        <v>0</v>
      </c>
      <c r="E198" s="27">
        <f t="shared" si="94"/>
        <v>7.9399999999999991E-3</v>
      </c>
      <c r="F198" s="27">
        <f t="shared" si="94"/>
        <v>8.5709999999999995E-2</v>
      </c>
      <c r="G198" s="27">
        <f t="shared" si="94"/>
        <v>9.3020000000000005E-2</v>
      </c>
      <c r="H198" s="27">
        <f t="shared" si="94"/>
        <v>4.6980000000000001E-2</v>
      </c>
      <c r="I198" s="27">
        <f t="shared" si="94"/>
        <v>1.538E-2</v>
      </c>
      <c r="J198" s="28">
        <f t="shared" si="94"/>
        <v>0</v>
      </c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  <c r="DG198" s="7"/>
      <c r="DH198" s="7"/>
      <c r="DI198" s="7"/>
      <c r="DJ198" s="7"/>
      <c r="DK198" s="7"/>
      <c r="DL198" s="7"/>
      <c r="DM198" s="7"/>
      <c r="DN198" s="7"/>
      <c r="DO198" s="7"/>
      <c r="DP198" s="7"/>
      <c r="DQ198" s="7"/>
      <c r="DR198" s="7"/>
      <c r="DS198" s="7"/>
      <c r="DT198" s="7"/>
      <c r="DU198" s="7"/>
      <c r="DV198" s="7"/>
      <c r="DW198" s="7"/>
      <c r="DX198" s="7"/>
      <c r="DY198" s="7"/>
      <c r="DZ198" s="7"/>
      <c r="EA198" s="7"/>
      <c r="EB198" s="7"/>
      <c r="EC198" s="7"/>
      <c r="ED198" s="7"/>
      <c r="EE198" s="7"/>
      <c r="EF198" s="7"/>
      <c r="EG198" s="7"/>
      <c r="EH198" s="7"/>
      <c r="EI198" s="7"/>
      <c r="EJ198" s="7"/>
      <c r="EK198" s="7"/>
      <c r="EL198" s="7"/>
      <c r="EM198" s="7"/>
      <c r="EN198" s="7"/>
      <c r="EO198" s="7"/>
      <c r="EP198" s="7"/>
      <c r="EQ198" s="7"/>
      <c r="ER198" s="7"/>
      <c r="ES198" s="7"/>
      <c r="ET198" s="7"/>
      <c r="EU198" s="7"/>
      <c r="EV198" s="7"/>
      <c r="EW198" s="7"/>
      <c r="EX198" s="7"/>
      <c r="EY198" s="7"/>
      <c r="EZ198" s="7"/>
      <c r="FA198" s="7"/>
      <c r="FB198" s="7"/>
      <c r="FC198" s="7"/>
      <c r="FD198" s="7"/>
      <c r="FE198" s="7"/>
      <c r="FF198" s="7"/>
      <c r="FG198" s="7"/>
      <c r="FH198" s="7"/>
      <c r="FI198" s="7"/>
      <c r="FJ198" s="7"/>
      <c r="FK198" s="7"/>
      <c r="FL198" s="7"/>
      <c r="FM198" s="7"/>
      <c r="FN198" s="7"/>
      <c r="FO198" s="7"/>
      <c r="FP198" s="7"/>
      <c r="FQ198" s="7"/>
      <c r="FR198" s="7"/>
      <c r="FS198" s="7"/>
      <c r="FT198" s="7"/>
      <c r="FU198" s="7"/>
      <c r="FV198" s="7"/>
      <c r="FW198" s="7"/>
      <c r="FX198" s="7"/>
      <c r="FY198" s="7"/>
      <c r="FZ198" s="7"/>
      <c r="GA198" s="7"/>
      <c r="GB198" s="7"/>
      <c r="GC198" s="7"/>
      <c r="GD198" s="7"/>
      <c r="GE198" s="7"/>
      <c r="GF198" s="7"/>
      <c r="GG198" s="7"/>
      <c r="GH198" s="7"/>
      <c r="GI198" s="7"/>
      <c r="GJ198" s="7"/>
      <c r="GK198" s="7"/>
    </row>
    <row r="199" spans="1:193" ht="22.5" customHeight="1" x14ac:dyDescent="0.5">
      <c r="A199" s="22"/>
      <c r="B199" s="29" t="s">
        <v>14</v>
      </c>
      <c r="C199" s="30">
        <f>SUM(D199+E199+F199+G199+H199+I199+J199)</f>
        <v>1.24515</v>
      </c>
      <c r="D199" s="31">
        <f t="shared" ref="D199:J199" si="95">ROUND(D198*5,5)</f>
        <v>0</v>
      </c>
      <c r="E199" s="31">
        <f t="shared" si="95"/>
        <v>3.9699999999999999E-2</v>
      </c>
      <c r="F199" s="31">
        <f t="shared" si="95"/>
        <v>0.42854999999999999</v>
      </c>
      <c r="G199" s="31">
        <f t="shared" si="95"/>
        <v>0.46510000000000001</v>
      </c>
      <c r="H199" s="31">
        <f t="shared" si="95"/>
        <v>0.2349</v>
      </c>
      <c r="I199" s="31">
        <f t="shared" si="95"/>
        <v>7.6899999999999996E-2</v>
      </c>
      <c r="J199" s="32">
        <f t="shared" si="95"/>
        <v>0</v>
      </c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/>
      <c r="DF199" s="7"/>
      <c r="DG199" s="7"/>
      <c r="DH199" s="7"/>
      <c r="DI199" s="7"/>
      <c r="DJ199" s="7"/>
      <c r="DK199" s="7"/>
      <c r="DL199" s="7"/>
      <c r="DM199" s="7"/>
      <c r="DN199" s="7"/>
      <c r="DO199" s="7"/>
      <c r="DP199" s="7"/>
      <c r="DQ199" s="7"/>
      <c r="DR199" s="7"/>
      <c r="DS199" s="7"/>
      <c r="DT199" s="7"/>
      <c r="DU199" s="7"/>
      <c r="DV199" s="7"/>
      <c r="DW199" s="7"/>
      <c r="DX199" s="7"/>
      <c r="DY199" s="7"/>
      <c r="DZ199" s="7"/>
      <c r="EA199" s="7"/>
      <c r="EB199" s="7"/>
      <c r="EC199" s="7"/>
      <c r="ED199" s="7"/>
      <c r="EE199" s="7"/>
      <c r="EF199" s="7"/>
      <c r="EG199" s="7"/>
      <c r="EH199" s="7"/>
      <c r="EI199" s="7"/>
      <c r="EJ199" s="7"/>
      <c r="EK199" s="7"/>
      <c r="EL199" s="7"/>
      <c r="EM199" s="7"/>
      <c r="EN199" s="7"/>
      <c r="EO199" s="7"/>
      <c r="EP199" s="7"/>
      <c r="EQ199" s="7"/>
      <c r="ER199" s="7"/>
      <c r="ES199" s="7"/>
      <c r="ET199" s="7"/>
      <c r="EU199" s="7"/>
      <c r="EV199" s="7"/>
      <c r="EW199" s="7"/>
      <c r="EX199" s="7"/>
      <c r="EY199" s="7"/>
      <c r="EZ199" s="7"/>
      <c r="FA199" s="7"/>
      <c r="FB199" s="7"/>
      <c r="FC199" s="7"/>
      <c r="FD199" s="7"/>
      <c r="FE199" s="7"/>
      <c r="FF199" s="7"/>
      <c r="FG199" s="7"/>
      <c r="FH199" s="7"/>
      <c r="FI199" s="7"/>
      <c r="FJ199" s="7"/>
      <c r="FK199" s="7"/>
      <c r="FL199" s="7"/>
      <c r="FM199" s="7"/>
      <c r="FN199" s="7"/>
      <c r="FO199" s="7"/>
      <c r="FP199" s="7"/>
      <c r="FQ199" s="7"/>
      <c r="FR199" s="7"/>
      <c r="FS199" s="7"/>
      <c r="FT199" s="7"/>
      <c r="FU199" s="7"/>
      <c r="FV199" s="7"/>
      <c r="FW199" s="7"/>
      <c r="FX199" s="7"/>
      <c r="FY199" s="7"/>
      <c r="FZ199" s="7"/>
      <c r="GA199" s="7"/>
      <c r="GB199" s="7"/>
      <c r="GC199" s="7"/>
      <c r="GD199" s="7"/>
      <c r="GE199" s="7"/>
      <c r="GF199" s="7"/>
      <c r="GG199" s="7"/>
      <c r="GH199" s="7"/>
      <c r="GI199" s="7"/>
      <c r="GJ199" s="7"/>
      <c r="GK199" s="7"/>
    </row>
    <row r="200" spans="1:193" ht="22.5" customHeight="1" x14ac:dyDescent="0.5">
      <c r="A200" s="33" t="s">
        <v>64</v>
      </c>
      <c r="B200" s="34" t="s">
        <v>12</v>
      </c>
      <c r="C200" s="18">
        <f>D200+E200+F200+G200+H200+I200+J200</f>
        <v>53</v>
      </c>
      <c r="D200" s="68">
        <v>1</v>
      </c>
      <c r="E200" s="68">
        <v>2</v>
      </c>
      <c r="F200" s="68">
        <v>17</v>
      </c>
      <c r="G200" s="68">
        <v>15</v>
      </c>
      <c r="H200" s="68">
        <v>14</v>
      </c>
      <c r="I200" s="68">
        <v>4</v>
      </c>
      <c r="J200" s="69" t="s">
        <v>93</v>
      </c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/>
      <c r="DI200" s="7"/>
      <c r="DJ200" s="7"/>
      <c r="DK200" s="7"/>
      <c r="DL200" s="7"/>
      <c r="DM200" s="7"/>
      <c r="DN200" s="7"/>
      <c r="DO200" s="7"/>
      <c r="DP200" s="7"/>
      <c r="DQ200" s="7"/>
      <c r="DR200" s="7"/>
      <c r="DS200" s="7"/>
      <c r="DT200" s="7"/>
      <c r="DU200" s="7"/>
      <c r="DV200" s="7"/>
      <c r="DW200" s="7"/>
      <c r="DX200" s="7"/>
      <c r="DY200" s="7"/>
      <c r="DZ200" s="7"/>
      <c r="EA200" s="7"/>
      <c r="EB200" s="7"/>
      <c r="EC200" s="7"/>
      <c r="ED200" s="7"/>
      <c r="EE200" s="7"/>
      <c r="EF200" s="7"/>
      <c r="EG200" s="7"/>
      <c r="EH200" s="7"/>
      <c r="EI200" s="7"/>
      <c r="EJ200" s="7"/>
      <c r="EK200" s="7"/>
      <c r="EL200" s="7"/>
      <c r="EM200" s="7"/>
      <c r="EN200" s="7"/>
      <c r="EO200" s="7"/>
      <c r="EP200" s="7"/>
      <c r="EQ200" s="7"/>
      <c r="ER200" s="7"/>
      <c r="ES200" s="7"/>
      <c r="ET200" s="7"/>
      <c r="EU200" s="7"/>
      <c r="EV200" s="7"/>
      <c r="EW200" s="7"/>
      <c r="EX200" s="7"/>
      <c r="EY200" s="7"/>
      <c r="EZ200" s="7"/>
      <c r="FA200" s="7"/>
      <c r="FB200" s="7"/>
      <c r="FC200" s="7"/>
      <c r="FD200" s="7"/>
      <c r="FE200" s="7"/>
      <c r="FF200" s="7"/>
      <c r="FG200" s="7"/>
      <c r="FH200" s="7"/>
      <c r="FI200" s="7"/>
      <c r="FJ200" s="7"/>
      <c r="FK200" s="7"/>
      <c r="FL200" s="7"/>
      <c r="FM200" s="7"/>
      <c r="FN200" s="7"/>
      <c r="FO200" s="7"/>
      <c r="FP200" s="7"/>
      <c r="FQ200" s="7"/>
      <c r="FR200" s="7"/>
      <c r="FS200" s="7"/>
      <c r="FT200" s="7"/>
      <c r="FU200" s="7"/>
      <c r="FV200" s="7"/>
      <c r="FW200" s="7"/>
      <c r="FX200" s="7"/>
      <c r="FY200" s="7"/>
      <c r="FZ200" s="7"/>
      <c r="GA200" s="7"/>
      <c r="GB200" s="7"/>
      <c r="GC200" s="7"/>
      <c r="GD200" s="7"/>
      <c r="GE200" s="7"/>
      <c r="GF200" s="7"/>
      <c r="GG200" s="7"/>
      <c r="GH200" s="7"/>
      <c r="GI200" s="7"/>
      <c r="GJ200" s="7"/>
      <c r="GK200" s="7"/>
    </row>
    <row r="201" spans="1:193" ht="22.5" customHeight="1" x14ac:dyDescent="0.5">
      <c r="A201" s="22"/>
      <c r="B201" s="17" t="s">
        <v>13</v>
      </c>
      <c r="C201" s="23">
        <f>SUM(D201:J201)</f>
        <v>2397</v>
      </c>
      <c r="D201" s="37">
        <v>345</v>
      </c>
      <c r="E201" s="37">
        <v>319</v>
      </c>
      <c r="F201" s="37">
        <v>231</v>
      </c>
      <c r="G201" s="37">
        <v>247</v>
      </c>
      <c r="H201" s="37">
        <v>349</v>
      </c>
      <c r="I201" s="37">
        <v>412</v>
      </c>
      <c r="J201" s="38">
        <v>494</v>
      </c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7"/>
      <c r="CW201" s="7"/>
      <c r="CX201" s="7"/>
      <c r="CY201" s="7"/>
      <c r="CZ201" s="7"/>
      <c r="DA201" s="7"/>
      <c r="DB201" s="7"/>
      <c r="DC201" s="7"/>
      <c r="DD201" s="7"/>
      <c r="DE201" s="7"/>
      <c r="DF201" s="7"/>
      <c r="DG201" s="7"/>
      <c r="DH201" s="7"/>
      <c r="DI201" s="7"/>
      <c r="DJ201" s="7"/>
      <c r="DK201" s="7"/>
      <c r="DL201" s="7"/>
      <c r="DM201" s="7"/>
      <c r="DN201" s="7"/>
      <c r="DO201" s="7"/>
      <c r="DP201" s="7"/>
      <c r="DQ201" s="7"/>
      <c r="DR201" s="7"/>
      <c r="DS201" s="7"/>
      <c r="DT201" s="7"/>
      <c r="DU201" s="7"/>
      <c r="DV201" s="7"/>
      <c r="DW201" s="7"/>
      <c r="DX201" s="7"/>
      <c r="DY201" s="7"/>
      <c r="DZ201" s="7"/>
      <c r="EA201" s="7"/>
      <c r="EB201" s="7"/>
      <c r="EC201" s="7"/>
      <c r="ED201" s="7"/>
      <c r="EE201" s="7"/>
      <c r="EF201" s="7"/>
      <c r="EG201" s="7"/>
      <c r="EH201" s="7"/>
      <c r="EI201" s="7"/>
      <c r="EJ201" s="7"/>
      <c r="EK201" s="7"/>
      <c r="EL201" s="7"/>
      <c r="EM201" s="7"/>
      <c r="EN201" s="7"/>
      <c r="EO201" s="7"/>
      <c r="EP201" s="7"/>
      <c r="EQ201" s="7"/>
      <c r="ER201" s="7"/>
      <c r="ES201" s="7"/>
      <c r="ET201" s="7"/>
      <c r="EU201" s="7"/>
      <c r="EV201" s="7"/>
      <c r="EW201" s="7"/>
      <c r="EX201" s="7"/>
      <c r="EY201" s="7"/>
      <c r="EZ201" s="7"/>
      <c r="FA201" s="7"/>
      <c r="FB201" s="7"/>
      <c r="FC201" s="7"/>
      <c r="FD201" s="7"/>
      <c r="FE201" s="7"/>
      <c r="FF201" s="7"/>
      <c r="FG201" s="7"/>
      <c r="FH201" s="7"/>
      <c r="FI201" s="7"/>
      <c r="FJ201" s="7"/>
      <c r="FK201" s="7"/>
      <c r="FL201" s="7"/>
      <c r="FM201" s="7"/>
      <c r="FN201" s="7"/>
      <c r="FO201" s="7"/>
      <c r="FP201" s="7"/>
      <c r="FQ201" s="7"/>
      <c r="FR201" s="7"/>
      <c r="FS201" s="7"/>
      <c r="FT201" s="7"/>
      <c r="FU201" s="7"/>
      <c r="FV201" s="7"/>
      <c r="FW201" s="7"/>
      <c r="FX201" s="7"/>
      <c r="FY201" s="7"/>
      <c r="FZ201" s="7"/>
      <c r="GA201" s="7"/>
      <c r="GB201" s="7"/>
      <c r="GC201" s="7"/>
      <c r="GD201" s="7"/>
      <c r="GE201" s="7"/>
      <c r="GF201" s="7"/>
      <c r="GG201" s="7"/>
      <c r="GH201" s="7"/>
      <c r="GI201" s="7"/>
      <c r="GJ201" s="7"/>
      <c r="GK201" s="7"/>
    </row>
    <row r="202" spans="1:193" ht="22.5" customHeight="1" x14ac:dyDescent="0.5">
      <c r="A202" s="22"/>
      <c r="B202" s="17"/>
      <c r="C202" s="39"/>
      <c r="D202" s="27">
        <f t="shared" ref="D202:J202" si="96">ROUND(D200/D201,5)</f>
        <v>2.8999999999999998E-3</v>
      </c>
      <c r="E202" s="27">
        <f t="shared" si="96"/>
        <v>6.2700000000000004E-3</v>
      </c>
      <c r="F202" s="27">
        <f t="shared" si="96"/>
        <v>7.3590000000000003E-2</v>
      </c>
      <c r="G202" s="27">
        <f t="shared" si="96"/>
        <v>6.0729999999999999E-2</v>
      </c>
      <c r="H202" s="27">
        <f t="shared" si="96"/>
        <v>4.011E-2</v>
      </c>
      <c r="I202" s="27">
        <f t="shared" si="96"/>
        <v>9.7099999999999999E-3</v>
      </c>
      <c r="J202" s="28">
        <f t="shared" si="96"/>
        <v>0</v>
      </c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7"/>
      <c r="DL202" s="7"/>
      <c r="DM202" s="7"/>
      <c r="DN202" s="7"/>
      <c r="DO202" s="7"/>
      <c r="DP202" s="7"/>
      <c r="DQ202" s="7"/>
      <c r="DR202" s="7"/>
      <c r="DS202" s="7"/>
      <c r="DT202" s="7"/>
      <c r="DU202" s="7"/>
      <c r="DV202" s="7"/>
      <c r="DW202" s="7"/>
      <c r="DX202" s="7"/>
      <c r="DY202" s="7"/>
      <c r="DZ202" s="7"/>
      <c r="EA202" s="7"/>
      <c r="EB202" s="7"/>
      <c r="EC202" s="7"/>
      <c r="ED202" s="7"/>
      <c r="EE202" s="7"/>
      <c r="EF202" s="7"/>
      <c r="EG202" s="7"/>
      <c r="EH202" s="7"/>
      <c r="EI202" s="7"/>
      <c r="EJ202" s="7"/>
      <c r="EK202" s="7"/>
      <c r="EL202" s="7"/>
      <c r="EM202" s="7"/>
      <c r="EN202" s="7"/>
      <c r="EO202" s="7"/>
      <c r="EP202" s="7"/>
      <c r="EQ202" s="7"/>
      <c r="ER202" s="7"/>
      <c r="ES202" s="7"/>
      <c r="ET202" s="7"/>
      <c r="EU202" s="7"/>
      <c r="EV202" s="7"/>
      <c r="EW202" s="7"/>
      <c r="EX202" s="7"/>
      <c r="EY202" s="7"/>
      <c r="EZ202" s="7"/>
      <c r="FA202" s="7"/>
      <c r="FB202" s="7"/>
      <c r="FC202" s="7"/>
      <c r="FD202" s="7"/>
      <c r="FE202" s="7"/>
      <c r="FF202" s="7"/>
      <c r="FG202" s="7"/>
      <c r="FH202" s="7"/>
      <c r="FI202" s="7"/>
      <c r="FJ202" s="7"/>
      <c r="FK202" s="7"/>
      <c r="FL202" s="7"/>
      <c r="FM202" s="7"/>
      <c r="FN202" s="7"/>
      <c r="FO202" s="7"/>
      <c r="FP202" s="7"/>
      <c r="FQ202" s="7"/>
      <c r="FR202" s="7"/>
      <c r="FS202" s="7"/>
      <c r="FT202" s="7"/>
      <c r="FU202" s="7"/>
      <c r="FV202" s="7"/>
      <c r="FW202" s="7"/>
      <c r="FX202" s="7"/>
      <c r="FY202" s="7"/>
      <c r="FZ202" s="7"/>
      <c r="GA202" s="7"/>
      <c r="GB202" s="7"/>
      <c r="GC202" s="7"/>
      <c r="GD202" s="7"/>
      <c r="GE202" s="7"/>
      <c r="GF202" s="7"/>
      <c r="GG202" s="7"/>
      <c r="GH202" s="7"/>
      <c r="GI202" s="7"/>
      <c r="GJ202" s="7"/>
      <c r="GK202" s="7"/>
    </row>
    <row r="203" spans="1:193" ht="22.5" customHeight="1" x14ac:dyDescent="0.5">
      <c r="A203" s="22"/>
      <c r="B203" s="29" t="s">
        <v>14</v>
      </c>
      <c r="C203" s="30">
        <f>SUM(D203+E203+F203+G203+H203+I203+J203)</f>
        <v>0.96654999999999991</v>
      </c>
      <c r="D203" s="31">
        <f t="shared" ref="D203:J203" si="97">ROUND(D202*5,5)</f>
        <v>1.4500000000000001E-2</v>
      </c>
      <c r="E203" s="31">
        <f t="shared" si="97"/>
        <v>3.1350000000000003E-2</v>
      </c>
      <c r="F203" s="31">
        <f t="shared" si="97"/>
        <v>0.36795</v>
      </c>
      <c r="G203" s="31">
        <f t="shared" si="97"/>
        <v>0.30364999999999998</v>
      </c>
      <c r="H203" s="31">
        <f t="shared" si="97"/>
        <v>0.20055000000000001</v>
      </c>
      <c r="I203" s="31">
        <f t="shared" si="97"/>
        <v>4.8550000000000003E-2</v>
      </c>
      <c r="J203" s="32">
        <f t="shared" si="97"/>
        <v>0</v>
      </c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  <c r="DA203" s="7"/>
      <c r="DB203" s="7"/>
      <c r="DC203" s="7"/>
      <c r="DD203" s="7"/>
      <c r="DE203" s="7"/>
      <c r="DF203" s="7"/>
      <c r="DG203" s="7"/>
      <c r="DH203" s="7"/>
      <c r="DI203" s="7"/>
      <c r="DJ203" s="7"/>
      <c r="DK203" s="7"/>
      <c r="DL203" s="7"/>
      <c r="DM203" s="7"/>
      <c r="DN203" s="7"/>
      <c r="DO203" s="7"/>
      <c r="DP203" s="7"/>
      <c r="DQ203" s="7"/>
      <c r="DR203" s="7"/>
      <c r="DS203" s="7"/>
      <c r="DT203" s="7"/>
      <c r="DU203" s="7"/>
      <c r="DV203" s="7"/>
      <c r="DW203" s="7"/>
      <c r="DX203" s="7"/>
      <c r="DY203" s="7"/>
      <c r="DZ203" s="7"/>
      <c r="EA203" s="7"/>
      <c r="EB203" s="7"/>
      <c r="EC203" s="7"/>
      <c r="ED203" s="7"/>
      <c r="EE203" s="7"/>
      <c r="EF203" s="7"/>
      <c r="EG203" s="7"/>
      <c r="EH203" s="7"/>
      <c r="EI203" s="7"/>
      <c r="EJ203" s="7"/>
      <c r="EK203" s="7"/>
      <c r="EL203" s="7"/>
      <c r="EM203" s="7"/>
      <c r="EN203" s="7"/>
      <c r="EO203" s="7"/>
      <c r="EP203" s="7"/>
      <c r="EQ203" s="7"/>
      <c r="ER203" s="7"/>
      <c r="ES203" s="7"/>
      <c r="ET203" s="7"/>
      <c r="EU203" s="7"/>
      <c r="EV203" s="7"/>
      <c r="EW203" s="7"/>
      <c r="EX203" s="7"/>
      <c r="EY203" s="7"/>
      <c r="EZ203" s="7"/>
      <c r="FA203" s="7"/>
      <c r="FB203" s="7"/>
      <c r="FC203" s="7"/>
      <c r="FD203" s="7"/>
      <c r="FE203" s="7"/>
      <c r="FF203" s="7"/>
      <c r="FG203" s="7"/>
      <c r="FH203" s="7"/>
      <c r="FI203" s="7"/>
      <c r="FJ203" s="7"/>
      <c r="FK203" s="7"/>
      <c r="FL203" s="7"/>
      <c r="FM203" s="7"/>
      <c r="FN203" s="7"/>
      <c r="FO203" s="7"/>
      <c r="FP203" s="7"/>
      <c r="FQ203" s="7"/>
      <c r="FR203" s="7"/>
      <c r="FS203" s="7"/>
      <c r="FT203" s="7"/>
      <c r="FU203" s="7"/>
      <c r="FV203" s="7"/>
      <c r="FW203" s="7"/>
      <c r="FX203" s="7"/>
      <c r="FY203" s="7"/>
      <c r="FZ203" s="7"/>
      <c r="GA203" s="7"/>
      <c r="GB203" s="7"/>
      <c r="GC203" s="7"/>
      <c r="GD203" s="7"/>
      <c r="GE203" s="7"/>
      <c r="GF203" s="7"/>
      <c r="GG203" s="7"/>
      <c r="GH203" s="7"/>
      <c r="GI203" s="7"/>
      <c r="GJ203" s="7"/>
      <c r="GK203" s="7"/>
    </row>
    <row r="204" spans="1:193" ht="22.5" customHeight="1" x14ac:dyDescent="0.5">
      <c r="A204" s="33" t="s">
        <v>65</v>
      </c>
      <c r="B204" s="34" t="s">
        <v>12</v>
      </c>
      <c r="C204" s="18">
        <f>D204+E204+F204+G204+H204+I204+J204</f>
        <v>32</v>
      </c>
      <c r="D204" s="68" t="s">
        <v>93</v>
      </c>
      <c r="E204" s="68">
        <v>4</v>
      </c>
      <c r="F204" s="68">
        <v>6</v>
      </c>
      <c r="G204" s="68">
        <v>8</v>
      </c>
      <c r="H204" s="68">
        <v>13</v>
      </c>
      <c r="I204" s="68" t="s">
        <v>93</v>
      </c>
      <c r="J204" s="69">
        <v>1</v>
      </c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7"/>
      <c r="CW204" s="7"/>
      <c r="CX204" s="7"/>
      <c r="CY204" s="7"/>
      <c r="CZ204" s="7"/>
      <c r="DA204" s="7"/>
      <c r="DB204" s="7"/>
      <c r="DC204" s="7"/>
      <c r="DD204" s="7"/>
      <c r="DE204" s="7"/>
      <c r="DF204" s="7"/>
      <c r="DG204" s="7"/>
      <c r="DH204" s="7"/>
      <c r="DI204" s="7"/>
      <c r="DJ204" s="7"/>
      <c r="DK204" s="7"/>
      <c r="DL204" s="7"/>
      <c r="DM204" s="7"/>
      <c r="DN204" s="7"/>
      <c r="DO204" s="7"/>
      <c r="DP204" s="7"/>
      <c r="DQ204" s="7"/>
      <c r="DR204" s="7"/>
      <c r="DS204" s="7"/>
      <c r="DT204" s="7"/>
      <c r="DU204" s="7"/>
      <c r="DV204" s="7"/>
      <c r="DW204" s="7"/>
      <c r="DX204" s="7"/>
      <c r="DY204" s="7"/>
      <c r="DZ204" s="7"/>
      <c r="EA204" s="7"/>
      <c r="EB204" s="7"/>
      <c r="EC204" s="7"/>
      <c r="ED204" s="7"/>
      <c r="EE204" s="7"/>
      <c r="EF204" s="7"/>
      <c r="EG204" s="7"/>
      <c r="EH204" s="7"/>
      <c r="EI204" s="7"/>
      <c r="EJ204" s="7"/>
      <c r="EK204" s="7"/>
      <c r="EL204" s="7"/>
      <c r="EM204" s="7"/>
      <c r="EN204" s="7"/>
      <c r="EO204" s="7"/>
      <c r="EP204" s="7"/>
      <c r="EQ204" s="7"/>
      <c r="ER204" s="7"/>
      <c r="ES204" s="7"/>
      <c r="ET204" s="7"/>
      <c r="EU204" s="7"/>
      <c r="EV204" s="7"/>
      <c r="EW204" s="7"/>
      <c r="EX204" s="7"/>
      <c r="EY204" s="7"/>
      <c r="EZ204" s="7"/>
      <c r="FA204" s="7"/>
      <c r="FB204" s="7"/>
      <c r="FC204" s="7"/>
      <c r="FD204" s="7"/>
      <c r="FE204" s="7"/>
      <c r="FF204" s="7"/>
      <c r="FG204" s="7"/>
      <c r="FH204" s="7"/>
      <c r="FI204" s="7"/>
      <c r="FJ204" s="7"/>
      <c r="FK204" s="7"/>
      <c r="FL204" s="7"/>
      <c r="FM204" s="7"/>
      <c r="FN204" s="7"/>
      <c r="FO204" s="7"/>
      <c r="FP204" s="7"/>
      <c r="FQ204" s="7"/>
      <c r="FR204" s="7"/>
      <c r="FS204" s="7"/>
      <c r="FT204" s="7"/>
      <c r="FU204" s="7"/>
      <c r="FV204" s="7"/>
      <c r="FW204" s="7"/>
      <c r="FX204" s="7"/>
      <c r="FY204" s="7"/>
      <c r="FZ204" s="7"/>
      <c r="GA204" s="7"/>
      <c r="GB204" s="7"/>
      <c r="GC204" s="7"/>
      <c r="GD204" s="7"/>
      <c r="GE204" s="7"/>
      <c r="GF204" s="7"/>
      <c r="GG204" s="7"/>
      <c r="GH204" s="7"/>
      <c r="GI204" s="7"/>
      <c r="GJ204" s="7"/>
      <c r="GK204" s="7"/>
    </row>
    <row r="205" spans="1:193" ht="22.5" customHeight="1" x14ac:dyDescent="0.5">
      <c r="A205" s="22"/>
      <c r="B205" s="17" t="s">
        <v>13</v>
      </c>
      <c r="C205" s="23">
        <f>SUM(D205:J205)</f>
        <v>1576</v>
      </c>
      <c r="D205" s="37">
        <v>176</v>
      </c>
      <c r="E205" s="37">
        <v>162</v>
      </c>
      <c r="F205" s="37">
        <v>162</v>
      </c>
      <c r="G205" s="37">
        <v>218</v>
      </c>
      <c r="H205" s="37">
        <v>247</v>
      </c>
      <c r="I205" s="37">
        <v>284</v>
      </c>
      <c r="J205" s="38">
        <v>327</v>
      </c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7"/>
      <c r="DE205" s="7"/>
      <c r="DF205" s="7"/>
      <c r="DG205" s="7"/>
      <c r="DH205" s="7"/>
      <c r="DI205" s="7"/>
      <c r="DJ205" s="7"/>
      <c r="DK205" s="7"/>
      <c r="DL205" s="7"/>
      <c r="DM205" s="7"/>
      <c r="DN205" s="7"/>
      <c r="DO205" s="7"/>
      <c r="DP205" s="7"/>
      <c r="DQ205" s="7"/>
      <c r="DR205" s="7"/>
      <c r="DS205" s="7"/>
      <c r="DT205" s="7"/>
      <c r="DU205" s="7"/>
      <c r="DV205" s="7"/>
      <c r="DW205" s="7"/>
      <c r="DX205" s="7"/>
      <c r="DY205" s="7"/>
      <c r="DZ205" s="7"/>
      <c r="EA205" s="7"/>
      <c r="EB205" s="7"/>
      <c r="EC205" s="7"/>
      <c r="ED205" s="7"/>
      <c r="EE205" s="7"/>
      <c r="EF205" s="7"/>
      <c r="EG205" s="7"/>
      <c r="EH205" s="7"/>
      <c r="EI205" s="7"/>
      <c r="EJ205" s="7"/>
      <c r="EK205" s="7"/>
      <c r="EL205" s="7"/>
      <c r="EM205" s="7"/>
      <c r="EN205" s="7"/>
      <c r="EO205" s="7"/>
      <c r="EP205" s="7"/>
      <c r="EQ205" s="7"/>
      <c r="ER205" s="7"/>
      <c r="ES205" s="7"/>
      <c r="ET205" s="7"/>
      <c r="EU205" s="7"/>
      <c r="EV205" s="7"/>
      <c r="EW205" s="7"/>
      <c r="EX205" s="7"/>
      <c r="EY205" s="7"/>
      <c r="EZ205" s="7"/>
      <c r="FA205" s="7"/>
      <c r="FB205" s="7"/>
      <c r="FC205" s="7"/>
      <c r="FD205" s="7"/>
      <c r="FE205" s="7"/>
      <c r="FF205" s="7"/>
      <c r="FG205" s="7"/>
      <c r="FH205" s="7"/>
      <c r="FI205" s="7"/>
      <c r="FJ205" s="7"/>
      <c r="FK205" s="7"/>
      <c r="FL205" s="7"/>
      <c r="FM205" s="7"/>
      <c r="FN205" s="7"/>
      <c r="FO205" s="7"/>
      <c r="FP205" s="7"/>
      <c r="FQ205" s="7"/>
      <c r="FR205" s="7"/>
      <c r="FS205" s="7"/>
      <c r="FT205" s="7"/>
      <c r="FU205" s="7"/>
      <c r="FV205" s="7"/>
      <c r="FW205" s="7"/>
      <c r="FX205" s="7"/>
      <c r="FY205" s="7"/>
      <c r="FZ205" s="7"/>
      <c r="GA205" s="7"/>
      <c r="GB205" s="7"/>
      <c r="GC205" s="7"/>
      <c r="GD205" s="7"/>
      <c r="GE205" s="7"/>
      <c r="GF205" s="7"/>
      <c r="GG205" s="7"/>
      <c r="GH205" s="7"/>
      <c r="GI205" s="7"/>
      <c r="GJ205" s="7"/>
      <c r="GK205" s="7"/>
    </row>
    <row r="206" spans="1:193" ht="22.5" customHeight="1" x14ac:dyDescent="0.5">
      <c r="A206" s="22"/>
      <c r="B206" s="17"/>
      <c r="C206" s="39" t="s">
        <v>2</v>
      </c>
      <c r="D206" s="27">
        <f t="shared" ref="D206:J206" si="98">ROUND(D204/D205,5)</f>
        <v>0</v>
      </c>
      <c r="E206" s="27">
        <f t="shared" si="98"/>
        <v>2.469E-2</v>
      </c>
      <c r="F206" s="27">
        <f t="shared" si="98"/>
        <v>3.7039999999999997E-2</v>
      </c>
      <c r="G206" s="27">
        <f t="shared" si="98"/>
        <v>3.6700000000000003E-2</v>
      </c>
      <c r="H206" s="27">
        <f t="shared" si="98"/>
        <v>5.2630000000000003E-2</v>
      </c>
      <c r="I206" s="27">
        <f t="shared" si="98"/>
        <v>0</v>
      </c>
      <c r="J206" s="28">
        <f t="shared" si="98"/>
        <v>3.0599999999999998E-3</v>
      </c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7"/>
      <c r="CW206" s="7"/>
      <c r="CX206" s="7"/>
      <c r="CY206" s="7"/>
      <c r="CZ206" s="7"/>
      <c r="DA206" s="7"/>
      <c r="DB206" s="7"/>
      <c r="DC206" s="7"/>
      <c r="DD206" s="7"/>
      <c r="DE206" s="7"/>
      <c r="DF206" s="7"/>
      <c r="DG206" s="7"/>
      <c r="DH206" s="7"/>
      <c r="DI206" s="7"/>
      <c r="DJ206" s="7"/>
      <c r="DK206" s="7"/>
      <c r="DL206" s="7"/>
      <c r="DM206" s="7"/>
      <c r="DN206" s="7"/>
      <c r="DO206" s="7"/>
      <c r="DP206" s="7"/>
      <c r="DQ206" s="7"/>
      <c r="DR206" s="7"/>
      <c r="DS206" s="7"/>
      <c r="DT206" s="7"/>
      <c r="DU206" s="7"/>
      <c r="DV206" s="7"/>
      <c r="DW206" s="7"/>
      <c r="DX206" s="7"/>
      <c r="DY206" s="7"/>
      <c r="DZ206" s="7"/>
      <c r="EA206" s="7"/>
      <c r="EB206" s="7"/>
      <c r="EC206" s="7"/>
      <c r="ED206" s="7"/>
      <c r="EE206" s="7"/>
      <c r="EF206" s="7"/>
      <c r="EG206" s="7"/>
      <c r="EH206" s="7"/>
      <c r="EI206" s="7"/>
      <c r="EJ206" s="7"/>
      <c r="EK206" s="7"/>
      <c r="EL206" s="7"/>
      <c r="EM206" s="7"/>
      <c r="EN206" s="7"/>
      <c r="EO206" s="7"/>
      <c r="EP206" s="7"/>
      <c r="EQ206" s="7"/>
      <c r="ER206" s="7"/>
      <c r="ES206" s="7"/>
      <c r="ET206" s="7"/>
      <c r="EU206" s="7"/>
      <c r="EV206" s="7"/>
      <c r="EW206" s="7"/>
      <c r="EX206" s="7"/>
      <c r="EY206" s="7"/>
      <c r="EZ206" s="7"/>
      <c r="FA206" s="7"/>
      <c r="FB206" s="7"/>
      <c r="FC206" s="7"/>
      <c r="FD206" s="7"/>
      <c r="FE206" s="7"/>
      <c r="FF206" s="7"/>
      <c r="FG206" s="7"/>
      <c r="FH206" s="7"/>
      <c r="FI206" s="7"/>
      <c r="FJ206" s="7"/>
      <c r="FK206" s="7"/>
      <c r="FL206" s="7"/>
      <c r="FM206" s="7"/>
      <c r="FN206" s="7"/>
      <c r="FO206" s="7"/>
      <c r="FP206" s="7"/>
      <c r="FQ206" s="7"/>
      <c r="FR206" s="7"/>
      <c r="FS206" s="7"/>
      <c r="FT206" s="7"/>
      <c r="FU206" s="7"/>
      <c r="FV206" s="7"/>
      <c r="FW206" s="7"/>
      <c r="FX206" s="7"/>
      <c r="FY206" s="7"/>
      <c r="FZ206" s="7"/>
      <c r="GA206" s="7"/>
      <c r="GB206" s="7"/>
      <c r="GC206" s="7"/>
      <c r="GD206" s="7"/>
      <c r="GE206" s="7"/>
      <c r="GF206" s="7"/>
      <c r="GG206" s="7"/>
      <c r="GH206" s="7"/>
      <c r="GI206" s="7"/>
      <c r="GJ206" s="7"/>
      <c r="GK206" s="7"/>
    </row>
    <row r="207" spans="1:193" ht="22.5" customHeight="1" x14ac:dyDescent="0.5">
      <c r="A207" s="63"/>
      <c r="B207" s="41" t="s">
        <v>14</v>
      </c>
      <c r="C207" s="42">
        <f>SUM(D207+E207+F207+G207+H207+I207+J207)</f>
        <v>0.77059999999999995</v>
      </c>
      <c r="D207" s="43">
        <f t="shared" ref="D207:J207" si="99">ROUND(D206*5,5)</f>
        <v>0</v>
      </c>
      <c r="E207" s="43">
        <f t="shared" si="99"/>
        <v>0.12345</v>
      </c>
      <c r="F207" s="43">
        <f t="shared" si="99"/>
        <v>0.1852</v>
      </c>
      <c r="G207" s="43">
        <f t="shared" si="99"/>
        <v>0.1835</v>
      </c>
      <c r="H207" s="43">
        <f t="shared" si="99"/>
        <v>0.26315</v>
      </c>
      <c r="I207" s="43">
        <f t="shared" si="99"/>
        <v>0</v>
      </c>
      <c r="J207" s="44">
        <f t="shared" si="99"/>
        <v>1.5299999999999999E-2</v>
      </c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7"/>
      <c r="CV207" s="7"/>
      <c r="CW207" s="7"/>
      <c r="CX207" s="7"/>
      <c r="CY207" s="7"/>
      <c r="CZ207" s="7"/>
      <c r="DA207" s="7"/>
      <c r="DB207" s="7"/>
      <c r="DC207" s="7"/>
      <c r="DD207" s="7"/>
      <c r="DE207" s="7"/>
      <c r="DF207" s="7"/>
      <c r="DG207" s="7"/>
      <c r="DH207" s="7"/>
      <c r="DI207" s="7"/>
      <c r="DJ207" s="7"/>
      <c r="DK207" s="7"/>
      <c r="DL207" s="7"/>
      <c r="DM207" s="7"/>
      <c r="DN207" s="7"/>
      <c r="DO207" s="7"/>
      <c r="DP207" s="7"/>
      <c r="DQ207" s="7"/>
      <c r="DR207" s="7"/>
      <c r="DS207" s="7"/>
      <c r="DT207" s="7"/>
      <c r="DU207" s="7"/>
      <c r="DV207" s="7"/>
      <c r="DW207" s="7"/>
      <c r="DX207" s="7"/>
      <c r="DY207" s="7"/>
      <c r="DZ207" s="7"/>
      <c r="EA207" s="7"/>
      <c r="EB207" s="7"/>
      <c r="EC207" s="7"/>
      <c r="ED207" s="7"/>
      <c r="EE207" s="7"/>
      <c r="EF207" s="7"/>
      <c r="EG207" s="7"/>
      <c r="EH207" s="7"/>
      <c r="EI207" s="7"/>
      <c r="EJ207" s="7"/>
      <c r="EK207" s="7"/>
      <c r="EL207" s="7"/>
      <c r="EM207" s="7"/>
      <c r="EN207" s="7"/>
      <c r="EO207" s="7"/>
      <c r="EP207" s="7"/>
      <c r="EQ207" s="7"/>
      <c r="ER207" s="7"/>
      <c r="ES207" s="7"/>
      <c r="ET207" s="7"/>
      <c r="EU207" s="7"/>
      <c r="EV207" s="7"/>
      <c r="EW207" s="7"/>
      <c r="EX207" s="7"/>
      <c r="EY207" s="7"/>
      <c r="EZ207" s="7"/>
      <c r="FA207" s="7"/>
      <c r="FB207" s="7"/>
      <c r="FC207" s="7"/>
      <c r="FD207" s="7"/>
      <c r="FE207" s="7"/>
      <c r="FF207" s="7"/>
      <c r="FG207" s="7"/>
      <c r="FH207" s="7"/>
      <c r="FI207" s="7"/>
      <c r="FJ207" s="7"/>
      <c r="FK207" s="7"/>
      <c r="FL207" s="7"/>
      <c r="FM207" s="7"/>
      <c r="FN207" s="7"/>
      <c r="FO207" s="7"/>
      <c r="FP207" s="7"/>
      <c r="FQ207" s="7"/>
      <c r="FR207" s="7"/>
      <c r="FS207" s="7"/>
      <c r="FT207" s="7"/>
      <c r="FU207" s="7"/>
      <c r="FV207" s="7"/>
      <c r="FW207" s="7"/>
      <c r="FX207" s="7"/>
      <c r="FY207" s="7"/>
      <c r="FZ207" s="7"/>
      <c r="GA207" s="7"/>
      <c r="GB207" s="7"/>
      <c r="GC207" s="7"/>
      <c r="GD207" s="7"/>
      <c r="GE207" s="7"/>
      <c r="GF207" s="7"/>
      <c r="GG207" s="7"/>
      <c r="GH207" s="7"/>
      <c r="GI207" s="7"/>
      <c r="GJ207" s="7"/>
      <c r="GK207" s="7"/>
    </row>
    <row r="208" spans="1:193" ht="22.5" customHeight="1" x14ac:dyDescent="0.5">
      <c r="A208" s="33" t="s">
        <v>66</v>
      </c>
      <c r="B208" s="34" t="s">
        <v>12</v>
      </c>
      <c r="C208" s="18">
        <f>D208+E208+F208+G208+H208+I208+J208</f>
        <v>19</v>
      </c>
      <c r="D208" s="65" t="s">
        <v>93</v>
      </c>
      <c r="E208" s="65">
        <v>4</v>
      </c>
      <c r="F208" s="65">
        <v>6</v>
      </c>
      <c r="G208" s="65">
        <v>5</v>
      </c>
      <c r="H208" s="65">
        <v>3</v>
      </c>
      <c r="I208" s="65">
        <v>1</v>
      </c>
      <c r="J208" s="66" t="s">
        <v>93</v>
      </c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7"/>
      <c r="CV208" s="7"/>
      <c r="CW208" s="7"/>
      <c r="CX208" s="7"/>
      <c r="CY208" s="7"/>
      <c r="CZ208" s="7"/>
      <c r="DA208" s="7"/>
      <c r="DB208" s="7"/>
      <c r="DC208" s="7"/>
      <c r="DD208" s="7"/>
      <c r="DE208" s="7"/>
      <c r="DF208" s="7"/>
      <c r="DG208" s="7"/>
      <c r="DH208" s="7"/>
      <c r="DI208" s="7"/>
      <c r="DJ208" s="7"/>
      <c r="DK208" s="7"/>
      <c r="DL208" s="7"/>
      <c r="DM208" s="7"/>
      <c r="DN208" s="7"/>
      <c r="DO208" s="7"/>
      <c r="DP208" s="7"/>
      <c r="DQ208" s="7"/>
      <c r="DR208" s="7"/>
      <c r="DS208" s="7"/>
      <c r="DT208" s="7"/>
      <c r="DU208" s="7"/>
      <c r="DV208" s="7"/>
      <c r="DW208" s="7"/>
      <c r="DX208" s="7"/>
      <c r="DY208" s="7"/>
      <c r="DZ208" s="7"/>
      <c r="EA208" s="7"/>
      <c r="EB208" s="7"/>
      <c r="EC208" s="7"/>
      <c r="ED208" s="7"/>
      <c r="EE208" s="7"/>
      <c r="EF208" s="7"/>
      <c r="EG208" s="7"/>
      <c r="EH208" s="7"/>
      <c r="EI208" s="7"/>
      <c r="EJ208" s="7"/>
      <c r="EK208" s="7"/>
      <c r="EL208" s="7"/>
      <c r="EM208" s="7"/>
      <c r="EN208" s="7"/>
      <c r="EO208" s="7"/>
      <c r="EP208" s="7"/>
      <c r="EQ208" s="7"/>
      <c r="ER208" s="7"/>
      <c r="ES208" s="7"/>
      <c r="ET208" s="7"/>
      <c r="EU208" s="7"/>
      <c r="EV208" s="7"/>
      <c r="EW208" s="7"/>
      <c r="EX208" s="7"/>
      <c r="EY208" s="7"/>
      <c r="EZ208" s="7"/>
      <c r="FA208" s="7"/>
      <c r="FB208" s="7"/>
      <c r="FC208" s="7"/>
      <c r="FD208" s="7"/>
      <c r="FE208" s="7"/>
      <c r="FF208" s="7"/>
      <c r="FG208" s="7"/>
      <c r="FH208" s="7"/>
      <c r="FI208" s="7"/>
      <c r="FJ208" s="7"/>
      <c r="FK208" s="7"/>
      <c r="FL208" s="7"/>
      <c r="FM208" s="7"/>
      <c r="FN208" s="7"/>
      <c r="FO208" s="7"/>
      <c r="FP208" s="7"/>
      <c r="FQ208" s="7"/>
      <c r="FR208" s="7"/>
      <c r="FS208" s="7"/>
      <c r="FT208" s="7"/>
      <c r="FU208" s="7"/>
      <c r="FV208" s="7"/>
      <c r="FW208" s="7"/>
      <c r="FX208" s="7"/>
      <c r="FY208" s="7"/>
      <c r="FZ208" s="7"/>
      <c r="GA208" s="7"/>
      <c r="GB208" s="7"/>
      <c r="GC208" s="7"/>
      <c r="GD208" s="7"/>
      <c r="GE208" s="7"/>
      <c r="GF208" s="7"/>
      <c r="GG208" s="7"/>
      <c r="GH208" s="7"/>
      <c r="GI208" s="7"/>
      <c r="GJ208" s="7"/>
      <c r="GK208" s="7"/>
    </row>
    <row r="209" spans="1:193" ht="22.5" customHeight="1" x14ac:dyDescent="0.5">
      <c r="A209" s="22"/>
      <c r="B209" s="17" t="s">
        <v>13</v>
      </c>
      <c r="C209" s="23">
        <f>SUM(D209:J209)</f>
        <v>924</v>
      </c>
      <c r="D209" s="37">
        <v>135</v>
      </c>
      <c r="E209" s="37">
        <v>117</v>
      </c>
      <c r="F209" s="37">
        <v>100</v>
      </c>
      <c r="G209" s="37">
        <v>102</v>
      </c>
      <c r="H209" s="37">
        <v>103</v>
      </c>
      <c r="I209" s="37">
        <v>164</v>
      </c>
      <c r="J209" s="38">
        <v>203</v>
      </c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7"/>
      <c r="CV209" s="7"/>
      <c r="CW209" s="7"/>
      <c r="CX209" s="7"/>
      <c r="CY209" s="7"/>
      <c r="CZ209" s="7"/>
      <c r="DA209" s="7"/>
      <c r="DB209" s="7"/>
      <c r="DC209" s="7"/>
      <c r="DD209" s="7"/>
      <c r="DE209" s="7"/>
      <c r="DF209" s="7"/>
      <c r="DG209" s="7"/>
      <c r="DH209" s="7"/>
      <c r="DI209" s="7"/>
      <c r="DJ209" s="7"/>
      <c r="DK209" s="7"/>
      <c r="DL209" s="7"/>
      <c r="DM209" s="7"/>
      <c r="DN209" s="7"/>
      <c r="DO209" s="7"/>
      <c r="DP209" s="7"/>
      <c r="DQ209" s="7"/>
      <c r="DR209" s="7"/>
      <c r="DS209" s="7"/>
      <c r="DT209" s="7"/>
      <c r="DU209" s="7"/>
      <c r="DV209" s="7"/>
      <c r="DW209" s="7"/>
      <c r="DX209" s="7"/>
      <c r="DY209" s="7"/>
      <c r="DZ209" s="7"/>
      <c r="EA209" s="7"/>
      <c r="EB209" s="7"/>
      <c r="EC209" s="7"/>
      <c r="ED209" s="7"/>
      <c r="EE209" s="7"/>
      <c r="EF209" s="7"/>
      <c r="EG209" s="7"/>
      <c r="EH209" s="7"/>
      <c r="EI209" s="7"/>
      <c r="EJ209" s="7"/>
      <c r="EK209" s="7"/>
      <c r="EL209" s="7"/>
      <c r="EM209" s="7"/>
      <c r="EN209" s="7"/>
      <c r="EO209" s="7"/>
      <c r="EP209" s="7"/>
      <c r="EQ209" s="7"/>
      <c r="ER209" s="7"/>
      <c r="ES209" s="7"/>
      <c r="ET209" s="7"/>
      <c r="EU209" s="7"/>
      <c r="EV209" s="7"/>
      <c r="EW209" s="7"/>
      <c r="EX209" s="7"/>
      <c r="EY209" s="7"/>
      <c r="EZ209" s="7"/>
      <c r="FA209" s="7"/>
      <c r="FB209" s="7"/>
      <c r="FC209" s="7"/>
      <c r="FD209" s="7"/>
      <c r="FE209" s="7"/>
      <c r="FF209" s="7"/>
      <c r="FG209" s="7"/>
      <c r="FH209" s="7"/>
      <c r="FI209" s="7"/>
      <c r="FJ209" s="7"/>
      <c r="FK209" s="7"/>
      <c r="FL209" s="7"/>
      <c r="FM209" s="7"/>
      <c r="FN209" s="7"/>
      <c r="FO209" s="7"/>
      <c r="FP209" s="7"/>
      <c r="FQ209" s="7"/>
      <c r="FR209" s="7"/>
      <c r="FS209" s="7"/>
      <c r="FT209" s="7"/>
      <c r="FU209" s="7"/>
      <c r="FV209" s="7"/>
      <c r="FW209" s="7"/>
      <c r="FX209" s="7"/>
      <c r="FY209" s="7"/>
      <c r="FZ209" s="7"/>
      <c r="GA209" s="7"/>
      <c r="GB209" s="7"/>
      <c r="GC209" s="7"/>
      <c r="GD209" s="7"/>
      <c r="GE209" s="7"/>
      <c r="GF209" s="7"/>
      <c r="GG209" s="7"/>
      <c r="GH209" s="7"/>
      <c r="GI209" s="7"/>
      <c r="GJ209" s="7"/>
      <c r="GK209" s="7"/>
    </row>
    <row r="210" spans="1:193" ht="22.5" customHeight="1" x14ac:dyDescent="0.5">
      <c r="A210" s="22"/>
      <c r="B210" s="17"/>
      <c r="C210" s="39"/>
      <c r="D210" s="27">
        <f t="shared" ref="D210:J210" si="100">ROUND(D208/D209,5)</f>
        <v>0</v>
      </c>
      <c r="E210" s="27">
        <f t="shared" si="100"/>
        <v>3.4189999999999998E-2</v>
      </c>
      <c r="F210" s="27">
        <f t="shared" si="100"/>
        <v>0.06</v>
      </c>
      <c r="G210" s="27">
        <f t="shared" si="100"/>
        <v>4.9020000000000001E-2</v>
      </c>
      <c r="H210" s="27">
        <f t="shared" si="100"/>
        <v>2.913E-2</v>
      </c>
      <c r="I210" s="27">
        <f t="shared" si="100"/>
        <v>6.1000000000000004E-3</v>
      </c>
      <c r="J210" s="28">
        <f t="shared" si="100"/>
        <v>0</v>
      </c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7"/>
      <c r="CV210" s="7"/>
      <c r="CW210" s="7"/>
      <c r="CX210" s="7"/>
      <c r="CY210" s="7"/>
      <c r="CZ210" s="7"/>
      <c r="DA210" s="7"/>
      <c r="DB210" s="7"/>
      <c r="DC210" s="7"/>
      <c r="DD210" s="7"/>
      <c r="DE210" s="7"/>
      <c r="DF210" s="7"/>
      <c r="DG210" s="7"/>
      <c r="DH210" s="7"/>
      <c r="DI210" s="7"/>
      <c r="DJ210" s="7"/>
      <c r="DK210" s="7"/>
      <c r="DL210" s="7"/>
      <c r="DM210" s="7"/>
      <c r="DN210" s="7"/>
      <c r="DO210" s="7"/>
      <c r="DP210" s="7"/>
      <c r="DQ210" s="7"/>
      <c r="DR210" s="7"/>
      <c r="DS210" s="7"/>
      <c r="DT210" s="7"/>
      <c r="DU210" s="7"/>
      <c r="DV210" s="7"/>
      <c r="DW210" s="7"/>
      <c r="DX210" s="7"/>
      <c r="DY210" s="7"/>
      <c r="DZ210" s="7"/>
      <c r="EA210" s="7"/>
      <c r="EB210" s="7"/>
      <c r="EC210" s="7"/>
      <c r="ED210" s="7"/>
      <c r="EE210" s="7"/>
      <c r="EF210" s="7"/>
      <c r="EG210" s="7"/>
      <c r="EH210" s="7"/>
      <c r="EI210" s="7"/>
      <c r="EJ210" s="7"/>
      <c r="EK210" s="7"/>
      <c r="EL210" s="7"/>
      <c r="EM210" s="7"/>
      <c r="EN210" s="7"/>
      <c r="EO210" s="7"/>
      <c r="EP210" s="7"/>
      <c r="EQ210" s="7"/>
      <c r="ER210" s="7"/>
      <c r="ES210" s="7"/>
      <c r="ET210" s="7"/>
      <c r="EU210" s="7"/>
      <c r="EV210" s="7"/>
      <c r="EW210" s="7"/>
      <c r="EX210" s="7"/>
      <c r="EY210" s="7"/>
      <c r="EZ210" s="7"/>
      <c r="FA210" s="7"/>
      <c r="FB210" s="7"/>
      <c r="FC210" s="7"/>
      <c r="FD210" s="7"/>
      <c r="FE210" s="7"/>
      <c r="FF210" s="7"/>
      <c r="FG210" s="7"/>
      <c r="FH210" s="7"/>
      <c r="FI210" s="7"/>
      <c r="FJ210" s="7"/>
      <c r="FK210" s="7"/>
      <c r="FL210" s="7"/>
      <c r="FM210" s="7"/>
      <c r="FN210" s="7"/>
      <c r="FO210" s="7"/>
      <c r="FP210" s="7"/>
      <c r="FQ210" s="7"/>
      <c r="FR210" s="7"/>
      <c r="FS210" s="7"/>
      <c r="FT210" s="7"/>
      <c r="FU210" s="7"/>
      <c r="FV210" s="7"/>
      <c r="FW210" s="7"/>
      <c r="FX210" s="7"/>
      <c r="FY210" s="7"/>
      <c r="FZ210" s="7"/>
      <c r="GA210" s="7"/>
      <c r="GB210" s="7"/>
      <c r="GC210" s="7"/>
      <c r="GD210" s="7"/>
      <c r="GE210" s="7"/>
      <c r="GF210" s="7"/>
      <c r="GG210" s="7"/>
      <c r="GH210" s="7"/>
      <c r="GI210" s="7"/>
      <c r="GJ210" s="7"/>
      <c r="GK210" s="7"/>
    </row>
    <row r="211" spans="1:193" ht="22.5" customHeight="1" x14ac:dyDescent="0.5">
      <c r="A211" s="63"/>
      <c r="B211" s="41" t="s">
        <v>14</v>
      </c>
      <c r="C211" s="42">
        <f>SUM(D211+E211+F211+G211+H211+I211+J211)</f>
        <v>0.89219999999999988</v>
      </c>
      <c r="D211" s="43">
        <f t="shared" ref="D211:J211" si="101">ROUND(D210*5,5)</f>
        <v>0</v>
      </c>
      <c r="E211" s="43">
        <f t="shared" si="101"/>
        <v>0.17094999999999999</v>
      </c>
      <c r="F211" s="43">
        <f t="shared" si="101"/>
        <v>0.3</v>
      </c>
      <c r="G211" s="43">
        <f t="shared" si="101"/>
        <v>0.24510000000000001</v>
      </c>
      <c r="H211" s="43">
        <f t="shared" si="101"/>
        <v>0.14565</v>
      </c>
      <c r="I211" s="43">
        <f t="shared" si="101"/>
        <v>3.0499999999999999E-2</v>
      </c>
      <c r="J211" s="44">
        <f t="shared" si="101"/>
        <v>0</v>
      </c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7"/>
      <c r="CV211" s="7"/>
      <c r="CW211" s="7"/>
      <c r="CX211" s="7"/>
      <c r="CY211" s="7"/>
      <c r="CZ211" s="7"/>
      <c r="DA211" s="7"/>
      <c r="DB211" s="7"/>
      <c r="DC211" s="7"/>
      <c r="DD211" s="7"/>
      <c r="DE211" s="7"/>
      <c r="DF211" s="7"/>
      <c r="DG211" s="7"/>
      <c r="DH211" s="7"/>
      <c r="DI211" s="7"/>
      <c r="DJ211" s="7"/>
      <c r="DK211" s="7"/>
      <c r="DL211" s="7"/>
      <c r="DM211" s="7"/>
      <c r="DN211" s="7"/>
      <c r="DO211" s="7"/>
      <c r="DP211" s="7"/>
      <c r="DQ211" s="7"/>
      <c r="DR211" s="7"/>
      <c r="DS211" s="7"/>
      <c r="DT211" s="7"/>
      <c r="DU211" s="7"/>
      <c r="DV211" s="7"/>
      <c r="DW211" s="7"/>
      <c r="DX211" s="7"/>
      <c r="DY211" s="7"/>
      <c r="DZ211" s="7"/>
      <c r="EA211" s="7"/>
      <c r="EB211" s="7"/>
      <c r="EC211" s="7"/>
      <c r="ED211" s="7"/>
      <c r="EE211" s="7"/>
      <c r="EF211" s="7"/>
      <c r="EG211" s="7"/>
      <c r="EH211" s="7"/>
      <c r="EI211" s="7"/>
      <c r="EJ211" s="7"/>
      <c r="EK211" s="7"/>
      <c r="EL211" s="7"/>
      <c r="EM211" s="7"/>
      <c r="EN211" s="7"/>
      <c r="EO211" s="7"/>
      <c r="EP211" s="7"/>
      <c r="EQ211" s="7"/>
      <c r="ER211" s="7"/>
      <c r="ES211" s="7"/>
      <c r="ET211" s="7"/>
      <c r="EU211" s="7"/>
      <c r="EV211" s="7"/>
      <c r="EW211" s="7"/>
      <c r="EX211" s="7"/>
      <c r="EY211" s="7"/>
      <c r="EZ211" s="7"/>
      <c r="FA211" s="7"/>
      <c r="FB211" s="7"/>
      <c r="FC211" s="7"/>
      <c r="FD211" s="7"/>
      <c r="FE211" s="7"/>
      <c r="FF211" s="7"/>
      <c r="FG211" s="7"/>
      <c r="FH211" s="7"/>
      <c r="FI211" s="7"/>
      <c r="FJ211" s="7"/>
      <c r="FK211" s="7"/>
      <c r="FL211" s="7"/>
      <c r="FM211" s="7"/>
      <c r="FN211" s="7"/>
      <c r="FO211" s="7"/>
      <c r="FP211" s="7"/>
      <c r="FQ211" s="7"/>
      <c r="FR211" s="7"/>
      <c r="FS211" s="7"/>
      <c r="FT211" s="7"/>
      <c r="FU211" s="7"/>
      <c r="FV211" s="7"/>
      <c r="FW211" s="7"/>
      <c r="FX211" s="7"/>
      <c r="FY211" s="7"/>
      <c r="FZ211" s="7"/>
      <c r="GA211" s="7"/>
      <c r="GB211" s="7"/>
      <c r="GC211" s="7"/>
      <c r="GD211" s="7"/>
      <c r="GE211" s="7"/>
      <c r="GF211" s="7"/>
      <c r="GG211" s="7"/>
      <c r="GH211" s="7"/>
      <c r="GI211" s="7"/>
      <c r="GJ211" s="7"/>
      <c r="GK211" s="7"/>
    </row>
    <row r="212" spans="1:193" ht="22.5" customHeight="1" x14ac:dyDescent="0.5">
      <c r="A212" s="33" t="s">
        <v>67</v>
      </c>
      <c r="B212" s="34" t="s">
        <v>12</v>
      </c>
      <c r="C212" s="18">
        <f>D212+E212+F212+G212+H212+I212+J212</f>
        <v>22</v>
      </c>
      <c r="D212" s="65">
        <v>1</v>
      </c>
      <c r="E212" s="65">
        <v>1</v>
      </c>
      <c r="F212" s="65">
        <v>8</v>
      </c>
      <c r="G212" s="65">
        <v>8</v>
      </c>
      <c r="H212" s="65">
        <v>2</v>
      </c>
      <c r="I212" s="64">
        <v>2</v>
      </c>
      <c r="J212" s="66" t="s">
        <v>93</v>
      </c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  <c r="CU212" s="7"/>
      <c r="CV212" s="7"/>
      <c r="CW212" s="7"/>
      <c r="CX212" s="7"/>
      <c r="CY212" s="7"/>
      <c r="CZ212" s="7"/>
      <c r="DA212" s="7"/>
      <c r="DB212" s="7"/>
      <c r="DC212" s="7"/>
      <c r="DD212" s="7"/>
      <c r="DE212" s="7"/>
      <c r="DF212" s="7"/>
      <c r="DG212" s="7"/>
      <c r="DH212" s="7"/>
      <c r="DI212" s="7"/>
      <c r="DJ212" s="7"/>
      <c r="DK212" s="7"/>
      <c r="DL212" s="7"/>
      <c r="DM212" s="7"/>
      <c r="DN212" s="7"/>
      <c r="DO212" s="7"/>
      <c r="DP212" s="7"/>
      <c r="DQ212" s="7"/>
      <c r="DR212" s="7"/>
      <c r="DS212" s="7"/>
      <c r="DT212" s="7"/>
      <c r="DU212" s="7"/>
      <c r="DV212" s="7"/>
      <c r="DW212" s="7"/>
      <c r="DX212" s="7"/>
      <c r="DY212" s="7"/>
      <c r="DZ212" s="7"/>
      <c r="EA212" s="7"/>
      <c r="EB212" s="7"/>
      <c r="EC212" s="7"/>
      <c r="ED212" s="7"/>
      <c r="EE212" s="7"/>
      <c r="EF212" s="7"/>
      <c r="EG212" s="7"/>
      <c r="EH212" s="7"/>
      <c r="EI212" s="7"/>
      <c r="EJ212" s="7"/>
      <c r="EK212" s="7"/>
      <c r="EL212" s="7"/>
      <c r="EM212" s="7"/>
      <c r="EN212" s="7"/>
      <c r="EO212" s="7"/>
      <c r="EP212" s="7"/>
      <c r="EQ212" s="7"/>
      <c r="ER212" s="7"/>
      <c r="ES212" s="7"/>
      <c r="ET212" s="7"/>
      <c r="EU212" s="7"/>
      <c r="EV212" s="7"/>
      <c r="EW212" s="7"/>
      <c r="EX212" s="7"/>
      <c r="EY212" s="7"/>
      <c r="EZ212" s="7"/>
      <c r="FA212" s="7"/>
      <c r="FB212" s="7"/>
      <c r="FC212" s="7"/>
      <c r="FD212" s="7"/>
      <c r="FE212" s="7"/>
      <c r="FF212" s="7"/>
      <c r="FG212" s="7"/>
      <c r="FH212" s="7"/>
      <c r="FI212" s="7"/>
      <c r="FJ212" s="7"/>
      <c r="FK212" s="7"/>
      <c r="FL212" s="7"/>
      <c r="FM212" s="7"/>
      <c r="FN212" s="7"/>
      <c r="FO212" s="7"/>
      <c r="FP212" s="7"/>
      <c r="FQ212" s="7"/>
      <c r="FR212" s="7"/>
      <c r="FS212" s="7"/>
      <c r="FT212" s="7"/>
      <c r="FU212" s="7"/>
      <c r="FV212" s="7"/>
      <c r="FW212" s="7"/>
      <c r="FX212" s="7"/>
      <c r="FY212" s="7"/>
      <c r="FZ212" s="7"/>
      <c r="GA212" s="7"/>
      <c r="GB212" s="7"/>
      <c r="GC212" s="7"/>
      <c r="GD212" s="7"/>
      <c r="GE212" s="7"/>
      <c r="GF212" s="7"/>
      <c r="GG212" s="7"/>
      <c r="GH212" s="7"/>
      <c r="GI212" s="7"/>
      <c r="GJ212" s="7"/>
      <c r="GK212" s="7"/>
    </row>
    <row r="213" spans="1:193" ht="22.5" customHeight="1" x14ac:dyDescent="0.5">
      <c r="A213" s="22"/>
      <c r="B213" s="17" t="s">
        <v>13</v>
      </c>
      <c r="C213" s="23">
        <f>SUM(D213:J213)</f>
        <v>1054</v>
      </c>
      <c r="D213" s="37">
        <v>154</v>
      </c>
      <c r="E213" s="37">
        <v>104</v>
      </c>
      <c r="F213" s="37">
        <v>136</v>
      </c>
      <c r="G213" s="37">
        <v>124</v>
      </c>
      <c r="H213" s="37">
        <v>146</v>
      </c>
      <c r="I213" s="37">
        <v>171</v>
      </c>
      <c r="J213" s="38">
        <v>219</v>
      </c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7"/>
      <c r="CV213" s="7"/>
      <c r="CW213" s="7"/>
      <c r="CX213" s="7"/>
      <c r="CY213" s="7"/>
      <c r="CZ213" s="7"/>
      <c r="DA213" s="7"/>
      <c r="DB213" s="7"/>
      <c r="DC213" s="7"/>
      <c r="DD213" s="7"/>
      <c r="DE213" s="7"/>
      <c r="DF213" s="7"/>
      <c r="DG213" s="7"/>
      <c r="DH213" s="7"/>
      <c r="DI213" s="7"/>
      <c r="DJ213" s="7"/>
      <c r="DK213" s="7"/>
      <c r="DL213" s="7"/>
      <c r="DM213" s="7"/>
      <c r="DN213" s="7"/>
      <c r="DO213" s="7"/>
      <c r="DP213" s="7"/>
      <c r="DQ213" s="7"/>
      <c r="DR213" s="7"/>
      <c r="DS213" s="7"/>
      <c r="DT213" s="7"/>
      <c r="DU213" s="7"/>
      <c r="DV213" s="7"/>
      <c r="DW213" s="7"/>
      <c r="DX213" s="7"/>
      <c r="DY213" s="7"/>
      <c r="DZ213" s="7"/>
      <c r="EA213" s="7"/>
      <c r="EB213" s="7"/>
      <c r="EC213" s="7"/>
      <c r="ED213" s="7"/>
      <c r="EE213" s="7"/>
      <c r="EF213" s="7"/>
      <c r="EG213" s="7"/>
      <c r="EH213" s="7"/>
      <c r="EI213" s="7"/>
      <c r="EJ213" s="7"/>
      <c r="EK213" s="7"/>
      <c r="EL213" s="7"/>
      <c r="EM213" s="7"/>
      <c r="EN213" s="7"/>
      <c r="EO213" s="7"/>
      <c r="EP213" s="7"/>
      <c r="EQ213" s="7"/>
      <c r="ER213" s="7"/>
      <c r="ES213" s="7"/>
      <c r="ET213" s="7"/>
      <c r="EU213" s="7"/>
      <c r="EV213" s="7"/>
      <c r="EW213" s="7"/>
      <c r="EX213" s="7"/>
      <c r="EY213" s="7"/>
      <c r="EZ213" s="7"/>
      <c r="FA213" s="7"/>
      <c r="FB213" s="7"/>
      <c r="FC213" s="7"/>
      <c r="FD213" s="7"/>
      <c r="FE213" s="7"/>
      <c r="FF213" s="7"/>
      <c r="FG213" s="7"/>
      <c r="FH213" s="7"/>
      <c r="FI213" s="7"/>
      <c r="FJ213" s="7"/>
      <c r="FK213" s="7"/>
      <c r="FL213" s="7"/>
      <c r="FM213" s="7"/>
      <c r="FN213" s="7"/>
      <c r="FO213" s="7"/>
      <c r="FP213" s="7"/>
      <c r="FQ213" s="7"/>
      <c r="FR213" s="7"/>
      <c r="FS213" s="7"/>
      <c r="FT213" s="7"/>
      <c r="FU213" s="7"/>
      <c r="FV213" s="7"/>
      <c r="FW213" s="7"/>
      <c r="FX213" s="7"/>
      <c r="FY213" s="7"/>
      <c r="FZ213" s="7"/>
      <c r="GA213" s="7"/>
      <c r="GB213" s="7"/>
      <c r="GC213" s="7"/>
      <c r="GD213" s="7"/>
      <c r="GE213" s="7"/>
      <c r="GF213" s="7"/>
      <c r="GG213" s="7"/>
      <c r="GH213" s="7"/>
      <c r="GI213" s="7"/>
      <c r="GJ213" s="7"/>
      <c r="GK213" s="7"/>
    </row>
    <row r="214" spans="1:193" ht="22.5" customHeight="1" x14ac:dyDescent="0.5">
      <c r="A214" s="22"/>
      <c r="B214" s="17"/>
      <c r="C214" s="39" t="s">
        <v>2</v>
      </c>
      <c r="D214" s="27">
        <f t="shared" ref="D214:J214" si="102">ROUND(D212/D213,5)</f>
        <v>6.4900000000000001E-3</v>
      </c>
      <c r="E214" s="27">
        <f t="shared" si="102"/>
        <v>9.6200000000000001E-3</v>
      </c>
      <c r="F214" s="27">
        <f t="shared" si="102"/>
        <v>5.8819999999999997E-2</v>
      </c>
      <c r="G214" s="27">
        <f t="shared" si="102"/>
        <v>6.4519999999999994E-2</v>
      </c>
      <c r="H214" s="27">
        <f t="shared" si="102"/>
        <v>1.37E-2</v>
      </c>
      <c r="I214" s="27">
        <f t="shared" si="102"/>
        <v>1.17E-2</v>
      </c>
      <c r="J214" s="28">
        <f t="shared" si="102"/>
        <v>0</v>
      </c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7"/>
      <c r="CV214" s="7"/>
      <c r="CW214" s="7"/>
      <c r="CX214" s="7"/>
      <c r="CY214" s="7"/>
      <c r="CZ214" s="7"/>
      <c r="DA214" s="7"/>
      <c r="DB214" s="7"/>
      <c r="DC214" s="7"/>
      <c r="DD214" s="7"/>
      <c r="DE214" s="7"/>
      <c r="DF214" s="7"/>
      <c r="DG214" s="7"/>
      <c r="DH214" s="7"/>
      <c r="DI214" s="7"/>
      <c r="DJ214" s="7"/>
      <c r="DK214" s="7"/>
      <c r="DL214" s="7"/>
      <c r="DM214" s="7"/>
      <c r="DN214" s="7"/>
      <c r="DO214" s="7"/>
      <c r="DP214" s="7"/>
      <c r="DQ214" s="7"/>
      <c r="DR214" s="7"/>
      <c r="DS214" s="7"/>
      <c r="DT214" s="7"/>
      <c r="DU214" s="7"/>
      <c r="DV214" s="7"/>
      <c r="DW214" s="7"/>
      <c r="DX214" s="7"/>
      <c r="DY214" s="7"/>
      <c r="DZ214" s="7"/>
      <c r="EA214" s="7"/>
      <c r="EB214" s="7"/>
      <c r="EC214" s="7"/>
      <c r="ED214" s="7"/>
      <c r="EE214" s="7"/>
      <c r="EF214" s="7"/>
      <c r="EG214" s="7"/>
      <c r="EH214" s="7"/>
      <c r="EI214" s="7"/>
      <c r="EJ214" s="7"/>
      <c r="EK214" s="7"/>
      <c r="EL214" s="7"/>
      <c r="EM214" s="7"/>
      <c r="EN214" s="7"/>
      <c r="EO214" s="7"/>
      <c r="EP214" s="7"/>
      <c r="EQ214" s="7"/>
      <c r="ER214" s="7"/>
      <c r="ES214" s="7"/>
      <c r="ET214" s="7"/>
      <c r="EU214" s="7"/>
      <c r="EV214" s="7"/>
      <c r="EW214" s="7"/>
      <c r="EX214" s="7"/>
      <c r="EY214" s="7"/>
      <c r="EZ214" s="7"/>
      <c r="FA214" s="7"/>
      <c r="FB214" s="7"/>
      <c r="FC214" s="7"/>
      <c r="FD214" s="7"/>
      <c r="FE214" s="7"/>
      <c r="FF214" s="7"/>
      <c r="FG214" s="7"/>
      <c r="FH214" s="7"/>
      <c r="FI214" s="7"/>
      <c r="FJ214" s="7"/>
      <c r="FK214" s="7"/>
      <c r="FL214" s="7"/>
      <c r="FM214" s="7"/>
      <c r="FN214" s="7"/>
      <c r="FO214" s="7"/>
      <c r="FP214" s="7"/>
      <c r="FQ214" s="7"/>
      <c r="FR214" s="7"/>
      <c r="FS214" s="7"/>
      <c r="FT214" s="7"/>
      <c r="FU214" s="7"/>
      <c r="FV214" s="7"/>
      <c r="FW214" s="7"/>
      <c r="FX214" s="7"/>
      <c r="FY214" s="7"/>
      <c r="FZ214" s="7"/>
      <c r="GA214" s="7"/>
      <c r="GB214" s="7"/>
      <c r="GC214" s="7"/>
      <c r="GD214" s="7"/>
      <c r="GE214" s="7"/>
      <c r="GF214" s="7"/>
      <c r="GG214" s="7"/>
      <c r="GH214" s="7"/>
      <c r="GI214" s="7"/>
      <c r="GJ214" s="7"/>
      <c r="GK214" s="7"/>
    </row>
    <row r="215" spans="1:193" ht="22.5" customHeight="1" x14ac:dyDescent="0.5">
      <c r="A215" s="63"/>
      <c r="B215" s="41" t="s">
        <v>14</v>
      </c>
      <c r="C215" s="42">
        <f>SUM(D215+E215+F215+G215+H215+I215+J215)</f>
        <v>0.82424999999999993</v>
      </c>
      <c r="D215" s="43">
        <f t="shared" ref="D215:J215" si="103">ROUND(D214*5,5)</f>
        <v>3.245E-2</v>
      </c>
      <c r="E215" s="43">
        <f t="shared" si="103"/>
        <v>4.8099999999999997E-2</v>
      </c>
      <c r="F215" s="43">
        <f t="shared" si="103"/>
        <v>0.29409999999999997</v>
      </c>
      <c r="G215" s="43">
        <f t="shared" si="103"/>
        <v>0.3226</v>
      </c>
      <c r="H215" s="43">
        <f t="shared" si="103"/>
        <v>6.8500000000000005E-2</v>
      </c>
      <c r="I215" s="43">
        <f t="shared" si="103"/>
        <v>5.8500000000000003E-2</v>
      </c>
      <c r="J215" s="44">
        <f t="shared" si="103"/>
        <v>0</v>
      </c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7"/>
      <c r="CV215" s="7"/>
      <c r="CW215" s="7"/>
      <c r="CX215" s="7"/>
      <c r="CY215" s="7"/>
      <c r="CZ215" s="7"/>
      <c r="DA215" s="7"/>
      <c r="DB215" s="7"/>
      <c r="DC215" s="7"/>
      <c r="DD215" s="7"/>
      <c r="DE215" s="7"/>
      <c r="DF215" s="7"/>
      <c r="DG215" s="7"/>
      <c r="DH215" s="7"/>
      <c r="DI215" s="7"/>
      <c r="DJ215" s="7"/>
      <c r="DK215" s="7"/>
      <c r="DL215" s="7"/>
      <c r="DM215" s="7"/>
      <c r="DN215" s="7"/>
      <c r="DO215" s="7"/>
      <c r="DP215" s="7"/>
      <c r="DQ215" s="7"/>
      <c r="DR215" s="7"/>
      <c r="DS215" s="7"/>
      <c r="DT215" s="7"/>
      <c r="DU215" s="7"/>
      <c r="DV215" s="7"/>
      <c r="DW215" s="7"/>
      <c r="DX215" s="7"/>
      <c r="DY215" s="7"/>
      <c r="DZ215" s="7"/>
      <c r="EA215" s="7"/>
      <c r="EB215" s="7"/>
      <c r="EC215" s="7"/>
      <c r="ED215" s="7"/>
      <c r="EE215" s="7"/>
      <c r="EF215" s="7"/>
      <c r="EG215" s="7"/>
      <c r="EH215" s="7"/>
      <c r="EI215" s="7"/>
      <c r="EJ215" s="7"/>
      <c r="EK215" s="7"/>
      <c r="EL215" s="7"/>
      <c r="EM215" s="7"/>
      <c r="EN215" s="7"/>
      <c r="EO215" s="7"/>
      <c r="EP215" s="7"/>
      <c r="EQ215" s="7"/>
      <c r="ER215" s="7"/>
      <c r="ES215" s="7"/>
      <c r="ET215" s="7"/>
      <c r="EU215" s="7"/>
      <c r="EV215" s="7"/>
      <c r="EW215" s="7"/>
      <c r="EX215" s="7"/>
      <c r="EY215" s="7"/>
      <c r="EZ215" s="7"/>
      <c r="FA215" s="7"/>
      <c r="FB215" s="7"/>
      <c r="FC215" s="7"/>
      <c r="FD215" s="7"/>
      <c r="FE215" s="7"/>
      <c r="FF215" s="7"/>
      <c r="FG215" s="7"/>
      <c r="FH215" s="7"/>
      <c r="FI215" s="7"/>
      <c r="FJ215" s="7"/>
      <c r="FK215" s="7"/>
      <c r="FL215" s="7"/>
      <c r="FM215" s="7"/>
      <c r="FN215" s="7"/>
      <c r="FO215" s="7"/>
      <c r="FP215" s="7"/>
      <c r="FQ215" s="7"/>
      <c r="FR215" s="7"/>
      <c r="FS215" s="7"/>
      <c r="FT215" s="7"/>
      <c r="FU215" s="7"/>
      <c r="FV215" s="7"/>
      <c r="FW215" s="7"/>
      <c r="FX215" s="7"/>
      <c r="FY215" s="7"/>
      <c r="FZ215" s="7"/>
      <c r="GA215" s="7"/>
      <c r="GB215" s="7"/>
      <c r="GC215" s="7"/>
      <c r="GD215" s="7"/>
      <c r="GE215" s="7"/>
      <c r="GF215" s="7"/>
      <c r="GG215" s="7"/>
      <c r="GH215" s="7"/>
      <c r="GI215" s="7"/>
      <c r="GJ215" s="7"/>
      <c r="GK215" s="7"/>
    </row>
    <row r="216" spans="1:193" ht="22.5" customHeight="1" x14ac:dyDescent="0.5">
      <c r="A216" s="33" t="s">
        <v>68</v>
      </c>
      <c r="B216" s="34" t="s">
        <v>12</v>
      </c>
      <c r="C216" s="18">
        <f>D216+E216+F216+G216+H216+I216+J216</f>
        <v>18</v>
      </c>
      <c r="D216" s="64">
        <v>1</v>
      </c>
      <c r="E216" s="65">
        <v>5</v>
      </c>
      <c r="F216" s="65">
        <v>4</v>
      </c>
      <c r="G216" s="65">
        <v>2</v>
      </c>
      <c r="H216" s="65">
        <v>5</v>
      </c>
      <c r="I216" s="65">
        <v>1</v>
      </c>
      <c r="J216" s="66" t="s">
        <v>93</v>
      </c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7"/>
      <c r="CV216" s="7"/>
      <c r="CW216" s="7"/>
      <c r="CX216" s="7"/>
      <c r="CY216" s="7"/>
      <c r="CZ216" s="7"/>
      <c r="DA216" s="7"/>
      <c r="DB216" s="7"/>
      <c r="DC216" s="7"/>
      <c r="DD216" s="7"/>
      <c r="DE216" s="7"/>
      <c r="DF216" s="7"/>
      <c r="DG216" s="7"/>
      <c r="DH216" s="7"/>
      <c r="DI216" s="7"/>
      <c r="DJ216" s="7"/>
      <c r="DK216" s="7"/>
      <c r="DL216" s="7"/>
      <c r="DM216" s="7"/>
      <c r="DN216" s="7"/>
      <c r="DO216" s="7"/>
      <c r="DP216" s="7"/>
      <c r="DQ216" s="7"/>
      <c r="DR216" s="7"/>
      <c r="DS216" s="7"/>
      <c r="DT216" s="7"/>
      <c r="DU216" s="7"/>
      <c r="DV216" s="7"/>
      <c r="DW216" s="7"/>
      <c r="DX216" s="7"/>
      <c r="DY216" s="7"/>
      <c r="DZ216" s="7"/>
      <c r="EA216" s="7"/>
      <c r="EB216" s="7"/>
      <c r="EC216" s="7"/>
      <c r="ED216" s="7"/>
      <c r="EE216" s="7"/>
      <c r="EF216" s="7"/>
      <c r="EG216" s="7"/>
      <c r="EH216" s="7"/>
      <c r="EI216" s="7"/>
      <c r="EJ216" s="7"/>
      <c r="EK216" s="7"/>
      <c r="EL216" s="7"/>
      <c r="EM216" s="7"/>
      <c r="EN216" s="7"/>
      <c r="EO216" s="7"/>
      <c r="EP216" s="7"/>
      <c r="EQ216" s="7"/>
      <c r="ER216" s="7"/>
      <c r="ES216" s="7"/>
      <c r="ET216" s="7"/>
      <c r="EU216" s="7"/>
      <c r="EV216" s="7"/>
      <c r="EW216" s="7"/>
      <c r="EX216" s="7"/>
      <c r="EY216" s="7"/>
      <c r="EZ216" s="7"/>
      <c r="FA216" s="7"/>
      <c r="FB216" s="7"/>
      <c r="FC216" s="7"/>
      <c r="FD216" s="7"/>
      <c r="FE216" s="7"/>
      <c r="FF216" s="7"/>
      <c r="FG216" s="7"/>
      <c r="FH216" s="7"/>
      <c r="FI216" s="7"/>
      <c r="FJ216" s="7"/>
      <c r="FK216" s="7"/>
      <c r="FL216" s="7"/>
      <c r="FM216" s="7"/>
      <c r="FN216" s="7"/>
      <c r="FO216" s="7"/>
      <c r="FP216" s="7"/>
      <c r="FQ216" s="7"/>
      <c r="FR216" s="7"/>
      <c r="FS216" s="7"/>
      <c r="FT216" s="7"/>
      <c r="FU216" s="7"/>
      <c r="FV216" s="7"/>
      <c r="FW216" s="7"/>
      <c r="FX216" s="7"/>
      <c r="FY216" s="7"/>
      <c r="FZ216" s="7"/>
      <c r="GA216" s="7"/>
      <c r="GB216" s="7"/>
      <c r="GC216" s="7"/>
      <c r="GD216" s="7"/>
      <c r="GE216" s="7"/>
      <c r="GF216" s="7"/>
      <c r="GG216" s="7"/>
      <c r="GH216" s="7"/>
      <c r="GI216" s="7"/>
      <c r="GJ216" s="7"/>
      <c r="GK216" s="7"/>
    </row>
    <row r="217" spans="1:193" ht="22.5" customHeight="1" x14ac:dyDescent="0.5">
      <c r="A217" s="22"/>
      <c r="B217" s="17" t="s">
        <v>13</v>
      </c>
      <c r="C217" s="23">
        <f>SUM(D217:J217)</f>
        <v>1217</v>
      </c>
      <c r="D217" s="37">
        <v>195</v>
      </c>
      <c r="E217" s="37">
        <v>147</v>
      </c>
      <c r="F217" s="37">
        <v>107</v>
      </c>
      <c r="G217" s="37">
        <v>127</v>
      </c>
      <c r="H217" s="37">
        <v>195</v>
      </c>
      <c r="I217" s="37">
        <v>225</v>
      </c>
      <c r="J217" s="38">
        <v>221</v>
      </c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7"/>
      <c r="CV217" s="7"/>
      <c r="CW217" s="7"/>
      <c r="CX217" s="7"/>
      <c r="CY217" s="7"/>
      <c r="CZ217" s="7"/>
      <c r="DA217" s="7"/>
      <c r="DB217" s="7"/>
      <c r="DC217" s="7"/>
      <c r="DD217" s="7"/>
      <c r="DE217" s="7"/>
      <c r="DF217" s="7"/>
      <c r="DG217" s="7"/>
      <c r="DH217" s="7"/>
      <c r="DI217" s="7"/>
      <c r="DJ217" s="7"/>
      <c r="DK217" s="7"/>
      <c r="DL217" s="7"/>
      <c r="DM217" s="7"/>
      <c r="DN217" s="7"/>
      <c r="DO217" s="7"/>
      <c r="DP217" s="7"/>
      <c r="DQ217" s="7"/>
      <c r="DR217" s="7"/>
      <c r="DS217" s="7"/>
      <c r="DT217" s="7"/>
      <c r="DU217" s="7"/>
      <c r="DV217" s="7"/>
      <c r="DW217" s="7"/>
      <c r="DX217" s="7"/>
      <c r="DY217" s="7"/>
      <c r="DZ217" s="7"/>
      <c r="EA217" s="7"/>
      <c r="EB217" s="7"/>
      <c r="EC217" s="7"/>
      <c r="ED217" s="7"/>
      <c r="EE217" s="7"/>
      <c r="EF217" s="7"/>
      <c r="EG217" s="7"/>
      <c r="EH217" s="7"/>
      <c r="EI217" s="7"/>
      <c r="EJ217" s="7"/>
      <c r="EK217" s="7"/>
      <c r="EL217" s="7"/>
      <c r="EM217" s="7"/>
      <c r="EN217" s="7"/>
      <c r="EO217" s="7"/>
      <c r="EP217" s="7"/>
      <c r="EQ217" s="7"/>
      <c r="ER217" s="7"/>
      <c r="ES217" s="7"/>
      <c r="ET217" s="7"/>
      <c r="EU217" s="7"/>
      <c r="EV217" s="7"/>
      <c r="EW217" s="7"/>
      <c r="EX217" s="7"/>
      <c r="EY217" s="7"/>
      <c r="EZ217" s="7"/>
      <c r="FA217" s="7"/>
      <c r="FB217" s="7"/>
      <c r="FC217" s="7"/>
      <c r="FD217" s="7"/>
      <c r="FE217" s="7"/>
      <c r="FF217" s="7"/>
      <c r="FG217" s="7"/>
      <c r="FH217" s="7"/>
      <c r="FI217" s="7"/>
      <c r="FJ217" s="7"/>
      <c r="FK217" s="7"/>
      <c r="FL217" s="7"/>
      <c r="FM217" s="7"/>
      <c r="FN217" s="7"/>
      <c r="FO217" s="7"/>
      <c r="FP217" s="7"/>
      <c r="FQ217" s="7"/>
      <c r="FR217" s="7"/>
      <c r="FS217" s="7"/>
      <c r="FT217" s="7"/>
      <c r="FU217" s="7"/>
      <c r="FV217" s="7"/>
      <c r="FW217" s="7"/>
      <c r="FX217" s="7"/>
      <c r="FY217" s="7"/>
      <c r="FZ217" s="7"/>
      <c r="GA217" s="7"/>
      <c r="GB217" s="7"/>
      <c r="GC217" s="7"/>
      <c r="GD217" s="7"/>
      <c r="GE217" s="7"/>
      <c r="GF217" s="7"/>
      <c r="GG217" s="7"/>
      <c r="GH217" s="7"/>
      <c r="GI217" s="7"/>
      <c r="GJ217" s="7"/>
      <c r="GK217" s="7"/>
    </row>
    <row r="218" spans="1:193" ht="22.5" customHeight="1" x14ac:dyDescent="0.5">
      <c r="A218" s="22"/>
      <c r="B218" s="17"/>
      <c r="C218" s="39"/>
      <c r="D218" s="27">
        <f t="shared" ref="D218:J218" si="104">ROUND(D216/D217,5)</f>
        <v>5.13E-3</v>
      </c>
      <c r="E218" s="27">
        <f t="shared" si="104"/>
        <v>3.4009999999999999E-2</v>
      </c>
      <c r="F218" s="27">
        <f t="shared" si="104"/>
        <v>3.7379999999999997E-2</v>
      </c>
      <c r="G218" s="27">
        <f t="shared" si="104"/>
        <v>1.575E-2</v>
      </c>
      <c r="H218" s="27">
        <f t="shared" si="104"/>
        <v>2.564E-2</v>
      </c>
      <c r="I218" s="27">
        <f t="shared" si="104"/>
        <v>4.4400000000000004E-3</v>
      </c>
      <c r="J218" s="28">
        <f t="shared" si="104"/>
        <v>0</v>
      </c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7"/>
      <c r="CV218" s="7"/>
      <c r="CW218" s="7"/>
      <c r="CX218" s="7"/>
      <c r="CY218" s="7"/>
      <c r="CZ218" s="7"/>
      <c r="DA218" s="7"/>
      <c r="DB218" s="7"/>
      <c r="DC218" s="7"/>
      <c r="DD218" s="7"/>
      <c r="DE218" s="7"/>
      <c r="DF218" s="7"/>
      <c r="DG218" s="7"/>
      <c r="DH218" s="7"/>
      <c r="DI218" s="7"/>
      <c r="DJ218" s="7"/>
      <c r="DK218" s="7"/>
      <c r="DL218" s="7"/>
      <c r="DM218" s="7"/>
      <c r="DN218" s="7"/>
      <c r="DO218" s="7"/>
      <c r="DP218" s="7"/>
      <c r="DQ218" s="7"/>
      <c r="DR218" s="7"/>
      <c r="DS218" s="7"/>
      <c r="DT218" s="7"/>
      <c r="DU218" s="7"/>
      <c r="DV218" s="7"/>
      <c r="DW218" s="7"/>
      <c r="DX218" s="7"/>
      <c r="DY218" s="7"/>
      <c r="DZ218" s="7"/>
      <c r="EA218" s="7"/>
      <c r="EB218" s="7"/>
      <c r="EC218" s="7"/>
      <c r="ED218" s="7"/>
      <c r="EE218" s="7"/>
      <c r="EF218" s="7"/>
      <c r="EG218" s="7"/>
      <c r="EH218" s="7"/>
      <c r="EI218" s="7"/>
      <c r="EJ218" s="7"/>
      <c r="EK218" s="7"/>
      <c r="EL218" s="7"/>
      <c r="EM218" s="7"/>
      <c r="EN218" s="7"/>
      <c r="EO218" s="7"/>
      <c r="EP218" s="7"/>
      <c r="EQ218" s="7"/>
      <c r="ER218" s="7"/>
      <c r="ES218" s="7"/>
      <c r="ET218" s="7"/>
      <c r="EU218" s="7"/>
      <c r="EV218" s="7"/>
      <c r="EW218" s="7"/>
      <c r="EX218" s="7"/>
      <c r="EY218" s="7"/>
      <c r="EZ218" s="7"/>
      <c r="FA218" s="7"/>
      <c r="FB218" s="7"/>
      <c r="FC218" s="7"/>
      <c r="FD218" s="7"/>
      <c r="FE218" s="7"/>
      <c r="FF218" s="7"/>
      <c r="FG218" s="7"/>
      <c r="FH218" s="7"/>
      <c r="FI218" s="7"/>
      <c r="FJ218" s="7"/>
      <c r="FK218" s="7"/>
      <c r="FL218" s="7"/>
      <c r="FM218" s="7"/>
      <c r="FN218" s="7"/>
      <c r="FO218" s="7"/>
      <c r="FP218" s="7"/>
      <c r="FQ218" s="7"/>
      <c r="FR218" s="7"/>
      <c r="FS218" s="7"/>
      <c r="FT218" s="7"/>
      <c r="FU218" s="7"/>
      <c r="FV218" s="7"/>
      <c r="FW218" s="7"/>
      <c r="FX218" s="7"/>
      <c r="FY218" s="7"/>
      <c r="FZ218" s="7"/>
      <c r="GA218" s="7"/>
      <c r="GB218" s="7"/>
      <c r="GC218" s="7"/>
      <c r="GD218" s="7"/>
      <c r="GE218" s="7"/>
      <c r="GF218" s="7"/>
      <c r="GG218" s="7"/>
      <c r="GH218" s="7"/>
      <c r="GI218" s="7"/>
      <c r="GJ218" s="7"/>
      <c r="GK218" s="7"/>
    </row>
    <row r="219" spans="1:193" ht="22.5" customHeight="1" x14ac:dyDescent="0.5">
      <c r="A219" s="63"/>
      <c r="B219" s="41" t="s">
        <v>14</v>
      </c>
      <c r="C219" s="42">
        <f>SUM(D219+E219+F219+G219+H219+I219+J219)</f>
        <v>0.61175000000000002</v>
      </c>
      <c r="D219" s="43">
        <f t="shared" ref="D219:J219" si="105">ROUND(D218*5,5)</f>
        <v>2.5649999999999999E-2</v>
      </c>
      <c r="E219" s="43">
        <f t="shared" si="105"/>
        <v>0.17005000000000001</v>
      </c>
      <c r="F219" s="43">
        <f t="shared" si="105"/>
        <v>0.18690000000000001</v>
      </c>
      <c r="G219" s="43">
        <f t="shared" si="105"/>
        <v>7.8750000000000001E-2</v>
      </c>
      <c r="H219" s="43">
        <f t="shared" si="105"/>
        <v>0.12820000000000001</v>
      </c>
      <c r="I219" s="43">
        <f t="shared" si="105"/>
        <v>2.2200000000000001E-2</v>
      </c>
      <c r="J219" s="44">
        <f t="shared" si="105"/>
        <v>0</v>
      </c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7"/>
      <c r="CV219" s="7"/>
      <c r="CW219" s="7"/>
      <c r="CX219" s="7"/>
      <c r="CY219" s="7"/>
      <c r="CZ219" s="7"/>
      <c r="DA219" s="7"/>
      <c r="DB219" s="7"/>
      <c r="DC219" s="7"/>
      <c r="DD219" s="7"/>
      <c r="DE219" s="7"/>
      <c r="DF219" s="7"/>
      <c r="DG219" s="7"/>
      <c r="DH219" s="7"/>
      <c r="DI219" s="7"/>
      <c r="DJ219" s="7"/>
      <c r="DK219" s="7"/>
      <c r="DL219" s="7"/>
      <c r="DM219" s="7"/>
      <c r="DN219" s="7"/>
      <c r="DO219" s="7"/>
      <c r="DP219" s="7"/>
      <c r="DQ219" s="7"/>
      <c r="DR219" s="7"/>
      <c r="DS219" s="7"/>
      <c r="DT219" s="7"/>
      <c r="DU219" s="7"/>
      <c r="DV219" s="7"/>
      <c r="DW219" s="7"/>
      <c r="DX219" s="7"/>
      <c r="DY219" s="7"/>
      <c r="DZ219" s="7"/>
      <c r="EA219" s="7"/>
      <c r="EB219" s="7"/>
      <c r="EC219" s="7"/>
      <c r="ED219" s="7"/>
      <c r="EE219" s="7"/>
      <c r="EF219" s="7"/>
      <c r="EG219" s="7"/>
      <c r="EH219" s="7"/>
      <c r="EI219" s="7"/>
      <c r="EJ219" s="7"/>
      <c r="EK219" s="7"/>
      <c r="EL219" s="7"/>
      <c r="EM219" s="7"/>
      <c r="EN219" s="7"/>
      <c r="EO219" s="7"/>
      <c r="EP219" s="7"/>
      <c r="EQ219" s="7"/>
      <c r="ER219" s="7"/>
      <c r="ES219" s="7"/>
      <c r="ET219" s="7"/>
      <c r="EU219" s="7"/>
      <c r="EV219" s="7"/>
      <c r="EW219" s="7"/>
      <c r="EX219" s="7"/>
      <c r="EY219" s="7"/>
      <c r="EZ219" s="7"/>
      <c r="FA219" s="7"/>
      <c r="FB219" s="7"/>
      <c r="FC219" s="7"/>
      <c r="FD219" s="7"/>
      <c r="FE219" s="7"/>
      <c r="FF219" s="7"/>
      <c r="FG219" s="7"/>
      <c r="FH219" s="7"/>
      <c r="FI219" s="7"/>
      <c r="FJ219" s="7"/>
      <c r="FK219" s="7"/>
      <c r="FL219" s="7"/>
      <c r="FM219" s="7"/>
      <c r="FN219" s="7"/>
      <c r="FO219" s="7"/>
      <c r="FP219" s="7"/>
      <c r="FQ219" s="7"/>
      <c r="FR219" s="7"/>
      <c r="FS219" s="7"/>
      <c r="FT219" s="7"/>
      <c r="FU219" s="7"/>
      <c r="FV219" s="7"/>
      <c r="FW219" s="7"/>
      <c r="FX219" s="7"/>
      <c r="FY219" s="7"/>
      <c r="FZ219" s="7"/>
      <c r="GA219" s="7"/>
      <c r="GB219" s="7"/>
      <c r="GC219" s="7"/>
      <c r="GD219" s="7"/>
      <c r="GE219" s="7"/>
      <c r="GF219" s="7"/>
      <c r="GG219" s="7"/>
      <c r="GH219" s="7"/>
      <c r="GI219" s="7"/>
      <c r="GJ219" s="7"/>
      <c r="GK219" s="7"/>
    </row>
    <row r="220" spans="1:193" ht="22.5" customHeight="1" x14ac:dyDescent="0.5">
      <c r="A220" s="33" t="s">
        <v>69</v>
      </c>
      <c r="B220" s="34" t="s">
        <v>12</v>
      </c>
      <c r="C220" s="18">
        <f>D220+E220+F220+G220+H220+I220+J220</f>
        <v>21</v>
      </c>
      <c r="D220" s="65">
        <v>1</v>
      </c>
      <c r="E220" s="65">
        <v>1</v>
      </c>
      <c r="F220" s="65">
        <v>4</v>
      </c>
      <c r="G220" s="65">
        <v>5</v>
      </c>
      <c r="H220" s="65">
        <v>6</v>
      </c>
      <c r="I220" s="64">
        <v>4</v>
      </c>
      <c r="J220" s="66" t="s">
        <v>93</v>
      </c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/>
      <c r="CV220" s="7"/>
      <c r="CW220" s="7"/>
      <c r="CX220" s="7"/>
      <c r="CY220" s="7"/>
      <c r="CZ220" s="7"/>
      <c r="DA220" s="7"/>
      <c r="DB220" s="7"/>
      <c r="DC220" s="7"/>
      <c r="DD220" s="7"/>
      <c r="DE220" s="7"/>
      <c r="DF220" s="7"/>
      <c r="DG220" s="7"/>
      <c r="DH220" s="7"/>
      <c r="DI220" s="7"/>
      <c r="DJ220" s="7"/>
      <c r="DK220" s="7"/>
      <c r="DL220" s="7"/>
      <c r="DM220" s="7"/>
      <c r="DN220" s="7"/>
      <c r="DO220" s="7"/>
      <c r="DP220" s="7"/>
      <c r="DQ220" s="7"/>
      <c r="DR220" s="7"/>
      <c r="DS220" s="7"/>
      <c r="DT220" s="7"/>
      <c r="DU220" s="7"/>
      <c r="DV220" s="7"/>
      <c r="DW220" s="7"/>
      <c r="DX220" s="7"/>
      <c r="DY220" s="7"/>
      <c r="DZ220" s="7"/>
      <c r="EA220" s="7"/>
      <c r="EB220" s="7"/>
      <c r="EC220" s="7"/>
      <c r="ED220" s="7"/>
      <c r="EE220" s="7"/>
      <c r="EF220" s="7"/>
      <c r="EG220" s="7"/>
      <c r="EH220" s="7"/>
      <c r="EI220" s="7"/>
      <c r="EJ220" s="7"/>
      <c r="EK220" s="7"/>
      <c r="EL220" s="7"/>
      <c r="EM220" s="7"/>
      <c r="EN220" s="7"/>
      <c r="EO220" s="7"/>
      <c r="EP220" s="7"/>
      <c r="EQ220" s="7"/>
      <c r="ER220" s="7"/>
      <c r="ES220" s="7"/>
      <c r="ET220" s="7"/>
      <c r="EU220" s="7"/>
      <c r="EV220" s="7"/>
      <c r="EW220" s="7"/>
      <c r="EX220" s="7"/>
      <c r="EY220" s="7"/>
      <c r="EZ220" s="7"/>
      <c r="FA220" s="7"/>
      <c r="FB220" s="7"/>
      <c r="FC220" s="7"/>
      <c r="FD220" s="7"/>
      <c r="FE220" s="7"/>
      <c r="FF220" s="7"/>
      <c r="FG220" s="7"/>
      <c r="FH220" s="7"/>
      <c r="FI220" s="7"/>
      <c r="FJ220" s="7"/>
      <c r="FK220" s="7"/>
      <c r="FL220" s="7"/>
      <c r="FM220" s="7"/>
      <c r="FN220" s="7"/>
      <c r="FO220" s="7"/>
      <c r="FP220" s="7"/>
      <c r="FQ220" s="7"/>
      <c r="FR220" s="7"/>
      <c r="FS220" s="7"/>
      <c r="FT220" s="7"/>
      <c r="FU220" s="7"/>
      <c r="FV220" s="7"/>
      <c r="FW220" s="7"/>
      <c r="FX220" s="7"/>
      <c r="FY220" s="7"/>
      <c r="FZ220" s="7"/>
      <c r="GA220" s="7"/>
      <c r="GB220" s="7"/>
      <c r="GC220" s="7"/>
      <c r="GD220" s="7"/>
      <c r="GE220" s="7"/>
      <c r="GF220" s="7"/>
      <c r="GG220" s="7"/>
      <c r="GH220" s="7"/>
      <c r="GI220" s="7"/>
      <c r="GJ220" s="7"/>
      <c r="GK220" s="7"/>
    </row>
    <row r="221" spans="1:193" ht="22.5" customHeight="1" x14ac:dyDescent="0.5">
      <c r="A221" s="22"/>
      <c r="B221" s="17" t="s">
        <v>13</v>
      </c>
      <c r="C221" s="23">
        <f>SUM(D221:J221)</f>
        <v>898</v>
      </c>
      <c r="D221" s="37">
        <v>111</v>
      </c>
      <c r="E221" s="37">
        <v>90</v>
      </c>
      <c r="F221" s="37">
        <v>80</v>
      </c>
      <c r="G221" s="37">
        <v>89</v>
      </c>
      <c r="H221" s="37">
        <v>133</v>
      </c>
      <c r="I221" s="37">
        <v>181</v>
      </c>
      <c r="J221" s="38">
        <v>214</v>
      </c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  <c r="CV221" s="7"/>
      <c r="CW221" s="7"/>
      <c r="CX221" s="7"/>
      <c r="CY221" s="7"/>
      <c r="CZ221" s="7"/>
      <c r="DA221" s="7"/>
      <c r="DB221" s="7"/>
      <c r="DC221" s="7"/>
      <c r="DD221" s="7"/>
      <c r="DE221" s="7"/>
      <c r="DF221" s="7"/>
      <c r="DG221" s="7"/>
      <c r="DH221" s="7"/>
      <c r="DI221" s="7"/>
      <c r="DJ221" s="7"/>
      <c r="DK221" s="7"/>
      <c r="DL221" s="7"/>
      <c r="DM221" s="7"/>
      <c r="DN221" s="7"/>
      <c r="DO221" s="7"/>
      <c r="DP221" s="7"/>
      <c r="DQ221" s="7"/>
      <c r="DR221" s="7"/>
      <c r="DS221" s="7"/>
      <c r="DT221" s="7"/>
      <c r="DU221" s="7"/>
      <c r="DV221" s="7"/>
      <c r="DW221" s="7"/>
      <c r="DX221" s="7"/>
      <c r="DY221" s="7"/>
      <c r="DZ221" s="7"/>
      <c r="EA221" s="7"/>
      <c r="EB221" s="7"/>
      <c r="EC221" s="7"/>
      <c r="ED221" s="7"/>
      <c r="EE221" s="7"/>
      <c r="EF221" s="7"/>
      <c r="EG221" s="7"/>
      <c r="EH221" s="7"/>
      <c r="EI221" s="7"/>
      <c r="EJ221" s="7"/>
      <c r="EK221" s="7"/>
      <c r="EL221" s="7"/>
      <c r="EM221" s="7"/>
      <c r="EN221" s="7"/>
      <c r="EO221" s="7"/>
      <c r="EP221" s="7"/>
      <c r="EQ221" s="7"/>
      <c r="ER221" s="7"/>
      <c r="ES221" s="7"/>
      <c r="ET221" s="7"/>
      <c r="EU221" s="7"/>
      <c r="EV221" s="7"/>
      <c r="EW221" s="7"/>
      <c r="EX221" s="7"/>
      <c r="EY221" s="7"/>
      <c r="EZ221" s="7"/>
      <c r="FA221" s="7"/>
      <c r="FB221" s="7"/>
      <c r="FC221" s="7"/>
      <c r="FD221" s="7"/>
      <c r="FE221" s="7"/>
      <c r="FF221" s="7"/>
      <c r="FG221" s="7"/>
      <c r="FH221" s="7"/>
      <c r="FI221" s="7"/>
      <c r="FJ221" s="7"/>
      <c r="FK221" s="7"/>
      <c r="FL221" s="7"/>
      <c r="FM221" s="7"/>
      <c r="FN221" s="7"/>
      <c r="FO221" s="7"/>
      <c r="FP221" s="7"/>
      <c r="FQ221" s="7"/>
      <c r="FR221" s="7"/>
      <c r="FS221" s="7"/>
      <c r="FT221" s="7"/>
      <c r="FU221" s="7"/>
      <c r="FV221" s="7"/>
      <c r="FW221" s="7"/>
      <c r="FX221" s="7"/>
      <c r="FY221" s="7"/>
      <c r="FZ221" s="7"/>
      <c r="GA221" s="7"/>
      <c r="GB221" s="7"/>
      <c r="GC221" s="7"/>
      <c r="GD221" s="7"/>
      <c r="GE221" s="7"/>
      <c r="GF221" s="7"/>
      <c r="GG221" s="7"/>
      <c r="GH221" s="7"/>
      <c r="GI221" s="7"/>
      <c r="GJ221" s="7"/>
      <c r="GK221" s="7"/>
    </row>
    <row r="222" spans="1:193" ht="22.5" customHeight="1" x14ac:dyDescent="0.5">
      <c r="A222" s="22"/>
      <c r="B222" s="17"/>
      <c r="C222" s="39"/>
      <c r="D222" s="27">
        <f t="shared" ref="D222:J222" si="106">ROUND(D220/D221,5)</f>
        <v>9.0100000000000006E-3</v>
      </c>
      <c r="E222" s="27">
        <f t="shared" si="106"/>
        <v>1.111E-2</v>
      </c>
      <c r="F222" s="27">
        <f t="shared" si="106"/>
        <v>0.05</v>
      </c>
      <c r="G222" s="27">
        <f t="shared" si="106"/>
        <v>5.6180000000000001E-2</v>
      </c>
      <c r="H222" s="27">
        <f t="shared" si="106"/>
        <v>4.5109999999999997E-2</v>
      </c>
      <c r="I222" s="27">
        <f t="shared" si="106"/>
        <v>2.2100000000000002E-2</v>
      </c>
      <c r="J222" s="28">
        <f t="shared" si="106"/>
        <v>0</v>
      </c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7"/>
      <c r="CV222" s="7"/>
      <c r="CW222" s="7"/>
      <c r="CX222" s="7"/>
      <c r="CY222" s="7"/>
      <c r="CZ222" s="7"/>
      <c r="DA222" s="7"/>
      <c r="DB222" s="7"/>
      <c r="DC222" s="7"/>
      <c r="DD222" s="7"/>
      <c r="DE222" s="7"/>
      <c r="DF222" s="7"/>
      <c r="DG222" s="7"/>
      <c r="DH222" s="7"/>
      <c r="DI222" s="7"/>
      <c r="DJ222" s="7"/>
      <c r="DK222" s="7"/>
      <c r="DL222" s="7"/>
      <c r="DM222" s="7"/>
      <c r="DN222" s="7"/>
      <c r="DO222" s="7"/>
      <c r="DP222" s="7"/>
      <c r="DQ222" s="7"/>
      <c r="DR222" s="7"/>
      <c r="DS222" s="7"/>
      <c r="DT222" s="7"/>
      <c r="DU222" s="7"/>
      <c r="DV222" s="7"/>
      <c r="DW222" s="7"/>
      <c r="DX222" s="7"/>
      <c r="DY222" s="7"/>
      <c r="DZ222" s="7"/>
      <c r="EA222" s="7"/>
      <c r="EB222" s="7"/>
      <c r="EC222" s="7"/>
      <c r="ED222" s="7"/>
      <c r="EE222" s="7"/>
      <c r="EF222" s="7"/>
      <c r="EG222" s="7"/>
      <c r="EH222" s="7"/>
      <c r="EI222" s="7"/>
      <c r="EJ222" s="7"/>
      <c r="EK222" s="7"/>
      <c r="EL222" s="7"/>
      <c r="EM222" s="7"/>
      <c r="EN222" s="7"/>
      <c r="EO222" s="7"/>
      <c r="EP222" s="7"/>
      <c r="EQ222" s="7"/>
      <c r="ER222" s="7"/>
      <c r="ES222" s="7"/>
      <c r="ET222" s="7"/>
      <c r="EU222" s="7"/>
      <c r="EV222" s="7"/>
      <c r="EW222" s="7"/>
      <c r="EX222" s="7"/>
      <c r="EY222" s="7"/>
      <c r="EZ222" s="7"/>
      <c r="FA222" s="7"/>
      <c r="FB222" s="7"/>
      <c r="FC222" s="7"/>
      <c r="FD222" s="7"/>
      <c r="FE222" s="7"/>
      <c r="FF222" s="7"/>
      <c r="FG222" s="7"/>
      <c r="FH222" s="7"/>
      <c r="FI222" s="7"/>
      <c r="FJ222" s="7"/>
      <c r="FK222" s="7"/>
      <c r="FL222" s="7"/>
      <c r="FM222" s="7"/>
      <c r="FN222" s="7"/>
      <c r="FO222" s="7"/>
      <c r="FP222" s="7"/>
      <c r="FQ222" s="7"/>
      <c r="FR222" s="7"/>
      <c r="FS222" s="7"/>
      <c r="FT222" s="7"/>
      <c r="FU222" s="7"/>
      <c r="FV222" s="7"/>
      <c r="FW222" s="7"/>
      <c r="FX222" s="7"/>
      <c r="FY222" s="7"/>
      <c r="FZ222" s="7"/>
      <c r="GA222" s="7"/>
      <c r="GB222" s="7"/>
      <c r="GC222" s="7"/>
      <c r="GD222" s="7"/>
      <c r="GE222" s="7"/>
      <c r="GF222" s="7"/>
      <c r="GG222" s="7"/>
      <c r="GH222" s="7"/>
      <c r="GI222" s="7"/>
      <c r="GJ222" s="7"/>
      <c r="GK222" s="7"/>
    </row>
    <row r="223" spans="1:193" ht="22.5" customHeight="1" x14ac:dyDescent="0.5">
      <c r="A223" s="67"/>
      <c r="B223" s="41" t="s">
        <v>14</v>
      </c>
      <c r="C223" s="42">
        <f>SUM(D223+E223+F223+G223+H223+I223+J223)</f>
        <v>0.96755000000000002</v>
      </c>
      <c r="D223" s="43">
        <f t="shared" ref="D223:J223" si="107">ROUND(D222*5,5)</f>
        <v>4.505E-2</v>
      </c>
      <c r="E223" s="43">
        <f t="shared" si="107"/>
        <v>5.5550000000000002E-2</v>
      </c>
      <c r="F223" s="43">
        <f t="shared" si="107"/>
        <v>0.25</v>
      </c>
      <c r="G223" s="43">
        <f t="shared" si="107"/>
        <v>0.28089999999999998</v>
      </c>
      <c r="H223" s="43">
        <f t="shared" si="107"/>
        <v>0.22555</v>
      </c>
      <c r="I223" s="43">
        <f t="shared" si="107"/>
        <v>0.1105</v>
      </c>
      <c r="J223" s="44">
        <f t="shared" si="107"/>
        <v>0</v>
      </c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7"/>
      <c r="CV223" s="7"/>
      <c r="CW223" s="7"/>
      <c r="CX223" s="7"/>
      <c r="CY223" s="7"/>
      <c r="CZ223" s="7"/>
      <c r="DA223" s="7"/>
      <c r="DB223" s="7"/>
      <c r="DC223" s="7"/>
      <c r="DD223" s="7"/>
      <c r="DE223" s="7"/>
      <c r="DF223" s="7"/>
      <c r="DG223" s="7"/>
      <c r="DH223" s="7"/>
      <c r="DI223" s="7"/>
      <c r="DJ223" s="7"/>
      <c r="DK223" s="7"/>
      <c r="DL223" s="7"/>
      <c r="DM223" s="7"/>
      <c r="DN223" s="7"/>
      <c r="DO223" s="7"/>
      <c r="DP223" s="7"/>
      <c r="DQ223" s="7"/>
      <c r="DR223" s="7"/>
      <c r="DS223" s="7"/>
      <c r="DT223" s="7"/>
      <c r="DU223" s="7"/>
      <c r="DV223" s="7"/>
      <c r="DW223" s="7"/>
      <c r="DX223" s="7"/>
      <c r="DY223" s="7"/>
      <c r="DZ223" s="7"/>
      <c r="EA223" s="7"/>
      <c r="EB223" s="7"/>
      <c r="EC223" s="7"/>
      <c r="ED223" s="7"/>
      <c r="EE223" s="7"/>
      <c r="EF223" s="7"/>
      <c r="EG223" s="7"/>
      <c r="EH223" s="7"/>
      <c r="EI223" s="7"/>
      <c r="EJ223" s="7"/>
      <c r="EK223" s="7"/>
      <c r="EL223" s="7"/>
      <c r="EM223" s="7"/>
      <c r="EN223" s="7"/>
      <c r="EO223" s="7"/>
      <c r="EP223" s="7"/>
      <c r="EQ223" s="7"/>
      <c r="ER223" s="7"/>
      <c r="ES223" s="7"/>
      <c r="ET223" s="7"/>
      <c r="EU223" s="7"/>
      <c r="EV223" s="7"/>
      <c r="EW223" s="7"/>
      <c r="EX223" s="7"/>
      <c r="EY223" s="7"/>
      <c r="EZ223" s="7"/>
      <c r="FA223" s="7"/>
      <c r="FB223" s="7"/>
      <c r="FC223" s="7"/>
      <c r="FD223" s="7"/>
      <c r="FE223" s="7"/>
      <c r="FF223" s="7"/>
      <c r="FG223" s="7"/>
      <c r="FH223" s="7"/>
      <c r="FI223" s="7"/>
      <c r="FJ223" s="7"/>
      <c r="FK223" s="7"/>
      <c r="FL223" s="7"/>
      <c r="FM223" s="7"/>
      <c r="FN223" s="7"/>
      <c r="FO223" s="7"/>
      <c r="FP223" s="7"/>
      <c r="FQ223" s="7"/>
      <c r="FR223" s="7"/>
      <c r="FS223" s="7"/>
      <c r="FT223" s="7"/>
      <c r="FU223" s="7"/>
      <c r="FV223" s="7"/>
      <c r="FW223" s="7"/>
      <c r="FX223" s="7"/>
      <c r="FY223" s="7"/>
      <c r="FZ223" s="7"/>
      <c r="GA223" s="7"/>
      <c r="GB223" s="7"/>
      <c r="GC223" s="7"/>
      <c r="GD223" s="7"/>
      <c r="GE223" s="7"/>
      <c r="GF223" s="7"/>
      <c r="GG223" s="7"/>
      <c r="GH223" s="7"/>
      <c r="GI223" s="7"/>
      <c r="GJ223" s="7"/>
      <c r="GK223" s="7"/>
    </row>
    <row r="224" spans="1:193" ht="22.5" customHeight="1" x14ac:dyDescent="0.5">
      <c r="A224" s="22" t="s">
        <v>70</v>
      </c>
      <c r="B224" s="34" t="s">
        <v>12</v>
      </c>
      <c r="C224" s="18">
        <f>D224+E224+F224+G224+H224+I224+J224</f>
        <v>20</v>
      </c>
      <c r="D224" s="65">
        <v>1</v>
      </c>
      <c r="E224" s="65">
        <v>2</v>
      </c>
      <c r="F224" s="65">
        <v>5</v>
      </c>
      <c r="G224" s="65">
        <v>5</v>
      </c>
      <c r="H224" s="65">
        <v>5</v>
      </c>
      <c r="I224" s="65">
        <v>2</v>
      </c>
      <c r="J224" s="66" t="s">
        <v>93</v>
      </c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7"/>
      <c r="CV224" s="7"/>
      <c r="CW224" s="7"/>
      <c r="CX224" s="7"/>
      <c r="CY224" s="7"/>
      <c r="CZ224" s="7"/>
      <c r="DA224" s="7"/>
      <c r="DB224" s="7"/>
      <c r="DC224" s="7"/>
      <c r="DD224" s="7"/>
      <c r="DE224" s="7"/>
      <c r="DF224" s="7"/>
      <c r="DG224" s="7"/>
      <c r="DH224" s="7"/>
      <c r="DI224" s="7"/>
      <c r="DJ224" s="7"/>
      <c r="DK224" s="7"/>
      <c r="DL224" s="7"/>
      <c r="DM224" s="7"/>
      <c r="DN224" s="7"/>
      <c r="DO224" s="7"/>
      <c r="DP224" s="7"/>
      <c r="DQ224" s="7"/>
      <c r="DR224" s="7"/>
      <c r="DS224" s="7"/>
      <c r="DT224" s="7"/>
      <c r="DU224" s="7"/>
      <c r="DV224" s="7"/>
      <c r="DW224" s="7"/>
      <c r="DX224" s="7"/>
      <c r="DY224" s="7"/>
      <c r="DZ224" s="7"/>
      <c r="EA224" s="7"/>
      <c r="EB224" s="7"/>
      <c r="EC224" s="7"/>
      <c r="ED224" s="7"/>
      <c r="EE224" s="7"/>
      <c r="EF224" s="7"/>
      <c r="EG224" s="7"/>
      <c r="EH224" s="7"/>
      <c r="EI224" s="7"/>
      <c r="EJ224" s="7"/>
      <c r="EK224" s="7"/>
      <c r="EL224" s="7"/>
      <c r="EM224" s="7"/>
      <c r="EN224" s="7"/>
      <c r="EO224" s="7"/>
      <c r="EP224" s="7"/>
      <c r="EQ224" s="7"/>
      <c r="ER224" s="7"/>
      <c r="ES224" s="7"/>
      <c r="ET224" s="7"/>
      <c r="EU224" s="7"/>
      <c r="EV224" s="7"/>
      <c r="EW224" s="7"/>
      <c r="EX224" s="7"/>
      <c r="EY224" s="7"/>
      <c r="EZ224" s="7"/>
      <c r="FA224" s="7"/>
      <c r="FB224" s="7"/>
      <c r="FC224" s="7"/>
      <c r="FD224" s="7"/>
      <c r="FE224" s="7"/>
      <c r="FF224" s="7"/>
      <c r="FG224" s="7"/>
      <c r="FH224" s="7"/>
      <c r="FI224" s="7"/>
      <c r="FJ224" s="7"/>
      <c r="FK224" s="7"/>
      <c r="FL224" s="7"/>
      <c r="FM224" s="7"/>
      <c r="FN224" s="7"/>
      <c r="FO224" s="7"/>
      <c r="FP224" s="7"/>
      <c r="FQ224" s="7"/>
      <c r="FR224" s="7"/>
      <c r="FS224" s="7"/>
      <c r="FT224" s="7"/>
      <c r="FU224" s="7"/>
      <c r="FV224" s="7"/>
      <c r="FW224" s="7"/>
      <c r="FX224" s="7"/>
      <c r="FY224" s="7"/>
      <c r="FZ224" s="7"/>
      <c r="GA224" s="7"/>
      <c r="GB224" s="7"/>
      <c r="GC224" s="7"/>
      <c r="GD224" s="7"/>
      <c r="GE224" s="7"/>
      <c r="GF224" s="7"/>
      <c r="GG224" s="7"/>
      <c r="GH224" s="7"/>
      <c r="GI224" s="7"/>
      <c r="GJ224" s="7"/>
      <c r="GK224" s="7"/>
    </row>
    <row r="225" spans="1:193" ht="22.5" customHeight="1" x14ac:dyDescent="0.5">
      <c r="A225" s="22"/>
      <c r="B225" s="17" t="s">
        <v>13</v>
      </c>
      <c r="C225" s="23">
        <f>SUM(D225:J225)</f>
        <v>949</v>
      </c>
      <c r="D225" s="37">
        <v>127</v>
      </c>
      <c r="E225" s="37">
        <v>125</v>
      </c>
      <c r="F225" s="37">
        <v>92</v>
      </c>
      <c r="G225" s="37">
        <v>94</v>
      </c>
      <c r="H225" s="37">
        <v>137</v>
      </c>
      <c r="I225" s="37">
        <v>175</v>
      </c>
      <c r="J225" s="38">
        <v>199</v>
      </c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/>
      <c r="CV225" s="7"/>
      <c r="CW225" s="7"/>
      <c r="CX225" s="7"/>
      <c r="CY225" s="7"/>
      <c r="CZ225" s="7"/>
      <c r="DA225" s="7"/>
      <c r="DB225" s="7"/>
      <c r="DC225" s="7"/>
      <c r="DD225" s="7"/>
      <c r="DE225" s="7"/>
      <c r="DF225" s="7"/>
      <c r="DG225" s="7"/>
      <c r="DH225" s="7"/>
      <c r="DI225" s="7"/>
      <c r="DJ225" s="7"/>
      <c r="DK225" s="7"/>
      <c r="DL225" s="7"/>
      <c r="DM225" s="7"/>
      <c r="DN225" s="7"/>
      <c r="DO225" s="7"/>
      <c r="DP225" s="7"/>
      <c r="DQ225" s="7"/>
      <c r="DR225" s="7"/>
      <c r="DS225" s="7"/>
      <c r="DT225" s="7"/>
      <c r="DU225" s="7"/>
      <c r="DV225" s="7"/>
      <c r="DW225" s="7"/>
      <c r="DX225" s="7"/>
      <c r="DY225" s="7"/>
      <c r="DZ225" s="7"/>
      <c r="EA225" s="7"/>
      <c r="EB225" s="7"/>
      <c r="EC225" s="7"/>
      <c r="ED225" s="7"/>
      <c r="EE225" s="7"/>
      <c r="EF225" s="7"/>
      <c r="EG225" s="7"/>
      <c r="EH225" s="7"/>
      <c r="EI225" s="7"/>
      <c r="EJ225" s="7"/>
      <c r="EK225" s="7"/>
      <c r="EL225" s="7"/>
      <c r="EM225" s="7"/>
      <c r="EN225" s="7"/>
      <c r="EO225" s="7"/>
      <c r="EP225" s="7"/>
      <c r="EQ225" s="7"/>
      <c r="ER225" s="7"/>
      <c r="ES225" s="7"/>
      <c r="ET225" s="7"/>
      <c r="EU225" s="7"/>
      <c r="EV225" s="7"/>
      <c r="EW225" s="7"/>
      <c r="EX225" s="7"/>
      <c r="EY225" s="7"/>
      <c r="EZ225" s="7"/>
      <c r="FA225" s="7"/>
      <c r="FB225" s="7"/>
      <c r="FC225" s="7"/>
      <c r="FD225" s="7"/>
      <c r="FE225" s="7"/>
      <c r="FF225" s="7"/>
      <c r="FG225" s="7"/>
      <c r="FH225" s="7"/>
      <c r="FI225" s="7"/>
      <c r="FJ225" s="7"/>
      <c r="FK225" s="7"/>
      <c r="FL225" s="7"/>
      <c r="FM225" s="7"/>
      <c r="FN225" s="7"/>
      <c r="FO225" s="7"/>
      <c r="FP225" s="7"/>
      <c r="FQ225" s="7"/>
      <c r="FR225" s="7"/>
      <c r="FS225" s="7"/>
      <c r="FT225" s="7"/>
      <c r="FU225" s="7"/>
      <c r="FV225" s="7"/>
      <c r="FW225" s="7"/>
      <c r="FX225" s="7"/>
      <c r="FY225" s="7"/>
      <c r="FZ225" s="7"/>
      <c r="GA225" s="7"/>
      <c r="GB225" s="7"/>
      <c r="GC225" s="7"/>
      <c r="GD225" s="7"/>
      <c r="GE225" s="7"/>
      <c r="GF225" s="7"/>
      <c r="GG225" s="7"/>
      <c r="GH225" s="7"/>
      <c r="GI225" s="7"/>
      <c r="GJ225" s="7"/>
      <c r="GK225" s="7"/>
    </row>
    <row r="226" spans="1:193" ht="22.5" customHeight="1" x14ac:dyDescent="0.5">
      <c r="A226" s="22"/>
      <c r="B226" s="17"/>
      <c r="C226" s="39" t="s">
        <v>2</v>
      </c>
      <c r="D226" s="27">
        <f t="shared" ref="D226:J226" si="108">ROUND(D224/D225,5)</f>
        <v>7.8700000000000003E-3</v>
      </c>
      <c r="E226" s="27">
        <f t="shared" si="108"/>
        <v>1.6E-2</v>
      </c>
      <c r="F226" s="27">
        <f t="shared" si="108"/>
        <v>5.4350000000000002E-2</v>
      </c>
      <c r="G226" s="27">
        <f t="shared" si="108"/>
        <v>5.3190000000000001E-2</v>
      </c>
      <c r="H226" s="27">
        <f t="shared" si="108"/>
        <v>3.6499999999999998E-2</v>
      </c>
      <c r="I226" s="27">
        <f t="shared" si="108"/>
        <v>1.1429999999999999E-2</v>
      </c>
      <c r="J226" s="28">
        <f t="shared" si="108"/>
        <v>0</v>
      </c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7"/>
      <c r="CV226" s="7"/>
      <c r="CW226" s="7"/>
      <c r="CX226" s="7"/>
      <c r="CY226" s="7"/>
      <c r="CZ226" s="7"/>
      <c r="DA226" s="7"/>
      <c r="DB226" s="7"/>
      <c r="DC226" s="7"/>
      <c r="DD226" s="7"/>
      <c r="DE226" s="7"/>
      <c r="DF226" s="7"/>
      <c r="DG226" s="7"/>
      <c r="DH226" s="7"/>
      <c r="DI226" s="7"/>
      <c r="DJ226" s="7"/>
      <c r="DK226" s="7"/>
      <c r="DL226" s="7"/>
      <c r="DM226" s="7"/>
      <c r="DN226" s="7"/>
      <c r="DO226" s="7"/>
      <c r="DP226" s="7"/>
      <c r="DQ226" s="7"/>
      <c r="DR226" s="7"/>
      <c r="DS226" s="7"/>
      <c r="DT226" s="7"/>
      <c r="DU226" s="7"/>
      <c r="DV226" s="7"/>
      <c r="DW226" s="7"/>
      <c r="DX226" s="7"/>
      <c r="DY226" s="7"/>
      <c r="DZ226" s="7"/>
      <c r="EA226" s="7"/>
      <c r="EB226" s="7"/>
      <c r="EC226" s="7"/>
      <c r="ED226" s="7"/>
      <c r="EE226" s="7"/>
      <c r="EF226" s="7"/>
      <c r="EG226" s="7"/>
      <c r="EH226" s="7"/>
      <c r="EI226" s="7"/>
      <c r="EJ226" s="7"/>
      <c r="EK226" s="7"/>
      <c r="EL226" s="7"/>
      <c r="EM226" s="7"/>
      <c r="EN226" s="7"/>
      <c r="EO226" s="7"/>
      <c r="EP226" s="7"/>
      <c r="EQ226" s="7"/>
      <c r="ER226" s="7"/>
      <c r="ES226" s="7"/>
      <c r="ET226" s="7"/>
      <c r="EU226" s="7"/>
      <c r="EV226" s="7"/>
      <c r="EW226" s="7"/>
      <c r="EX226" s="7"/>
      <c r="EY226" s="7"/>
      <c r="EZ226" s="7"/>
      <c r="FA226" s="7"/>
      <c r="FB226" s="7"/>
      <c r="FC226" s="7"/>
      <c r="FD226" s="7"/>
      <c r="FE226" s="7"/>
      <c r="FF226" s="7"/>
      <c r="FG226" s="7"/>
      <c r="FH226" s="7"/>
      <c r="FI226" s="7"/>
      <c r="FJ226" s="7"/>
      <c r="FK226" s="7"/>
      <c r="FL226" s="7"/>
      <c r="FM226" s="7"/>
      <c r="FN226" s="7"/>
      <c r="FO226" s="7"/>
      <c r="FP226" s="7"/>
      <c r="FQ226" s="7"/>
      <c r="FR226" s="7"/>
      <c r="FS226" s="7"/>
      <c r="FT226" s="7"/>
      <c r="FU226" s="7"/>
      <c r="FV226" s="7"/>
      <c r="FW226" s="7"/>
      <c r="FX226" s="7"/>
      <c r="FY226" s="7"/>
      <c r="FZ226" s="7"/>
      <c r="GA226" s="7"/>
      <c r="GB226" s="7"/>
      <c r="GC226" s="7"/>
      <c r="GD226" s="7"/>
      <c r="GE226" s="7"/>
      <c r="GF226" s="7"/>
      <c r="GG226" s="7"/>
      <c r="GH226" s="7"/>
      <c r="GI226" s="7"/>
      <c r="GJ226" s="7"/>
      <c r="GK226" s="7"/>
    </row>
    <row r="227" spans="1:193" ht="22.5" customHeight="1" thickBot="1" x14ac:dyDescent="0.55000000000000004">
      <c r="A227" s="57"/>
      <c r="B227" s="58" t="s">
        <v>14</v>
      </c>
      <c r="C227" s="59">
        <f>SUM(D227+E227+F227+G227+H227+I227+J227)</f>
        <v>0.89670000000000005</v>
      </c>
      <c r="D227" s="60">
        <f t="shared" ref="D227:J227" si="109">ROUND(D226*5,5)</f>
        <v>3.9350000000000003E-2</v>
      </c>
      <c r="E227" s="60">
        <f t="shared" si="109"/>
        <v>0.08</v>
      </c>
      <c r="F227" s="60">
        <f t="shared" si="109"/>
        <v>0.27174999999999999</v>
      </c>
      <c r="G227" s="60">
        <f t="shared" si="109"/>
        <v>0.26595000000000002</v>
      </c>
      <c r="H227" s="60">
        <f t="shared" si="109"/>
        <v>0.1825</v>
      </c>
      <c r="I227" s="60">
        <f t="shared" si="109"/>
        <v>5.7149999999999999E-2</v>
      </c>
      <c r="J227" s="61">
        <f t="shared" si="109"/>
        <v>0</v>
      </c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7"/>
      <c r="CV227" s="7"/>
      <c r="CW227" s="7"/>
      <c r="CX227" s="7"/>
      <c r="CY227" s="7"/>
      <c r="CZ227" s="7"/>
      <c r="DA227" s="7"/>
      <c r="DB227" s="7"/>
      <c r="DC227" s="7"/>
      <c r="DD227" s="7"/>
      <c r="DE227" s="7"/>
      <c r="DF227" s="7"/>
      <c r="DG227" s="7"/>
      <c r="DH227" s="7"/>
      <c r="DI227" s="7"/>
      <c r="DJ227" s="7"/>
      <c r="DK227" s="7"/>
      <c r="DL227" s="7"/>
      <c r="DM227" s="7"/>
      <c r="DN227" s="7"/>
      <c r="DO227" s="7"/>
      <c r="DP227" s="7"/>
      <c r="DQ227" s="7"/>
      <c r="DR227" s="7"/>
      <c r="DS227" s="7"/>
      <c r="DT227" s="7"/>
      <c r="DU227" s="7"/>
      <c r="DV227" s="7"/>
      <c r="DW227" s="7"/>
      <c r="DX227" s="7"/>
      <c r="DY227" s="7"/>
      <c r="DZ227" s="7"/>
      <c r="EA227" s="7"/>
      <c r="EB227" s="7"/>
      <c r="EC227" s="7"/>
      <c r="ED227" s="7"/>
      <c r="EE227" s="7"/>
      <c r="EF227" s="7"/>
      <c r="EG227" s="7"/>
      <c r="EH227" s="7"/>
      <c r="EI227" s="7"/>
      <c r="EJ227" s="7"/>
      <c r="EK227" s="7"/>
      <c r="EL227" s="7"/>
      <c r="EM227" s="7"/>
      <c r="EN227" s="7"/>
      <c r="EO227" s="7"/>
      <c r="EP227" s="7"/>
      <c r="EQ227" s="7"/>
      <c r="ER227" s="7"/>
      <c r="ES227" s="7"/>
      <c r="ET227" s="7"/>
      <c r="EU227" s="7"/>
      <c r="EV227" s="7"/>
      <c r="EW227" s="7"/>
      <c r="EX227" s="7"/>
      <c r="EY227" s="7"/>
      <c r="EZ227" s="7"/>
      <c r="FA227" s="7"/>
      <c r="FB227" s="7"/>
      <c r="FC227" s="7"/>
      <c r="FD227" s="7"/>
      <c r="FE227" s="7"/>
      <c r="FF227" s="7"/>
      <c r="FG227" s="7"/>
      <c r="FH227" s="7"/>
      <c r="FI227" s="7"/>
      <c r="FJ227" s="7"/>
      <c r="FK227" s="7"/>
      <c r="FL227" s="7"/>
      <c r="FM227" s="7"/>
      <c r="FN227" s="7"/>
      <c r="FO227" s="7"/>
      <c r="FP227" s="7"/>
      <c r="FQ227" s="7"/>
      <c r="FR227" s="7"/>
      <c r="FS227" s="7"/>
      <c r="FT227" s="7"/>
      <c r="FU227" s="7"/>
      <c r="FV227" s="7"/>
      <c r="FW227" s="7"/>
      <c r="FX227" s="7"/>
      <c r="FY227" s="7"/>
      <c r="FZ227" s="7"/>
      <c r="GA227" s="7"/>
      <c r="GB227" s="7"/>
      <c r="GC227" s="7"/>
      <c r="GD227" s="7"/>
      <c r="GE227" s="7"/>
      <c r="GF227" s="7"/>
      <c r="GG227" s="7"/>
      <c r="GH227" s="7"/>
      <c r="GI227" s="7"/>
      <c r="GJ227" s="7"/>
      <c r="GK227" s="7"/>
    </row>
    <row r="228" spans="1:193" ht="57.75" customHeight="1" x14ac:dyDescent="0.5">
      <c r="A228" s="84" t="s">
        <v>102</v>
      </c>
      <c r="B228" s="84"/>
      <c r="C228" s="84"/>
      <c r="D228" s="84"/>
      <c r="E228" s="84"/>
      <c r="F228" s="84"/>
      <c r="G228" s="84"/>
      <c r="H228" s="84"/>
      <c r="I228" s="84"/>
      <c r="J228" s="84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7"/>
      <c r="CV228" s="7"/>
      <c r="CW228" s="7"/>
      <c r="CX228" s="7"/>
      <c r="CY228" s="7"/>
      <c r="CZ228" s="7"/>
      <c r="DA228" s="7"/>
      <c r="DB228" s="7"/>
      <c r="DC228" s="7"/>
      <c r="DD228" s="7"/>
      <c r="DE228" s="7"/>
      <c r="DF228" s="7"/>
      <c r="DG228" s="7"/>
      <c r="DH228" s="7"/>
      <c r="DI228" s="7"/>
      <c r="DJ228" s="7"/>
      <c r="DK228" s="7"/>
      <c r="DL228" s="7"/>
      <c r="DM228" s="7"/>
      <c r="DN228" s="7"/>
      <c r="DO228" s="7"/>
      <c r="DP228" s="7"/>
      <c r="DQ228" s="7"/>
      <c r="DR228" s="7"/>
      <c r="DS228" s="7"/>
      <c r="DT228" s="7"/>
      <c r="DU228" s="7"/>
      <c r="DV228" s="7"/>
      <c r="DW228" s="7"/>
      <c r="DX228" s="7"/>
      <c r="DY228" s="7"/>
      <c r="DZ228" s="7"/>
      <c r="EA228" s="7"/>
      <c r="EB228" s="7"/>
      <c r="EC228" s="7"/>
      <c r="ED228" s="7"/>
      <c r="EE228" s="7"/>
      <c r="EF228" s="7"/>
      <c r="EG228" s="7"/>
      <c r="EH228" s="7"/>
      <c r="EI228" s="7"/>
      <c r="EJ228" s="7"/>
      <c r="EK228" s="7"/>
      <c r="EL228" s="7"/>
      <c r="EM228" s="7"/>
      <c r="EN228" s="7"/>
      <c r="EO228" s="7"/>
      <c r="EP228" s="7"/>
      <c r="EQ228" s="7"/>
      <c r="ER228" s="7"/>
      <c r="ES228" s="7"/>
      <c r="ET228" s="7"/>
      <c r="EU228" s="7"/>
      <c r="EV228" s="7"/>
      <c r="EW228" s="7"/>
      <c r="EX228" s="7"/>
      <c r="EY228" s="7"/>
      <c r="EZ228" s="7"/>
      <c r="FA228" s="7"/>
      <c r="FB228" s="7"/>
      <c r="FC228" s="7"/>
      <c r="FD228" s="7"/>
      <c r="FE228" s="7"/>
      <c r="FF228" s="7"/>
      <c r="FG228" s="7"/>
      <c r="FH228" s="7"/>
      <c r="FI228" s="7"/>
      <c r="FJ228" s="7"/>
      <c r="FK228" s="7"/>
      <c r="FL228" s="7"/>
      <c r="FM228" s="7"/>
      <c r="FN228" s="7"/>
      <c r="FO228" s="7"/>
      <c r="FP228" s="7"/>
      <c r="FQ228" s="7"/>
      <c r="FR228" s="7"/>
      <c r="FS228" s="7"/>
      <c r="FT228" s="7"/>
      <c r="FU228" s="7"/>
      <c r="FV228" s="7"/>
      <c r="FW228" s="7"/>
      <c r="FX228" s="7"/>
      <c r="FY228" s="7"/>
      <c r="FZ228" s="7"/>
      <c r="GA228" s="7"/>
      <c r="GB228" s="7"/>
      <c r="GC228" s="7"/>
      <c r="GD228" s="7"/>
      <c r="GE228" s="7"/>
      <c r="GF228" s="7"/>
      <c r="GG228" s="7"/>
      <c r="GH228" s="7"/>
      <c r="GI228" s="7"/>
      <c r="GJ228" s="7"/>
      <c r="GK228" s="7"/>
    </row>
    <row r="229" spans="1:193" ht="36" customHeight="1" x14ac:dyDescent="0.6">
      <c r="A229" s="85" t="s">
        <v>71</v>
      </c>
      <c r="B229" s="85"/>
      <c r="C229" s="85"/>
      <c r="D229" s="85"/>
      <c r="E229" s="85"/>
      <c r="F229" s="85"/>
      <c r="G229" s="85"/>
      <c r="H229" s="85"/>
      <c r="I229" s="85"/>
      <c r="J229" s="85"/>
    </row>
    <row r="230" spans="1:193" ht="33.75" thickBot="1" x14ac:dyDescent="0.7">
      <c r="A230" s="62" t="s">
        <v>55</v>
      </c>
      <c r="B230" s="5"/>
      <c r="J230" s="9" t="s">
        <v>72</v>
      </c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7"/>
      <c r="CV230" s="7"/>
      <c r="CW230" s="7"/>
      <c r="CX230" s="7"/>
      <c r="CY230" s="7"/>
      <c r="CZ230" s="7"/>
      <c r="DA230" s="7"/>
      <c r="DB230" s="7"/>
      <c r="DC230" s="7"/>
      <c r="DD230" s="7"/>
      <c r="DE230" s="7"/>
      <c r="DF230" s="7"/>
      <c r="DG230" s="7"/>
      <c r="DH230" s="7"/>
      <c r="DI230" s="7"/>
      <c r="DJ230" s="7"/>
      <c r="DK230" s="7"/>
      <c r="DL230" s="7"/>
      <c r="DM230" s="7"/>
      <c r="DN230" s="7"/>
      <c r="DO230" s="7"/>
      <c r="DP230" s="7"/>
      <c r="DQ230" s="7"/>
      <c r="DR230" s="7"/>
      <c r="DS230" s="7"/>
      <c r="DT230" s="7"/>
      <c r="DU230" s="7"/>
      <c r="DV230" s="7"/>
      <c r="DW230" s="7"/>
      <c r="DX230" s="7"/>
      <c r="DY230" s="7"/>
      <c r="DZ230" s="7"/>
      <c r="EA230" s="7"/>
      <c r="EB230" s="7"/>
      <c r="EC230" s="7"/>
      <c r="ED230" s="7"/>
      <c r="EE230" s="7"/>
      <c r="EF230" s="7"/>
      <c r="EG230" s="7"/>
      <c r="EH230" s="7"/>
      <c r="EI230" s="7"/>
      <c r="EJ230" s="7"/>
      <c r="EK230" s="7"/>
      <c r="EL230" s="7"/>
      <c r="EM230" s="7"/>
      <c r="EN230" s="7"/>
      <c r="EO230" s="7"/>
      <c r="EP230" s="7"/>
      <c r="EQ230" s="7"/>
      <c r="ER230" s="7"/>
      <c r="ES230" s="7"/>
      <c r="ET230" s="7"/>
      <c r="EU230" s="7"/>
      <c r="EV230" s="7"/>
      <c r="EW230" s="7"/>
      <c r="EX230" s="7"/>
      <c r="EY230" s="7"/>
      <c r="EZ230" s="7"/>
      <c r="FA230" s="7"/>
      <c r="FB230" s="7"/>
      <c r="FC230" s="7"/>
      <c r="FD230" s="7"/>
      <c r="FE230" s="7"/>
      <c r="FF230" s="7"/>
      <c r="FG230" s="7"/>
      <c r="FH230" s="7"/>
      <c r="FI230" s="7"/>
      <c r="FJ230" s="7"/>
      <c r="FK230" s="7"/>
      <c r="FL230" s="7"/>
      <c r="FM230" s="7"/>
      <c r="FN230" s="7"/>
      <c r="FO230" s="7"/>
      <c r="FP230" s="7"/>
      <c r="FQ230" s="7"/>
      <c r="FR230" s="7"/>
      <c r="FS230" s="7"/>
      <c r="FT230" s="7"/>
      <c r="FU230" s="7"/>
      <c r="FV230" s="7"/>
      <c r="FW230" s="7"/>
      <c r="FX230" s="7"/>
      <c r="FY230" s="7"/>
      <c r="FZ230" s="7"/>
      <c r="GA230" s="7"/>
      <c r="GB230" s="7"/>
      <c r="GC230" s="7"/>
      <c r="GD230" s="7"/>
      <c r="GE230" s="7"/>
      <c r="GF230" s="7"/>
      <c r="GG230" s="7"/>
      <c r="GH230" s="7"/>
      <c r="GI230" s="7"/>
      <c r="GJ230" s="7"/>
      <c r="GK230" s="7"/>
    </row>
    <row r="231" spans="1:193" ht="33.75" customHeight="1" x14ac:dyDescent="0.5">
      <c r="A231" s="10" t="s">
        <v>73</v>
      </c>
      <c r="B231" s="11" t="s">
        <v>2</v>
      </c>
      <c r="C231" s="12" t="s">
        <v>3</v>
      </c>
      <c r="D231" s="13" t="s">
        <v>4</v>
      </c>
      <c r="E231" s="13" t="s">
        <v>5</v>
      </c>
      <c r="F231" s="13" t="s">
        <v>6</v>
      </c>
      <c r="G231" s="13" t="s">
        <v>7</v>
      </c>
      <c r="H231" s="13" t="s">
        <v>8</v>
      </c>
      <c r="I231" s="13" t="s">
        <v>9</v>
      </c>
      <c r="J231" s="14" t="s">
        <v>10</v>
      </c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/>
      <c r="CV231" s="7"/>
      <c r="CW231" s="7"/>
      <c r="CX231" s="7"/>
      <c r="CY231" s="7"/>
      <c r="CZ231" s="7"/>
      <c r="DA231" s="7"/>
      <c r="DB231" s="7"/>
      <c r="DC231" s="7"/>
      <c r="DD231" s="7"/>
      <c r="DE231" s="7"/>
      <c r="DF231" s="7"/>
      <c r="DG231" s="7"/>
      <c r="DH231" s="7"/>
      <c r="DI231" s="7"/>
      <c r="DJ231" s="7"/>
      <c r="DK231" s="7"/>
      <c r="DL231" s="7"/>
      <c r="DM231" s="7"/>
      <c r="DN231" s="7"/>
      <c r="DO231" s="7"/>
      <c r="DP231" s="7"/>
      <c r="DQ231" s="7"/>
      <c r="DR231" s="7"/>
      <c r="DS231" s="7"/>
      <c r="DT231" s="7"/>
      <c r="DU231" s="7"/>
      <c r="DV231" s="7"/>
      <c r="DW231" s="7"/>
      <c r="DX231" s="7"/>
      <c r="DY231" s="7"/>
      <c r="DZ231" s="7"/>
      <c r="EA231" s="7"/>
      <c r="EB231" s="7"/>
      <c r="EC231" s="7"/>
      <c r="ED231" s="7"/>
      <c r="EE231" s="7"/>
      <c r="EF231" s="7"/>
      <c r="EG231" s="7"/>
      <c r="EH231" s="7"/>
      <c r="EI231" s="7"/>
      <c r="EJ231" s="7"/>
      <c r="EK231" s="7"/>
      <c r="EL231" s="7"/>
      <c r="EM231" s="7"/>
      <c r="EN231" s="7"/>
      <c r="EO231" s="7"/>
      <c r="EP231" s="7"/>
      <c r="EQ231" s="7"/>
      <c r="ER231" s="7"/>
      <c r="ES231" s="7"/>
      <c r="ET231" s="7"/>
      <c r="EU231" s="7"/>
      <c r="EV231" s="7"/>
      <c r="EW231" s="7"/>
      <c r="EX231" s="7"/>
      <c r="EY231" s="7"/>
      <c r="EZ231" s="7"/>
      <c r="FA231" s="7"/>
      <c r="FB231" s="7"/>
      <c r="FC231" s="7"/>
      <c r="FD231" s="7"/>
      <c r="FE231" s="7"/>
      <c r="FF231" s="7"/>
      <c r="FG231" s="7"/>
      <c r="FH231" s="7"/>
      <c r="FI231" s="7"/>
      <c r="FJ231" s="7"/>
      <c r="FK231" s="7"/>
      <c r="FL231" s="7"/>
      <c r="FM231" s="7"/>
      <c r="FN231" s="7"/>
      <c r="FO231" s="7"/>
      <c r="FP231" s="7"/>
      <c r="FQ231" s="7"/>
      <c r="FR231" s="7"/>
      <c r="FS231" s="7"/>
      <c r="FT231" s="7"/>
      <c r="FU231" s="7"/>
      <c r="FV231" s="7"/>
      <c r="FW231" s="7"/>
      <c r="FX231" s="7"/>
      <c r="FY231" s="7"/>
      <c r="FZ231" s="7"/>
      <c r="GA231" s="7"/>
      <c r="GB231" s="7"/>
      <c r="GC231" s="7"/>
      <c r="GD231" s="7"/>
      <c r="GE231" s="7"/>
      <c r="GF231" s="7"/>
      <c r="GG231" s="7"/>
      <c r="GH231" s="7"/>
      <c r="GI231" s="7"/>
      <c r="GJ231" s="7"/>
      <c r="GK231" s="7"/>
    </row>
    <row r="232" spans="1:193" ht="21.75" customHeight="1" x14ac:dyDescent="0.5">
      <c r="A232" s="73" t="s">
        <v>74</v>
      </c>
      <c r="B232" s="34" t="s">
        <v>12</v>
      </c>
      <c r="C232" s="18">
        <f>D232+E232+F232+G232+H232+I232+J232</f>
        <v>5094</v>
      </c>
      <c r="D232" s="74">
        <f t="shared" ref="D232:J233" si="110">SUM(D16,D106)</f>
        <v>29</v>
      </c>
      <c r="E232" s="74">
        <f t="shared" si="110"/>
        <v>268</v>
      </c>
      <c r="F232" s="74">
        <f t="shared" si="110"/>
        <v>1218</v>
      </c>
      <c r="G232" s="74">
        <f t="shared" si="110"/>
        <v>1953</v>
      </c>
      <c r="H232" s="74">
        <f t="shared" si="110"/>
        <v>1252</v>
      </c>
      <c r="I232" s="74">
        <f t="shared" si="110"/>
        <v>352</v>
      </c>
      <c r="J232" s="75">
        <f t="shared" si="110"/>
        <v>22</v>
      </c>
    </row>
    <row r="233" spans="1:193" ht="21.75" customHeight="1" x14ac:dyDescent="0.5">
      <c r="A233" s="76"/>
      <c r="B233" s="17" t="s">
        <v>13</v>
      </c>
      <c r="C233" s="23">
        <f>SUM(D233:J233)</f>
        <v>149213</v>
      </c>
      <c r="D233" s="77">
        <f>SUM(D17,D107)</f>
        <v>14469</v>
      </c>
      <c r="E233" s="77">
        <f t="shared" si="110"/>
        <v>19604</v>
      </c>
      <c r="F233" s="77">
        <f t="shared" si="110"/>
        <v>21967</v>
      </c>
      <c r="G233" s="77">
        <f t="shared" si="110"/>
        <v>20604</v>
      </c>
      <c r="H233" s="77">
        <f t="shared" si="110"/>
        <v>21419</v>
      </c>
      <c r="I233" s="77">
        <f t="shared" si="110"/>
        <v>23510</v>
      </c>
      <c r="J233" s="78">
        <f t="shared" si="110"/>
        <v>27640</v>
      </c>
    </row>
    <row r="234" spans="1:193" ht="21.75" customHeight="1" x14ac:dyDescent="0.5">
      <c r="A234" s="76"/>
      <c r="B234" s="17"/>
      <c r="C234" s="39"/>
      <c r="D234" s="27">
        <f t="shared" ref="D234:J234" si="111">ROUND(D232/D233,5)</f>
        <v>2E-3</v>
      </c>
      <c r="E234" s="27">
        <f t="shared" si="111"/>
        <v>1.367E-2</v>
      </c>
      <c r="F234" s="27">
        <f t="shared" si="111"/>
        <v>5.5449999999999999E-2</v>
      </c>
      <c r="G234" s="27">
        <f t="shared" si="111"/>
        <v>9.4789999999999999E-2</v>
      </c>
      <c r="H234" s="27">
        <f t="shared" si="111"/>
        <v>5.8450000000000002E-2</v>
      </c>
      <c r="I234" s="27">
        <f t="shared" si="111"/>
        <v>1.4970000000000001E-2</v>
      </c>
      <c r="J234" s="28">
        <f t="shared" si="111"/>
        <v>8.0000000000000004E-4</v>
      </c>
    </row>
    <row r="235" spans="1:193" ht="21.75" customHeight="1" x14ac:dyDescent="0.5">
      <c r="A235" s="79"/>
      <c r="B235" s="41" t="s">
        <v>14</v>
      </c>
      <c r="C235" s="42">
        <f>SUM(D235+E235+F235+G235+H235+I235+J235)</f>
        <v>1.20065</v>
      </c>
      <c r="D235" s="43">
        <f t="shared" ref="D235:J235" si="112">ROUND(D234*5,5)</f>
        <v>0.01</v>
      </c>
      <c r="E235" s="43">
        <f t="shared" si="112"/>
        <v>6.8349999999999994E-2</v>
      </c>
      <c r="F235" s="43">
        <f t="shared" si="112"/>
        <v>0.27725</v>
      </c>
      <c r="G235" s="43">
        <f t="shared" si="112"/>
        <v>0.47394999999999998</v>
      </c>
      <c r="H235" s="43">
        <f t="shared" si="112"/>
        <v>0.29225000000000001</v>
      </c>
      <c r="I235" s="43">
        <f t="shared" si="112"/>
        <v>7.485E-2</v>
      </c>
      <c r="J235" s="44">
        <f t="shared" si="112"/>
        <v>4.0000000000000001E-3</v>
      </c>
    </row>
    <row r="236" spans="1:193" ht="21.75" customHeight="1" x14ac:dyDescent="0.5">
      <c r="A236" s="73" t="s">
        <v>75</v>
      </c>
      <c r="B236" s="34" t="s">
        <v>12</v>
      </c>
      <c r="C236" s="18">
        <f>D236+E236+F236+G236+H236+I236+J236</f>
        <v>6148</v>
      </c>
      <c r="D236" s="74">
        <f>SUM(D32,D76,D84)</f>
        <v>30</v>
      </c>
      <c r="E236" s="74">
        <f t="shared" ref="D236:J237" si="113">SUM(E32,E76,E84)</f>
        <v>390</v>
      </c>
      <c r="F236" s="74">
        <f t="shared" si="113"/>
        <v>1491</v>
      </c>
      <c r="G236" s="74">
        <f t="shared" si="113"/>
        <v>2375</v>
      </c>
      <c r="H236" s="74">
        <f t="shared" si="113"/>
        <v>1468</v>
      </c>
      <c r="I236" s="74">
        <f t="shared" si="113"/>
        <v>381</v>
      </c>
      <c r="J236" s="75">
        <f t="shared" si="113"/>
        <v>13</v>
      </c>
    </row>
    <row r="237" spans="1:193" ht="21.75" customHeight="1" x14ac:dyDescent="0.5">
      <c r="A237" s="76"/>
      <c r="B237" s="17" t="s">
        <v>13</v>
      </c>
      <c r="C237" s="23">
        <f>SUM(D237:J237)</f>
        <v>166647</v>
      </c>
      <c r="D237" s="77">
        <f t="shared" si="113"/>
        <v>17439</v>
      </c>
      <c r="E237" s="77">
        <f t="shared" si="113"/>
        <v>19483</v>
      </c>
      <c r="F237" s="77">
        <f t="shared" si="113"/>
        <v>20490</v>
      </c>
      <c r="G237" s="77">
        <f t="shared" si="113"/>
        <v>22741</v>
      </c>
      <c r="H237" s="77">
        <f t="shared" si="113"/>
        <v>25255</v>
      </c>
      <c r="I237" s="77">
        <f t="shared" si="113"/>
        <v>28171</v>
      </c>
      <c r="J237" s="78">
        <f t="shared" si="113"/>
        <v>33068</v>
      </c>
    </row>
    <row r="238" spans="1:193" ht="21.75" customHeight="1" x14ac:dyDescent="0.5">
      <c r="A238" s="76"/>
      <c r="B238" s="17"/>
      <c r="C238" s="39"/>
      <c r="D238" s="27">
        <f t="shared" ref="D238:J238" si="114">ROUND(D236/D237,5)</f>
        <v>1.72E-3</v>
      </c>
      <c r="E238" s="27">
        <f t="shared" si="114"/>
        <v>2.002E-2</v>
      </c>
      <c r="F238" s="27">
        <f t="shared" si="114"/>
        <v>7.2770000000000001E-2</v>
      </c>
      <c r="G238" s="27">
        <f t="shared" si="114"/>
        <v>0.10444000000000001</v>
      </c>
      <c r="H238" s="27">
        <f t="shared" si="114"/>
        <v>5.8130000000000001E-2</v>
      </c>
      <c r="I238" s="27">
        <f t="shared" si="114"/>
        <v>1.3520000000000001E-2</v>
      </c>
      <c r="J238" s="28">
        <f t="shared" si="114"/>
        <v>3.8999999999999999E-4</v>
      </c>
    </row>
    <row r="239" spans="1:193" ht="21.75" customHeight="1" x14ac:dyDescent="0.5">
      <c r="A239" s="79"/>
      <c r="B239" s="41" t="s">
        <v>14</v>
      </c>
      <c r="C239" s="42">
        <f>SUM(D239+E239+F239+G239+H239+I239+J239)</f>
        <v>1.3549500000000001</v>
      </c>
      <c r="D239" s="43">
        <f t="shared" ref="D239:J239" si="115">ROUND(D238*5,5)</f>
        <v>8.6E-3</v>
      </c>
      <c r="E239" s="43">
        <f t="shared" si="115"/>
        <v>0.10009999999999999</v>
      </c>
      <c r="F239" s="43">
        <f t="shared" si="115"/>
        <v>0.36385000000000001</v>
      </c>
      <c r="G239" s="43">
        <f t="shared" si="115"/>
        <v>0.5222</v>
      </c>
      <c r="H239" s="43">
        <f t="shared" si="115"/>
        <v>0.29065000000000002</v>
      </c>
      <c r="I239" s="43">
        <f t="shared" si="115"/>
        <v>6.7599999999999993E-2</v>
      </c>
      <c r="J239" s="44">
        <f t="shared" si="115"/>
        <v>1.9499999999999999E-3</v>
      </c>
    </row>
    <row r="240" spans="1:193" ht="21.75" customHeight="1" x14ac:dyDescent="0.5">
      <c r="A240" s="73" t="s">
        <v>76</v>
      </c>
      <c r="B240" s="34" t="s">
        <v>12</v>
      </c>
      <c r="C240" s="18">
        <f>D240+E240+F240+G240+H240+I240+J240</f>
        <v>775</v>
      </c>
      <c r="D240" s="80">
        <f>D36</f>
        <v>13</v>
      </c>
      <c r="E240" s="74">
        <f t="shared" ref="E240:J241" si="116">E36</f>
        <v>115</v>
      </c>
      <c r="F240" s="74">
        <f t="shared" si="116"/>
        <v>199</v>
      </c>
      <c r="G240" s="74">
        <f t="shared" si="116"/>
        <v>257</v>
      </c>
      <c r="H240" s="74">
        <f t="shared" si="116"/>
        <v>155</v>
      </c>
      <c r="I240" s="74">
        <f t="shared" si="116"/>
        <v>35</v>
      </c>
      <c r="J240" s="75">
        <f t="shared" si="116"/>
        <v>1</v>
      </c>
    </row>
    <row r="241" spans="1:10" ht="21.75" customHeight="1" x14ac:dyDescent="0.5">
      <c r="A241" s="76"/>
      <c r="B241" s="17" t="s">
        <v>13</v>
      </c>
      <c r="C241" s="23">
        <f>SUM(D241:J241)</f>
        <v>27735</v>
      </c>
      <c r="D241" s="77">
        <f>D37</f>
        <v>3471</v>
      </c>
      <c r="E241" s="77">
        <f t="shared" si="116"/>
        <v>3374</v>
      </c>
      <c r="F241" s="77">
        <f t="shared" si="116"/>
        <v>3033</v>
      </c>
      <c r="G241" s="77">
        <f t="shared" si="116"/>
        <v>3285</v>
      </c>
      <c r="H241" s="77">
        <f t="shared" si="116"/>
        <v>4010</v>
      </c>
      <c r="I241" s="77">
        <f t="shared" si="116"/>
        <v>4959</v>
      </c>
      <c r="J241" s="78">
        <f t="shared" si="116"/>
        <v>5603</v>
      </c>
    </row>
    <row r="242" spans="1:10" ht="21.75" customHeight="1" x14ac:dyDescent="0.5">
      <c r="A242" s="76"/>
      <c r="B242" s="17"/>
      <c r="C242" s="39"/>
      <c r="D242" s="27">
        <f t="shared" ref="D242:J242" si="117">ROUND(D240/D241,5)</f>
        <v>3.7499999999999999E-3</v>
      </c>
      <c r="E242" s="27">
        <f t="shared" si="117"/>
        <v>3.4079999999999999E-2</v>
      </c>
      <c r="F242" s="27">
        <f t="shared" si="117"/>
        <v>6.5610000000000002E-2</v>
      </c>
      <c r="G242" s="27">
        <f t="shared" si="117"/>
        <v>7.8229999999999994E-2</v>
      </c>
      <c r="H242" s="27">
        <f t="shared" si="117"/>
        <v>3.8649999999999997E-2</v>
      </c>
      <c r="I242" s="27">
        <f t="shared" si="117"/>
        <v>7.0600000000000003E-3</v>
      </c>
      <c r="J242" s="28">
        <f t="shared" si="117"/>
        <v>1.8000000000000001E-4</v>
      </c>
    </row>
    <row r="243" spans="1:10" ht="21.75" customHeight="1" x14ac:dyDescent="0.5">
      <c r="A243" s="79"/>
      <c r="B243" s="41" t="s">
        <v>14</v>
      </c>
      <c r="C243" s="42">
        <f>SUM(D243+E243+F243+G243+H243+I243+J243)</f>
        <v>1.1377999999999997</v>
      </c>
      <c r="D243" s="43">
        <f t="shared" ref="D243:J243" si="118">ROUND(D242*5,5)</f>
        <v>1.8749999999999999E-2</v>
      </c>
      <c r="E243" s="43">
        <f t="shared" si="118"/>
        <v>0.1704</v>
      </c>
      <c r="F243" s="43">
        <f t="shared" si="118"/>
        <v>0.32805000000000001</v>
      </c>
      <c r="G243" s="43">
        <f t="shared" si="118"/>
        <v>0.39115</v>
      </c>
      <c r="H243" s="43">
        <f t="shared" si="118"/>
        <v>0.19325000000000001</v>
      </c>
      <c r="I243" s="43">
        <f t="shared" si="118"/>
        <v>3.5299999999999998E-2</v>
      </c>
      <c r="J243" s="44">
        <f t="shared" si="118"/>
        <v>8.9999999999999998E-4</v>
      </c>
    </row>
    <row r="244" spans="1:10" ht="21.75" customHeight="1" x14ac:dyDescent="0.5">
      <c r="A244" s="73" t="s">
        <v>77</v>
      </c>
      <c r="B244" s="34" t="s">
        <v>12</v>
      </c>
      <c r="C244" s="18">
        <f>D244+E244+F244+G244+H244+I244+J244</f>
        <v>4431</v>
      </c>
      <c r="D244" s="80">
        <f>SUM(D44,D48,D110,D118,D122,D126,D130,D158,D162)</f>
        <v>49</v>
      </c>
      <c r="E244" s="74">
        <f t="shared" ref="E244:J245" si="119">SUM(E44,E48,E110,E118,E122,E126,E130,E158,E162)</f>
        <v>398</v>
      </c>
      <c r="F244" s="74">
        <f t="shared" si="119"/>
        <v>1070</v>
      </c>
      <c r="G244" s="74">
        <f t="shared" si="119"/>
        <v>1607</v>
      </c>
      <c r="H244" s="74">
        <f t="shared" si="119"/>
        <v>1049</v>
      </c>
      <c r="I244" s="74">
        <f t="shared" si="119"/>
        <v>251</v>
      </c>
      <c r="J244" s="75">
        <f t="shared" si="119"/>
        <v>7</v>
      </c>
    </row>
    <row r="245" spans="1:10" ht="21.75" customHeight="1" x14ac:dyDescent="0.5">
      <c r="A245" s="76"/>
      <c r="B245" s="17" t="s">
        <v>13</v>
      </c>
      <c r="C245" s="23">
        <f>SUM(D245:J245)</f>
        <v>138174</v>
      </c>
      <c r="D245" s="77">
        <f>SUM(D45,D49,D111,D119,D123,D127,D131,D159,D163)</f>
        <v>16320</v>
      </c>
      <c r="E245" s="77">
        <f t="shared" si="119"/>
        <v>17117</v>
      </c>
      <c r="F245" s="77">
        <f t="shared" si="119"/>
        <v>15465</v>
      </c>
      <c r="G245" s="77">
        <f t="shared" si="119"/>
        <v>17610</v>
      </c>
      <c r="H245" s="77">
        <f t="shared" si="119"/>
        <v>20670</v>
      </c>
      <c r="I245" s="77">
        <f t="shared" si="119"/>
        <v>23896</v>
      </c>
      <c r="J245" s="78">
        <f t="shared" si="119"/>
        <v>27096</v>
      </c>
    </row>
    <row r="246" spans="1:10" ht="21.75" customHeight="1" x14ac:dyDescent="0.5">
      <c r="A246" s="76"/>
      <c r="B246" s="17"/>
      <c r="C246" s="39"/>
      <c r="D246" s="27">
        <f t="shared" ref="D246:J246" si="120">ROUND(D244/D245,5)</f>
        <v>3.0000000000000001E-3</v>
      </c>
      <c r="E246" s="27">
        <f t="shared" si="120"/>
        <v>2.325E-2</v>
      </c>
      <c r="F246" s="27">
        <f t="shared" si="120"/>
        <v>6.9190000000000002E-2</v>
      </c>
      <c r="G246" s="27">
        <f t="shared" si="120"/>
        <v>9.1249999999999998E-2</v>
      </c>
      <c r="H246" s="27">
        <f t="shared" si="120"/>
        <v>5.0750000000000003E-2</v>
      </c>
      <c r="I246" s="27">
        <f t="shared" si="120"/>
        <v>1.0500000000000001E-2</v>
      </c>
      <c r="J246" s="28">
        <f t="shared" si="120"/>
        <v>2.5999999999999998E-4</v>
      </c>
    </row>
    <row r="247" spans="1:10" ht="21.75" customHeight="1" x14ac:dyDescent="0.5">
      <c r="A247" s="79"/>
      <c r="B247" s="41" t="s">
        <v>14</v>
      </c>
      <c r="C247" s="42">
        <f>SUM(D247+E247+F247+G247+H247+I247+J247)</f>
        <v>1.2409999999999999</v>
      </c>
      <c r="D247" s="43">
        <f t="shared" ref="D247:J247" si="121">ROUND(D246*5,5)</f>
        <v>1.4999999999999999E-2</v>
      </c>
      <c r="E247" s="43">
        <f t="shared" si="121"/>
        <v>0.11625000000000001</v>
      </c>
      <c r="F247" s="43">
        <f t="shared" si="121"/>
        <v>0.34594999999999998</v>
      </c>
      <c r="G247" s="43">
        <f t="shared" si="121"/>
        <v>0.45624999999999999</v>
      </c>
      <c r="H247" s="43">
        <f t="shared" si="121"/>
        <v>0.25374999999999998</v>
      </c>
      <c r="I247" s="43">
        <f t="shared" si="121"/>
        <v>5.2499999999999998E-2</v>
      </c>
      <c r="J247" s="44">
        <f t="shared" si="121"/>
        <v>1.2999999999999999E-3</v>
      </c>
    </row>
    <row r="248" spans="1:10" ht="21.75" customHeight="1" x14ac:dyDescent="0.5">
      <c r="A248" s="73" t="s">
        <v>78</v>
      </c>
      <c r="B248" s="34" t="s">
        <v>12</v>
      </c>
      <c r="C248" s="18">
        <f>D248+E248+F248+G248+H248+I248+J248</f>
        <v>677</v>
      </c>
      <c r="D248" s="74">
        <f t="shared" ref="D248:J249" si="122">SUM(D40,D192,D196,D200,D204,D208,D212)</f>
        <v>9</v>
      </c>
      <c r="E248" s="74">
        <f t="shared" si="122"/>
        <v>71</v>
      </c>
      <c r="F248" s="74">
        <f t="shared" si="122"/>
        <v>187</v>
      </c>
      <c r="G248" s="74">
        <f t="shared" si="122"/>
        <v>207</v>
      </c>
      <c r="H248" s="74">
        <f t="shared" si="122"/>
        <v>168</v>
      </c>
      <c r="I248" s="74">
        <f t="shared" si="122"/>
        <v>32</v>
      </c>
      <c r="J248" s="75">
        <f t="shared" si="122"/>
        <v>3</v>
      </c>
    </row>
    <row r="249" spans="1:10" ht="21.75" customHeight="1" x14ac:dyDescent="0.5">
      <c r="A249" s="76"/>
      <c r="B249" s="17" t="s">
        <v>13</v>
      </c>
      <c r="C249" s="23">
        <f>SUM(D249:J249)</f>
        <v>24413</v>
      </c>
      <c r="D249" s="77">
        <f t="shared" si="122"/>
        <v>3124</v>
      </c>
      <c r="E249" s="77">
        <f t="shared" si="122"/>
        <v>2784</v>
      </c>
      <c r="F249" s="77">
        <f t="shared" si="122"/>
        <v>2595</v>
      </c>
      <c r="G249" s="77">
        <f t="shared" si="122"/>
        <v>2936</v>
      </c>
      <c r="H249" s="77">
        <f t="shared" si="122"/>
        <v>3535</v>
      </c>
      <c r="I249" s="77">
        <f t="shared" si="122"/>
        <v>4350</v>
      </c>
      <c r="J249" s="78">
        <f t="shared" si="122"/>
        <v>5089</v>
      </c>
    </row>
    <row r="250" spans="1:10" ht="21.75" customHeight="1" x14ac:dyDescent="0.5">
      <c r="A250" s="76"/>
      <c r="B250" s="17"/>
      <c r="C250" s="39"/>
      <c r="D250" s="27">
        <f t="shared" ref="D250:J250" si="123">ROUND(D248/D249,5)</f>
        <v>2.8800000000000002E-3</v>
      </c>
      <c r="E250" s="27">
        <f t="shared" si="123"/>
        <v>2.5499999999999998E-2</v>
      </c>
      <c r="F250" s="27">
        <f t="shared" si="123"/>
        <v>7.2059999999999999E-2</v>
      </c>
      <c r="G250" s="27">
        <f t="shared" si="123"/>
        <v>7.0499999999999993E-2</v>
      </c>
      <c r="H250" s="27">
        <f t="shared" si="123"/>
        <v>4.752E-2</v>
      </c>
      <c r="I250" s="27">
        <f t="shared" si="123"/>
        <v>7.3600000000000002E-3</v>
      </c>
      <c r="J250" s="28">
        <f t="shared" si="123"/>
        <v>5.9000000000000003E-4</v>
      </c>
    </row>
    <row r="251" spans="1:10" ht="21.75" customHeight="1" x14ac:dyDescent="0.5">
      <c r="A251" s="79"/>
      <c r="B251" s="41" t="s">
        <v>14</v>
      </c>
      <c r="C251" s="42">
        <f>SUM(D251+E251+F251+G251+H251+I251+J251)</f>
        <v>1.13205</v>
      </c>
      <c r="D251" s="43">
        <f t="shared" ref="D251:J251" si="124">ROUND(D250*5,5)</f>
        <v>1.44E-2</v>
      </c>
      <c r="E251" s="43">
        <f t="shared" si="124"/>
        <v>0.1275</v>
      </c>
      <c r="F251" s="43">
        <f t="shared" si="124"/>
        <v>0.36030000000000001</v>
      </c>
      <c r="G251" s="43">
        <f t="shared" si="124"/>
        <v>0.35249999999999998</v>
      </c>
      <c r="H251" s="43">
        <f t="shared" si="124"/>
        <v>0.23760000000000001</v>
      </c>
      <c r="I251" s="43">
        <f t="shared" si="124"/>
        <v>3.6799999999999999E-2</v>
      </c>
      <c r="J251" s="44">
        <f t="shared" si="124"/>
        <v>2.9499999999999999E-3</v>
      </c>
    </row>
    <row r="252" spans="1:10" ht="21.75" customHeight="1" x14ac:dyDescent="0.5">
      <c r="A252" s="73" t="s">
        <v>79</v>
      </c>
      <c r="B252" s="34" t="s">
        <v>12</v>
      </c>
      <c r="C252" s="18">
        <f>D252+E252+F252+G252+H252+I252+J252</f>
        <v>232</v>
      </c>
      <c r="D252" s="74">
        <f t="shared" ref="D252:J253" si="125">SUM(D68,D150,D216,D220)</f>
        <v>2</v>
      </c>
      <c r="E252" s="74">
        <f t="shared" si="125"/>
        <v>25</v>
      </c>
      <c r="F252" s="74">
        <f t="shared" si="125"/>
        <v>52</v>
      </c>
      <c r="G252" s="74">
        <f t="shared" si="125"/>
        <v>64</v>
      </c>
      <c r="H252" s="74">
        <f t="shared" si="125"/>
        <v>72</v>
      </c>
      <c r="I252" s="74">
        <f t="shared" si="125"/>
        <v>17</v>
      </c>
      <c r="J252" s="75">
        <f t="shared" si="125"/>
        <v>0</v>
      </c>
    </row>
    <row r="253" spans="1:10" ht="21.75" customHeight="1" x14ac:dyDescent="0.5">
      <c r="A253" s="76"/>
      <c r="B253" s="17" t="s">
        <v>13</v>
      </c>
      <c r="C253" s="23">
        <f>SUM(D253:J253)</f>
        <v>9436</v>
      </c>
      <c r="D253" s="77">
        <f t="shared" si="125"/>
        <v>1264</v>
      </c>
      <c r="E253" s="77">
        <f t="shared" si="125"/>
        <v>1060</v>
      </c>
      <c r="F253" s="77">
        <f t="shared" si="125"/>
        <v>837</v>
      </c>
      <c r="G253" s="77">
        <f t="shared" si="125"/>
        <v>1063</v>
      </c>
      <c r="H253" s="77">
        <f t="shared" si="125"/>
        <v>1434</v>
      </c>
      <c r="I253" s="77">
        <f t="shared" si="125"/>
        <v>1750</v>
      </c>
      <c r="J253" s="78">
        <f t="shared" si="125"/>
        <v>2028</v>
      </c>
    </row>
    <row r="254" spans="1:10" ht="21.75" customHeight="1" x14ac:dyDescent="0.5">
      <c r="A254" s="76"/>
      <c r="B254" s="17"/>
      <c r="C254" s="39"/>
      <c r="D254" s="27">
        <f t="shared" ref="D254:J254" si="126">ROUND(D252/D253,5)</f>
        <v>1.58E-3</v>
      </c>
      <c r="E254" s="27">
        <f t="shared" si="126"/>
        <v>2.358E-2</v>
      </c>
      <c r="F254" s="27">
        <f t="shared" si="126"/>
        <v>6.2129999999999998E-2</v>
      </c>
      <c r="G254" s="27">
        <f t="shared" si="126"/>
        <v>6.021E-2</v>
      </c>
      <c r="H254" s="27">
        <f t="shared" si="126"/>
        <v>5.0209999999999998E-2</v>
      </c>
      <c r="I254" s="27">
        <f t="shared" si="126"/>
        <v>9.7099999999999999E-3</v>
      </c>
      <c r="J254" s="28">
        <f t="shared" si="126"/>
        <v>0</v>
      </c>
    </row>
    <row r="255" spans="1:10" ht="21.75" customHeight="1" x14ac:dyDescent="0.5">
      <c r="A255" s="79"/>
      <c r="B255" s="41" t="s">
        <v>14</v>
      </c>
      <c r="C255" s="42">
        <f>SUM(D255+E255+F255+G255+H255+I255+J255)</f>
        <v>1.0371000000000001</v>
      </c>
      <c r="D255" s="43">
        <f t="shared" ref="D255:J255" si="127">ROUND(D254*5,5)</f>
        <v>7.9000000000000008E-3</v>
      </c>
      <c r="E255" s="43">
        <f t="shared" si="127"/>
        <v>0.1179</v>
      </c>
      <c r="F255" s="43">
        <f t="shared" si="127"/>
        <v>0.31064999999999998</v>
      </c>
      <c r="G255" s="43">
        <f t="shared" si="127"/>
        <v>0.30104999999999998</v>
      </c>
      <c r="H255" s="43">
        <f t="shared" si="127"/>
        <v>0.25105</v>
      </c>
      <c r="I255" s="43">
        <f t="shared" si="127"/>
        <v>4.8550000000000003E-2</v>
      </c>
      <c r="J255" s="44">
        <f t="shared" si="127"/>
        <v>0</v>
      </c>
    </row>
    <row r="256" spans="1:10" ht="21.75" customHeight="1" x14ac:dyDescent="0.5">
      <c r="A256" s="73" t="s">
        <v>94</v>
      </c>
      <c r="B256" s="34" t="s">
        <v>12</v>
      </c>
      <c r="C256" s="18">
        <f>D256+E256+F256+G256+H256+I256+J256</f>
        <v>1674</v>
      </c>
      <c r="D256" s="80">
        <f>D72</f>
        <v>25</v>
      </c>
      <c r="E256" s="74">
        <f t="shared" ref="E256:J257" si="128">E72</f>
        <v>207</v>
      </c>
      <c r="F256" s="74">
        <f t="shared" si="128"/>
        <v>455</v>
      </c>
      <c r="G256" s="74">
        <f t="shared" si="128"/>
        <v>567</v>
      </c>
      <c r="H256" s="74">
        <f t="shared" si="128"/>
        <v>345</v>
      </c>
      <c r="I256" s="74">
        <f t="shared" si="128"/>
        <v>72</v>
      </c>
      <c r="J256" s="75">
        <f t="shared" si="128"/>
        <v>3</v>
      </c>
    </row>
    <row r="257" spans="1:10" ht="21.75" customHeight="1" x14ac:dyDescent="0.5">
      <c r="A257" s="76"/>
      <c r="B257" s="17" t="s">
        <v>13</v>
      </c>
      <c r="C257" s="23">
        <f>SUM(D257:J257)</f>
        <v>49034</v>
      </c>
      <c r="D257" s="77">
        <f>D73</f>
        <v>5981</v>
      </c>
      <c r="E257" s="77">
        <f t="shared" si="128"/>
        <v>5961</v>
      </c>
      <c r="F257" s="77">
        <f t="shared" si="128"/>
        <v>5793</v>
      </c>
      <c r="G257" s="77">
        <f t="shared" si="128"/>
        <v>6245</v>
      </c>
      <c r="H257" s="77">
        <f t="shared" si="128"/>
        <v>7178</v>
      </c>
      <c r="I257" s="77">
        <f t="shared" si="128"/>
        <v>8162</v>
      </c>
      <c r="J257" s="78">
        <f t="shared" si="128"/>
        <v>9714</v>
      </c>
    </row>
    <row r="258" spans="1:10" ht="21.75" customHeight="1" x14ac:dyDescent="0.5">
      <c r="A258" s="76"/>
      <c r="B258" s="17"/>
      <c r="C258" s="39"/>
      <c r="D258" s="27">
        <f t="shared" ref="D258:J258" si="129">ROUND(D256/D257,5)</f>
        <v>4.1799999999999997E-3</v>
      </c>
      <c r="E258" s="27">
        <f t="shared" si="129"/>
        <v>3.4729999999999997E-2</v>
      </c>
      <c r="F258" s="27">
        <f t="shared" si="129"/>
        <v>7.8539999999999999E-2</v>
      </c>
      <c r="G258" s="27">
        <f t="shared" si="129"/>
        <v>9.0789999999999996E-2</v>
      </c>
      <c r="H258" s="27">
        <f t="shared" si="129"/>
        <v>4.8059999999999999E-2</v>
      </c>
      <c r="I258" s="27">
        <f t="shared" si="129"/>
        <v>8.8199999999999997E-3</v>
      </c>
      <c r="J258" s="28">
        <f t="shared" si="129"/>
        <v>3.1E-4</v>
      </c>
    </row>
    <row r="259" spans="1:10" ht="21.75" customHeight="1" x14ac:dyDescent="0.5">
      <c r="A259" s="79"/>
      <c r="B259" s="41" t="s">
        <v>14</v>
      </c>
      <c r="C259" s="42">
        <f>SUM(D259+E259+F259+G259+H259+I259+J259)</f>
        <v>1.3271500000000001</v>
      </c>
      <c r="D259" s="43">
        <f t="shared" ref="D259:J259" si="130">ROUND(D258*5,5)</f>
        <v>2.0899999999999998E-2</v>
      </c>
      <c r="E259" s="43">
        <f t="shared" si="130"/>
        <v>0.17365</v>
      </c>
      <c r="F259" s="43">
        <f t="shared" si="130"/>
        <v>0.39269999999999999</v>
      </c>
      <c r="G259" s="43">
        <f t="shared" si="130"/>
        <v>0.45395000000000002</v>
      </c>
      <c r="H259" s="43">
        <f t="shared" si="130"/>
        <v>0.24030000000000001</v>
      </c>
      <c r="I259" s="43">
        <f t="shared" si="130"/>
        <v>4.41E-2</v>
      </c>
      <c r="J259" s="44">
        <f t="shared" si="130"/>
        <v>1.5499999999999999E-3</v>
      </c>
    </row>
    <row r="260" spans="1:10" ht="21.75" customHeight="1" x14ac:dyDescent="0.5">
      <c r="A260" s="73" t="s">
        <v>80</v>
      </c>
      <c r="B260" s="34" t="s">
        <v>12</v>
      </c>
      <c r="C260" s="18">
        <f>D260+E260+F260+G260+H260+I260+J260</f>
        <v>2037</v>
      </c>
      <c r="D260" s="74">
        <f>SUM(D28,D98,D102,D114)</f>
        <v>29</v>
      </c>
      <c r="E260" s="74">
        <f t="shared" ref="D260:J261" si="131">SUM(E28,E98,E102,E114)</f>
        <v>231</v>
      </c>
      <c r="F260" s="74">
        <f t="shared" si="131"/>
        <v>586</v>
      </c>
      <c r="G260" s="74">
        <f t="shared" si="131"/>
        <v>699</v>
      </c>
      <c r="H260" s="74">
        <f t="shared" si="131"/>
        <v>405</v>
      </c>
      <c r="I260" s="74">
        <f t="shared" si="131"/>
        <v>87</v>
      </c>
      <c r="J260" s="75">
        <f t="shared" si="131"/>
        <v>0</v>
      </c>
    </row>
    <row r="261" spans="1:10" ht="21.75" customHeight="1" x14ac:dyDescent="0.5">
      <c r="A261" s="76"/>
      <c r="B261" s="17" t="s">
        <v>13</v>
      </c>
      <c r="C261" s="23">
        <f>SUM(D261:J261)</f>
        <v>58856</v>
      </c>
      <c r="D261" s="77">
        <f t="shared" si="131"/>
        <v>6983</v>
      </c>
      <c r="E261" s="77">
        <f t="shared" si="131"/>
        <v>6751</v>
      </c>
      <c r="F261" s="77">
        <f t="shared" si="131"/>
        <v>6873</v>
      </c>
      <c r="G261" s="77">
        <f t="shared" si="131"/>
        <v>7784</v>
      </c>
      <c r="H261" s="77">
        <f t="shared" si="131"/>
        <v>8819</v>
      </c>
      <c r="I261" s="77">
        <f t="shared" si="131"/>
        <v>9951</v>
      </c>
      <c r="J261" s="78">
        <f t="shared" si="131"/>
        <v>11695</v>
      </c>
    </row>
    <row r="262" spans="1:10" ht="21.75" customHeight="1" x14ac:dyDescent="0.5">
      <c r="A262" s="76"/>
      <c r="B262" s="17"/>
      <c r="C262" s="39"/>
      <c r="D262" s="27">
        <f t="shared" ref="D262:J262" si="132">ROUND(D260/D261,5)</f>
        <v>4.15E-3</v>
      </c>
      <c r="E262" s="27">
        <f t="shared" si="132"/>
        <v>3.422E-2</v>
      </c>
      <c r="F262" s="27">
        <f t="shared" si="132"/>
        <v>8.5260000000000002E-2</v>
      </c>
      <c r="G262" s="27">
        <f t="shared" si="132"/>
        <v>8.9800000000000005E-2</v>
      </c>
      <c r="H262" s="27">
        <f t="shared" si="132"/>
        <v>4.5920000000000002E-2</v>
      </c>
      <c r="I262" s="27">
        <f t="shared" si="132"/>
        <v>8.7399999999999995E-3</v>
      </c>
      <c r="J262" s="28">
        <f t="shared" si="132"/>
        <v>0</v>
      </c>
    </row>
    <row r="263" spans="1:10" ht="21.75" customHeight="1" x14ac:dyDescent="0.5">
      <c r="A263" s="79"/>
      <c r="B263" s="41" t="s">
        <v>14</v>
      </c>
      <c r="C263" s="42">
        <f>SUM(D263+E263+F263+G263+H263+I263+J263)</f>
        <v>1.3404500000000001</v>
      </c>
      <c r="D263" s="43">
        <f t="shared" ref="D263:J263" si="133">ROUND(D262*5,5)</f>
        <v>2.0750000000000001E-2</v>
      </c>
      <c r="E263" s="43">
        <f t="shared" si="133"/>
        <v>0.1711</v>
      </c>
      <c r="F263" s="43">
        <f t="shared" si="133"/>
        <v>0.42630000000000001</v>
      </c>
      <c r="G263" s="43">
        <f t="shared" si="133"/>
        <v>0.44900000000000001</v>
      </c>
      <c r="H263" s="43">
        <f t="shared" si="133"/>
        <v>0.2296</v>
      </c>
      <c r="I263" s="43">
        <f t="shared" si="133"/>
        <v>4.3700000000000003E-2</v>
      </c>
      <c r="J263" s="44">
        <f t="shared" si="133"/>
        <v>0</v>
      </c>
    </row>
    <row r="264" spans="1:10" ht="21.75" customHeight="1" x14ac:dyDescent="0.5">
      <c r="A264" s="73" t="s">
        <v>81</v>
      </c>
      <c r="B264" s="34" t="s">
        <v>12</v>
      </c>
      <c r="C264" s="18">
        <f>D264+E264+F264+G264+H264+I264+J264</f>
        <v>3444</v>
      </c>
      <c r="D264" s="74">
        <f>SUM(D60,D80,D94)</f>
        <v>28</v>
      </c>
      <c r="E264" s="74">
        <f t="shared" ref="D264:J265" si="134">SUM(E60,E80,E94)</f>
        <v>227</v>
      </c>
      <c r="F264" s="74">
        <f t="shared" si="134"/>
        <v>821</v>
      </c>
      <c r="G264" s="74">
        <f t="shared" si="134"/>
        <v>1323</v>
      </c>
      <c r="H264" s="74">
        <f t="shared" si="134"/>
        <v>832</v>
      </c>
      <c r="I264" s="74">
        <f t="shared" si="134"/>
        <v>204</v>
      </c>
      <c r="J264" s="75">
        <f t="shared" si="134"/>
        <v>9</v>
      </c>
    </row>
    <row r="265" spans="1:10" ht="21.75" customHeight="1" x14ac:dyDescent="0.5">
      <c r="A265" s="76"/>
      <c r="B265" s="17" t="s">
        <v>13</v>
      </c>
      <c r="C265" s="23">
        <f>SUM(D265:J265)</f>
        <v>99015</v>
      </c>
      <c r="D265" s="77">
        <f t="shared" si="134"/>
        <v>11368</v>
      </c>
      <c r="E265" s="77">
        <f t="shared" si="134"/>
        <v>11806</v>
      </c>
      <c r="F265" s="77">
        <f t="shared" si="134"/>
        <v>11500</v>
      </c>
      <c r="G265" s="77">
        <f t="shared" si="134"/>
        <v>12600</v>
      </c>
      <c r="H265" s="77">
        <f t="shared" si="134"/>
        <v>14328</v>
      </c>
      <c r="I265" s="77">
        <f t="shared" si="134"/>
        <v>17029</v>
      </c>
      <c r="J265" s="78">
        <f t="shared" si="134"/>
        <v>20384</v>
      </c>
    </row>
    <row r="266" spans="1:10" ht="21.75" customHeight="1" x14ac:dyDescent="0.5">
      <c r="A266" s="76"/>
      <c r="B266" s="17"/>
      <c r="C266" s="39"/>
      <c r="D266" s="27">
        <f t="shared" ref="D266:J266" si="135">ROUND(D264/D265,5)</f>
        <v>2.4599999999999999E-3</v>
      </c>
      <c r="E266" s="27">
        <f t="shared" si="135"/>
        <v>1.9230000000000001E-2</v>
      </c>
      <c r="F266" s="27">
        <f t="shared" si="135"/>
        <v>7.1389999999999995E-2</v>
      </c>
      <c r="G266" s="27">
        <f t="shared" si="135"/>
        <v>0.105</v>
      </c>
      <c r="H266" s="27">
        <f t="shared" si="135"/>
        <v>5.8069999999999997E-2</v>
      </c>
      <c r="I266" s="27">
        <f t="shared" si="135"/>
        <v>1.1979999999999999E-2</v>
      </c>
      <c r="J266" s="28">
        <f t="shared" si="135"/>
        <v>4.4000000000000002E-4</v>
      </c>
    </row>
    <row r="267" spans="1:10" ht="21.75" customHeight="1" x14ac:dyDescent="0.5">
      <c r="A267" s="79"/>
      <c r="B267" s="41" t="s">
        <v>14</v>
      </c>
      <c r="C267" s="42">
        <f>SUM(D267+E267+F267+G267+H267+I267+J267)</f>
        <v>1.3428499999999999</v>
      </c>
      <c r="D267" s="43">
        <f t="shared" ref="D267:J267" si="136">ROUND(D266*5,5)</f>
        <v>1.23E-2</v>
      </c>
      <c r="E267" s="43">
        <f t="shared" si="136"/>
        <v>9.6149999999999999E-2</v>
      </c>
      <c r="F267" s="43">
        <f t="shared" si="136"/>
        <v>0.35694999999999999</v>
      </c>
      <c r="G267" s="43">
        <f t="shared" si="136"/>
        <v>0.52500000000000002</v>
      </c>
      <c r="H267" s="43">
        <f t="shared" si="136"/>
        <v>0.29035</v>
      </c>
      <c r="I267" s="43">
        <f t="shared" si="136"/>
        <v>5.9900000000000002E-2</v>
      </c>
      <c r="J267" s="44">
        <f t="shared" si="136"/>
        <v>2.2000000000000001E-3</v>
      </c>
    </row>
    <row r="268" spans="1:10" ht="21.75" customHeight="1" x14ac:dyDescent="0.5">
      <c r="A268" s="73" t="s">
        <v>82</v>
      </c>
      <c r="B268" s="34" t="s">
        <v>12</v>
      </c>
      <c r="C268" s="18">
        <f>D268+E268+F268+G268+H268+I268+J268</f>
        <v>454</v>
      </c>
      <c r="D268" s="74">
        <f t="shared" ref="D268:J269" si="137">SUM(D142,D166,D172,D176)</f>
        <v>10</v>
      </c>
      <c r="E268" s="74">
        <f t="shared" si="137"/>
        <v>49</v>
      </c>
      <c r="F268" s="74">
        <f t="shared" si="137"/>
        <v>111</v>
      </c>
      <c r="G268" s="74">
        <f t="shared" si="137"/>
        <v>170</v>
      </c>
      <c r="H268" s="74">
        <f t="shared" si="137"/>
        <v>88</v>
      </c>
      <c r="I268" s="74">
        <f t="shared" si="137"/>
        <v>23</v>
      </c>
      <c r="J268" s="75">
        <f t="shared" si="137"/>
        <v>3</v>
      </c>
    </row>
    <row r="269" spans="1:10" ht="21.75" customHeight="1" x14ac:dyDescent="0.5">
      <c r="A269" s="76"/>
      <c r="B269" s="17" t="s">
        <v>13</v>
      </c>
      <c r="C269" s="23">
        <f>SUM(D269:J269)</f>
        <v>16749</v>
      </c>
      <c r="D269" s="77">
        <f t="shared" si="137"/>
        <v>2207</v>
      </c>
      <c r="E269" s="77">
        <f t="shared" si="137"/>
        <v>1945</v>
      </c>
      <c r="F269" s="77">
        <f t="shared" si="137"/>
        <v>1760</v>
      </c>
      <c r="G269" s="77">
        <f t="shared" si="137"/>
        <v>2119</v>
      </c>
      <c r="H269" s="77">
        <f t="shared" si="137"/>
        <v>2385</v>
      </c>
      <c r="I269" s="77">
        <f t="shared" si="137"/>
        <v>2907</v>
      </c>
      <c r="J269" s="78">
        <f t="shared" si="137"/>
        <v>3426</v>
      </c>
    </row>
    <row r="270" spans="1:10" ht="21.75" customHeight="1" x14ac:dyDescent="0.5">
      <c r="A270" s="76"/>
      <c r="B270" s="17"/>
      <c r="C270" s="39"/>
      <c r="D270" s="27">
        <f t="shared" ref="D270:J270" si="138">ROUND(D268/D269,5)</f>
        <v>4.5300000000000002E-3</v>
      </c>
      <c r="E270" s="27">
        <f t="shared" si="138"/>
        <v>2.5190000000000001E-2</v>
      </c>
      <c r="F270" s="27">
        <f t="shared" si="138"/>
        <v>6.3070000000000001E-2</v>
      </c>
      <c r="G270" s="27">
        <f t="shared" si="138"/>
        <v>8.0229999999999996E-2</v>
      </c>
      <c r="H270" s="27">
        <f t="shared" si="138"/>
        <v>3.6900000000000002E-2</v>
      </c>
      <c r="I270" s="27">
        <f t="shared" si="138"/>
        <v>7.9100000000000004E-3</v>
      </c>
      <c r="J270" s="28">
        <f t="shared" si="138"/>
        <v>8.8000000000000003E-4</v>
      </c>
    </row>
    <row r="271" spans="1:10" ht="21.75" customHeight="1" x14ac:dyDescent="0.5">
      <c r="A271" s="79"/>
      <c r="B271" s="41" t="s">
        <v>14</v>
      </c>
      <c r="C271" s="42">
        <f>SUM(D271+E271+F271+G271+H271+I271+J271)</f>
        <v>1.0935499999999998</v>
      </c>
      <c r="D271" s="43">
        <f t="shared" ref="D271:J271" si="139">ROUND(D270*5,5)</f>
        <v>2.265E-2</v>
      </c>
      <c r="E271" s="43">
        <f t="shared" si="139"/>
        <v>0.12595000000000001</v>
      </c>
      <c r="F271" s="43">
        <f t="shared" si="139"/>
        <v>0.31535000000000002</v>
      </c>
      <c r="G271" s="43">
        <f t="shared" si="139"/>
        <v>0.40115000000000001</v>
      </c>
      <c r="H271" s="43">
        <f t="shared" si="139"/>
        <v>0.1845</v>
      </c>
      <c r="I271" s="43">
        <f t="shared" si="139"/>
        <v>3.9550000000000002E-2</v>
      </c>
      <c r="J271" s="44">
        <f t="shared" si="139"/>
        <v>4.4000000000000003E-3</v>
      </c>
    </row>
    <row r="272" spans="1:10" ht="21.75" customHeight="1" x14ac:dyDescent="0.5">
      <c r="A272" s="73" t="s">
        <v>83</v>
      </c>
      <c r="B272" s="34" t="s">
        <v>12</v>
      </c>
      <c r="C272" s="18">
        <f>D272+E272+F272+G272+H272+I272+J272</f>
        <v>757</v>
      </c>
      <c r="D272" s="74">
        <f>SUM(,D138,D56,D12)</f>
        <v>12</v>
      </c>
      <c r="E272" s="74">
        <f t="shared" ref="D272:J273" si="140">SUM(,E138,E56,E12)</f>
        <v>82</v>
      </c>
      <c r="F272" s="74">
        <f t="shared" si="140"/>
        <v>189</v>
      </c>
      <c r="G272" s="74">
        <f t="shared" si="140"/>
        <v>283</v>
      </c>
      <c r="H272" s="74">
        <f t="shared" si="140"/>
        <v>147</v>
      </c>
      <c r="I272" s="74">
        <f t="shared" si="140"/>
        <v>44</v>
      </c>
      <c r="J272" s="75">
        <f t="shared" si="140"/>
        <v>0</v>
      </c>
    </row>
    <row r="273" spans="1:10" ht="21.75" customHeight="1" x14ac:dyDescent="0.5">
      <c r="A273" s="76"/>
      <c r="B273" s="17" t="s">
        <v>13</v>
      </c>
      <c r="C273" s="23">
        <f>SUM(D273:J273)</f>
        <v>25716</v>
      </c>
      <c r="D273" s="77">
        <f t="shared" si="140"/>
        <v>3327</v>
      </c>
      <c r="E273" s="77">
        <f t="shared" si="140"/>
        <v>3051</v>
      </c>
      <c r="F273" s="77">
        <f t="shared" si="140"/>
        <v>2809</v>
      </c>
      <c r="G273" s="77">
        <f t="shared" si="140"/>
        <v>3272</v>
      </c>
      <c r="H273" s="77">
        <f t="shared" si="140"/>
        <v>3725</v>
      </c>
      <c r="I273" s="77">
        <f t="shared" si="140"/>
        <v>4333</v>
      </c>
      <c r="J273" s="78">
        <f t="shared" si="140"/>
        <v>5199</v>
      </c>
    </row>
    <row r="274" spans="1:10" ht="21.75" customHeight="1" x14ac:dyDescent="0.5">
      <c r="A274" s="76"/>
      <c r="B274" s="17"/>
      <c r="C274" s="39"/>
      <c r="D274" s="27">
        <f t="shared" ref="D274:J274" si="141">ROUND(D272/D273,5)</f>
        <v>3.6099999999999999E-3</v>
      </c>
      <c r="E274" s="27">
        <f t="shared" si="141"/>
        <v>2.6880000000000001E-2</v>
      </c>
      <c r="F274" s="27">
        <f t="shared" si="141"/>
        <v>6.7280000000000006E-2</v>
      </c>
      <c r="G274" s="27">
        <f t="shared" si="141"/>
        <v>8.6489999999999997E-2</v>
      </c>
      <c r="H274" s="27">
        <f t="shared" si="141"/>
        <v>3.9460000000000002E-2</v>
      </c>
      <c r="I274" s="27">
        <f t="shared" si="141"/>
        <v>1.0149999999999999E-2</v>
      </c>
      <c r="J274" s="28">
        <f t="shared" si="141"/>
        <v>0</v>
      </c>
    </row>
    <row r="275" spans="1:10" ht="21.75" customHeight="1" x14ac:dyDescent="0.5">
      <c r="A275" s="79"/>
      <c r="B275" s="41" t="s">
        <v>14</v>
      </c>
      <c r="C275" s="42">
        <f>SUM(D275+E275+F275+G275+H275+I275+J275)</f>
        <v>1.1693500000000001</v>
      </c>
      <c r="D275" s="43">
        <f t="shared" ref="D275:J275" si="142">ROUND(D274*5,5)</f>
        <v>1.805E-2</v>
      </c>
      <c r="E275" s="43">
        <f t="shared" si="142"/>
        <v>0.13439999999999999</v>
      </c>
      <c r="F275" s="43">
        <f t="shared" si="142"/>
        <v>0.33639999999999998</v>
      </c>
      <c r="G275" s="43">
        <f t="shared" si="142"/>
        <v>0.43245</v>
      </c>
      <c r="H275" s="43">
        <f t="shared" si="142"/>
        <v>0.1973</v>
      </c>
      <c r="I275" s="43">
        <f t="shared" si="142"/>
        <v>5.0750000000000003E-2</v>
      </c>
      <c r="J275" s="44">
        <f t="shared" si="142"/>
        <v>0</v>
      </c>
    </row>
    <row r="276" spans="1:10" ht="21.75" customHeight="1" x14ac:dyDescent="0.5">
      <c r="A276" s="73" t="s">
        <v>84</v>
      </c>
      <c r="B276" s="34" t="s">
        <v>12</v>
      </c>
      <c r="C276" s="18">
        <f>D276+E276+F276+G276+H276+I276+J276</f>
        <v>908</v>
      </c>
      <c r="D276" s="80">
        <f>SUM(D52,D154,D180,D146,D188,D184)</f>
        <v>23</v>
      </c>
      <c r="E276" s="74">
        <f t="shared" ref="E276:J277" si="143">SUM(E52,E154,E180,E146,E188,E184)</f>
        <v>119</v>
      </c>
      <c r="F276" s="74">
        <f t="shared" si="143"/>
        <v>247</v>
      </c>
      <c r="G276" s="74">
        <f t="shared" si="143"/>
        <v>290</v>
      </c>
      <c r="H276" s="74">
        <f t="shared" si="143"/>
        <v>176</v>
      </c>
      <c r="I276" s="74">
        <f t="shared" si="143"/>
        <v>52</v>
      </c>
      <c r="J276" s="75">
        <f t="shared" si="143"/>
        <v>1</v>
      </c>
    </row>
    <row r="277" spans="1:10" ht="21.75" customHeight="1" x14ac:dyDescent="0.5">
      <c r="A277" s="76"/>
      <c r="B277" s="17" t="s">
        <v>13</v>
      </c>
      <c r="C277" s="23">
        <f>SUM(D277:J277)</f>
        <v>33855</v>
      </c>
      <c r="D277" s="77">
        <f>SUM(D53,D155,D181,D147,D189,D185)</f>
        <v>4234</v>
      </c>
      <c r="E277" s="77">
        <f t="shared" si="143"/>
        <v>4172</v>
      </c>
      <c r="F277" s="77">
        <f t="shared" si="143"/>
        <v>3865</v>
      </c>
      <c r="G277" s="77">
        <f t="shared" si="143"/>
        <v>4272</v>
      </c>
      <c r="H277" s="77">
        <f t="shared" si="143"/>
        <v>4927</v>
      </c>
      <c r="I277" s="77">
        <f t="shared" si="143"/>
        <v>5674</v>
      </c>
      <c r="J277" s="78">
        <f t="shared" si="143"/>
        <v>6711</v>
      </c>
    </row>
    <row r="278" spans="1:10" ht="21.75" customHeight="1" x14ac:dyDescent="0.5">
      <c r="A278" s="76"/>
      <c r="B278" s="17"/>
      <c r="C278" s="39"/>
      <c r="D278" s="27">
        <f t="shared" ref="D278:J278" si="144">ROUND(D276/D277,5)</f>
        <v>5.4299999999999999E-3</v>
      </c>
      <c r="E278" s="27">
        <f t="shared" si="144"/>
        <v>2.852E-2</v>
      </c>
      <c r="F278" s="27">
        <f t="shared" si="144"/>
        <v>6.3909999999999995E-2</v>
      </c>
      <c r="G278" s="27">
        <f t="shared" si="144"/>
        <v>6.7879999999999996E-2</v>
      </c>
      <c r="H278" s="27">
        <f t="shared" si="144"/>
        <v>3.5720000000000002E-2</v>
      </c>
      <c r="I278" s="27">
        <f t="shared" si="144"/>
        <v>9.1599999999999997E-3</v>
      </c>
      <c r="J278" s="28">
        <f t="shared" si="144"/>
        <v>1.4999999999999999E-4</v>
      </c>
    </row>
    <row r="279" spans="1:10" ht="21.75" customHeight="1" x14ac:dyDescent="0.5">
      <c r="A279" s="79"/>
      <c r="B279" s="41" t="s">
        <v>14</v>
      </c>
      <c r="C279" s="42">
        <f>SUM(D279+E279+F279+G279+H279+I279+J279)</f>
        <v>1.0538500000000002</v>
      </c>
      <c r="D279" s="43">
        <f t="shared" ref="D279:J279" si="145">ROUND(D278*5,5)</f>
        <v>2.7150000000000001E-2</v>
      </c>
      <c r="E279" s="43">
        <f t="shared" si="145"/>
        <v>0.1426</v>
      </c>
      <c r="F279" s="43">
        <f t="shared" si="145"/>
        <v>0.31955</v>
      </c>
      <c r="G279" s="43">
        <f t="shared" si="145"/>
        <v>0.33939999999999998</v>
      </c>
      <c r="H279" s="43">
        <f t="shared" si="145"/>
        <v>0.17860000000000001</v>
      </c>
      <c r="I279" s="43">
        <f t="shared" si="145"/>
        <v>4.58E-2</v>
      </c>
      <c r="J279" s="44">
        <f t="shared" si="145"/>
        <v>7.5000000000000002E-4</v>
      </c>
    </row>
    <row r="280" spans="1:10" ht="21.75" customHeight="1" x14ac:dyDescent="0.5">
      <c r="A280" s="73" t="s">
        <v>85</v>
      </c>
      <c r="B280" s="34" t="s">
        <v>12</v>
      </c>
      <c r="C280" s="18">
        <f>D280+E280+F280+G280+H280+I280+J280</f>
        <v>482</v>
      </c>
      <c r="D280" s="74">
        <f t="shared" ref="D280:J281" si="146">SUM(D24,D90,D134,D224)</f>
        <v>8</v>
      </c>
      <c r="E280" s="74">
        <f t="shared" si="146"/>
        <v>47</v>
      </c>
      <c r="F280" s="74">
        <f t="shared" si="146"/>
        <v>133</v>
      </c>
      <c r="G280" s="74">
        <f t="shared" si="146"/>
        <v>148</v>
      </c>
      <c r="H280" s="74">
        <f t="shared" si="146"/>
        <v>106</v>
      </c>
      <c r="I280" s="74">
        <f t="shared" si="146"/>
        <v>40</v>
      </c>
      <c r="J280" s="75">
        <f t="shared" si="146"/>
        <v>0</v>
      </c>
    </row>
    <row r="281" spans="1:10" ht="21.75" customHeight="1" x14ac:dyDescent="0.5">
      <c r="A281" s="76"/>
      <c r="B281" s="17" t="s">
        <v>13</v>
      </c>
      <c r="C281" s="23">
        <f>SUM(D281:J281)</f>
        <v>18018</v>
      </c>
      <c r="D281" s="77">
        <f t="shared" si="146"/>
        <v>2242</v>
      </c>
      <c r="E281" s="77">
        <f t="shared" si="146"/>
        <v>2055</v>
      </c>
      <c r="F281" s="77">
        <f t="shared" si="146"/>
        <v>1917</v>
      </c>
      <c r="G281" s="77">
        <f t="shared" si="146"/>
        <v>2066</v>
      </c>
      <c r="H281" s="77">
        <f t="shared" si="146"/>
        <v>2573</v>
      </c>
      <c r="I281" s="77">
        <f t="shared" si="146"/>
        <v>3393</v>
      </c>
      <c r="J281" s="78">
        <f t="shared" si="146"/>
        <v>3772</v>
      </c>
    </row>
    <row r="282" spans="1:10" ht="21.75" customHeight="1" x14ac:dyDescent="0.5">
      <c r="A282" s="76"/>
      <c r="B282" s="17"/>
      <c r="C282" s="39"/>
      <c r="D282" s="27">
        <f t="shared" ref="D282:J282" si="147">ROUND(D280/D281,5)</f>
        <v>3.5699999999999998E-3</v>
      </c>
      <c r="E282" s="27">
        <f t="shared" si="147"/>
        <v>2.2870000000000001E-2</v>
      </c>
      <c r="F282" s="27">
        <f t="shared" si="147"/>
        <v>6.9379999999999997E-2</v>
      </c>
      <c r="G282" s="27">
        <f t="shared" si="147"/>
        <v>7.1639999999999995E-2</v>
      </c>
      <c r="H282" s="27">
        <f t="shared" si="147"/>
        <v>4.1200000000000001E-2</v>
      </c>
      <c r="I282" s="27">
        <f t="shared" si="147"/>
        <v>1.179E-2</v>
      </c>
      <c r="J282" s="28">
        <f t="shared" si="147"/>
        <v>0</v>
      </c>
    </row>
    <row r="283" spans="1:10" ht="21.75" customHeight="1" thickBot="1" x14ac:dyDescent="0.55000000000000004">
      <c r="A283" s="81"/>
      <c r="B283" s="58" t="s">
        <v>14</v>
      </c>
      <c r="C283" s="59">
        <f>SUM(D283+E283+F283+G283+H283+I283+J283)</f>
        <v>1.10225</v>
      </c>
      <c r="D283" s="60">
        <f t="shared" ref="D283:J283" si="148">ROUND(D282*5,5)</f>
        <v>1.7850000000000001E-2</v>
      </c>
      <c r="E283" s="60">
        <f t="shared" si="148"/>
        <v>0.11434999999999999</v>
      </c>
      <c r="F283" s="60">
        <f t="shared" si="148"/>
        <v>0.34689999999999999</v>
      </c>
      <c r="G283" s="60">
        <f t="shared" si="148"/>
        <v>0.35820000000000002</v>
      </c>
      <c r="H283" s="60">
        <f t="shared" si="148"/>
        <v>0.20599999999999999</v>
      </c>
      <c r="I283" s="60">
        <f t="shared" si="148"/>
        <v>5.8950000000000002E-2</v>
      </c>
      <c r="J283" s="61">
        <f t="shared" si="148"/>
        <v>0</v>
      </c>
    </row>
  </sheetData>
  <mergeCells count="2">
    <mergeCell ref="A228:J228"/>
    <mergeCell ref="A229:J229"/>
  </mergeCells>
  <phoneticPr fontId="2"/>
  <pageMargins left="0.62992125984251968" right="0.62992125984251968" top="0.62992125984251968" bottom="0.39370078740157483" header="0.51181102362204722" footer="0.51181102362204722"/>
  <pageSetup paperSize="9" scale="42" fitToHeight="0" orientation="portrait" r:id="rId1"/>
  <headerFooter alignWithMargins="0"/>
  <rowBreaks count="3" manualBreakCount="3">
    <brk id="87" max="9" man="1"/>
    <brk id="169" max="9" man="1"/>
    <brk id="229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6"/>
  <sheetViews>
    <sheetView view="pageBreakPreview" zoomScale="60" zoomScaleNormal="100" workbookViewId="0">
      <selection activeCell="A18" sqref="A18"/>
    </sheetView>
  </sheetViews>
  <sheetFormatPr defaultRowHeight="19.5" x14ac:dyDescent="0.4"/>
  <cols>
    <col min="1" max="1" width="16" style="1" customWidth="1"/>
    <col min="2" max="2" width="52.796875" style="1" customWidth="1"/>
    <col min="3" max="16384" width="8.796875" style="1"/>
  </cols>
  <sheetData>
    <row r="1" spans="1:2" ht="24" x14ac:dyDescent="0.5">
      <c r="A1" s="86" t="s">
        <v>95</v>
      </c>
      <c r="B1" s="86"/>
    </row>
    <row r="2" spans="1:2" ht="24" x14ac:dyDescent="0.5">
      <c r="A2" s="2"/>
      <c r="B2" s="2"/>
    </row>
    <row r="3" spans="1:2" ht="24" x14ac:dyDescent="0.5">
      <c r="A3" s="2"/>
      <c r="B3" s="2"/>
    </row>
    <row r="5" spans="1:2" x14ac:dyDescent="0.4">
      <c r="A5" s="1" t="s">
        <v>86</v>
      </c>
      <c r="B5" s="1" t="s">
        <v>96</v>
      </c>
    </row>
    <row r="8" spans="1:2" x14ac:dyDescent="0.4">
      <c r="A8" s="1" t="s">
        <v>87</v>
      </c>
      <c r="B8" s="1" t="s">
        <v>97</v>
      </c>
    </row>
    <row r="11" spans="1:2" x14ac:dyDescent="0.4">
      <c r="B11" s="1" t="s">
        <v>88</v>
      </c>
    </row>
    <row r="12" spans="1:2" x14ac:dyDescent="0.4">
      <c r="A12" s="1" t="s">
        <v>89</v>
      </c>
      <c r="B12" s="1" t="s">
        <v>90</v>
      </c>
    </row>
    <row r="13" spans="1:2" x14ac:dyDescent="0.4">
      <c r="B13" s="1" t="s">
        <v>91</v>
      </c>
    </row>
    <row r="16" spans="1:2" x14ac:dyDescent="0.4">
      <c r="A16" s="1" t="s">
        <v>98</v>
      </c>
    </row>
    <row r="17" spans="1:1" x14ac:dyDescent="0.4">
      <c r="A17" s="1" t="s">
        <v>99</v>
      </c>
    </row>
    <row r="231" spans="1:10" ht="30" x14ac:dyDescent="0.6">
      <c r="A231" s="3"/>
    </row>
    <row r="232" spans="1:10" x14ac:dyDescent="0.4">
      <c r="A232" s="87"/>
      <c r="B232" s="87"/>
      <c r="C232" s="87"/>
      <c r="D232" s="87"/>
      <c r="E232" s="87"/>
      <c r="F232" s="87"/>
      <c r="G232" s="87"/>
      <c r="H232" s="87"/>
      <c r="I232" s="87"/>
      <c r="J232" s="87"/>
    </row>
    <row r="260" spans="3:3" x14ac:dyDescent="0.4">
      <c r="C260" s="1">
        <f>SUM(D260:J260)</f>
        <v>0</v>
      </c>
    </row>
    <row r="264" spans="3:3" x14ac:dyDescent="0.4">
      <c r="C264" s="1">
        <f>SUM(D264:J264)</f>
        <v>0</v>
      </c>
    </row>
    <row r="268" spans="3:3" x14ac:dyDescent="0.4">
      <c r="C268" s="1">
        <f>SUM(D268:J268)</f>
        <v>0</v>
      </c>
    </row>
    <row r="272" spans="3:3" x14ac:dyDescent="0.4">
      <c r="C272" s="1">
        <f>SUM(D272:J272)</f>
        <v>0</v>
      </c>
    </row>
    <row r="276" spans="3:3" x14ac:dyDescent="0.4">
      <c r="C276" s="1">
        <f>SUM(D276:J276)</f>
        <v>0</v>
      </c>
    </row>
  </sheetData>
  <mergeCells count="2">
    <mergeCell ref="A1:B1"/>
    <mergeCell ref="A232:J232"/>
  </mergeCells>
  <phoneticPr fontId="2"/>
  <pageMargins left="0.78700000000000003" right="0.78700000000000003" top="0.98399999999999999" bottom="0.98399999999999999" header="0.51200000000000001" footer="0.51200000000000001"/>
  <pageSetup paperSize="9" scale="78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R01市町村合計特殊出生率  </vt:lpstr>
      <vt:lpstr>説明</vt:lpstr>
      <vt:lpstr>'R01市町村合計特殊出生率  '!Print_Area</vt:lpstr>
      <vt:lpstr>説明!Print_Area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2024-10-29T07:52:38Z</dcterms:created>
  <dcterms:modified xsi:type="dcterms:W3CDTF">2024-10-29T07:52:47Z</dcterms:modified>
</cp:coreProperties>
</file>