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607908F-10D9-4DEA-A1DE-D747AD7EC41B}" xr6:coauthVersionLast="47" xr6:coauthVersionMax="47" xr10:uidLastSave="{00000000-0000-0000-0000-000000000000}"/>
  <bookViews>
    <workbookView xWindow="0" yWindow="0" windowWidth="29070" windowHeight="15480" xr2:uid="{00000000-000D-0000-FFFF-FFFF00000000}"/>
  </bookViews>
  <sheets>
    <sheet name="R01市町村合計特殊出生率  " sheetId="3" r:id="rId1"/>
    <sheet name="説明" sheetId="2" r:id="rId2"/>
  </sheets>
  <definedNames>
    <definedName name="_xlnm.Print_Area" localSheetId="0">'R01市町村合計特殊出生率  '!$A$1:$J$283</definedName>
    <definedName name="_xlnm.Print_Area" localSheetId="1">説明!$A$1:$D$19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1" i="3" l="1"/>
  <c r="I281" i="3"/>
  <c r="H281" i="3"/>
  <c r="G281" i="3"/>
  <c r="F281" i="3"/>
  <c r="E281" i="3"/>
  <c r="D281" i="3"/>
  <c r="J280" i="3"/>
  <c r="J282" i="3" s="1"/>
  <c r="J283" i="3" s="1"/>
  <c r="I280" i="3"/>
  <c r="I282" i="3" s="1"/>
  <c r="I283" i="3" s="1"/>
  <c r="H280" i="3"/>
  <c r="H282" i="3" s="1"/>
  <c r="H283" i="3" s="1"/>
  <c r="G280" i="3"/>
  <c r="F280" i="3"/>
  <c r="F282" i="3" s="1"/>
  <c r="F283" i="3" s="1"/>
  <c r="E280" i="3"/>
  <c r="E282" i="3" s="1"/>
  <c r="E283" i="3" s="1"/>
  <c r="D280" i="3"/>
  <c r="D282" i="3" s="1"/>
  <c r="D283" i="3" s="1"/>
  <c r="J277" i="3"/>
  <c r="I277" i="3"/>
  <c r="H277" i="3"/>
  <c r="G277" i="3"/>
  <c r="F277" i="3"/>
  <c r="E277" i="3"/>
  <c r="D277" i="3"/>
  <c r="J276" i="3"/>
  <c r="J278" i="3" s="1"/>
  <c r="J279" i="3" s="1"/>
  <c r="I276" i="3"/>
  <c r="H276" i="3"/>
  <c r="H278" i="3" s="1"/>
  <c r="H279" i="3" s="1"/>
  <c r="G276" i="3"/>
  <c r="G278" i="3" s="1"/>
  <c r="G279" i="3" s="1"/>
  <c r="F276" i="3"/>
  <c r="F278" i="3" s="1"/>
  <c r="F279" i="3" s="1"/>
  <c r="E276" i="3"/>
  <c r="D276" i="3"/>
  <c r="D278" i="3" s="1"/>
  <c r="D279" i="3" s="1"/>
  <c r="F274" i="3"/>
  <c r="F275" i="3" s="1"/>
  <c r="J273" i="3"/>
  <c r="I273" i="3"/>
  <c r="H273" i="3"/>
  <c r="G273" i="3"/>
  <c r="F273" i="3"/>
  <c r="E273" i="3"/>
  <c r="D273" i="3"/>
  <c r="J272" i="3"/>
  <c r="J274" i="3" s="1"/>
  <c r="J275" i="3" s="1"/>
  <c r="I272" i="3"/>
  <c r="H272" i="3"/>
  <c r="G272" i="3"/>
  <c r="G274" i="3" s="1"/>
  <c r="G275" i="3" s="1"/>
  <c r="F272" i="3"/>
  <c r="E272" i="3"/>
  <c r="D272" i="3"/>
  <c r="I270" i="3"/>
  <c r="I271" i="3" s="1"/>
  <c r="E270" i="3"/>
  <c r="E271" i="3" s="1"/>
  <c r="D270" i="3"/>
  <c r="D271" i="3" s="1"/>
  <c r="J269" i="3"/>
  <c r="I269" i="3"/>
  <c r="H269" i="3"/>
  <c r="G269" i="3"/>
  <c r="C269" i="3" s="1"/>
  <c r="F269" i="3"/>
  <c r="E269" i="3"/>
  <c r="D269" i="3"/>
  <c r="J268" i="3"/>
  <c r="J270" i="3" s="1"/>
  <c r="J271" i="3" s="1"/>
  <c r="I268" i="3"/>
  <c r="H268" i="3"/>
  <c r="H270" i="3" s="1"/>
  <c r="H271" i="3" s="1"/>
  <c r="G268" i="3"/>
  <c r="F268" i="3"/>
  <c r="F270" i="3" s="1"/>
  <c r="F271" i="3" s="1"/>
  <c r="E268" i="3"/>
  <c r="D268" i="3"/>
  <c r="G266" i="3"/>
  <c r="G267" i="3" s="1"/>
  <c r="J265" i="3"/>
  <c r="I265" i="3"/>
  <c r="H265" i="3"/>
  <c r="G265" i="3"/>
  <c r="F265" i="3"/>
  <c r="E265" i="3"/>
  <c r="D265" i="3"/>
  <c r="J264" i="3"/>
  <c r="I264" i="3"/>
  <c r="I266" i="3" s="1"/>
  <c r="I267" i="3" s="1"/>
  <c r="H264" i="3"/>
  <c r="H266" i="3" s="1"/>
  <c r="H267" i="3" s="1"/>
  <c r="G264" i="3"/>
  <c r="F264" i="3"/>
  <c r="E264" i="3"/>
  <c r="E266" i="3" s="1"/>
  <c r="E267" i="3" s="1"/>
  <c r="D264" i="3"/>
  <c r="D266" i="3" s="1"/>
  <c r="D267" i="3" s="1"/>
  <c r="H262" i="3"/>
  <c r="H263" i="3" s="1"/>
  <c r="J261" i="3"/>
  <c r="I261" i="3"/>
  <c r="H261" i="3"/>
  <c r="G261" i="3"/>
  <c r="G262" i="3" s="1"/>
  <c r="G263" i="3" s="1"/>
  <c r="F261" i="3"/>
  <c r="E261" i="3"/>
  <c r="D261" i="3"/>
  <c r="J260" i="3"/>
  <c r="I260" i="3"/>
  <c r="H260" i="3"/>
  <c r="G260" i="3"/>
  <c r="F260" i="3"/>
  <c r="F262" i="3" s="1"/>
  <c r="F263" i="3" s="1"/>
  <c r="E260" i="3"/>
  <c r="D260" i="3"/>
  <c r="D262" i="3" s="1"/>
  <c r="D263" i="3" s="1"/>
  <c r="J258" i="3"/>
  <c r="J259" i="3" s="1"/>
  <c r="J257" i="3"/>
  <c r="I257" i="3"/>
  <c r="H257" i="3"/>
  <c r="G257" i="3"/>
  <c r="F257" i="3"/>
  <c r="E257" i="3"/>
  <c r="D257" i="3"/>
  <c r="J256" i="3"/>
  <c r="I256" i="3"/>
  <c r="H256" i="3"/>
  <c r="G256" i="3"/>
  <c r="G258" i="3" s="1"/>
  <c r="G259" i="3" s="1"/>
  <c r="F256" i="3"/>
  <c r="E256" i="3"/>
  <c r="E258" i="3" s="1"/>
  <c r="E259" i="3" s="1"/>
  <c r="D256" i="3"/>
  <c r="J255" i="3"/>
  <c r="J254" i="3"/>
  <c r="H254" i="3"/>
  <c r="H255" i="3" s="1"/>
  <c r="F254" i="3"/>
  <c r="F255" i="3" s="1"/>
  <c r="J253" i="3"/>
  <c r="I253" i="3"/>
  <c r="H253" i="3"/>
  <c r="G253" i="3"/>
  <c r="F253" i="3"/>
  <c r="E253" i="3"/>
  <c r="C253" i="3" s="1"/>
  <c r="D253" i="3"/>
  <c r="J252" i="3"/>
  <c r="I252" i="3"/>
  <c r="H252" i="3"/>
  <c r="G252" i="3"/>
  <c r="G254" i="3" s="1"/>
  <c r="G255" i="3" s="1"/>
  <c r="F252" i="3"/>
  <c r="E252" i="3"/>
  <c r="D252" i="3"/>
  <c r="D254" i="3" s="1"/>
  <c r="D255" i="3" s="1"/>
  <c r="J249" i="3"/>
  <c r="I249" i="3"/>
  <c r="H249" i="3"/>
  <c r="G249" i="3"/>
  <c r="F249" i="3"/>
  <c r="E249" i="3"/>
  <c r="D249" i="3"/>
  <c r="J248" i="3"/>
  <c r="J250" i="3" s="1"/>
  <c r="J251" i="3" s="1"/>
  <c r="I248" i="3"/>
  <c r="I250" i="3" s="1"/>
  <c r="I251" i="3" s="1"/>
  <c r="H248" i="3"/>
  <c r="G248" i="3"/>
  <c r="G250" i="3" s="1"/>
  <c r="G251" i="3" s="1"/>
  <c r="F248" i="3"/>
  <c r="F250" i="3" s="1"/>
  <c r="F251" i="3" s="1"/>
  <c r="E248" i="3"/>
  <c r="E250" i="3" s="1"/>
  <c r="E251" i="3" s="1"/>
  <c r="D248" i="3"/>
  <c r="H246" i="3"/>
  <c r="H247" i="3" s="1"/>
  <c r="D246" i="3"/>
  <c r="D247" i="3" s="1"/>
  <c r="J245" i="3"/>
  <c r="I245" i="3"/>
  <c r="H245" i="3"/>
  <c r="G245" i="3"/>
  <c r="F245" i="3"/>
  <c r="E245" i="3"/>
  <c r="C245" i="3" s="1"/>
  <c r="D245" i="3"/>
  <c r="J244" i="3"/>
  <c r="J246" i="3" s="1"/>
  <c r="J247" i="3" s="1"/>
  <c r="I244" i="3"/>
  <c r="I246" i="3" s="1"/>
  <c r="I247" i="3" s="1"/>
  <c r="H244" i="3"/>
  <c r="G244" i="3"/>
  <c r="G246" i="3" s="1"/>
  <c r="G247" i="3" s="1"/>
  <c r="F244" i="3"/>
  <c r="F246" i="3" s="1"/>
  <c r="F247" i="3" s="1"/>
  <c r="E244" i="3"/>
  <c r="E246" i="3" s="1"/>
  <c r="E247" i="3" s="1"/>
  <c r="D244" i="3"/>
  <c r="I242" i="3"/>
  <c r="I243" i="3" s="1"/>
  <c r="J241" i="3"/>
  <c r="I241" i="3"/>
  <c r="H241" i="3"/>
  <c r="G241" i="3"/>
  <c r="G242" i="3" s="1"/>
  <c r="G243" i="3" s="1"/>
  <c r="F241" i="3"/>
  <c r="E241" i="3"/>
  <c r="D241" i="3"/>
  <c r="J240" i="3"/>
  <c r="I240" i="3"/>
  <c r="H240" i="3"/>
  <c r="G240" i="3"/>
  <c r="F240" i="3"/>
  <c r="E240" i="3"/>
  <c r="E242" i="3" s="1"/>
  <c r="E243" i="3" s="1"/>
  <c r="D240" i="3"/>
  <c r="J237" i="3"/>
  <c r="I237" i="3"/>
  <c r="H237" i="3"/>
  <c r="G237" i="3"/>
  <c r="F237" i="3"/>
  <c r="E237" i="3"/>
  <c r="D237" i="3"/>
  <c r="J236" i="3"/>
  <c r="J238" i="3" s="1"/>
  <c r="J239" i="3" s="1"/>
  <c r="I236" i="3"/>
  <c r="H236" i="3"/>
  <c r="G236" i="3"/>
  <c r="F236" i="3"/>
  <c r="F238" i="3" s="1"/>
  <c r="F239" i="3" s="1"/>
  <c r="E236" i="3"/>
  <c r="E238" i="3" s="1"/>
  <c r="E239" i="3" s="1"/>
  <c r="D236" i="3"/>
  <c r="I234" i="3"/>
  <c r="I235" i="3" s="1"/>
  <c r="E234" i="3"/>
  <c r="E235" i="3" s="1"/>
  <c r="J233" i="3"/>
  <c r="I233" i="3"/>
  <c r="H233" i="3"/>
  <c r="G233" i="3"/>
  <c r="F233" i="3"/>
  <c r="E233" i="3"/>
  <c r="D233" i="3"/>
  <c r="C233" i="3" s="1"/>
  <c r="J232" i="3"/>
  <c r="J234" i="3" s="1"/>
  <c r="J235" i="3" s="1"/>
  <c r="I232" i="3"/>
  <c r="H232" i="3"/>
  <c r="H234" i="3" s="1"/>
  <c r="H235" i="3" s="1"/>
  <c r="G232" i="3"/>
  <c r="G234" i="3" s="1"/>
  <c r="G235" i="3" s="1"/>
  <c r="F232" i="3"/>
  <c r="F234" i="3" s="1"/>
  <c r="F235" i="3" s="1"/>
  <c r="E232" i="3"/>
  <c r="D232" i="3"/>
  <c r="D234" i="3" s="1"/>
  <c r="D235" i="3" s="1"/>
  <c r="J226" i="3"/>
  <c r="J227" i="3" s="1"/>
  <c r="I226" i="3"/>
  <c r="I227" i="3" s="1"/>
  <c r="H226" i="3"/>
  <c r="H227" i="3" s="1"/>
  <c r="G226" i="3"/>
  <c r="G227" i="3" s="1"/>
  <c r="F226" i="3"/>
  <c r="F227" i="3" s="1"/>
  <c r="E226" i="3"/>
  <c r="E227" i="3" s="1"/>
  <c r="D226" i="3"/>
  <c r="D227" i="3" s="1"/>
  <c r="C225" i="3"/>
  <c r="C224" i="3"/>
  <c r="G223" i="3"/>
  <c r="D223" i="3"/>
  <c r="J222" i="3"/>
  <c r="J223" i="3" s="1"/>
  <c r="I222" i="3"/>
  <c r="I223" i="3" s="1"/>
  <c r="H222" i="3"/>
  <c r="H223" i="3" s="1"/>
  <c r="G222" i="3"/>
  <c r="F222" i="3"/>
  <c r="F223" i="3" s="1"/>
  <c r="E222" i="3"/>
  <c r="E223" i="3" s="1"/>
  <c r="D222" i="3"/>
  <c r="C221" i="3"/>
  <c r="C220" i="3"/>
  <c r="J219" i="3"/>
  <c r="F219" i="3"/>
  <c r="E219" i="3"/>
  <c r="J218" i="3"/>
  <c r="I218" i="3"/>
  <c r="I219" i="3" s="1"/>
  <c r="H218" i="3"/>
  <c r="H219" i="3" s="1"/>
  <c r="G218" i="3"/>
  <c r="G219" i="3" s="1"/>
  <c r="F218" i="3"/>
  <c r="E218" i="3"/>
  <c r="D218" i="3"/>
  <c r="D219" i="3" s="1"/>
  <c r="C217" i="3"/>
  <c r="C216" i="3"/>
  <c r="I215" i="3"/>
  <c r="E215" i="3"/>
  <c r="J214" i="3"/>
  <c r="J215" i="3" s="1"/>
  <c r="I214" i="3"/>
  <c r="H214" i="3"/>
  <c r="H215" i="3" s="1"/>
  <c r="G214" i="3"/>
  <c r="G215" i="3" s="1"/>
  <c r="F214" i="3"/>
  <c r="F215" i="3" s="1"/>
  <c r="E214" i="3"/>
  <c r="D214" i="3"/>
  <c r="D215" i="3" s="1"/>
  <c r="C213" i="3"/>
  <c r="C212" i="3"/>
  <c r="J210" i="3"/>
  <c r="J211" i="3" s="1"/>
  <c r="I210" i="3"/>
  <c r="I211" i="3" s="1"/>
  <c r="H210" i="3"/>
  <c r="H211" i="3" s="1"/>
  <c r="G210" i="3"/>
  <c r="G211" i="3" s="1"/>
  <c r="F210" i="3"/>
  <c r="F211" i="3" s="1"/>
  <c r="E210" i="3"/>
  <c r="E211" i="3" s="1"/>
  <c r="D210" i="3"/>
  <c r="D211" i="3" s="1"/>
  <c r="C209" i="3"/>
  <c r="C208" i="3"/>
  <c r="G207" i="3"/>
  <c r="D207" i="3"/>
  <c r="J206" i="3"/>
  <c r="J207" i="3" s="1"/>
  <c r="I206" i="3"/>
  <c r="I207" i="3" s="1"/>
  <c r="H206" i="3"/>
  <c r="H207" i="3" s="1"/>
  <c r="G206" i="3"/>
  <c r="F206" i="3"/>
  <c r="F207" i="3" s="1"/>
  <c r="E206" i="3"/>
  <c r="E207" i="3" s="1"/>
  <c r="D206" i="3"/>
  <c r="C205" i="3"/>
  <c r="C204" i="3"/>
  <c r="J203" i="3"/>
  <c r="F203" i="3"/>
  <c r="E203" i="3"/>
  <c r="J202" i="3"/>
  <c r="I202" i="3"/>
  <c r="I203" i="3" s="1"/>
  <c r="H202" i="3"/>
  <c r="H203" i="3" s="1"/>
  <c r="G202" i="3"/>
  <c r="G203" i="3" s="1"/>
  <c r="F202" i="3"/>
  <c r="E202" i="3"/>
  <c r="D202" i="3"/>
  <c r="D203" i="3" s="1"/>
  <c r="C201" i="3"/>
  <c r="C200" i="3"/>
  <c r="I199" i="3"/>
  <c r="E199" i="3"/>
  <c r="J198" i="3"/>
  <c r="J199" i="3" s="1"/>
  <c r="I198" i="3"/>
  <c r="H198" i="3"/>
  <c r="H199" i="3" s="1"/>
  <c r="G198" i="3"/>
  <c r="G199" i="3" s="1"/>
  <c r="F198" i="3"/>
  <c r="F199" i="3" s="1"/>
  <c r="E198" i="3"/>
  <c r="D198" i="3"/>
  <c r="D199" i="3" s="1"/>
  <c r="C197" i="3"/>
  <c r="C196" i="3"/>
  <c r="G195" i="3"/>
  <c r="J194" i="3"/>
  <c r="J195" i="3" s="1"/>
  <c r="I194" i="3"/>
  <c r="I195" i="3" s="1"/>
  <c r="H194" i="3"/>
  <c r="H195" i="3" s="1"/>
  <c r="G194" i="3"/>
  <c r="F194" i="3"/>
  <c r="F195" i="3" s="1"/>
  <c r="E194" i="3"/>
  <c r="E195" i="3" s="1"/>
  <c r="D194" i="3"/>
  <c r="D195" i="3" s="1"/>
  <c r="C193" i="3"/>
  <c r="C192" i="3"/>
  <c r="G191" i="3"/>
  <c r="D191" i="3"/>
  <c r="J190" i="3"/>
  <c r="J191" i="3" s="1"/>
  <c r="I190" i="3"/>
  <c r="I191" i="3" s="1"/>
  <c r="H190" i="3"/>
  <c r="H191" i="3" s="1"/>
  <c r="G190" i="3"/>
  <c r="F190" i="3"/>
  <c r="F191" i="3" s="1"/>
  <c r="E190" i="3"/>
  <c r="E191" i="3" s="1"/>
  <c r="D190" i="3"/>
  <c r="C189" i="3"/>
  <c r="C188" i="3"/>
  <c r="J187" i="3"/>
  <c r="F187" i="3"/>
  <c r="E187" i="3"/>
  <c r="J186" i="3"/>
  <c r="I186" i="3"/>
  <c r="I187" i="3" s="1"/>
  <c r="H186" i="3"/>
  <c r="H187" i="3" s="1"/>
  <c r="G186" i="3"/>
  <c r="G187" i="3" s="1"/>
  <c r="F186" i="3"/>
  <c r="E186" i="3"/>
  <c r="D186" i="3"/>
  <c r="D187" i="3" s="1"/>
  <c r="C185" i="3"/>
  <c r="C184" i="3"/>
  <c r="I183" i="3"/>
  <c r="E183" i="3"/>
  <c r="J182" i="3"/>
  <c r="J183" i="3" s="1"/>
  <c r="I182" i="3"/>
  <c r="H182" i="3"/>
  <c r="H183" i="3" s="1"/>
  <c r="G182" i="3"/>
  <c r="G183" i="3" s="1"/>
  <c r="F182" i="3"/>
  <c r="F183" i="3" s="1"/>
  <c r="E182" i="3"/>
  <c r="D182" i="3"/>
  <c r="D183" i="3" s="1"/>
  <c r="C181" i="3"/>
  <c r="C180" i="3"/>
  <c r="G179" i="3"/>
  <c r="J178" i="3"/>
  <c r="J179" i="3" s="1"/>
  <c r="I178" i="3"/>
  <c r="I179" i="3" s="1"/>
  <c r="H178" i="3"/>
  <c r="H179" i="3" s="1"/>
  <c r="G178" i="3"/>
  <c r="F178" i="3"/>
  <c r="F179" i="3" s="1"/>
  <c r="E178" i="3"/>
  <c r="E179" i="3" s="1"/>
  <c r="D178" i="3"/>
  <c r="D179" i="3" s="1"/>
  <c r="C177" i="3"/>
  <c r="C176" i="3"/>
  <c r="G175" i="3"/>
  <c r="D175" i="3"/>
  <c r="J174" i="3"/>
  <c r="J175" i="3" s="1"/>
  <c r="I174" i="3"/>
  <c r="I175" i="3" s="1"/>
  <c r="H174" i="3"/>
  <c r="H175" i="3" s="1"/>
  <c r="G174" i="3"/>
  <c r="F174" i="3"/>
  <c r="F175" i="3" s="1"/>
  <c r="E174" i="3"/>
  <c r="E175" i="3" s="1"/>
  <c r="D174" i="3"/>
  <c r="C173" i="3"/>
  <c r="C172" i="3"/>
  <c r="J169" i="3"/>
  <c r="F169" i="3"/>
  <c r="E169" i="3"/>
  <c r="J168" i="3"/>
  <c r="I168" i="3"/>
  <c r="I169" i="3" s="1"/>
  <c r="H168" i="3"/>
  <c r="H169" i="3" s="1"/>
  <c r="G168" i="3"/>
  <c r="G169" i="3" s="1"/>
  <c r="F168" i="3"/>
  <c r="E168" i="3"/>
  <c r="D168" i="3"/>
  <c r="D169" i="3" s="1"/>
  <c r="C167" i="3"/>
  <c r="C166" i="3"/>
  <c r="E165" i="3"/>
  <c r="J164" i="3"/>
  <c r="J165" i="3" s="1"/>
  <c r="I164" i="3"/>
  <c r="I165" i="3" s="1"/>
  <c r="H164" i="3"/>
  <c r="H165" i="3" s="1"/>
  <c r="G164" i="3"/>
  <c r="G165" i="3" s="1"/>
  <c r="F164" i="3"/>
  <c r="F165" i="3" s="1"/>
  <c r="E164" i="3"/>
  <c r="D164" i="3"/>
  <c r="D165" i="3" s="1"/>
  <c r="C163" i="3"/>
  <c r="C162" i="3"/>
  <c r="E161" i="3"/>
  <c r="J160" i="3"/>
  <c r="J161" i="3" s="1"/>
  <c r="I160" i="3"/>
  <c r="I161" i="3" s="1"/>
  <c r="H160" i="3"/>
  <c r="H161" i="3" s="1"/>
  <c r="G160" i="3"/>
  <c r="G161" i="3" s="1"/>
  <c r="F160" i="3"/>
  <c r="F161" i="3" s="1"/>
  <c r="E160" i="3"/>
  <c r="D160" i="3"/>
  <c r="D161" i="3" s="1"/>
  <c r="C159" i="3"/>
  <c r="C158" i="3"/>
  <c r="J156" i="3"/>
  <c r="J157" i="3" s="1"/>
  <c r="I156" i="3"/>
  <c r="I157" i="3" s="1"/>
  <c r="H156" i="3"/>
  <c r="H157" i="3" s="1"/>
  <c r="G156" i="3"/>
  <c r="G157" i="3" s="1"/>
  <c r="F156" i="3"/>
  <c r="F157" i="3" s="1"/>
  <c r="E156" i="3"/>
  <c r="E157" i="3" s="1"/>
  <c r="D156" i="3"/>
  <c r="D157" i="3" s="1"/>
  <c r="C155" i="3"/>
  <c r="C154" i="3"/>
  <c r="J152" i="3"/>
  <c r="J153" i="3" s="1"/>
  <c r="I152" i="3"/>
  <c r="I153" i="3" s="1"/>
  <c r="H152" i="3"/>
  <c r="H153" i="3" s="1"/>
  <c r="G152" i="3"/>
  <c r="G153" i="3" s="1"/>
  <c r="F152" i="3"/>
  <c r="F153" i="3" s="1"/>
  <c r="E152" i="3"/>
  <c r="E153" i="3" s="1"/>
  <c r="D152" i="3"/>
  <c r="D153" i="3" s="1"/>
  <c r="C151" i="3"/>
  <c r="C150" i="3"/>
  <c r="I149" i="3"/>
  <c r="J148" i="3"/>
  <c r="J149" i="3" s="1"/>
  <c r="I148" i="3"/>
  <c r="H148" i="3"/>
  <c r="H149" i="3" s="1"/>
  <c r="G148" i="3"/>
  <c r="G149" i="3" s="1"/>
  <c r="F148" i="3"/>
  <c r="F149" i="3" s="1"/>
  <c r="E148" i="3"/>
  <c r="E149" i="3" s="1"/>
  <c r="D148" i="3"/>
  <c r="D149" i="3" s="1"/>
  <c r="C147" i="3"/>
  <c r="C146" i="3"/>
  <c r="F145" i="3"/>
  <c r="E145" i="3"/>
  <c r="J144" i="3"/>
  <c r="J145" i="3" s="1"/>
  <c r="I144" i="3"/>
  <c r="I145" i="3" s="1"/>
  <c r="H144" i="3"/>
  <c r="H145" i="3" s="1"/>
  <c r="G144" i="3"/>
  <c r="G145" i="3" s="1"/>
  <c r="F144" i="3"/>
  <c r="E144" i="3"/>
  <c r="D144" i="3"/>
  <c r="D145" i="3" s="1"/>
  <c r="C143" i="3"/>
  <c r="C142" i="3"/>
  <c r="F141" i="3"/>
  <c r="J140" i="3"/>
  <c r="J141" i="3" s="1"/>
  <c r="I140" i="3"/>
  <c r="I141" i="3" s="1"/>
  <c r="H140" i="3"/>
  <c r="H141" i="3" s="1"/>
  <c r="G140" i="3"/>
  <c r="G141" i="3" s="1"/>
  <c r="F140" i="3"/>
  <c r="E140" i="3"/>
  <c r="E141" i="3" s="1"/>
  <c r="D140" i="3"/>
  <c r="D141" i="3" s="1"/>
  <c r="C139" i="3"/>
  <c r="C138" i="3"/>
  <c r="J136" i="3"/>
  <c r="J137" i="3" s="1"/>
  <c r="I136" i="3"/>
  <c r="I137" i="3" s="1"/>
  <c r="H136" i="3"/>
  <c r="H137" i="3" s="1"/>
  <c r="G136" i="3"/>
  <c r="G137" i="3" s="1"/>
  <c r="F136" i="3"/>
  <c r="F137" i="3" s="1"/>
  <c r="E136" i="3"/>
  <c r="E137" i="3" s="1"/>
  <c r="D136" i="3"/>
  <c r="D137" i="3" s="1"/>
  <c r="C135" i="3"/>
  <c r="C134" i="3"/>
  <c r="D133" i="3"/>
  <c r="J132" i="3"/>
  <c r="J133" i="3" s="1"/>
  <c r="I132" i="3"/>
  <c r="I133" i="3" s="1"/>
  <c r="H132" i="3"/>
  <c r="H133" i="3" s="1"/>
  <c r="G132" i="3"/>
  <c r="G133" i="3" s="1"/>
  <c r="F132" i="3"/>
  <c r="F133" i="3" s="1"/>
  <c r="E132" i="3"/>
  <c r="E133" i="3" s="1"/>
  <c r="D132" i="3"/>
  <c r="C131" i="3"/>
  <c r="C130" i="3"/>
  <c r="F129" i="3"/>
  <c r="J128" i="3"/>
  <c r="J129" i="3" s="1"/>
  <c r="I128" i="3"/>
  <c r="I129" i="3" s="1"/>
  <c r="H128" i="3"/>
  <c r="H129" i="3" s="1"/>
  <c r="G128" i="3"/>
  <c r="G129" i="3" s="1"/>
  <c r="F128" i="3"/>
  <c r="E128" i="3"/>
  <c r="E129" i="3" s="1"/>
  <c r="D128" i="3"/>
  <c r="D129" i="3" s="1"/>
  <c r="C127" i="3"/>
  <c r="C126" i="3"/>
  <c r="F125" i="3"/>
  <c r="J124" i="3"/>
  <c r="J125" i="3" s="1"/>
  <c r="I124" i="3"/>
  <c r="I125" i="3" s="1"/>
  <c r="H124" i="3"/>
  <c r="H125" i="3" s="1"/>
  <c r="G124" i="3"/>
  <c r="G125" i="3" s="1"/>
  <c r="F124" i="3"/>
  <c r="E124" i="3"/>
  <c r="E125" i="3" s="1"/>
  <c r="D124" i="3"/>
  <c r="D125" i="3" s="1"/>
  <c r="C123" i="3"/>
  <c r="C122" i="3"/>
  <c r="H121" i="3"/>
  <c r="G121" i="3"/>
  <c r="J120" i="3"/>
  <c r="J121" i="3" s="1"/>
  <c r="I120" i="3"/>
  <c r="I121" i="3" s="1"/>
  <c r="H120" i="3"/>
  <c r="G120" i="3"/>
  <c r="F120" i="3"/>
  <c r="F121" i="3" s="1"/>
  <c r="E120" i="3"/>
  <c r="E121" i="3" s="1"/>
  <c r="D120" i="3"/>
  <c r="D121" i="3" s="1"/>
  <c r="C119" i="3"/>
  <c r="C118" i="3"/>
  <c r="E117" i="3"/>
  <c r="D117" i="3"/>
  <c r="J116" i="3"/>
  <c r="J117" i="3" s="1"/>
  <c r="I116" i="3"/>
  <c r="I117" i="3" s="1"/>
  <c r="H116" i="3"/>
  <c r="H117" i="3" s="1"/>
  <c r="G116" i="3"/>
  <c r="G117" i="3" s="1"/>
  <c r="F116" i="3"/>
  <c r="F117" i="3" s="1"/>
  <c r="E116" i="3"/>
  <c r="D116" i="3"/>
  <c r="C115" i="3"/>
  <c r="C114" i="3"/>
  <c r="J112" i="3"/>
  <c r="J113" i="3" s="1"/>
  <c r="I112" i="3"/>
  <c r="I113" i="3" s="1"/>
  <c r="H112" i="3"/>
  <c r="H113" i="3" s="1"/>
  <c r="G112" i="3"/>
  <c r="G113" i="3" s="1"/>
  <c r="F112" i="3"/>
  <c r="F113" i="3" s="1"/>
  <c r="E112" i="3"/>
  <c r="E113" i="3" s="1"/>
  <c r="D112" i="3"/>
  <c r="D113" i="3" s="1"/>
  <c r="C111" i="3"/>
  <c r="C110" i="3"/>
  <c r="G109" i="3"/>
  <c r="J108" i="3"/>
  <c r="J109" i="3" s="1"/>
  <c r="I108" i="3"/>
  <c r="I109" i="3" s="1"/>
  <c r="H108" i="3"/>
  <c r="H109" i="3" s="1"/>
  <c r="G108" i="3"/>
  <c r="F108" i="3"/>
  <c r="F109" i="3" s="1"/>
  <c r="E108" i="3"/>
  <c r="E109" i="3" s="1"/>
  <c r="D108" i="3"/>
  <c r="D109" i="3" s="1"/>
  <c r="C107" i="3"/>
  <c r="C106" i="3"/>
  <c r="J104" i="3"/>
  <c r="J105" i="3" s="1"/>
  <c r="I104" i="3"/>
  <c r="I105" i="3" s="1"/>
  <c r="H104" i="3"/>
  <c r="H105" i="3" s="1"/>
  <c r="G104" i="3"/>
  <c r="G105" i="3" s="1"/>
  <c r="F104" i="3"/>
  <c r="F105" i="3" s="1"/>
  <c r="E104" i="3"/>
  <c r="E105" i="3" s="1"/>
  <c r="D104" i="3"/>
  <c r="D105" i="3" s="1"/>
  <c r="C103" i="3"/>
  <c r="C102" i="3"/>
  <c r="I101" i="3"/>
  <c r="E101" i="3"/>
  <c r="D101" i="3"/>
  <c r="J100" i="3"/>
  <c r="J101" i="3" s="1"/>
  <c r="I100" i="3"/>
  <c r="H100" i="3"/>
  <c r="H101" i="3" s="1"/>
  <c r="G100" i="3"/>
  <c r="G101" i="3" s="1"/>
  <c r="F100" i="3"/>
  <c r="F101" i="3" s="1"/>
  <c r="E100" i="3"/>
  <c r="D100" i="3"/>
  <c r="C99" i="3"/>
  <c r="C98" i="3"/>
  <c r="E97" i="3"/>
  <c r="J96" i="3"/>
  <c r="J97" i="3" s="1"/>
  <c r="I96" i="3"/>
  <c r="I97" i="3" s="1"/>
  <c r="H96" i="3"/>
  <c r="H97" i="3" s="1"/>
  <c r="G96" i="3"/>
  <c r="G97" i="3" s="1"/>
  <c r="F96" i="3"/>
  <c r="F97" i="3" s="1"/>
  <c r="E96" i="3"/>
  <c r="D96" i="3"/>
  <c r="D97" i="3" s="1"/>
  <c r="C95" i="3"/>
  <c r="C94" i="3"/>
  <c r="J92" i="3"/>
  <c r="J93" i="3" s="1"/>
  <c r="I92" i="3"/>
  <c r="I93" i="3" s="1"/>
  <c r="H92" i="3"/>
  <c r="H93" i="3" s="1"/>
  <c r="G92" i="3"/>
  <c r="G93" i="3" s="1"/>
  <c r="F92" i="3"/>
  <c r="F93" i="3" s="1"/>
  <c r="E92" i="3"/>
  <c r="E93" i="3" s="1"/>
  <c r="D92" i="3"/>
  <c r="D93" i="3" s="1"/>
  <c r="C91" i="3"/>
  <c r="C90" i="3"/>
  <c r="H87" i="3"/>
  <c r="J86" i="3"/>
  <c r="J87" i="3" s="1"/>
  <c r="I86" i="3"/>
  <c r="I87" i="3" s="1"/>
  <c r="H86" i="3"/>
  <c r="G86" i="3"/>
  <c r="G87" i="3" s="1"/>
  <c r="F86" i="3"/>
  <c r="F87" i="3" s="1"/>
  <c r="E86" i="3"/>
  <c r="E87" i="3" s="1"/>
  <c r="D86" i="3"/>
  <c r="D87" i="3" s="1"/>
  <c r="C85" i="3"/>
  <c r="C84" i="3"/>
  <c r="E83" i="3"/>
  <c r="J82" i="3"/>
  <c r="J83" i="3" s="1"/>
  <c r="I82" i="3"/>
  <c r="I83" i="3" s="1"/>
  <c r="H82" i="3"/>
  <c r="H83" i="3" s="1"/>
  <c r="G82" i="3"/>
  <c r="G83" i="3" s="1"/>
  <c r="F82" i="3"/>
  <c r="F83" i="3" s="1"/>
  <c r="E82" i="3"/>
  <c r="D82" i="3"/>
  <c r="D83" i="3" s="1"/>
  <c r="C81" i="3"/>
  <c r="C80" i="3"/>
  <c r="F79" i="3"/>
  <c r="E79" i="3"/>
  <c r="J78" i="3"/>
  <c r="J79" i="3" s="1"/>
  <c r="I78" i="3"/>
  <c r="I79" i="3" s="1"/>
  <c r="H78" i="3"/>
  <c r="H79" i="3" s="1"/>
  <c r="G78" i="3"/>
  <c r="G79" i="3" s="1"/>
  <c r="F78" i="3"/>
  <c r="E78" i="3"/>
  <c r="D78" i="3"/>
  <c r="D79" i="3" s="1"/>
  <c r="C77" i="3"/>
  <c r="C76" i="3"/>
  <c r="J74" i="3"/>
  <c r="J75" i="3" s="1"/>
  <c r="I74" i="3"/>
  <c r="I75" i="3" s="1"/>
  <c r="H74" i="3"/>
  <c r="H75" i="3" s="1"/>
  <c r="G74" i="3"/>
  <c r="G75" i="3" s="1"/>
  <c r="F74" i="3"/>
  <c r="F75" i="3" s="1"/>
  <c r="E74" i="3"/>
  <c r="E75" i="3" s="1"/>
  <c r="D74" i="3"/>
  <c r="D75" i="3" s="1"/>
  <c r="C73" i="3"/>
  <c r="C72" i="3"/>
  <c r="G71" i="3"/>
  <c r="J70" i="3"/>
  <c r="J71" i="3" s="1"/>
  <c r="I70" i="3"/>
  <c r="I71" i="3" s="1"/>
  <c r="H70" i="3"/>
  <c r="H71" i="3" s="1"/>
  <c r="G70" i="3"/>
  <c r="F70" i="3"/>
  <c r="F71" i="3" s="1"/>
  <c r="E70" i="3"/>
  <c r="E71" i="3" s="1"/>
  <c r="D70" i="3"/>
  <c r="D71" i="3" s="1"/>
  <c r="C69" i="3"/>
  <c r="C68" i="3"/>
  <c r="I67" i="3"/>
  <c r="D67" i="3"/>
  <c r="J66" i="3"/>
  <c r="J67" i="3" s="1"/>
  <c r="I66" i="3"/>
  <c r="H66" i="3"/>
  <c r="H67" i="3" s="1"/>
  <c r="G66" i="3"/>
  <c r="G67" i="3" s="1"/>
  <c r="F66" i="3"/>
  <c r="F67" i="3" s="1"/>
  <c r="E66" i="3"/>
  <c r="E67" i="3" s="1"/>
  <c r="D66" i="3"/>
  <c r="C65" i="3"/>
  <c r="C64" i="3"/>
  <c r="F63" i="3"/>
  <c r="J62" i="3"/>
  <c r="J63" i="3" s="1"/>
  <c r="I62" i="3"/>
  <c r="I63" i="3" s="1"/>
  <c r="H62" i="3"/>
  <c r="H63" i="3" s="1"/>
  <c r="G62" i="3"/>
  <c r="G63" i="3" s="1"/>
  <c r="F62" i="3"/>
  <c r="E62" i="3"/>
  <c r="E63" i="3" s="1"/>
  <c r="D62" i="3"/>
  <c r="D63" i="3" s="1"/>
  <c r="C61" i="3"/>
  <c r="C60" i="3"/>
  <c r="G59" i="3"/>
  <c r="F59" i="3"/>
  <c r="J58" i="3"/>
  <c r="J59" i="3" s="1"/>
  <c r="I58" i="3"/>
  <c r="I59" i="3" s="1"/>
  <c r="H58" i="3"/>
  <c r="H59" i="3" s="1"/>
  <c r="G58" i="3"/>
  <c r="F58" i="3"/>
  <c r="E58" i="3"/>
  <c r="E59" i="3" s="1"/>
  <c r="D58" i="3"/>
  <c r="D59" i="3" s="1"/>
  <c r="C57" i="3"/>
  <c r="C56" i="3"/>
  <c r="J54" i="3"/>
  <c r="J55" i="3" s="1"/>
  <c r="I54" i="3"/>
  <c r="I55" i="3" s="1"/>
  <c r="H54" i="3"/>
  <c r="H55" i="3" s="1"/>
  <c r="G54" i="3"/>
  <c r="G55" i="3" s="1"/>
  <c r="F54" i="3"/>
  <c r="F55" i="3" s="1"/>
  <c r="E54" i="3"/>
  <c r="E55" i="3" s="1"/>
  <c r="D54" i="3"/>
  <c r="D55" i="3" s="1"/>
  <c r="C53" i="3"/>
  <c r="C52" i="3"/>
  <c r="E51" i="3"/>
  <c r="D51" i="3"/>
  <c r="J50" i="3"/>
  <c r="J51" i="3" s="1"/>
  <c r="I50" i="3"/>
  <c r="I51" i="3" s="1"/>
  <c r="H50" i="3"/>
  <c r="H51" i="3" s="1"/>
  <c r="G50" i="3"/>
  <c r="G51" i="3" s="1"/>
  <c r="F50" i="3"/>
  <c r="F51" i="3" s="1"/>
  <c r="E50" i="3"/>
  <c r="D50" i="3"/>
  <c r="C49" i="3"/>
  <c r="C48" i="3"/>
  <c r="J46" i="3"/>
  <c r="J47" i="3" s="1"/>
  <c r="I46" i="3"/>
  <c r="I47" i="3" s="1"/>
  <c r="H46" i="3"/>
  <c r="H47" i="3" s="1"/>
  <c r="G46" i="3"/>
  <c r="G47" i="3" s="1"/>
  <c r="F46" i="3"/>
  <c r="F47" i="3" s="1"/>
  <c r="E46" i="3"/>
  <c r="E47" i="3" s="1"/>
  <c r="D46" i="3"/>
  <c r="D47" i="3" s="1"/>
  <c r="C45" i="3"/>
  <c r="C44" i="3"/>
  <c r="G43" i="3"/>
  <c r="J42" i="3"/>
  <c r="J43" i="3" s="1"/>
  <c r="I42" i="3"/>
  <c r="I43" i="3" s="1"/>
  <c r="H42" i="3"/>
  <c r="H43" i="3" s="1"/>
  <c r="G42" i="3"/>
  <c r="F42" i="3"/>
  <c r="F43" i="3" s="1"/>
  <c r="E42" i="3"/>
  <c r="E43" i="3" s="1"/>
  <c r="D42" i="3"/>
  <c r="D43" i="3" s="1"/>
  <c r="C41" i="3"/>
  <c r="C40" i="3"/>
  <c r="H39" i="3"/>
  <c r="G39" i="3"/>
  <c r="J38" i="3"/>
  <c r="J39" i="3" s="1"/>
  <c r="I38" i="3"/>
  <c r="I39" i="3" s="1"/>
  <c r="H38" i="3"/>
  <c r="G38" i="3"/>
  <c r="F38" i="3"/>
  <c r="F39" i="3" s="1"/>
  <c r="E38" i="3"/>
  <c r="E39" i="3" s="1"/>
  <c r="D38" i="3"/>
  <c r="D39" i="3" s="1"/>
  <c r="C37" i="3"/>
  <c r="C36" i="3"/>
  <c r="E35" i="3"/>
  <c r="D35" i="3"/>
  <c r="J34" i="3"/>
  <c r="J35" i="3" s="1"/>
  <c r="I34" i="3"/>
  <c r="I35" i="3" s="1"/>
  <c r="H34" i="3"/>
  <c r="H35" i="3" s="1"/>
  <c r="G34" i="3"/>
  <c r="G35" i="3" s="1"/>
  <c r="F34" i="3"/>
  <c r="F35" i="3" s="1"/>
  <c r="E34" i="3"/>
  <c r="D34" i="3"/>
  <c r="C33" i="3"/>
  <c r="C32" i="3"/>
  <c r="G31" i="3"/>
  <c r="F31" i="3"/>
  <c r="J30" i="3"/>
  <c r="J31" i="3" s="1"/>
  <c r="I30" i="3"/>
  <c r="I31" i="3" s="1"/>
  <c r="H30" i="3"/>
  <c r="H31" i="3" s="1"/>
  <c r="G30" i="3"/>
  <c r="F30" i="3"/>
  <c r="E30" i="3"/>
  <c r="E31" i="3" s="1"/>
  <c r="D30" i="3"/>
  <c r="D31" i="3" s="1"/>
  <c r="C29" i="3"/>
  <c r="C28" i="3"/>
  <c r="J26" i="3"/>
  <c r="J27" i="3" s="1"/>
  <c r="I26" i="3"/>
  <c r="I27" i="3" s="1"/>
  <c r="H26" i="3"/>
  <c r="H27" i="3" s="1"/>
  <c r="G26" i="3"/>
  <c r="G27" i="3" s="1"/>
  <c r="F26" i="3"/>
  <c r="F27" i="3" s="1"/>
  <c r="E26" i="3"/>
  <c r="E27" i="3" s="1"/>
  <c r="D26" i="3"/>
  <c r="D27" i="3" s="1"/>
  <c r="C25" i="3"/>
  <c r="C24" i="3"/>
  <c r="H23" i="3"/>
  <c r="J22" i="3"/>
  <c r="J23" i="3" s="1"/>
  <c r="I22" i="3"/>
  <c r="I23" i="3" s="1"/>
  <c r="H22" i="3"/>
  <c r="G22" i="3"/>
  <c r="G23" i="3" s="1"/>
  <c r="F22" i="3"/>
  <c r="F23" i="3" s="1"/>
  <c r="E22" i="3"/>
  <c r="E23" i="3" s="1"/>
  <c r="D22" i="3"/>
  <c r="D23" i="3" s="1"/>
  <c r="C21" i="3"/>
  <c r="C20" i="3"/>
  <c r="I19" i="3"/>
  <c r="E19" i="3"/>
  <c r="D19" i="3"/>
  <c r="J18" i="3"/>
  <c r="J19" i="3" s="1"/>
  <c r="I18" i="3"/>
  <c r="H18" i="3"/>
  <c r="H19" i="3" s="1"/>
  <c r="G18" i="3"/>
  <c r="G19" i="3" s="1"/>
  <c r="F18" i="3"/>
  <c r="F19" i="3" s="1"/>
  <c r="E18" i="3"/>
  <c r="D18" i="3"/>
  <c r="C17" i="3"/>
  <c r="C16" i="3"/>
  <c r="F15" i="3"/>
  <c r="J14" i="3"/>
  <c r="J15" i="3" s="1"/>
  <c r="I14" i="3"/>
  <c r="I15" i="3" s="1"/>
  <c r="H14" i="3"/>
  <c r="H15" i="3" s="1"/>
  <c r="G14" i="3"/>
  <c r="G15" i="3" s="1"/>
  <c r="F14" i="3"/>
  <c r="E14" i="3"/>
  <c r="E15" i="3" s="1"/>
  <c r="D14" i="3"/>
  <c r="D15" i="3" s="1"/>
  <c r="C13" i="3"/>
  <c r="C12" i="3"/>
  <c r="J11" i="3"/>
  <c r="J10" i="3"/>
  <c r="I10" i="3"/>
  <c r="I11" i="3" s="1"/>
  <c r="H10" i="3"/>
  <c r="H11" i="3" s="1"/>
  <c r="G10" i="3"/>
  <c r="G11" i="3" s="1"/>
  <c r="F10" i="3"/>
  <c r="F11" i="3" s="1"/>
  <c r="E10" i="3"/>
  <c r="E11" i="3" s="1"/>
  <c r="D10" i="3"/>
  <c r="D11" i="3" s="1"/>
  <c r="C9" i="3"/>
  <c r="C8" i="3"/>
  <c r="J6" i="3"/>
  <c r="J7" i="3" s="1"/>
  <c r="I6" i="3"/>
  <c r="I7" i="3" s="1"/>
  <c r="H6" i="3"/>
  <c r="H7" i="3" s="1"/>
  <c r="G6" i="3"/>
  <c r="G7" i="3" s="1"/>
  <c r="F6" i="3"/>
  <c r="F7" i="3" s="1"/>
  <c r="E6" i="3"/>
  <c r="E7" i="3" s="1"/>
  <c r="D6" i="3"/>
  <c r="D7" i="3" s="1"/>
  <c r="C5" i="3"/>
  <c r="C4" i="3"/>
  <c r="C43" i="3" l="1"/>
  <c r="C27" i="3"/>
  <c r="C55" i="3"/>
  <c r="C237" i="3"/>
  <c r="J242" i="3"/>
  <c r="J243" i="3" s="1"/>
  <c r="C249" i="3"/>
  <c r="J262" i="3"/>
  <c r="J263" i="3" s="1"/>
  <c r="C11" i="3"/>
  <c r="C137" i="3"/>
  <c r="C157" i="3"/>
  <c r="F258" i="3"/>
  <c r="F259" i="3" s="1"/>
  <c r="G282" i="3"/>
  <c r="G283" i="3" s="1"/>
  <c r="C183" i="3"/>
  <c r="C199" i="3"/>
  <c r="C215" i="3"/>
  <c r="C261" i="3"/>
  <c r="C87" i="3"/>
  <c r="C273" i="3"/>
  <c r="C121" i="3"/>
  <c r="G238" i="3"/>
  <c r="G239" i="3" s="1"/>
  <c r="F242" i="3"/>
  <c r="F243" i="3" s="1"/>
  <c r="C244" i="3"/>
  <c r="C277" i="3"/>
  <c r="I258" i="3"/>
  <c r="I259" i="3" s="1"/>
  <c r="C23" i="3"/>
  <c r="C31" i="3"/>
  <c r="C71" i="3"/>
  <c r="C93" i="3"/>
  <c r="C153" i="3"/>
  <c r="C232" i="3"/>
  <c r="C257" i="3"/>
  <c r="C109" i="3"/>
  <c r="C39" i="3"/>
  <c r="C15" i="3"/>
  <c r="C105" i="3"/>
  <c r="C281" i="3"/>
  <c r="C265" i="3"/>
  <c r="G270" i="3"/>
  <c r="G271" i="3" s="1"/>
  <c r="C59" i="3"/>
  <c r="C125" i="3"/>
  <c r="C7" i="3"/>
  <c r="C235" i="3"/>
  <c r="C75" i="3"/>
  <c r="C141" i="3"/>
  <c r="C247" i="3"/>
  <c r="C223" i="3"/>
  <c r="C19" i="3"/>
  <c r="C47" i="3"/>
  <c r="C51" i="3"/>
  <c r="C63" i="3"/>
  <c r="C67" i="3"/>
  <c r="C113" i="3"/>
  <c r="C117" i="3"/>
  <c r="C133" i="3"/>
  <c r="C145" i="3"/>
  <c r="C149" i="3"/>
  <c r="C161" i="3"/>
  <c r="C165" i="3"/>
  <c r="H250" i="3"/>
  <c r="H251" i="3" s="1"/>
  <c r="F266" i="3"/>
  <c r="F267" i="3" s="1"/>
  <c r="C267" i="3" s="1"/>
  <c r="C264" i="3"/>
  <c r="J266" i="3"/>
  <c r="J267" i="3" s="1"/>
  <c r="C268" i="3"/>
  <c r="C271" i="3"/>
  <c r="C169" i="3"/>
  <c r="C179" i="3"/>
  <c r="C187" i="3"/>
  <c r="C195" i="3"/>
  <c r="C203" i="3"/>
  <c r="C211" i="3"/>
  <c r="C219" i="3"/>
  <c r="C227" i="3"/>
  <c r="D238" i="3"/>
  <c r="D239" i="3" s="1"/>
  <c r="C236" i="3"/>
  <c r="H238" i="3"/>
  <c r="H239" i="3" s="1"/>
  <c r="E262" i="3"/>
  <c r="E263" i="3" s="1"/>
  <c r="C263" i="3" s="1"/>
  <c r="C260" i="3"/>
  <c r="I262" i="3"/>
  <c r="I263" i="3" s="1"/>
  <c r="D274" i="3"/>
  <c r="D275" i="3" s="1"/>
  <c r="C272" i="3"/>
  <c r="H274" i="3"/>
  <c r="H275" i="3" s="1"/>
  <c r="C280" i="3"/>
  <c r="C283" i="3"/>
  <c r="C175" i="3"/>
  <c r="C191" i="3"/>
  <c r="C207" i="3"/>
  <c r="C35" i="3"/>
  <c r="C79" i="3"/>
  <c r="C83" i="3"/>
  <c r="C97" i="3"/>
  <c r="C101" i="3"/>
  <c r="C129" i="3"/>
  <c r="D250" i="3"/>
  <c r="D251" i="3" s="1"/>
  <c r="C248" i="3"/>
  <c r="I238" i="3"/>
  <c r="I239" i="3" s="1"/>
  <c r="E254" i="3"/>
  <c r="E255" i="3" s="1"/>
  <c r="C255" i="3" s="1"/>
  <c r="C252" i="3"/>
  <c r="I254" i="3"/>
  <c r="I255" i="3" s="1"/>
  <c r="E274" i="3"/>
  <c r="E275" i="3" s="1"/>
  <c r="I274" i="3"/>
  <c r="I275" i="3" s="1"/>
  <c r="E278" i="3"/>
  <c r="E279" i="3" s="1"/>
  <c r="C279" i="3" s="1"/>
  <c r="C276" i="3"/>
  <c r="I278" i="3"/>
  <c r="I279" i="3" s="1"/>
  <c r="C241" i="3"/>
  <c r="D258" i="3"/>
  <c r="D259" i="3" s="1"/>
  <c r="C256" i="3"/>
  <c r="H258" i="3"/>
  <c r="H259" i="3" s="1"/>
  <c r="D242" i="3"/>
  <c r="D243" i="3" s="1"/>
  <c r="C240" i="3"/>
  <c r="H242" i="3"/>
  <c r="H243" i="3" s="1"/>
  <c r="C259" i="3" l="1"/>
  <c r="C275" i="3"/>
  <c r="C243" i="3"/>
  <c r="C251" i="3"/>
  <c r="C239" i="3"/>
  <c r="C276" i="2"/>
  <c r="C272" i="2"/>
  <c r="C268" i="2"/>
  <c r="C264" i="2"/>
  <c r="C260" i="2"/>
</calcChain>
</file>

<file path=xl/sharedStrings.xml><?xml version="1.0" encoding="utf-8"?>
<sst xmlns="http://schemas.openxmlformats.org/spreadsheetml/2006/main" count="398" uniqueCount="103">
  <si>
    <t>(1/4)</t>
    <phoneticPr fontId="3"/>
  </si>
  <si>
    <t>市町村</t>
  </si>
  <si>
    <t>　</t>
  </si>
  <si>
    <t>総数</t>
  </si>
  <si>
    <t xml:space="preserve"> 15～  19歳</t>
    <phoneticPr fontId="3"/>
  </si>
  <si>
    <t xml:space="preserve"> 20～  24歳</t>
  </si>
  <si>
    <t xml:space="preserve"> 25～  29歳</t>
  </si>
  <si>
    <t xml:space="preserve"> 30～  34歳</t>
  </si>
  <si>
    <t xml:space="preserve"> 35～  39歳</t>
  </si>
  <si>
    <t xml:space="preserve"> 40～  44歳</t>
  </si>
  <si>
    <t xml:space="preserve"> 45～ 49歳</t>
  </si>
  <si>
    <t>県計※</t>
    <phoneticPr fontId="2"/>
  </si>
  <si>
    <t>出生数</t>
  </si>
  <si>
    <t>女性人口</t>
  </si>
  <si>
    <t>合計特殊出生率</t>
  </si>
  <si>
    <t>千葉市※</t>
    <rPh sb="0" eb="3">
      <t>チバシ</t>
    </rPh>
    <phoneticPr fontId="2"/>
  </si>
  <si>
    <t>銚子市</t>
    <rPh sb="0" eb="3">
      <t>チョウシシ</t>
    </rPh>
    <phoneticPr fontId="2"/>
  </si>
  <si>
    <t>市川市</t>
    <rPh sb="0" eb="3">
      <t>イチカワシ</t>
    </rPh>
    <phoneticPr fontId="2"/>
  </si>
  <si>
    <t>船橋市</t>
    <rPh sb="0" eb="3">
      <t>フナバシシ</t>
    </rPh>
    <phoneticPr fontId="2"/>
  </si>
  <si>
    <t>館山市</t>
    <rPh sb="0" eb="3">
      <t>タテヤマシ</t>
    </rPh>
    <phoneticPr fontId="2"/>
  </si>
  <si>
    <t>木更津市</t>
    <rPh sb="0" eb="3">
      <t>キサラヅ</t>
    </rPh>
    <rPh sb="3" eb="4">
      <t>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</si>
  <si>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</si>
  <si>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</si>
  <si>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茂原市</t>
    <rPh sb="0" eb="3">
      <t>モバラシ</t>
    </rPh>
    <phoneticPr fontId="2"/>
  </si>
  <si>
    <t>成田市</t>
    <rPh sb="0" eb="2">
      <t>ナリタ</t>
    </rPh>
    <rPh sb="2" eb="3">
      <t>シ</t>
    </rPh>
    <phoneticPr fontId="2"/>
  </si>
  <si>
    <t>佐倉市</t>
    <rPh sb="0" eb="3">
      <t>サクラシ</t>
    </rPh>
    <phoneticPr fontId="2"/>
  </si>
  <si>
    <t>東金市</t>
    <rPh sb="0" eb="3">
      <t>トウガネシ</t>
    </rPh>
    <phoneticPr fontId="2"/>
  </si>
  <si>
    <t>旭市</t>
    <rPh sb="0" eb="2">
      <t>アサヒシ</t>
    </rPh>
    <phoneticPr fontId="2"/>
  </si>
  <si>
    <t>習志野市</t>
    <rPh sb="0" eb="4">
      <t>ナラシノシ</t>
    </rPh>
    <phoneticPr fontId="2"/>
  </si>
  <si>
    <t>勝浦市</t>
    <rPh sb="0" eb="3">
      <t>カツウラシ</t>
    </rPh>
    <phoneticPr fontId="2"/>
  </si>
  <si>
    <t>市原市</t>
    <rPh sb="0" eb="3">
      <t>イチハラシ</t>
    </rPh>
    <phoneticPr fontId="2"/>
  </si>
  <si>
    <t>流山市</t>
    <rPh sb="0" eb="3">
      <t>ナガレヤマシ</t>
    </rPh>
    <phoneticPr fontId="2"/>
  </si>
  <si>
    <t>八千代市</t>
    <rPh sb="0" eb="4">
      <t>ヤチヨシ</t>
    </rPh>
    <phoneticPr fontId="2"/>
  </si>
  <si>
    <t>我孫子市</t>
    <rPh sb="0" eb="4">
      <t>アビコシ</t>
    </rPh>
    <phoneticPr fontId="2"/>
  </si>
  <si>
    <t>(2/4)</t>
    <phoneticPr fontId="3"/>
  </si>
  <si>
    <t>鴨川市</t>
  </si>
  <si>
    <t>鎌ケ谷市</t>
    <rPh sb="0" eb="3">
      <t>カマガヤ</t>
    </rPh>
    <phoneticPr fontId="3"/>
  </si>
  <si>
    <t>君津市</t>
  </si>
  <si>
    <t>富津市</t>
  </si>
  <si>
    <t>浦安市</t>
  </si>
  <si>
    <t>四街道市</t>
  </si>
  <si>
    <t>袖ケ浦市</t>
    <rPh sb="0" eb="3">
      <t>ソデガウラ</t>
    </rPh>
    <phoneticPr fontId="3"/>
  </si>
  <si>
    <t>八街市</t>
  </si>
  <si>
    <t>印西市</t>
  </si>
  <si>
    <t>白井市</t>
    <rPh sb="2" eb="3">
      <t>シ</t>
    </rPh>
    <phoneticPr fontId="3"/>
  </si>
  <si>
    <t>富里市</t>
    <rPh sb="2" eb="3">
      <t>シ</t>
    </rPh>
    <phoneticPr fontId="3"/>
  </si>
  <si>
    <t>南房総市</t>
    <rPh sb="0" eb="3">
      <t>ミナミボウソウ</t>
    </rPh>
    <rPh sb="3" eb="4">
      <t>シ</t>
    </rPh>
    <phoneticPr fontId="3"/>
  </si>
  <si>
    <t>匝瑳市</t>
    <rPh sb="0" eb="3">
      <t>ソウサシ</t>
    </rPh>
    <phoneticPr fontId="3"/>
  </si>
  <si>
    <t>香取市</t>
    <rPh sb="0" eb="2">
      <t>カトリ</t>
    </rPh>
    <phoneticPr fontId="3"/>
  </si>
  <si>
    <t>山武市</t>
    <rPh sb="0" eb="3">
      <t>サンムシ</t>
    </rPh>
    <phoneticPr fontId="3"/>
  </si>
  <si>
    <t>いすみ市</t>
    <rPh sb="3" eb="4">
      <t>シ</t>
    </rPh>
    <phoneticPr fontId="3"/>
  </si>
  <si>
    <t>大網白里市</t>
    <rPh sb="4" eb="5">
      <t>シ</t>
    </rPh>
    <phoneticPr fontId="3"/>
  </si>
  <si>
    <t>酒々井町</t>
  </si>
  <si>
    <t>栄町</t>
  </si>
  <si>
    <t>神崎町</t>
  </si>
  <si>
    <t xml:space="preserve"> </t>
  </si>
  <si>
    <t>(3/4)</t>
    <phoneticPr fontId="3"/>
  </si>
  <si>
    <t>多古町</t>
  </si>
  <si>
    <t>東庄町</t>
  </si>
  <si>
    <t>九十九里町</t>
  </si>
  <si>
    <t>芝山町</t>
  </si>
  <si>
    <t>横芝光町</t>
    <rPh sb="2" eb="3">
      <t>ヒカリ</t>
    </rPh>
    <phoneticPr fontId="3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</si>
  <si>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</si>
  <si>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</si>
  <si>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</si>
  <si>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</si>
  <si>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</si>
  <si>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</si>
  <si>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</si>
  <si>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</si>
  <si>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</si>
  <si>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注： 1 母の年齢階級別の合計特殊出生率は、各５歳階級出生率（出生数／女性人口）を5倍したものである。</t>
    <rPh sb="13" eb="15">
      <t>ゴウケイ</t>
    </rPh>
    <rPh sb="15" eb="17">
      <t>トクシュ</t>
    </rPh>
    <rPh sb="17" eb="19">
      <t>シュッショウ</t>
    </rPh>
    <rPh sb="19" eb="20">
      <t>リツ</t>
    </rPh>
    <rPh sb="31" eb="33">
      <t>シュッセイ</t>
    </rPh>
    <rPh sb="33" eb="34">
      <t>スウ</t>
    </rPh>
    <rPh sb="35" eb="37">
      <t>ジョセイ</t>
    </rPh>
    <rPh sb="37" eb="39">
      <t>ジンコウ</t>
    </rPh>
    <phoneticPr fontId="3"/>
  </si>
  <si>
    <t>(4/4)</t>
    <phoneticPr fontId="3"/>
  </si>
  <si>
    <t>保健所</t>
    <rPh sb="0" eb="3">
      <t>ホケンジョ</t>
    </rPh>
    <phoneticPr fontId="3"/>
  </si>
  <si>
    <t>市川　　　　　　　　　</t>
  </si>
  <si>
    <t>松戸</t>
    <phoneticPr fontId="3"/>
  </si>
  <si>
    <t>野田</t>
    <phoneticPr fontId="3"/>
  </si>
  <si>
    <t>印旛　　　　　　　　　</t>
  </si>
  <si>
    <t>長生　　　　　　　　　</t>
  </si>
  <si>
    <t>夷隅　　　　　　　　　</t>
  </si>
  <si>
    <t>君津　　　　　　　　　</t>
  </si>
  <si>
    <t>習志野　　　　　　　　</t>
  </si>
  <si>
    <t>香取　　　　　　　　　</t>
  </si>
  <si>
    <t>海匝　　　　　　　　　</t>
  </si>
  <si>
    <t>山武　　　　　　　　　</t>
  </si>
  <si>
    <t>安房　　　　　　　　　</t>
  </si>
  <si>
    <t>Ａ　出生数</t>
    <rPh sb="2" eb="5">
      <t>シュッショウスウ</t>
    </rPh>
    <phoneticPr fontId="2"/>
  </si>
  <si>
    <t>Ｂ　女性人口</t>
    <rPh sb="2" eb="4">
      <t>ジョセイ</t>
    </rPh>
    <rPh sb="4" eb="6">
      <t>ジンコウ</t>
    </rPh>
    <phoneticPr fontId="2"/>
  </si>
  <si>
    <t>　Ａ</t>
    <phoneticPr fontId="2"/>
  </si>
  <si>
    <t>Ｃ　合計特殊出生率</t>
    <rPh sb="2" eb="4">
      <t>ゴウケイ</t>
    </rPh>
    <rPh sb="4" eb="6">
      <t>トクシュ</t>
    </rPh>
    <rPh sb="6" eb="9">
      <t>シュッショウリツ</t>
    </rPh>
    <phoneticPr fontId="2"/>
  </si>
  <si>
    <t>　　　×５ 　[１５～１９歳]～[４５～４９歳]の各５歳階級の合計</t>
    <rPh sb="13" eb="14">
      <t>サイ</t>
    </rPh>
    <rPh sb="22" eb="23">
      <t>サイ</t>
    </rPh>
    <rPh sb="25" eb="26">
      <t>カク</t>
    </rPh>
    <rPh sb="27" eb="28">
      <t>サイ</t>
    </rPh>
    <rPh sb="28" eb="30">
      <t>カイキュウ</t>
    </rPh>
    <rPh sb="31" eb="33">
      <t>ゴウケイ</t>
    </rPh>
    <phoneticPr fontId="2"/>
  </si>
  <si>
    <t>　Ｂ</t>
    <phoneticPr fontId="2"/>
  </si>
  <si>
    <t>柏市</t>
    <rPh sb="0" eb="2">
      <t>カシワシ</t>
    </rPh>
    <phoneticPr fontId="2"/>
  </si>
  <si>
    <t>-</t>
  </si>
  <si>
    <t>市原</t>
    <phoneticPr fontId="3"/>
  </si>
  <si>
    <t>市町村別合計特殊出生率（令和元年）</t>
    <rPh sb="0" eb="3">
      <t>シチョウソン</t>
    </rPh>
    <rPh sb="3" eb="4">
      <t>ベツ</t>
    </rPh>
    <rPh sb="4" eb="6">
      <t>ゴウケイ</t>
    </rPh>
    <rPh sb="6" eb="8">
      <t>トクシュ</t>
    </rPh>
    <rPh sb="8" eb="11">
      <t>シュッショウリツ</t>
    </rPh>
    <rPh sb="12" eb="14">
      <t>レイワ</t>
    </rPh>
    <rPh sb="14" eb="16">
      <t>ガンネン</t>
    </rPh>
    <phoneticPr fontId="2"/>
  </si>
  <si>
    <t>令和元年1月1日～12月31日の母の年齢階級別出生数（※１）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ハハ</t>
    </rPh>
    <rPh sb="18" eb="20">
      <t>ネンレイ</t>
    </rPh>
    <rPh sb="20" eb="23">
      <t>カイキュウベツ</t>
    </rPh>
    <rPh sb="23" eb="26">
      <t>シュッショウスウ</t>
    </rPh>
    <phoneticPr fontId="2"/>
  </si>
  <si>
    <t>令和2年1月1日現在の女性の年齢階級別人口（※２）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ジョセイ</t>
    </rPh>
    <rPh sb="14" eb="16">
      <t>ネンレイ</t>
    </rPh>
    <rPh sb="16" eb="19">
      <t>カイキュウベツ</t>
    </rPh>
    <rPh sb="19" eb="21">
      <t>ジンコウ</t>
    </rPh>
    <phoneticPr fontId="2"/>
  </si>
  <si>
    <t>※１　厚生労働省 「令和元年年人口動態統計（確定数）」</t>
    <rPh sb="3" eb="5">
      <t>コウセイ</t>
    </rPh>
    <rPh sb="5" eb="8">
      <t>ロウドウショウ</t>
    </rPh>
    <rPh sb="10" eb="12">
      <t>レイワ</t>
    </rPh>
    <rPh sb="12" eb="14">
      <t>ガンネン</t>
    </rPh>
    <rPh sb="14" eb="15">
      <t>ネン</t>
    </rPh>
    <rPh sb="15" eb="17">
      <t>ジンコウ</t>
    </rPh>
    <rPh sb="17" eb="19">
      <t>ドウタイ</t>
    </rPh>
    <rPh sb="19" eb="21">
      <t>トウケイ</t>
    </rPh>
    <rPh sb="22" eb="24">
      <t>カクテイ</t>
    </rPh>
    <rPh sb="24" eb="25">
      <t>スウ</t>
    </rPh>
    <phoneticPr fontId="2"/>
  </si>
  <si>
    <t>※２　総務省　「令和2年1月1日住民基本台帳年齢階級別人口（市区町村別）（日本人住民）」</t>
    <rPh sb="3" eb="6">
      <t>ソウムショウ</t>
    </rPh>
    <rPh sb="8" eb="10">
      <t>レイワ</t>
    </rPh>
    <rPh sb="11" eb="12">
      <t>ネン</t>
    </rPh>
    <phoneticPr fontId="2"/>
  </si>
  <si>
    <t>令和元年市町村別合計特殊出生率</t>
    <rPh sb="0" eb="2">
      <t>レイワ</t>
    </rPh>
    <rPh sb="2" eb="4">
      <t>ガンネン</t>
    </rPh>
    <rPh sb="4" eb="7">
      <t>シチョウソン</t>
    </rPh>
    <rPh sb="7" eb="8">
      <t>ベツ</t>
    </rPh>
    <phoneticPr fontId="3"/>
  </si>
  <si>
    <t>使用数値：１）令和元年人口動態統計（確定数）出生数   ２）住民基本台帳年齢階級別人口（日本人人口）令和2年1月1日現在</t>
    <rPh sb="0" eb="2">
      <t>シヨウ</t>
    </rPh>
    <rPh sb="2" eb="4">
      <t>スウチ</t>
    </rPh>
    <rPh sb="7" eb="9">
      <t>レイワ</t>
    </rPh>
    <rPh sb="9" eb="11">
      <t>ガンネン</t>
    </rPh>
    <rPh sb="11" eb="13">
      <t>ジンコウ</t>
    </rPh>
    <rPh sb="13" eb="15">
      <t>ドウタイ</t>
    </rPh>
    <rPh sb="15" eb="17">
      <t>トウケイ</t>
    </rPh>
    <rPh sb="18" eb="20">
      <t>カクテイ</t>
    </rPh>
    <rPh sb="20" eb="21">
      <t>スウ</t>
    </rPh>
    <rPh sb="22" eb="25">
      <t>シュッショウスウ</t>
    </rPh>
    <rPh sb="30" eb="32">
      <t>ジュウミン</t>
    </rPh>
    <rPh sb="32" eb="34">
      <t>キホン</t>
    </rPh>
    <rPh sb="34" eb="36">
      <t>ダイチョウ</t>
    </rPh>
    <rPh sb="36" eb="38">
      <t>ネンレイ</t>
    </rPh>
    <rPh sb="38" eb="40">
      <t>カイキュウ</t>
    </rPh>
    <rPh sb="40" eb="41">
      <t>ベツ</t>
    </rPh>
    <rPh sb="41" eb="43">
      <t>ジンコウ</t>
    </rPh>
    <rPh sb="44" eb="47">
      <t>ニホンジン</t>
    </rPh>
    <rPh sb="47" eb="49">
      <t>ジンコウ</t>
    </rPh>
    <rPh sb="50" eb="52">
      <t>レイワ</t>
    </rPh>
    <rPh sb="53" eb="54">
      <t>ネン</t>
    </rPh>
    <rPh sb="55" eb="56">
      <t>ガツ</t>
    </rPh>
    <rPh sb="57" eb="58">
      <t>ニチ</t>
    </rPh>
    <rPh sb="58" eb="60">
      <t>ゲンザイ</t>
    </rPh>
    <phoneticPr fontId="2"/>
  </si>
  <si>
    <t>※この表における千葉県および千葉市の合計特殊出生率は、分母に「住民基本台帳年齢階級別人口（日本人人口）令和2年1月1日現在」を使用して算出した数値のため、厚生労働省公表値と異なっている。</t>
    <rPh sb="3" eb="4">
      <t>ヒョウ</t>
    </rPh>
    <rPh sb="8" eb="11">
      <t>チバケン</t>
    </rPh>
    <rPh sb="14" eb="17">
      <t>チバシ</t>
    </rPh>
    <rPh sb="18" eb="20">
      <t>ゴウケイ</t>
    </rPh>
    <rPh sb="20" eb="22">
      <t>トクシュ</t>
    </rPh>
    <rPh sb="22" eb="24">
      <t>シュッショウ</t>
    </rPh>
    <rPh sb="24" eb="25">
      <t>リツ</t>
    </rPh>
    <rPh sb="27" eb="29">
      <t>ブンボ</t>
    </rPh>
    <rPh sb="51" eb="53">
      <t>レイワ</t>
    </rPh>
    <rPh sb="63" eb="65">
      <t>シヨウ</t>
    </rPh>
    <rPh sb="67" eb="69">
      <t>サンシュツ</t>
    </rPh>
    <rPh sb="71" eb="73">
      <t>スウチ</t>
    </rPh>
    <rPh sb="77" eb="79">
      <t>コウセイ</t>
    </rPh>
    <rPh sb="79" eb="82">
      <t>ロウドウショウ</t>
    </rPh>
    <rPh sb="82" eb="84">
      <t>コウヒョウ</t>
    </rPh>
    <rPh sb="84" eb="85">
      <t>チ</t>
    </rPh>
    <rPh sb="86" eb="87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</si>
</sst>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0;\-#,##0.00000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游ゴシック"/>
      <family val="3"/>
      <charset val="128"/>
    </font>
    <font>
      <sz val="12"/>
      <name val="游ゴシック"/>
      <family val="3"/>
      <charset val="128"/>
    </font>
    <font>
      <sz val="18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Continuous" vertical="center" wrapText="1"/>
      <protection locked="0"/>
    </xf>
    <xf numFmtId="56" fontId="9" fillId="0" borderId="0" xfId="0" applyNumberFormat="1" applyFont="1" applyProtection="1"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37" fontId="13" fillId="0" borderId="7" xfId="0" applyNumberFormat="1" applyFont="1" applyBorder="1" applyAlignment="1">
      <alignment horizontal="right" vertical="center"/>
    </xf>
    <xf numFmtId="37" fontId="14" fillId="2" borderId="0" xfId="0" applyNumberFormat="1" applyFont="1" applyFill="1" applyAlignment="1" applyProtection="1">
      <alignment horizontal="right" vertical="center"/>
      <protection locked="0"/>
    </xf>
    <xf numFmtId="37" fontId="14" fillId="2" borderId="8" xfId="0" applyNumberFormat="1" applyFont="1" applyFill="1" applyBorder="1" applyAlignment="1" applyProtection="1">
      <alignment horizontal="right" vertical="center"/>
      <protection locked="0"/>
    </xf>
    <xf numFmtId="37" fontId="10" fillId="0" borderId="0" xfId="0" applyNumberFormat="1" applyFont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37" fontId="14" fillId="0" borderId="6" xfId="0" applyNumberFormat="1" applyFont="1" applyBorder="1" applyAlignment="1">
      <alignment horizontal="right" vertical="center"/>
    </xf>
    <xf numFmtId="37" fontId="14" fillId="0" borderId="0" xfId="0" applyNumberFormat="1" applyFont="1" applyAlignment="1" applyProtection="1">
      <alignment horizontal="right" vertical="center"/>
      <protection locked="0"/>
    </xf>
    <xf numFmtId="37" fontId="14" fillId="0" borderId="9" xfId="0" applyNumberFormat="1" applyFont="1" applyBorder="1" applyAlignment="1" applyProtection="1">
      <alignment horizontal="right" vertical="center"/>
      <protection locked="0"/>
    </xf>
    <xf numFmtId="49" fontId="13" fillId="0" borderId="6" xfId="0" applyNumberFormat="1" applyFont="1" applyBorder="1" applyAlignment="1" applyProtection="1">
      <alignment horizontal="right" vertical="center"/>
      <protection locked="0"/>
    </xf>
    <xf numFmtId="176" fontId="14" fillId="0" borderId="0" xfId="0" applyNumberFormat="1" applyFont="1" applyAlignment="1">
      <alignment vertical="center"/>
    </xf>
    <xf numFmtId="176" fontId="14" fillId="0" borderId="9" xfId="0" applyNumberFormat="1" applyFont="1" applyBorder="1" applyAlignment="1">
      <alignment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39" fontId="13" fillId="0" borderId="10" xfId="0" applyNumberFormat="1" applyFont="1" applyBorder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6" fontId="14" fillId="0" borderId="9" xfId="0" applyNumberFormat="1" applyFont="1" applyBorder="1" applyAlignment="1">
      <alignment horizontal="right" vertical="center"/>
    </xf>
    <xf numFmtId="0" fontId="12" fillId="0" borderId="11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37" fontId="14" fillId="3" borderId="13" xfId="0" applyNumberFormat="1" applyFont="1" applyFill="1" applyBorder="1" applyAlignment="1" applyProtection="1">
      <alignment horizontal="right" vertical="center"/>
      <protection locked="0"/>
    </xf>
    <xf numFmtId="37" fontId="14" fillId="3" borderId="8" xfId="0" applyNumberFormat="1" applyFont="1" applyFill="1" applyBorder="1" applyAlignment="1" applyProtection="1">
      <alignment horizontal="right" vertical="center"/>
      <protection locked="0"/>
    </xf>
    <xf numFmtId="37" fontId="14" fillId="0" borderId="0" xfId="0" applyNumberFormat="1" applyFont="1" applyAlignment="1" applyProtection="1">
      <alignment vertical="center"/>
      <protection locked="0"/>
    </xf>
    <xf numFmtId="37" fontId="14" fillId="0" borderId="9" xfId="0" applyNumberFormat="1" applyFont="1" applyBorder="1" applyAlignment="1" applyProtection="1">
      <alignment vertical="center"/>
      <protection locked="0"/>
    </xf>
    <xf numFmtId="37" fontId="13" fillId="0" borderId="10" xfId="0" applyNumberFormat="1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39" fontId="13" fillId="0" borderId="16" xfId="0" applyNumberFormat="1" applyFont="1" applyBorder="1" applyAlignment="1">
      <alignment horizontal="right" vertical="center"/>
    </xf>
    <xf numFmtId="176" fontId="14" fillId="0" borderId="17" xfId="0" applyNumberFormat="1" applyFont="1" applyBorder="1" applyAlignment="1">
      <alignment horizontal="right" vertical="center"/>
    </xf>
    <xf numFmtId="176" fontId="14" fillId="0" borderId="18" xfId="0" applyNumberFormat="1" applyFont="1" applyBorder="1" applyAlignment="1">
      <alignment horizontal="right" vertical="center"/>
    </xf>
    <xf numFmtId="37" fontId="14" fillId="3" borderId="0" xfId="0" applyNumberFormat="1" applyFont="1" applyFill="1" applyAlignment="1" applyProtection="1">
      <alignment horizontal="right" vertical="center"/>
      <protection locked="0"/>
    </xf>
    <xf numFmtId="37" fontId="14" fillId="3" borderId="9" xfId="0" applyNumberFormat="1" applyFont="1" applyFill="1" applyBorder="1" applyAlignment="1" applyProtection="1">
      <alignment vertical="center"/>
      <protection locked="0"/>
    </xf>
    <xf numFmtId="37" fontId="14" fillId="0" borderId="19" xfId="0" applyNumberFormat="1" applyFont="1" applyBorder="1" applyAlignment="1" applyProtection="1">
      <alignment vertical="center"/>
      <protection locked="0"/>
    </xf>
    <xf numFmtId="176" fontId="14" fillId="0" borderId="20" xfId="0" applyNumberFormat="1" applyFont="1" applyBorder="1" applyAlignment="1">
      <alignment horizontal="right" vertical="center"/>
    </xf>
    <xf numFmtId="176" fontId="14" fillId="0" borderId="21" xfId="0" applyNumberFormat="1" applyFont="1" applyBorder="1" applyAlignment="1">
      <alignment horizontal="right" vertical="center"/>
    </xf>
    <xf numFmtId="176" fontId="14" fillId="0" borderId="22" xfId="0" applyNumberFormat="1" applyFont="1" applyBorder="1" applyAlignment="1">
      <alignment horizontal="right" vertical="center"/>
    </xf>
    <xf numFmtId="37" fontId="14" fillId="3" borderId="9" xfId="0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37" fontId="13" fillId="0" borderId="10" xfId="0" applyNumberFormat="1" applyFont="1" applyBorder="1" applyAlignment="1">
      <alignment horizontal="right" vertical="center"/>
    </xf>
    <xf numFmtId="37" fontId="14" fillId="4" borderId="0" xfId="0" applyNumberFormat="1" applyFont="1" applyFill="1" applyAlignment="1" applyProtection="1">
      <alignment vertical="center"/>
      <protection locked="0"/>
    </xf>
    <xf numFmtId="37" fontId="14" fillId="4" borderId="9" xfId="0" applyNumberFormat="1" applyFont="1" applyFill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39" fontId="13" fillId="0" borderId="25" xfId="0" applyNumberFormat="1" applyFont="1" applyBorder="1" applyAlignment="1">
      <alignment horizontal="right" vertical="center"/>
    </xf>
    <xf numFmtId="176" fontId="14" fillId="0" borderId="26" xfId="0" applyNumberFormat="1" applyFont="1" applyBorder="1" applyAlignment="1">
      <alignment horizontal="right" vertical="center"/>
    </xf>
    <xf numFmtId="176" fontId="14" fillId="0" borderId="27" xfId="0" applyNumberFormat="1" applyFont="1" applyBorder="1" applyAlignment="1">
      <alignment horizontal="right" vertical="center"/>
    </xf>
    <xf numFmtId="0" fontId="12" fillId="0" borderId="0" xfId="0" applyFont="1" applyProtection="1">
      <protection locked="0"/>
    </xf>
    <xf numFmtId="0" fontId="12" fillId="0" borderId="28" xfId="0" applyFont="1" applyBorder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2" fillId="0" borderId="29" xfId="0" applyFont="1" applyBorder="1" applyAlignment="1" applyProtection="1">
      <alignment vertical="center"/>
      <protection locked="0"/>
    </xf>
    <xf numFmtId="0" fontId="14" fillId="3" borderId="13" xfId="0" applyFont="1" applyFill="1" applyBorder="1" applyAlignment="1" applyProtection="1">
      <alignment horizontal="right" vertical="center"/>
      <protection locked="0"/>
    </xf>
    <xf numFmtId="0" fontId="14" fillId="3" borderId="8" xfId="0" applyFont="1" applyFill="1" applyBorder="1" applyAlignment="1" applyProtection="1">
      <alignment vertical="center"/>
      <protection locked="0"/>
    </xf>
    <xf numFmtId="0" fontId="12" fillId="0" borderId="5" xfId="0" applyFont="1" applyBorder="1" applyProtection="1">
      <protection locked="0"/>
    </xf>
    <xf numFmtId="176" fontId="14" fillId="0" borderId="30" xfId="0" applyNumberFormat="1" applyFont="1" applyBorder="1" applyAlignment="1">
      <alignment horizontal="right" vertical="center"/>
    </xf>
    <xf numFmtId="0" fontId="14" fillId="3" borderId="13" xfId="0" applyFont="1" applyFill="1" applyBorder="1" applyAlignment="1" applyProtection="1">
      <alignment vertical="center"/>
      <protection locked="0"/>
    </xf>
    <xf numFmtId="38" fontId="10" fillId="0" borderId="11" xfId="1" applyFont="1" applyFill="1" applyBorder="1" applyAlignment="1" applyProtection="1">
      <alignment horizontal="distributed" vertical="center"/>
      <protection locked="0"/>
    </xf>
    <xf numFmtId="37" fontId="14" fillId="0" borderId="13" xfId="0" applyNumberFormat="1" applyFont="1" applyBorder="1" applyAlignment="1">
      <alignment horizontal="right" vertical="center"/>
    </xf>
    <xf numFmtId="37" fontId="14" fillId="0" borderId="8" xfId="0" applyNumberFormat="1" applyFont="1" applyBorder="1" applyAlignment="1">
      <alignment horizontal="right" vertical="center"/>
    </xf>
    <xf numFmtId="38" fontId="10" fillId="0" borderId="5" xfId="1" applyFont="1" applyFill="1" applyBorder="1" applyAlignment="1" applyProtection="1">
      <alignment horizontal="distributed" vertical="center"/>
      <protection locked="0"/>
    </xf>
    <xf numFmtId="37" fontId="14" fillId="0" borderId="0" xfId="0" applyNumberFormat="1" applyFont="1" applyAlignment="1">
      <alignment horizontal="right" vertical="center"/>
    </xf>
    <xf numFmtId="37" fontId="14" fillId="0" borderId="9" xfId="0" applyNumberFormat="1" applyFont="1" applyBorder="1" applyAlignment="1">
      <alignment horizontal="right" vertical="center"/>
    </xf>
    <xf numFmtId="38" fontId="10" fillId="0" borderId="14" xfId="1" applyFont="1" applyFill="1" applyBorder="1" applyAlignment="1" applyProtection="1">
      <alignment horizontal="distributed" vertical="center"/>
      <protection locked="0"/>
    </xf>
    <xf numFmtId="37" fontId="14" fillId="0" borderId="32" xfId="0" applyNumberFormat="1" applyFont="1" applyBorder="1" applyAlignment="1">
      <alignment horizontal="right" vertical="center"/>
    </xf>
    <xf numFmtId="38" fontId="10" fillId="0" borderId="23" xfId="1" applyFont="1" applyFill="1" applyBorder="1" applyAlignment="1" applyProtection="1">
      <alignment horizontal="distributed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0" fontId="13" fillId="0" borderId="31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19050</xdr:rowOff>
    </xdr:from>
    <xdr:to>
      <xdr:col>1</xdr:col>
      <xdr:colOff>190500</xdr:colOff>
      <xdr:row>13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524000" y="1943100"/>
          <a:ext cx="190500" cy="523875"/>
        </a:xfrm>
        <a:prstGeom prst="leftBracket">
          <a:avLst>
            <a:gd name="adj" fmla="val 22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742950</xdr:colOff>
      <xdr:row>10</xdr:row>
      <xdr:rowOff>9525</xdr:rowOff>
    </xdr:from>
    <xdr:to>
      <xdr:col>1</xdr:col>
      <xdr:colOff>952500</xdr:colOff>
      <xdr:row>12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flipH="1">
          <a:off x="2266950" y="1933575"/>
          <a:ext cx="209550" cy="523875"/>
        </a:xfrm>
        <a:prstGeom prst="leftBracket">
          <a:avLst>
            <a:gd name="adj" fmla="val 2273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11</xdr:row>
      <xdr:rowOff>85725</xdr:rowOff>
    </xdr:from>
    <xdr:to>
      <xdr:col>1</xdr:col>
      <xdr:colOff>390525</xdr:colOff>
      <xdr:row>11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609725" y="21907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K283"/>
  <sheetViews>
    <sheetView tabSelected="1" defaultGridColor="0" view="pageBreakPreview" colorId="22" zoomScale="55" zoomScaleNormal="55" zoomScaleSheetLayoutView="55" workbookViewId="0">
      <pane xSplit="3" ySplit="3" topLeftCell="D145" activePane="bottomRight" state="frozen"/>
      <selection pane="topRight" activeCell="D1" sqref="D1"/>
      <selection pane="bottomLeft" activeCell="A4" sqref="A4"/>
      <selection pane="bottomRight" activeCell="C153" sqref="C153"/>
    </sheetView>
  </sheetViews>
  <sheetFormatPr defaultColWidth="10.69921875" defaultRowHeight="33" x14ac:dyDescent="0.65"/>
  <cols>
    <col min="1" max="1" width="11.8984375" style="62" customWidth="1"/>
    <col min="2" max="2" width="16.8984375" style="82" customWidth="1"/>
    <col min="3" max="3" width="16.19921875" style="6" customWidth="1"/>
    <col min="4" max="10" width="17.69921875" style="6" customWidth="1"/>
    <col min="11" max="11" width="13.3984375" style="8" customWidth="1"/>
    <col min="12" max="16384" width="10.69921875" style="8"/>
  </cols>
  <sheetData>
    <row r="1" spans="1:193" ht="39.75" x14ac:dyDescent="0.8">
      <c r="A1" s="4" t="s">
        <v>100</v>
      </c>
      <c r="B1" s="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</row>
    <row r="2" spans="1:193" ht="24.75" customHeight="1" thickBot="1" x14ac:dyDescent="0.55000000000000004">
      <c r="A2" s="7" t="s">
        <v>101</v>
      </c>
      <c r="B2" s="5"/>
      <c r="J2" s="9" t="s"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</row>
    <row r="3" spans="1:193" ht="36" customHeight="1" x14ac:dyDescent="0.5">
      <c r="A3" s="10" t="s">
        <v>1</v>
      </c>
      <c r="B3" s="11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  <c r="K3" s="7"/>
      <c r="L3" s="1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</row>
    <row r="4" spans="1:193" ht="23.25" customHeight="1" x14ac:dyDescent="0.5">
      <c r="A4" s="16" t="s">
        <v>11</v>
      </c>
      <c r="B4" s="17" t="s">
        <v>12</v>
      </c>
      <c r="C4" s="18">
        <f>D4+E4+F4+G4+H4+I4+J4</f>
        <v>40794</v>
      </c>
      <c r="D4" s="19">
        <v>355</v>
      </c>
      <c r="E4" s="19">
        <v>3158</v>
      </c>
      <c r="F4" s="19">
        <v>10062</v>
      </c>
      <c r="G4" s="19">
        <v>15065</v>
      </c>
      <c r="H4" s="19">
        <v>9554</v>
      </c>
      <c r="I4" s="19">
        <v>2521</v>
      </c>
      <c r="J4" s="20">
        <v>79</v>
      </c>
      <c r="K4" s="2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</row>
    <row r="5" spans="1:193" ht="23.25" customHeight="1" x14ac:dyDescent="0.5">
      <c r="A5" s="22"/>
      <c r="B5" s="17" t="s">
        <v>13</v>
      </c>
      <c r="C5" s="23">
        <f>SUM(D5:J5)</f>
        <v>1230146</v>
      </c>
      <c r="D5" s="24">
        <v>137641</v>
      </c>
      <c r="E5" s="24">
        <v>148843</v>
      </c>
      <c r="F5" s="24">
        <v>148327</v>
      </c>
      <c r="G5" s="24">
        <v>159135</v>
      </c>
      <c r="H5" s="24">
        <v>180378</v>
      </c>
      <c r="I5" s="24">
        <v>209593</v>
      </c>
      <c r="J5" s="25">
        <v>246229</v>
      </c>
      <c r="K5" s="21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</row>
    <row r="6" spans="1:193" ht="23.25" customHeight="1" x14ac:dyDescent="0.5">
      <c r="A6" s="22"/>
      <c r="B6" s="17"/>
      <c r="C6" s="26"/>
      <c r="D6" s="27">
        <f t="shared" ref="D6:J6" si="0">ROUND(D4/D5,5)</f>
        <v>2.5799999999999998E-3</v>
      </c>
      <c r="E6" s="27">
        <f t="shared" si="0"/>
        <v>2.1219999999999999E-2</v>
      </c>
      <c r="F6" s="27">
        <f t="shared" si="0"/>
        <v>6.7839999999999998E-2</v>
      </c>
      <c r="G6" s="27">
        <f t="shared" si="0"/>
        <v>9.4670000000000004E-2</v>
      </c>
      <c r="H6" s="27">
        <f t="shared" si="0"/>
        <v>5.2970000000000003E-2</v>
      </c>
      <c r="I6" s="27">
        <f t="shared" si="0"/>
        <v>1.2030000000000001E-2</v>
      </c>
      <c r="J6" s="28">
        <f t="shared" si="0"/>
        <v>3.2000000000000003E-4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</row>
    <row r="7" spans="1:193" ht="23.25" customHeight="1" x14ac:dyDescent="0.5">
      <c r="A7" s="22"/>
      <c r="B7" s="29" t="s">
        <v>14</v>
      </c>
      <c r="C7" s="30">
        <f>SUM(D7+E7+F7+G7+H7+I7+J7)</f>
        <v>1.2581499999999999</v>
      </c>
      <c r="D7" s="31">
        <f>ROUND(D6*5,5)</f>
        <v>1.29E-2</v>
      </c>
      <c r="E7" s="31">
        <f t="shared" ref="E7:J7" si="1">ROUND(E6*5,5)</f>
        <v>0.1061</v>
      </c>
      <c r="F7" s="31">
        <f t="shared" si="1"/>
        <v>0.3392</v>
      </c>
      <c r="G7" s="31">
        <f t="shared" si="1"/>
        <v>0.47334999999999999</v>
      </c>
      <c r="H7" s="31">
        <f t="shared" si="1"/>
        <v>0.26484999999999997</v>
      </c>
      <c r="I7" s="31">
        <f t="shared" si="1"/>
        <v>6.0150000000000002E-2</v>
      </c>
      <c r="J7" s="32">
        <f t="shared" si="1"/>
        <v>1.6000000000000001E-3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</row>
    <row r="8" spans="1:193" ht="23.25" customHeight="1" x14ac:dyDescent="0.5">
      <c r="A8" s="33" t="s">
        <v>15</v>
      </c>
      <c r="B8" s="34" t="s">
        <v>12</v>
      </c>
      <c r="C8" s="18">
        <f>D8+E8+F8+G8+H8+I8+J8</f>
        <v>6192</v>
      </c>
      <c r="D8" s="35">
        <v>40</v>
      </c>
      <c r="E8" s="35">
        <v>474</v>
      </c>
      <c r="F8" s="35">
        <v>1520</v>
      </c>
      <c r="G8" s="35">
        <v>2273</v>
      </c>
      <c r="H8" s="35">
        <v>1459</v>
      </c>
      <c r="I8" s="35">
        <v>416</v>
      </c>
      <c r="J8" s="36">
        <v>10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</row>
    <row r="9" spans="1:193" ht="23.25" customHeight="1" x14ac:dyDescent="0.5">
      <c r="A9" s="22"/>
      <c r="B9" s="17" t="s">
        <v>13</v>
      </c>
      <c r="C9" s="23">
        <f>SUM(D9:J9)</f>
        <v>193467</v>
      </c>
      <c r="D9" s="37">
        <v>22256</v>
      </c>
      <c r="E9" s="37">
        <v>24165</v>
      </c>
      <c r="F9" s="37">
        <v>22622</v>
      </c>
      <c r="G9" s="37">
        <v>23532</v>
      </c>
      <c r="H9" s="37">
        <v>26909</v>
      </c>
      <c r="I9" s="37">
        <v>32805</v>
      </c>
      <c r="J9" s="38">
        <v>41178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</row>
    <row r="10" spans="1:193" ht="23.25" customHeight="1" x14ac:dyDescent="0.5">
      <c r="A10" s="22"/>
      <c r="B10" s="17"/>
      <c r="C10" s="39"/>
      <c r="D10" s="27">
        <f t="shared" ref="D10:J10" si="2">ROUND(D8/D9,5)</f>
        <v>1.8E-3</v>
      </c>
      <c r="E10" s="27">
        <f t="shared" si="2"/>
        <v>1.9619999999999999E-2</v>
      </c>
      <c r="F10" s="27">
        <f t="shared" si="2"/>
        <v>6.719E-2</v>
      </c>
      <c r="G10" s="27">
        <f t="shared" si="2"/>
        <v>9.6589999999999995E-2</v>
      </c>
      <c r="H10" s="27">
        <f t="shared" si="2"/>
        <v>5.4219999999999997E-2</v>
      </c>
      <c r="I10" s="27">
        <f t="shared" si="2"/>
        <v>1.268E-2</v>
      </c>
      <c r="J10" s="28">
        <f t="shared" si="2"/>
        <v>2.4000000000000001E-4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</row>
    <row r="11" spans="1:193" ht="23.25" customHeight="1" x14ac:dyDescent="0.5">
      <c r="A11" s="40"/>
      <c r="B11" s="41" t="s">
        <v>14</v>
      </c>
      <c r="C11" s="42">
        <f>SUM(D11+E11+F11+G11+H11+I11+J11)</f>
        <v>1.2617</v>
      </c>
      <c r="D11" s="43">
        <f t="shared" ref="D11:J11" si="3">ROUND(D10*5,5)</f>
        <v>8.9999999999999993E-3</v>
      </c>
      <c r="E11" s="43">
        <f t="shared" si="3"/>
        <v>9.8100000000000007E-2</v>
      </c>
      <c r="F11" s="43">
        <f t="shared" si="3"/>
        <v>0.33595000000000003</v>
      </c>
      <c r="G11" s="43">
        <f t="shared" si="3"/>
        <v>0.48294999999999999</v>
      </c>
      <c r="H11" s="43">
        <f t="shared" si="3"/>
        <v>0.27110000000000001</v>
      </c>
      <c r="I11" s="43">
        <f t="shared" si="3"/>
        <v>6.3399999999999998E-2</v>
      </c>
      <c r="J11" s="44">
        <f t="shared" si="3"/>
        <v>1.1999999999999999E-3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</row>
    <row r="12" spans="1:193" ht="23.25" customHeight="1" x14ac:dyDescent="0.5">
      <c r="A12" s="22" t="s">
        <v>16</v>
      </c>
      <c r="B12" s="34" t="s">
        <v>12</v>
      </c>
      <c r="C12" s="18">
        <f>D12+E12+F12+G12+H12+I12+J12</f>
        <v>203</v>
      </c>
      <c r="D12" s="45">
        <v>3</v>
      </c>
      <c r="E12" s="45">
        <v>24</v>
      </c>
      <c r="F12" s="45">
        <v>49</v>
      </c>
      <c r="G12" s="45">
        <v>76</v>
      </c>
      <c r="H12" s="45">
        <v>39</v>
      </c>
      <c r="I12" s="45">
        <v>12</v>
      </c>
      <c r="J12" s="46" t="s">
        <v>93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</row>
    <row r="13" spans="1:193" ht="23.25" customHeight="1" x14ac:dyDescent="0.5">
      <c r="A13" s="22"/>
      <c r="B13" s="17" t="s">
        <v>13</v>
      </c>
      <c r="C13" s="23">
        <f>SUM(D13:J13)</f>
        <v>8444</v>
      </c>
      <c r="D13" s="47">
        <v>1139</v>
      </c>
      <c r="E13" s="37">
        <v>958</v>
      </c>
      <c r="F13" s="37">
        <v>838</v>
      </c>
      <c r="G13" s="37">
        <v>1006</v>
      </c>
      <c r="H13" s="37">
        <v>1183</v>
      </c>
      <c r="I13" s="37">
        <v>1453</v>
      </c>
      <c r="J13" s="38">
        <v>1867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</row>
    <row r="14" spans="1:193" ht="23.25" customHeight="1" x14ac:dyDescent="0.5">
      <c r="A14" s="22"/>
      <c r="B14" s="17"/>
      <c r="C14" s="39" t="s">
        <v>2</v>
      </c>
      <c r="D14" s="27">
        <f t="shared" ref="D14:J14" si="4">ROUND(D12/D13,5)</f>
        <v>2.63E-3</v>
      </c>
      <c r="E14" s="27">
        <f t="shared" si="4"/>
        <v>2.5049999999999999E-2</v>
      </c>
      <c r="F14" s="27">
        <f t="shared" si="4"/>
        <v>5.8470000000000001E-2</v>
      </c>
      <c r="G14" s="27">
        <f t="shared" si="4"/>
        <v>7.5550000000000006E-2</v>
      </c>
      <c r="H14" s="27">
        <f t="shared" si="4"/>
        <v>3.2969999999999999E-2</v>
      </c>
      <c r="I14" s="27">
        <f t="shared" si="4"/>
        <v>8.26E-3</v>
      </c>
      <c r="J14" s="28">
        <f t="shared" si="4"/>
        <v>0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</row>
    <row r="15" spans="1:193" ht="23.25" customHeight="1" x14ac:dyDescent="0.5">
      <c r="A15" s="40"/>
      <c r="B15" s="41" t="s">
        <v>14</v>
      </c>
      <c r="C15" s="42">
        <f>SUM(D15+E15+F15+G15+H15+I15+J15)</f>
        <v>1.0146500000000001</v>
      </c>
      <c r="D15" s="48">
        <f t="shared" ref="D15:J15" si="5">ROUND(D14*5,5)</f>
        <v>1.315E-2</v>
      </c>
      <c r="E15" s="49">
        <f t="shared" si="5"/>
        <v>0.12525</v>
      </c>
      <c r="F15" s="49">
        <f t="shared" si="5"/>
        <v>0.29235</v>
      </c>
      <c r="G15" s="49">
        <f t="shared" si="5"/>
        <v>0.37774999999999997</v>
      </c>
      <c r="H15" s="49">
        <f t="shared" si="5"/>
        <v>0.16485</v>
      </c>
      <c r="I15" s="49">
        <f t="shared" si="5"/>
        <v>4.1300000000000003E-2</v>
      </c>
      <c r="J15" s="50">
        <f t="shared" si="5"/>
        <v>0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</row>
    <row r="16" spans="1:193" ht="23.25" customHeight="1" x14ac:dyDescent="0.5">
      <c r="A16" s="22" t="s">
        <v>17</v>
      </c>
      <c r="B16" s="34" t="s">
        <v>12</v>
      </c>
      <c r="C16" s="18">
        <f>D16+E16+F16+G16+H16+I16+J16</f>
        <v>3899</v>
      </c>
      <c r="D16" s="45">
        <v>26</v>
      </c>
      <c r="E16" s="45">
        <v>201</v>
      </c>
      <c r="F16" s="45">
        <v>930</v>
      </c>
      <c r="G16" s="45">
        <v>1513</v>
      </c>
      <c r="H16" s="45">
        <v>938</v>
      </c>
      <c r="I16" s="45">
        <v>274</v>
      </c>
      <c r="J16" s="51">
        <v>17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</row>
    <row r="17" spans="1:193" ht="23.25" customHeight="1" x14ac:dyDescent="0.5">
      <c r="A17" s="22"/>
      <c r="B17" s="17" t="s">
        <v>13</v>
      </c>
      <c r="C17" s="23">
        <f>SUM(D17:J17)</f>
        <v>106184</v>
      </c>
      <c r="D17" s="47">
        <v>9821</v>
      </c>
      <c r="E17" s="37">
        <v>12896</v>
      </c>
      <c r="F17" s="37">
        <v>15603</v>
      </c>
      <c r="G17" s="37">
        <v>15165</v>
      </c>
      <c r="H17" s="37">
        <v>15661</v>
      </c>
      <c r="I17" s="37">
        <v>17120</v>
      </c>
      <c r="J17" s="38">
        <v>19918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</row>
    <row r="18" spans="1:193" ht="23.25" customHeight="1" x14ac:dyDescent="0.5">
      <c r="A18" s="22"/>
      <c r="B18" s="17"/>
      <c r="C18" s="39"/>
      <c r="D18" s="27">
        <f t="shared" ref="D18:J18" si="6">ROUND(D16/D17,5)</f>
        <v>2.65E-3</v>
      </c>
      <c r="E18" s="27">
        <f t="shared" si="6"/>
        <v>1.559E-2</v>
      </c>
      <c r="F18" s="27">
        <f t="shared" si="6"/>
        <v>5.96E-2</v>
      </c>
      <c r="G18" s="27">
        <f t="shared" si="6"/>
        <v>9.9769999999999998E-2</v>
      </c>
      <c r="H18" s="27">
        <f t="shared" si="6"/>
        <v>5.9889999999999999E-2</v>
      </c>
      <c r="I18" s="27">
        <f t="shared" si="6"/>
        <v>1.6E-2</v>
      </c>
      <c r="J18" s="28">
        <f t="shared" si="6"/>
        <v>8.4999999999999995E-4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</row>
    <row r="19" spans="1:193" ht="23.25" customHeight="1" x14ac:dyDescent="0.5">
      <c r="A19" s="40"/>
      <c r="B19" s="41" t="s">
        <v>14</v>
      </c>
      <c r="C19" s="42">
        <f>SUM(D19+E19+F19+G19+H19+I19+J19)</f>
        <v>1.2717500000000002</v>
      </c>
      <c r="D19" s="43">
        <f t="shared" ref="D19:J19" si="7">ROUND(D18*5,5)</f>
        <v>1.325E-2</v>
      </c>
      <c r="E19" s="43">
        <f t="shared" si="7"/>
        <v>7.7950000000000005E-2</v>
      </c>
      <c r="F19" s="43">
        <f t="shared" si="7"/>
        <v>0.29799999999999999</v>
      </c>
      <c r="G19" s="43">
        <f t="shared" si="7"/>
        <v>0.49885000000000002</v>
      </c>
      <c r="H19" s="43">
        <f t="shared" si="7"/>
        <v>0.29944999999999999</v>
      </c>
      <c r="I19" s="43">
        <f t="shared" si="7"/>
        <v>0.08</v>
      </c>
      <c r="J19" s="44">
        <f t="shared" si="7"/>
        <v>4.2500000000000003E-3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</row>
    <row r="20" spans="1:193" ht="23.25" customHeight="1" x14ac:dyDescent="0.5">
      <c r="A20" s="22" t="s">
        <v>18</v>
      </c>
      <c r="B20" s="34" t="s">
        <v>12</v>
      </c>
      <c r="C20" s="18">
        <f>D20+E20+F20+G20+H20+I20+J20</f>
        <v>4458</v>
      </c>
      <c r="D20" s="45">
        <v>27</v>
      </c>
      <c r="E20" s="45">
        <v>259</v>
      </c>
      <c r="F20" s="45">
        <v>1074</v>
      </c>
      <c r="G20" s="45">
        <v>1682</v>
      </c>
      <c r="H20" s="45">
        <v>1091</v>
      </c>
      <c r="I20" s="45">
        <v>320</v>
      </c>
      <c r="J20" s="51">
        <v>5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</row>
    <row r="21" spans="1:193" ht="23.25" customHeight="1" x14ac:dyDescent="0.5">
      <c r="A21" s="22"/>
      <c r="B21" s="17" t="s">
        <v>13</v>
      </c>
      <c r="C21" s="23">
        <f>SUM(D21:J21)</f>
        <v>133632</v>
      </c>
      <c r="D21" s="37">
        <v>13753</v>
      </c>
      <c r="E21" s="37">
        <v>15667</v>
      </c>
      <c r="F21" s="37">
        <v>16528</v>
      </c>
      <c r="G21" s="37">
        <v>17407</v>
      </c>
      <c r="H21" s="37">
        <v>19774</v>
      </c>
      <c r="I21" s="37">
        <v>23550</v>
      </c>
      <c r="J21" s="38">
        <v>26953</v>
      </c>
      <c r="K21" s="2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</row>
    <row r="22" spans="1:193" ht="23.25" customHeight="1" x14ac:dyDescent="0.5">
      <c r="A22" s="22"/>
      <c r="B22" s="17"/>
      <c r="C22" s="39" t="s">
        <v>2</v>
      </c>
      <c r="D22" s="27">
        <f t="shared" ref="D22:J22" si="8">ROUND(D20/D21,5)</f>
        <v>1.9599999999999999E-3</v>
      </c>
      <c r="E22" s="27">
        <f t="shared" si="8"/>
        <v>1.653E-2</v>
      </c>
      <c r="F22" s="27">
        <f t="shared" si="8"/>
        <v>6.4979999999999996E-2</v>
      </c>
      <c r="G22" s="27">
        <f t="shared" si="8"/>
        <v>9.6629999999999994E-2</v>
      </c>
      <c r="H22" s="27">
        <f t="shared" si="8"/>
        <v>5.5169999999999997E-2</v>
      </c>
      <c r="I22" s="27">
        <f t="shared" si="8"/>
        <v>1.359E-2</v>
      </c>
      <c r="J22" s="28">
        <f t="shared" si="8"/>
        <v>1.9000000000000001E-4</v>
      </c>
      <c r="K22" s="5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</row>
    <row r="23" spans="1:193" ht="23.25" customHeight="1" x14ac:dyDescent="0.5">
      <c r="A23" s="40"/>
      <c r="B23" s="41" t="s">
        <v>14</v>
      </c>
      <c r="C23" s="42">
        <f>SUM(D23+E23+F23+G23+H23+I23+J23)</f>
        <v>1.24525</v>
      </c>
      <c r="D23" s="43">
        <f t="shared" ref="D23:J23" si="9">ROUND(D22*5,5)</f>
        <v>9.7999999999999997E-3</v>
      </c>
      <c r="E23" s="43">
        <f t="shared" si="9"/>
        <v>8.2650000000000001E-2</v>
      </c>
      <c r="F23" s="43">
        <f t="shared" si="9"/>
        <v>0.32490000000000002</v>
      </c>
      <c r="G23" s="43">
        <f t="shared" si="9"/>
        <v>0.48315000000000002</v>
      </c>
      <c r="H23" s="43">
        <f t="shared" si="9"/>
        <v>0.27584999999999998</v>
      </c>
      <c r="I23" s="43">
        <f t="shared" si="9"/>
        <v>6.7949999999999997E-2</v>
      </c>
      <c r="J23" s="44">
        <f t="shared" si="9"/>
        <v>9.5E-4</v>
      </c>
      <c r="K23" s="5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</row>
    <row r="24" spans="1:193" ht="23.25" customHeight="1" x14ac:dyDescent="0.5">
      <c r="A24" s="22" t="s">
        <v>19</v>
      </c>
      <c r="B24" s="34" t="s">
        <v>12</v>
      </c>
      <c r="C24" s="18">
        <f>D24+E24+F24+G24+H24+I24+J24+K24</f>
        <v>202</v>
      </c>
      <c r="D24" s="45">
        <v>4</v>
      </c>
      <c r="E24" s="45">
        <v>24</v>
      </c>
      <c r="F24" s="45">
        <v>56</v>
      </c>
      <c r="G24" s="45">
        <v>60</v>
      </c>
      <c r="H24" s="45">
        <v>43</v>
      </c>
      <c r="I24" s="45">
        <v>15</v>
      </c>
      <c r="J24" s="46" t="s">
        <v>93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</row>
    <row r="25" spans="1:193" ht="23.25" customHeight="1" x14ac:dyDescent="0.5">
      <c r="A25" s="22"/>
      <c r="B25" s="17" t="s">
        <v>13</v>
      </c>
      <c r="C25" s="23">
        <f>SUM(D25:J25)</f>
        <v>7031</v>
      </c>
      <c r="D25" s="37">
        <v>870</v>
      </c>
      <c r="E25" s="37">
        <v>684</v>
      </c>
      <c r="F25" s="37">
        <v>725</v>
      </c>
      <c r="G25" s="37">
        <v>843</v>
      </c>
      <c r="H25" s="37">
        <v>1023</v>
      </c>
      <c r="I25" s="37">
        <v>1402</v>
      </c>
      <c r="J25" s="38">
        <v>1484</v>
      </c>
      <c r="K25" s="2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</row>
    <row r="26" spans="1:193" ht="23.25" customHeight="1" x14ac:dyDescent="0.5">
      <c r="A26" s="22"/>
      <c r="B26" s="17"/>
      <c r="C26" s="39" t="s">
        <v>2</v>
      </c>
      <c r="D26" s="27">
        <f t="shared" ref="D26:J26" si="10">ROUND(D24/D25,5)</f>
        <v>4.5999999999999999E-3</v>
      </c>
      <c r="E26" s="27">
        <f t="shared" si="10"/>
        <v>3.5090000000000003E-2</v>
      </c>
      <c r="F26" s="27">
        <f t="shared" si="10"/>
        <v>7.7240000000000003E-2</v>
      </c>
      <c r="G26" s="27">
        <f t="shared" si="10"/>
        <v>7.1169999999999997E-2</v>
      </c>
      <c r="H26" s="27">
        <f t="shared" si="10"/>
        <v>4.2029999999999998E-2</v>
      </c>
      <c r="I26" s="27">
        <f t="shared" si="10"/>
        <v>1.0699999999999999E-2</v>
      </c>
      <c r="J26" s="28">
        <f t="shared" si="10"/>
        <v>0</v>
      </c>
      <c r="K26" s="5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</row>
    <row r="27" spans="1:193" ht="23.25" customHeight="1" x14ac:dyDescent="0.5">
      <c r="A27" s="40"/>
      <c r="B27" s="41" t="s">
        <v>14</v>
      </c>
      <c r="C27" s="42">
        <f>SUM(D27+E27+F27+G27+H27+I27+J27)</f>
        <v>1.2041500000000001</v>
      </c>
      <c r="D27" s="43">
        <f t="shared" ref="D27:J27" si="11">ROUND(D26*5,5)</f>
        <v>2.3E-2</v>
      </c>
      <c r="E27" s="43">
        <f t="shared" si="11"/>
        <v>0.17544999999999999</v>
      </c>
      <c r="F27" s="43">
        <f t="shared" si="11"/>
        <v>0.38619999999999999</v>
      </c>
      <c r="G27" s="43">
        <f t="shared" si="11"/>
        <v>0.35585</v>
      </c>
      <c r="H27" s="43">
        <f t="shared" si="11"/>
        <v>0.21015</v>
      </c>
      <c r="I27" s="43">
        <f t="shared" si="11"/>
        <v>5.3499999999999999E-2</v>
      </c>
      <c r="J27" s="44">
        <f t="shared" si="11"/>
        <v>0</v>
      </c>
      <c r="K27" s="53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</row>
    <row r="28" spans="1:193" ht="23.25" customHeight="1" x14ac:dyDescent="0.5">
      <c r="A28" s="22" t="s">
        <v>20</v>
      </c>
      <c r="B28" s="34" t="s">
        <v>12</v>
      </c>
      <c r="C28" s="18">
        <f>D28+E28+F28+G28+H28+I28+J28</f>
        <v>931</v>
      </c>
      <c r="D28" s="45">
        <v>14</v>
      </c>
      <c r="E28" s="45">
        <v>97</v>
      </c>
      <c r="F28" s="45">
        <v>282</v>
      </c>
      <c r="G28" s="45">
        <v>307</v>
      </c>
      <c r="H28" s="45">
        <v>189</v>
      </c>
      <c r="I28" s="45">
        <v>42</v>
      </c>
      <c r="J28" s="46" t="s">
        <v>93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</row>
    <row r="29" spans="1:193" ht="23.25" customHeight="1" x14ac:dyDescent="0.5">
      <c r="A29" s="22"/>
      <c r="B29" s="17" t="s">
        <v>13</v>
      </c>
      <c r="C29" s="23">
        <f>SUM(D29:J29)</f>
        <v>25899</v>
      </c>
      <c r="D29" s="37">
        <v>3029</v>
      </c>
      <c r="E29" s="37">
        <v>2917</v>
      </c>
      <c r="F29" s="37">
        <v>2961</v>
      </c>
      <c r="G29" s="37">
        <v>3436</v>
      </c>
      <c r="H29" s="37">
        <v>3921</v>
      </c>
      <c r="I29" s="37">
        <v>4439</v>
      </c>
      <c r="J29" s="38">
        <v>5196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</row>
    <row r="30" spans="1:193" ht="23.25" customHeight="1" x14ac:dyDescent="0.5">
      <c r="A30" s="22"/>
      <c r="B30" s="17"/>
      <c r="C30" s="39" t="s">
        <v>2</v>
      </c>
      <c r="D30" s="27">
        <f t="shared" ref="D30:J30" si="12">ROUND(D28/D29,5)</f>
        <v>4.62E-3</v>
      </c>
      <c r="E30" s="27">
        <f t="shared" si="12"/>
        <v>3.3250000000000002E-2</v>
      </c>
      <c r="F30" s="27">
        <f t="shared" si="12"/>
        <v>9.5240000000000005E-2</v>
      </c>
      <c r="G30" s="27">
        <f t="shared" si="12"/>
        <v>8.9349999999999999E-2</v>
      </c>
      <c r="H30" s="27">
        <f t="shared" si="12"/>
        <v>4.82E-2</v>
      </c>
      <c r="I30" s="27">
        <f t="shared" si="12"/>
        <v>9.4599999999999997E-3</v>
      </c>
      <c r="J30" s="28">
        <f t="shared" si="12"/>
        <v>0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</row>
    <row r="31" spans="1:193" ht="23.25" customHeight="1" x14ac:dyDescent="0.5">
      <c r="A31" s="40"/>
      <c r="B31" s="41" t="s">
        <v>14</v>
      </c>
      <c r="C31" s="42">
        <f>SUM(D31+E31+F31+G31+H31+I31+J31)</f>
        <v>1.4005999999999998</v>
      </c>
      <c r="D31" s="43">
        <f t="shared" ref="D31:J31" si="13">ROUND(D30*5,5)</f>
        <v>2.3099999999999999E-2</v>
      </c>
      <c r="E31" s="43">
        <f t="shared" si="13"/>
        <v>0.16625000000000001</v>
      </c>
      <c r="F31" s="43">
        <f t="shared" si="13"/>
        <v>0.47620000000000001</v>
      </c>
      <c r="G31" s="43">
        <f t="shared" si="13"/>
        <v>0.44674999999999998</v>
      </c>
      <c r="H31" s="43">
        <f t="shared" si="13"/>
        <v>0.24099999999999999</v>
      </c>
      <c r="I31" s="43">
        <f t="shared" si="13"/>
        <v>4.7300000000000002E-2</v>
      </c>
      <c r="J31" s="44">
        <f t="shared" si="13"/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</row>
    <row r="32" spans="1:193" ht="23.25" customHeight="1" x14ac:dyDescent="0.5">
      <c r="A32" s="22" t="s">
        <v>21</v>
      </c>
      <c r="B32" s="34" t="s">
        <v>12</v>
      </c>
      <c r="C32" s="18">
        <f>D32+E32+F32+G32+H32+I32+J32</f>
        <v>3413</v>
      </c>
      <c r="D32" s="45">
        <v>20</v>
      </c>
      <c r="E32" s="45">
        <v>261</v>
      </c>
      <c r="F32" s="45">
        <v>891</v>
      </c>
      <c r="G32" s="45">
        <v>1248</v>
      </c>
      <c r="H32" s="45">
        <v>774</v>
      </c>
      <c r="I32" s="45">
        <v>210</v>
      </c>
      <c r="J32" s="51">
        <v>9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</row>
    <row r="33" spans="1:193" ht="23.25" customHeight="1" x14ac:dyDescent="0.5">
      <c r="A33" s="22"/>
      <c r="B33" s="17" t="s">
        <v>13</v>
      </c>
      <c r="C33" s="23">
        <f>SUM(D33:J33)</f>
        <v>99362</v>
      </c>
      <c r="D33" s="37">
        <v>10575</v>
      </c>
      <c r="E33" s="37">
        <v>12535</v>
      </c>
      <c r="F33" s="37">
        <v>12878</v>
      </c>
      <c r="G33" s="37">
        <v>13133</v>
      </c>
      <c r="H33" s="37">
        <v>14172</v>
      </c>
      <c r="I33" s="37">
        <v>16038</v>
      </c>
      <c r="J33" s="38">
        <v>20031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</row>
    <row r="34" spans="1:193" ht="23.25" customHeight="1" x14ac:dyDescent="0.5">
      <c r="A34" s="22"/>
      <c r="B34" s="17"/>
      <c r="C34" s="39"/>
      <c r="D34" s="27">
        <f t="shared" ref="D34:J34" si="14">ROUND(D32/D33,5)</f>
        <v>1.89E-3</v>
      </c>
      <c r="E34" s="27">
        <f t="shared" si="14"/>
        <v>2.0820000000000002E-2</v>
      </c>
      <c r="F34" s="27">
        <f t="shared" si="14"/>
        <v>6.9190000000000002E-2</v>
      </c>
      <c r="G34" s="27">
        <f t="shared" si="14"/>
        <v>9.5030000000000003E-2</v>
      </c>
      <c r="H34" s="27">
        <f t="shared" si="14"/>
        <v>5.4609999999999999E-2</v>
      </c>
      <c r="I34" s="27">
        <f t="shared" si="14"/>
        <v>1.3089999999999999E-2</v>
      </c>
      <c r="J34" s="28">
        <f t="shared" si="14"/>
        <v>4.4999999999999999E-4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</row>
    <row r="35" spans="1:193" ht="23.25" customHeight="1" x14ac:dyDescent="0.5">
      <c r="A35" s="40"/>
      <c r="B35" s="41" t="s">
        <v>14</v>
      </c>
      <c r="C35" s="42">
        <f>SUM(D35+E35+F35+G35+H35+I35+J35)</f>
        <v>1.2754000000000001</v>
      </c>
      <c r="D35" s="43">
        <f t="shared" ref="D35:J35" si="15">ROUND(D34*5,5)</f>
        <v>9.4500000000000001E-3</v>
      </c>
      <c r="E35" s="43">
        <f t="shared" si="15"/>
        <v>0.1041</v>
      </c>
      <c r="F35" s="43">
        <f t="shared" si="15"/>
        <v>0.34594999999999998</v>
      </c>
      <c r="G35" s="43">
        <f t="shared" si="15"/>
        <v>0.47515000000000002</v>
      </c>
      <c r="H35" s="43">
        <f t="shared" si="15"/>
        <v>0.27305000000000001</v>
      </c>
      <c r="I35" s="43">
        <f t="shared" si="15"/>
        <v>6.5449999999999994E-2</v>
      </c>
      <c r="J35" s="44">
        <f t="shared" si="15"/>
        <v>2.2499999999999998E-3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</row>
    <row r="36" spans="1:193" ht="23.25" customHeight="1" x14ac:dyDescent="0.5">
      <c r="A36" s="22" t="s">
        <v>22</v>
      </c>
      <c r="B36" s="34" t="s">
        <v>12</v>
      </c>
      <c r="C36" s="18">
        <f>D36+E36+F36+G36+H36+I36+J36</f>
        <v>775</v>
      </c>
      <c r="D36" s="45">
        <v>13</v>
      </c>
      <c r="E36" s="45">
        <v>115</v>
      </c>
      <c r="F36" s="45">
        <v>199</v>
      </c>
      <c r="G36" s="45">
        <v>257</v>
      </c>
      <c r="H36" s="45">
        <v>155</v>
      </c>
      <c r="I36" s="45">
        <v>35</v>
      </c>
      <c r="J36" s="46">
        <v>1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</row>
    <row r="37" spans="1:193" ht="23.25" customHeight="1" x14ac:dyDescent="0.5">
      <c r="A37" s="22"/>
      <c r="B37" s="17" t="s">
        <v>13</v>
      </c>
      <c r="C37" s="23">
        <f>SUM(D37:J37)</f>
        <v>27735</v>
      </c>
      <c r="D37" s="37">
        <v>3471</v>
      </c>
      <c r="E37" s="37">
        <v>3374</v>
      </c>
      <c r="F37" s="37">
        <v>3033</v>
      </c>
      <c r="G37" s="37">
        <v>3285</v>
      </c>
      <c r="H37" s="37">
        <v>4010</v>
      </c>
      <c r="I37" s="37">
        <v>4959</v>
      </c>
      <c r="J37" s="38">
        <v>5603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</row>
    <row r="38" spans="1:193" ht="23.25" customHeight="1" x14ac:dyDescent="0.5">
      <c r="A38" s="22"/>
      <c r="B38" s="17"/>
      <c r="C38" s="39" t="s">
        <v>2</v>
      </c>
      <c r="D38" s="27">
        <f t="shared" ref="D38:J38" si="16">ROUND(D36/D37,5)</f>
        <v>3.7499999999999999E-3</v>
      </c>
      <c r="E38" s="27">
        <f t="shared" si="16"/>
        <v>3.4079999999999999E-2</v>
      </c>
      <c r="F38" s="27">
        <f t="shared" si="16"/>
        <v>6.5610000000000002E-2</v>
      </c>
      <c r="G38" s="27">
        <f t="shared" si="16"/>
        <v>7.8229999999999994E-2</v>
      </c>
      <c r="H38" s="27">
        <f t="shared" si="16"/>
        <v>3.8649999999999997E-2</v>
      </c>
      <c r="I38" s="27">
        <f t="shared" si="16"/>
        <v>7.0600000000000003E-3</v>
      </c>
      <c r="J38" s="28">
        <f t="shared" si="16"/>
        <v>1.8000000000000001E-4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</row>
    <row r="39" spans="1:193" ht="23.25" customHeight="1" x14ac:dyDescent="0.5">
      <c r="A39" s="40"/>
      <c r="B39" s="41" t="s">
        <v>14</v>
      </c>
      <c r="C39" s="42">
        <f>SUM(D39+E39+F39+G39+H39+I39+J39)</f>
        <v>1.1377999999999997</v>
      </c>
      <c r="D39" s="43">
        <f t="shared" ref="D39:J39" si="17">ROUND(D38*5,5)</f>
        <v>1.8749999999999999E-2</v>
      </c>
      <c r="E39" s="43">
        <f t="shared" si="17"/>
        <v>0.1704</v>
      </c>
      <c r="F39" s="43">
        <f t="shared" si="17"/>
        <v>0.32805000000000001</v>
      </c>
      <c r="G39" s="43">
        <f t="shared" si="17"/>
        <v>0.39115</v>
      </c>
      <c r="H39" s="43">
        <f t="shared" si="17"/>
        <v>0.19325000000000001</v>
      </c>
      <c r="I39" s="43">
        <f t="shared" si="17"/>
        <v>3.5299999999999998E-2</v>
      </c>
      <c r="J39" s="44">
        <f t="shared" si="17"/>
        <v>8.9999999999999998E-4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</row>
    <row r="40" spans="1:193" ht="23.25" customHeight="1" x14ac:dyDescent="0.5">
      <c r="A40" s="22" t="s">
        <v>23</v>
      </c>
      <c r="B40" s="34" t="s">
        <v>12</v>
      </c>
      <c r="C40" s="18">
        <f>D40+E40+F40+G40+H40+I40+J40</f>
        <v>458</v>
      </c>
      <c r="D40" s="45">
        <v>6</v>
      </c>
      <c r="E40" s="45">
        <v>55</v>
      </c>
      <c r="F40" s="45">
        <v>130</v>
      </c>
      <c r="G40" s="45">
        <v>143</v>
      </c>
      <c r="H40" s="45">
        <v>106</v>
      </c>
      <c r="I40" s="45">
        <v>16</v>
      </c>
      <c r="J40" s="46">
        <v>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</row>
    <row r="41" spans="1:193" ht="23.25" customHeight="1" x14ac:dyDescent="0.5">
      <c r="A41" s="22"/>
      <c r="B41" s="17" t="s">
        <v>13</v>
      </c>
      <c r="C41" s="23">
        <f>SUM(D41:J41)</f>
        <v>15286</v>
      </c>
      <c r="D41" s="37">
        <v>1905</v>
      </c>
      <c r="E41" s="37">
        <v>1757</v>
      </c>
      <c r="F41" s="37">
        <v>1684</v>
      </c>
      <c r="G41" s="37">
        <v>1875</v>
      </c>
      <c r="H41" s="37">
        <v>2194</v>
      </c>
      <c r="I41" s="37">
        <v>2667</v>
      </c>
      <c r="J41" s="38">
        <v>3204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</row>
    <row r="42" spans="1:193" ht="23.25" customHeight="1" x14ac:dyDescent="0.5">
      <c r="A42" s="22"/>
      <c r="B42" s="17"/>
      <c r="C42" s="39" t="s">
        <v>2</v>
      </c>
      <c r="D42" s="27">
        <f t="shared" ref="D42:J42" si="18">ROUND(D40/D41,5)</f>
        <v>3.15E-3</v>
      </c>
      <c r="E42" s="27">
        <f t="shared" si="18"/>
        <v>3.1300000000000001E-2</v>
      </c>
      <c r="F42" s="27">
        <f t="shared" si="18"/>
        <v>7.7200000000000005E-2</v>
      </c>
      <c r="G42" s="27">
        <f t="shared" si="18"/>
        <v>7.6270000000000004E-2</v>
      </c>
      <c r="H42" s="27">
        <f t="shared" si="18"/>
        <v>4.8309999999999999E-2</v>
      </c>
      <c r="I42" s="27">
        <f t="shared" si="18"/>
        <v>6.0000000000000001E-3</v>
      </c>
      <c r="J42" s="28">
        <f t="shared" si="18"/>
        <v>6.2E-4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</row>
    <row r="43" spans="1:193" ht="23.25" customHeight="1" x14ac:dyDescent="0.5">
      <c r="A43" s="40"/>
      <c r="B43" s="41" t="s">
        <v>14</v>
      </c>
      <c r="C43" s="42">
        <f>SUM(D43+E43+F43+G43+H43+I43+J43)</f>
        <v>1.2142500000000001</v>
      </c>
      <c r="D43" s="43">
        <f t="shared" ref="D43:J43" si="19">ROUND(D42*5,5)</f>
        <v>1.575E-2</v>
      </c>
      <c r="E43" s="43">
        <f t="shared" si="19"/>
        <v>0.1565</v>
      </c>
      <c r="F43" s="43">
        <f t="shared" si="19"/>
        <v>0.38600000000000001</v>
      </c>
      <c r="G43" s="43">
        <f t="shared" si="19"/>
        <v>0.38135000000000002</v>
      </c>
      <c r="H43" s="43">
        <f t="shared" si="19"/>
        <v>0.24154999999999999</v>
      </c>
      <c r="I43" s="43">
        <f t="shared" si="19"/>
        <v>0.03</v>
      </c>
      <c r="J43" s="44">
        <f t="shared" si="19"/>
        <v>3.0999999999999999E-3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</row>
    <row r="44" spans="1:193" ht="23.25" customHeight="1" x14ac:dyDescent="0.5">
      <c r="A44" s="22" t="s">
        <v>24</v>
      </c>
      <c r="B44" s="34" t="s">
        <v>12</v>
      </c>
      <c r="C44" s="18">
        <f>D44+E44+F44+G44+H44+I44+J44</f>
        <v>895</v>
      </c>
      <c r="D44" s="45">
        <v>14</v>
      </c>
      <c r="E44" s="45">
        <v>95</v>
      </c>
      <c r="F44" s="45">
        <v>215</v>
      </c>
      <c r="G44" s="45">
        <v>304</v>
      </c>
      <c r="H44" s="45">
        <v>233</v>
      </c>
      <c r="I44" s="45">
        <v>34</v>
      </c>
      <c r="J44" s="51" t="s">
        <v>93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</row>
    <row r="45" spans="1:193" ht="23.25" customHeight="1" x14ac:dyDescent="0.5">
      <c r="A45" s="22"/>
      <c r="B45" s="17" t="s">
        <v>13</v>
      </c>
      <c r="C45" s="23">
        <f>SUM(D45:J45)</f>
        <v>27929</v>
      </c>
      <c r="D45" s="37">
        <v>2981</v>
      </c>
      <c r="E45" s="37">
        <v>4175</v>
      </c>
      <c r="F45" s="37">
        <v>3668</v>
      </c>
      <c r="G45" s="37">
        <v>3510</v>
      </c>
      <c r="H45" s="37">
        <v>4133</v>
      </c>
      <c r="I45" s="37">
        <v>4582</v>
      </c>
      <c r="J45" s="38">
        <v>4880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</row>
    <row r="46" spans="1:193" ht="23.25" customHeight="1" x14ac:dyDescent="0.5">
      <c r="A46" s="22"/>
      <c r="B46" s="17"/>
      <c r="C46" s="39"/>
      <c r="D46" s="27">
        <f t="shared" ref="D46:J46" si="20">ROUND(D44/D45,5)</f>
        <v>4.7000000000000002E-3</v>
      </c>
      <c r="E46" s="27">
        <f t="shared" si="20"/>
        <v>2.2749999999999999E-2</v>
      </c>
      <c r="F46" s="27">
        <f t="shared" si="20"/>
        <v>5.8619999999999998E-2</v>
      </c>
      <c r="G46" s="27">
        <f t="shared" si="20"/>
        <v>8.6610000000000006E-2</v>
      </c>
      <c r="H46" s="27">
        <f t="shared" si="20"/>
        <v>5.638E-2</v>
      </c>
      <c r="I46" s="27">
        <f t="shared" si="20"/>
        <v>7.4200000000000004E-3</v>
      </c>
      <c r="J46" s="28">
        <f t="shared" si="20"/>
        <v>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</row>
    <row r="47" spans="1:193" ht="23.25" customHeight="1" x14ac:dyDescent="0.5">
      <c r="A47" s="40"/>
      <c r="B47" s="41" t="s">
        <v>14</v>
      </c>
      <c r="C47" s="42">
        <f>SUM(D47+E47+F47+G47+H47+I47+J47)</f>
        <v>1.1823999999999999</v>
      </c>
      <c r="D47" s="43">
        <f t="shared" ref="D47:J47" si="21">ROUND(D46*5,5)</f>
        <v>2.35E-2</v>
      </c>
      <c r="E47" s="43">
        <f t="shared" si="21"/>
        <v>0.11375</v>
      </c>
      <c r="F47" s="43">
        <f t="shared" si="21"/>
        <v>0.29310000000000003</v>
      </c>
      <c r="G47" s="43">
        <f t="shared" si="21"/>
        <v>0.43304999999999999</v>
      </c>
      <c r="H47" s="43">
        <f t="shared" si="21"/>
        <v>0.28189999999999998</v>
      </c>
      <c r="I47" s="43">
        <f t="shared" si="21"/>
        <v>3.7100000000000001E-2</v>
      </c>
      <c r="J47" s="44">
        <f t="shared" si="21"/>
        <v>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</row>
    <row r="48" spans="1:193" ht="23.25" customHeight="1" x14ac:dyDescent="0.5">
      <c r="A48" s="22" t="s">
        <v>25</v>
      </c>
      <c r="B48" s="34" t="s">
        <v>12</v>
      </c>
      <c r="C48" s="18">
        <f>D48+E48+F48+G48+H48+I48+J48</f>
        <v>886</v>
      </c>
      <c r="D48" s="45">
        <v>6</v>
      </c>
      <c r="E48" s="45">
        <v>73</v>
      </c>
      <c r="F48" s="45">
        <v>211</v>
      </c>
      <c r="G48" s="45">
        <v>318</v>
      </c>
      <c r="H48" s="45">
        <v>214</v>
      </c>
      <c r="I48" s="45">
        <v>61</v>
      </c>
      <c r="J48" s="46">
        <v>3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</row>
    <row r="49" spans="1:193" ht="23.25" customHeight="1" x14ac:dyDescent="0.5">
      <c r="A49" s="22"/>
      <c r="B49" s="17" t="s">
        <v>13</v>
      </c>
      <c r="C49" s="23">
        <f>SUM(D49:J49)</f>
        <v>31354</v>
      </c>
      <c r="D49" s="37">
        <v>3733</v>
      </c>
      <c r="E49" s="37">
        <v>3732</v>
      </c>
      <c r="F49" s="37">
        <v>3288</v>
      </c>
      <c r="G49" s="37">
        <v>3837</v>
      </c>
      <c r="H49" s="37">
        <v>4562</v>
      </c>
      <c r="I49" s="37">
        <v>5543</v>
      </c>
      <c r="J49" s="38">
        <v>6659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</row>
    <row r="50" spans="1:193" ht="23.25" customHeight="1" x14ac:dyDescent="0.5">
      <c r="A50" s="22"/>
      <c r="B50" s="17"/>
      <c r="C50" s="39" t="s">
        <v>2</v>
      </c>
      <c r="D50" s="27">
        <f t="shared" ref="D50:J50" si="22">ROUND(D48/D49,5)</f>
        <v>1.6100000000000001E-3</v>
      </c>
      <c r="E50" s="27">
        <f t="shared" si="22"/>
        <v>1.9560000000000001E-2</v>
      </c>
      <c r="F50" s="27">
        <f t="shared" si="22"/>
        <v>6.4170000000000005E-2</v>
      </c>
      <c r="G50" s="27">
        <f t="shared" si="22"/>
        <v>8.2879999999999995E-2</v>
      </c>
      <c r="H50" s="27">
        <f t="shared" si="22"/>
        <v>4.691E-2</v>
      </c>
      <c r="I50" s="27">
        <f t="shared" si="22"/>
        <v>1.0999999999999999E-2</v>
      </c>
      <c r="J50" s="28">
        <f t="shared" si="22"/>
        <v>4.4999999999999999E-4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</row>
    <row r="51" spans="1:193" ht="23.25" customHeight="1" x14ac:dyDescent="0.5">
      <c r="A51" s="40"/>
      <c r="B51" s="41" t="s">
        <v>14</v>
      </c>
      <c r="C51" s="42">
        <f>SUM(D51+E51+F51+G51+H51+I51+J51)</f>
        <v>1.1329</v>
      </c>
      <c r="D51" s="43">
        <f t="shared" ref="D51:J51" si="23">ROUND(D50*5,5)</f>
        <v>8.0499999999999999E-3</v>
      </c>
      <c r="E51" s="43">
        <f t="shared" si="23"/>
        <v>9.7799999999999998E-2</v>
      </c>
      <c r="F51" s="43">
        <f t="shared" si="23"/>
        <v>0.32085000000000002</v>
      </c>
      <c r="G51" s="43">
        <f t="shared" si="23"/>
        <v>0.41439999999999999</v>
      </c>
      <c r="H51" s="43">
        <f t="shared" si="23"/>
        <v>0.23455000000000001</v>
      </c>
      <c r="I51" s="43">
        <f t="shared" si="23"/>
        <v>5.5E-2</v>
      </c>
      <c r="J51" s="44">
        <f t="shared" si="23"/>
        <v>2.2499999999999998E-3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</row>
    <row r="52" spans="1:193" ht="23.25" customHeight="1" x14ac:dyDescent="0.5">
      <c r="A52" s="22" t="s">
        <v>26</v>
      </c>
      <c r="B52" s="34" t="s">
        <v>12</v>
      </c>
      <c r="C52" s="18">
        <f>D52+E52+F52+G52+H52+I52+J52</f>
        <v>289</v>
      </c>
      <c r="D52" s="45">
        <v>7</v>
      </c>
      <c r="E52" s="45">
        <v>44</v>
      </c>
      <c r="F52" s="45">
        <v>68</v>
      </c>
      <c r="G52" s="45">
        <v>95</v>
      </c>
      <c r="H52" s="45">
        <v>55</v>
      </c>
      <c r="I52" s="45">
        <v>20</v>
      </c>
      <c r="J52" s="46" t="s">
        <v>93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</row>
    <row r="53" spans="1:193" ht="23.25" customHeight="1" x14ac:dyDescent="0.5">
      <c r="A53" s="22"/>
      <c r="B53" s="17" t="s">
        <v>13</v>
      </c>
      <c r="C53" s="23">
        <f>SUM(D53:J53)</f>
        <v>10247</v>
      </c>
      <c r="D53" s="37">
        <v>1271</v>
      </c>
      <c r="E53" s="37">
        <v>1317</v>
      </c>
      <c r="F53" s="37">
        <v>1191</v>
      </c>
      <c r="G53" s="37">
        <v>1368</v>
      </c>
      <c r="H53" s="37">
        <v>1482</v>
      </c>
      <c r="I53" s="37">
        <v>1664</v>
      </c>
      <c r="J53" s="38">
        <v>1954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</row>
    <row r="54" spans="1:193" ht="23.25" customHeight="1" x14ac:dyDescent="0.5">
      <c r="A54" s="22"/>
      <c r="B54" s="17"/>
      <c r="C54" s="39"/>
      <c r="D54" s="27">
        <f t="shared" ref="D54:J54" si="24">ROUND(D52/D53,5)</f>
        <v>5.5100000000000001E-3</v>
      </c>
      <c r="E54" s="27">
        <f t="shared" si="24"/>
        <v>3.3410000000000002E-2</v>
      </c>
      <c r="F54" s="27">
        <f t="shared" si="24"/>
        <v>5.7090000000000002E-2</v>
      </c>
      <c r="G54" s="27">
        <f t="shared" si="24"/>
        <v>6.9440000000000002E-2</v>
      </c>
      <c r="H54" s="27">
        <f t="shared" si="24"/>
        <v>3.7109999999999997E-2</v>
      </c>
      <c r="I54" s="27">
        <f t="shared" si="24"/>
        <v>1.2019999999999999E-2</v>
      </c>
      <c r="J54" s="28">
        <f t="shared" si="24"/>
        <v>0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</row>
    <row r="55" spans="1:193" ht="23.25" customHeight="1" x14ac:dyDescent="0.5">
      <c r="A55" s="40"/>
      <c r="B55" s="41" t="s">
        <v>14</v>
      </c>
      <c r="C55" s="42">
        <f>SUM(D55+E55+F55+G55+H55+I55+J55)</f>
        <v>1.0729</v>
      </c>
      <c r="D55" s="43">
        <f t="shared" ref="D55:J55" si="25">ROUND(D54*5,5)</f>
        <v>2.7550000000000002E-2</v>
      </c>
      <c r="E55" s="43">
        <f t="shared" si="25"/>
        <v>0.16705</v>
      </c>
      <c r="F55" s="43">
        <f t="shared" si="25"/>
        <v>0.28544999999999998</v>
      </c>
      <c r="G55" s="43">
        <f t="shared" si="25"/>
        <v>0.34720000000000001</v>
      </c>
      <c r="H55" s="43">
        <f t="shared" si="25"/>
        <v>0.18554999999999999</v>
      </c>
      <c r="I55" s="43">
        <f t="shared" si="25"/>
        <v>6.0100000000000001E-2</v>
      </c>
      <c r="J55" s="44">
        <f t="shared" si="25"/>
        <v>0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</row>
    <row r="56" spans="1:193" ht="23.25" customHeight="1" x14ac:dyDescent="0.5">
      <c r="A56" s="22" t="s">
        <v>27</v>
      </c>
      <c r="B56" s="34" t="s">
        <v>12</v>
      </c>
      <c r="C56" s="18">
        <f>D56+E56+F56+G56+H56+I56+J56</f>
        <v>386</v>
      </c>
      <c r="D56" s="45">
        <v>8</v>
      </c>
      <c r="E56" s="45">
        <v>44</v>
      </c>
      <c r="F56" s="45">
        <v>94</v>
      </c>
      <c r="G56" s="45">
        <v>145</v>
      </c>
      <c r="H56" s="45">
        <v>71</v>
      </c>
      <c r="I56" s="45">
        <v>24</v>
      </c>
      <c r="J56" s="46" t="s">
        <v>93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</row>
    <row r="57" spans="1:193" ht="23.25" customHeight="1" x14ac:dyDescent="0.5">
      <c r="A57" s="22"/>
      <c r="B57" s="17" t="s">
        <v>13</v>
      </c>
      <c r="C57" s="23">
        <f>SUM(D57:J57)</f>
        <v>11518</v>
      </c>
      <c r="D57" s="37">
        <v>1440</v>
      </c>
      <c r="E57" s="37">
        <v>1424</v>
      </c>
      <c r="F57" s="37">
        <v>1359</v>
      </c>
      <c r="G57" s="37">
        <v>1583</v>
      </c>
      <c r="H57" s="37">
        <v>1666</v>
      </c>
      <c r="I57" s="37">
        <v>1852</v>
      </c>
      <c r="J57" s="38">
        <v>2194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</row>
    <row r="58" spans="1:193" ht="23.25" customHeight="1" x14ac:dyDescent="0.5">
      <c r="A58" s="22"/>
      <c r="B58" s="17"/>
      <c r="C58" s="39"/>
      <c r="D58" s="27">
        <f t="shared" ref="D58:J58" si="26">ROUND(D56/D57,5)</f>
        <v>5.5599999999999998E-3</v>
      </c>
      <c r="E58" s="27">
        <f t="shared" si="26"/>
        <v>3.09E-2</v>
      </c>
      <c r="F58" s="27">
        <f t="shared" si="26"/>
        <v>6.9169999999999995E-2</v>
      </c>
      <c r="G58" s="27">
        <f t="shared" si="26"/>
        <v>9.1600000000000001E-2</v>
      </c>
      <c r="H58" s="27">
        <f t="shared" si="26"/>
        <v>4.2619999999999998E-2</v>
      </c>
      <c r="I58" s="27">
        <f t="shared" si="26"/>
        <v>1.2959999999999999E-2</v>
      </c>
      <c r="J58" s="28">
        <f t="shared" si="26"/>
        <v>0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</row>
    <row r="59" spans="1:193" ht="23.25" customHeight="1" x14ac:dyDescent="0.5">
      <c r="A59" s="40"/>
      <c r="B59" s="41" t="s">
        <v>14</v>
      </c>
      <c r="C59" s="42">
        <f>SUM(D59+E59+F59+G59+H59+I59+J59)</f>
        <v>1.2640500000000001</v>
      </c>
      <c r="D59" s="43">
        <f t="shared" ref="D59:J59" si="27">ROUND(D58*5,5)</f>
        <v>2.7799999999999998E-2</v>
      </c>
      <c r="E59" s="43">
        <f t="shared" si="27"/>
        <v>0.1545</v>
      </c>
      <c r="F59" s="43">
        <f t="shared" si="27"/>
        <v>0.34584999999999999</v>
      </c>
      <c r="G59" s="43">
        <f t="shared" si="27"/>
        <v>0.45800000000000002</v>
      </c>
      <c r="H59" s="43">
        <f t="shared" si="27"/>
        <v>0.21310000000000001</v>
      </c>
      <c r="I59" s="43">
        <f t="shared" si="27"/>
        <v>6.4799999999999996E-2</v>
      </c>
      <c r="J59" s="44">
        <f t="shared" si="27"/>
        <v>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</row>
    <row r="60" spans="1:193" ht="23.25" customHeight="1" x14ac:dyDescent="0.5">
      <c r="A60" s="22" t="s">
        <v>28</v>
      </c>
      <c r="B60" s="34" t="s">
        <v>12</v>
      </c>
      <c r="C60" s="18">
        <f>D60+E60+F60+G60+H60+I60+J60</f>
        <v>1380</v>
      </c>
      <c r="D60" s="45">
        <v>7</v>
      </c>
      <c r="E60" s="45">
        <v>61</v>
      </c>
      <c r="F60" s="45">
        <v>309</v>
      </c>
      <c r="G60" s="45">
        <v>551</v>
      </c>
      <c r="H60" s="45">
        <v>360</v>
      </c>
      <c r="I60" s="45">
        <v>86</v>
      </c>
      <c r="J60" s="51">
        <v>6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</row>
    <row r="61" spans="1:193" ht="23.25" customHeight="1" x14ac:dyDescent="0.5">
      <c r="A61" s="22"/>
      <c r="B61" s="17" t="s">
        <v>13</v>
      </c>
      <c r="C61" s="23">
        <f>SUM(D61:J61)</f>
        <v>36291</v>
      </c>
      <c r="D61" s="37">
        <v>3940</v>
      </c>
      <c r="E61" s="37">
        <v>4294</v>
      </c>
      <c r="F61" s="37">
        <v>4267</v>
      </c>
      <c r="G61" s="37">
        <v>4862</v>
      </c>
      <c r="H61" s="37">
        <v>5419</v>
      </c>
      <c r="I61" s="37">
        <v>6360</v>
      </c>
      <c r="J61" s="38">
        <v>7149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</row>
    <row r="62" spans="1:193" ht="23.25" customHeight="1" x14ac:dyDescent="0.5">
      <c r="A62" s="22"/>
      <c r="B62" s="17"/>
      <c r="C62" s="39" t="s">
        <v>2</v>
      </c>
      <c r="D62" s="27">
        <f t="shared" ref="D62:J62" si="28">ROUND(D60/D61,5)</f>
        <v>1.7799999999999999E-3</v>
      </c>
      <c r="E62" s="27">
        <f t="shared" si="28"/>
        <v>1.421E-2</v>
      </c>
      <c r="F62" s="27">
        <f t="shared" si="28"/>
        <v>7.2419999999999998E-2</v>
      </c>
      <c r="G62" s="27">
        <f t="shared" si="28"/>
        <v>0.11333</v>
      </c>
      <c r="H62" s="27">
        <f t="shared" si="28"/>
        <v>6.6430000000000003E-2</v>
      </c>
      <c r="I62" s="27">
        <f t="shared" si="28"/>
        <v>1.3520000000000001E-2</v>
      </c>
      <c r="J62" s="28">
        <f t="shared" si="28"/>
        <v>8.4000000000000003E-4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</row>
    <row r="63" spans="1:193" ht="23.25" customHeight="1" x14ac:dyDescent="0.5">
      <c r="A63" s="40"/>
      <c r="B63" s="41" t="s">
        <v>14</v>
      </c>
      <c r="C63" s="42">
        <f>SUM(D63+E63+F63+G63+H63+I63+J63)</f>
        <v>1.4126499999999997</v>
      </c>
      <c r="D63" s="43">
        <f t="shared" ref="D63:J63" si="29">ROUND(D62*5,5)</f>
        <v>8.8999999999999999E-3</v>
      </c>
      <c r="E63" s="43">
        <f t="shared" si="29"/>
        <v>7.1050000000000002E-2</v>
      </c>
      <c r="F63" s="43">
        <f t="shared" si="29"/>
        <v>0.36209999999999998</v>
      </c>
      <c r="G63" s="43">
        <f t="shared" si="29"/>
        <v>0.56664999999999999</v>
      </c>
      <c r="H63" s="43">
        <f t="shared" si="29"/>
        <v>0.33215</v>
      </c>
      <c r="I63" s="43">
        <f t="shared" si="29"/>
        <v>6.7599999999999993E-2</v>
      </c>
      <c r="J63" s="44">
        <f t="shared" si="29"/>
        <v>4.1999999999999997E-3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</row>
    <row r="64" spans="1:193" ht="23.25" customHeight="1" x14ac:dyDescent="0.5">
      <c r="A64" s="22" t="s">
        <v>92</v>
      </c>
      <c r="B64" s="34" t="s">
        <v>12</v>
      </c>
      <c r="C64" s="18">
        <f>D64+E64+F64+G64+H64+I64+J64</f>
        <v>3031</v>
      </c>
      <c r="D64" s="45">
        <v>21</v>
      </c>
      <c r="E64" s="45">
        <v>196</v>
      </c>
      <c r="F64" s="45">
        <v>709</v>
      </c>
      <c r="G64" s="45">
        <v>1167</v>
      </c>
      <c r="H64" s="45">
        <v>741</v>
      </c>
      <c r="I64" s="45">
        <v>195</v>
      </c>
      <c r="J64" s="51">
        <v>2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</row>
    <row r="65" spans="1:193" ht="23.25" customHeight="1" x14ac:dyDescent="0.5">
      <c r="A65" s="22"/>
      <c r="B65" s="17" t="s">
        <v>13</v>
      </c>
      <c r="C65" s="23">
        <f>SUM(D65:J65)</f>
        <v>86186</v>
      </c>
      <c r="D65" s="37">
        <v>9203</v>
      </c>
      <c r="E65" s="37">
        <v>9848</v>
      </c>
      <c r="F65" s="37">
        <v>10273</v>
      </c>
      <c r="G65" s="37">
        <v>11599</v>
      </c>
      <c r="H65" s="37">
        <v>13437</v>
      </c>
      <c r="I65" s="37">
        <v>15153</v>
      </c>
      <c r="J65" s="38">
        <v>16673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</row>
    <row r="66" spans="1:193" ht="23.25" customHeight="1" x14ac:dyDescent="0.5">
      <c r="A66" s="22"/>
      <c r="B66" s="17"/>
      <c r="C66" s="39"/>
      <c r="D66" s="27">
        <f t="shared" ref="D66:J66" si="30">ROUND(D64/D65,5)</f>
        <v>2.2799999999999999E-3</v>
      </c>
      <c r="E66" s="27">
        <f t="shared" si="30"/>
        <v>1.9900000000000001E-2</v>
      </c>
      <c r="F66" s="27">
        <f t="shared" si="30"/>
        <v>6.9019999999999998E-2</v>
      </c>
      <c r="G66" s="27">
        <f t="shared" si="30"/>
        <v>0.10061</v>
      </c>
      <c r="H66" s="27">
        <f t="shared" si="30"/>
        <v>5.5149999999999998E-2</v>
      </c>
      <c r="I66" s="27">
        <f t="shared" si="30"/>
        <v>1.2869999999999999E-2</v>
      </c>
      <c r="J66" s="28">
        <f t="shared" si="30"/>
        <v>1.2E-4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</row>
    <row r="67" spans="1:193" ht="23.25" customHeight="1" x14ac:dyDescent="0.5">
      <c r="A67" s="40"/>
      <c r="B67" s="41" t="s">
        <v>14</v>
      </c>
      <c r="C67" s="42">
        <f>SUM(D67+E67+F67+G67+H67+I67+J67)</f>
        <v>1.2997499999999997</v>
      </c>
      <c r="D67" s="43">
        <f t="shared" ref="D67:J67" si="31">ROUND(D66*5,5)</f>
        <v>1.14E-2</v>
      </c>
      <c r="E67" s="43">
        <f t="shared" si="31"/>
        <v>9.9500000000000005E-2</v>
      </c>
      <c r="F67" s="43">
        <f t="shared" si="31"/>
        <v>0.34510000000000002</v>
      </c>
      <c r="G67" s="43">
        <f t="shared" si="31"/>
        <v>0.50305</v>
      </c>
      <c r="H67" s="43">
        <f t="shared" si="31"/>
        <v>0.27575</v>
      </c>
      <c r="I67" s="43">
        <f t="shared" si="31"/>
        <v>6.4350000000000004E-2</v>
      </c>
      <c r="J67" s="44">
        <f t="shared" si="31"/>
        <v>5.9999999999999995E-4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</row>
    <row r="68" spans="1:193" ht="23.25" customHeight="1" x14ac:dyDescent="0.5">
      <c r="A68" s="22" t="s">
        <v>29</v>
      </c>
      <c r="B68" s="34" t="s">
        <v>12</v>
      </c>
      <c r="C68" s="18">
        <f>D68+E68+F68+G68+H68+I68+J68</f>
        <v>44</v>
      </c>
      <c r="D68" s="45" t="s">
        <v>93</v>
      </c>
      <c r="E68" s="45">
        <v>3</v>
      </c>
      <c r="F68" s="45">
        <v>11</v>
      </c>
      <c r="G68" s="45">
        <v>17</v>
      </c>
      <c r="H68" s="45">
        <v>10</v>
      </c>
      <c r="I68" s="45">
        <v>3</v>
      </c>
      <c r="J68" s="46" t="s">
        <v>93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</row>
    <row r="69" spans="1:193" ht="23.25" customHeight="1" x14ac:dyDescent="0.5">
      <c r="A69" s="22"/>
      <c r="B69" s="17" t="s">
        <v>13</v>
      </c>
      <c r="C69" s="23">
        <f>SUM(D69:J69)</f>
        <v>2081</v>
      </c>
      <c r="D69" s="37">
        <v>313</v>
      </c>
      <c r="E69" s="37">
        <v>261</v>
      </c>
      <c r="F69" s="37">
        <v>166</v>
      </c>
      <c r="G69" s="37">
        <v>230</v>
      </c>
      <c r="H69" s="37">
        <v>302</v>
      </c>
      <c r="I69" s="37">
        <v>372</v>
      </c>
      <c r="J69" s="38">
        <v>437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</row>
    <row r="70" spans="1:193" ht="23.25" customHeight="1" x14ac:dyDescent="0.5">
      <c r="A70" s="22"/>
      <c r="B70" s="17"/>
      <c r="C70" s="39"/>
      <c r="D70" s="27">
        <f t="shared" ref="D70:J70" si="32">ROUND(D68/D69,5)</f>
        <v>0</v>
      </c>
      <c r="E70" s="27">
        <f t="shared" si="32"/>
        <v>1.149E-2</v>
      </c>
      <c r="F70" s="27">
        <f t="shared" si="32"/>
        <v>6.6269999999999996E-2</v>
      </c>
      <c r="G70" s="27">
        <f t="shared" si="32"/>
        <v>7.3910000000000003E-2</v>
      </c>
      <c r="H70" s="27">
        <f t="shared" si="32"/>
        <v>3.3110000000000001E-2</v>
      </c>
      <c r="I70" s="27">
        <f t="shared" si="32"/>
        <v>8.0599999999999995E-3</v>
      </c>
      <c r="J70" s="28">
        <f t="shared" si="32"/>
        <v>0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</row>
    <row r="71" spans="1:193" ht="23.25" customHeight="1" x14ac:dyDescent="0.5">
      <c r="A71" s="40"/>
      <c r="B71" s="41" t="s">
        <v>14</v>
      </c>
      <c r="C71" s="42">
        <f>SUM(D71+E71+F71+G71+H71+I71+J71)</f>
        <v>0.96419999999999995</v>
      </c>
      <c r="D71" s="43">
        <f t="shared" ref="D71:J71" si="33">ROUND(D70*5,5)</f>
        <v>0</v>
      </c>
      <c r="E71" s="43">
        <f t="shared" si="33"/>
        <v>5.7450000000000001E-2</v>
      </c>
      <c r="F71" s="43">
        <f t="shared" si="33"/>
        <v>0.33134999999999998</v>
      </c>
      <c r="G71" s="43">
        <f t="shared" si="33"/>
        <v>0.36954999999999999</v>
      </c>
      <c r="H71" s="43">
        <f t="shared" si="33"/>
        <v>0.16555</v>
      </c>
      <c r="I71" s="43">
        <f t="shared" si="33"/>
        <v>4.0300000000000002E-2</v>
      </c>
      <c r="J71" s="44">
        <f t="shared" si="33"/>
        <v>0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</row>
    <row r="72" spans="1:193" ht="23.25" customHeight="1" x14ac:dyDescent="0.5">
      <c r="A72" s="22" t="s">
        <v>30</v>
      </c>
      <c r="B72" s="34" t="s">
        <v>12</v>
      </c>
      <c r="C72" s="18">
        <f>D72+E72+F72+G72+H72+I72+J72</f>
        <v>1674</v>
      </c>
      <c r="D72" s="45">
        <v>25</v>
      </c>
      <c r="E72" s="45">
        <v>207</v>
      </c>
      <c r="F72" s="45">
        <v>455</v>
      </c>
      <c r="G72" s="45">
        <v>567</v>
      </c>
      <c r="H72" s="45">
        <v>345</v>
      </c>
      <c r="I72" s="45">
        <v>72</v>
      </c>
      <c r="J72" s="46">
        <v>3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</row>
    <row r="73" spans="1:193" ht="23.25" customHeight="1" x14ac:dyDescent="0.5">
      <c r="A73" s="22"/>
      <c r="B73" s="17" t="s">
        <v>13</v>
      </c>
      <c r="C73" s="23">
        <f>SUM(D73:J73)</f>
        <v>49034</v>
      </c>
      <c r="D73" s="37">
        <v>5981</v>
      </c>
      <c r="E73" s="37">
        <v>5961</v>
      </c>
      <c r="F73" s="37">
        <v>5793</v>
      </c>
      <c r="G73" s="37">
        <v>6245</v>
      </c>
      <c r="H73" s="37">
        <v>7178</v>
      </c>
      <c r="I73" s="37">
        <v>8162</v>
      </c>
      <c r="J73" s="38">
        <v>9714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</row>
    <row r="74" spans="1:193" ht="23.25" customHeight="1" x14ac:dyDescent="0.5">
      <c r="A74" s="22"/>
      <c r="B74" s="17"/>
      <c r="C74" s="39"/>
      <c r="D74" s="27">
        <f t="shared" ref="D74:J74" si="34">ROUND(D72/D73,5)</f>
        <v>4.1799999999999997E-3</v>
      </c>
      <c r="E74" s="27">
        <f t="shared" si="34"/>
        <v>3.4729999999999997E-2</v>
      </c>
      <c r="F74" s="27">
        <f t="shared" si="34"/>
        <v>7.8539999999999999E-2</v>
      </c>
      <c r="G74" s="27">
        <f t="shared" si="34"/>
        <v>9.0789999999999996E-2</v>
      </c>
      <c r="H74" s="27">
        <f t="shared" si="34"/>
        <v>4.8059999999999999E-2</v>
      </c>
      <c r="I74" s="27">
        <f t="shared" si="34"/>
        <v>8.8199999999999997E-3</v>
      </c>
      <c r="J74" s="28">
        <f t="shared" si="34"/>
        <v>3.1E-4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</row>
    <row r="75" spans="1:193" ht="23.25" customHeight="1" x14ac:dyDescent="0.5">
      <c r="A75" s="22"/>
      <c r="B75" s="29" t="s">
        <v>14</v>
      </c>
      <c r="C75" s="30">
        <f>SUM(D75+E75+F75+G75+H75+I75+J75)</f>
        <v>1.3271500000000001</v>
      </c>
      <c r="D75" s="31">
        <f t="shared" ref="D75:J75" si="35">ROUND(D74*5,5)</f>
        <v>2.0899999999999998E-2</v>
      </c>
      <c r="E75" s="31">
        <f t="shared" si="35"/>
        <v>0.17365</v>
      </c>
      <c r="F75" s="31">
        <f t="shared" si="35"/>
        <v>0.39269999999999999</v>
      </c>
      <c r="G75" s="31">
        <f t="shared" si="35"/>
        <v>0.45395000000000002</v>
      </c>
      <c r="H75" s="31">
        <f t="shared" si="35"/>
        <v>0.24030000000000001</v>
      </c>
      <c r="I75" s="31">
        <f t="shared" si="35"/>
        <v>4.41E-2</v>
      </c>
      <c r="J75" s="32">
        <f t="shared" si="35"/>
        <v>1.5499999999999999E-3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</row>
    <row r="76" spans="1:193" ht="23.25" customHeight="1" x14ac:dyDescent="0.5">
      <c r="A76" s="33" t="s">
        <v>31</v>
      </c>
      <c r="B76" s="34" t="s">
        <v>12</v>
      </c>
      <c r="C76" s="18">
        <f>D76+E76+F76+G76+H76+I76+J76</f>
        <v>2019</v>
      </c>
      <c r="D76" s="35">
        <v>5</v>
      </c>
      <c r="E76" s="35">
        <v>76</v>
      </c>
      <c r="F76" s="35">
        <v>422</v>
      </c>
      <c r="G76" s="35">
        <v>875</v>
      </c>
      <c r="H76" s="35">
        <v>514</v>
      </c>
      <c r="I76" s="35">
        <v>123</v>
      </c>
      <c r="J76" s="36">
        <v>4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</row>
    <row r="77" spans="1:193" ht="23.25" customHeight="1" x14ac:dyDescent="0.5">
      <c r="A77" s="22"/>
      <c r="B77" s="17" t="s">
        <v>13</v>
      </c>
      <c r="C77" s="23">
        <f>SUM(D77:J77)</f>
        <v>42543</v>
      </c>
      <c r="D77" s="37">
        <v>3886</v>
      </c>
      <c r="E77" s="37">
        <v>3969</v>
      </c>
      <c r="F77" s="37">
        <v>4991</v>
      </c>
      <c r="G77" s="37">
        <v>6759</v>
      </c>
      <c r="H77" s="37">
        <v>7695</v>
      </c>
      <c r="I77" s="37">
        <v>7732</v>
      </c>
      <c r="J77" s="38">
        <v>7511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</row>
    <row r="78" spans="1:193" ht="23.25" customHeight="1" x14ac:dyDescent="0.5">
      <c r="A78" s="22"/>
      <c r="B78" s="17"/>
      <c r="C78" s="39"/>
      <c r="D78" s="27">
        <f t="shared" ref="D78:J78" si="36">ROUND(D76/D77,5)</f>
        <v>1.2899999999999999E-3</v>
      </c>
      <c r="E78" s="27">
        <f t="shared" si="36"/>
        <v>1.915E-2</v>
      </c>
      <c r="F78" s="27">
        <f t="shared" si="36"/>
        <v>8.455E-2</v>
      </c>
      <c r="G78" s="27">
        <f t="shared" si="36"/>
        <v>0.12945999999999999</v>
      </c>
      <c r="H78" s="27">
        <f t="shared" si="36"/>
        <v>6.6799999999999998E-2</v>
      </c>
      <c r="I78" s="27">
        <f t="shared" si="36"/>
        <v>1.5910000000000001E-2</v>
      </c>
      <c r="J78" s="28">
        <f t="shared" si="36"/>
        <v>5.2999999999999998E-4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</row>
    <row r="79" spans="1:193" ht="23.25" customHeight="1" x14ac:dyDescent="0.5">
      <c r="A79" s="40"/>
      <c r="B79" s="41" t="s">
        <v>14</v>
      </c>
      <c r="C79" s="42">
        <f>SUM(D79+E79+F79+G79+H79+I79+J79)</f>
        <v>1.5884500000000001</v>
      </c>
      <c r="D79" s="43">
        <f t="shared" ref="D79:J79" si="37">ROUND(D78*5,5)</f>
        <v>6.45E-3</v>
      </c>
      <c r="E79" s="43">
        <f t="shared" si="37"/>
        <v>9.5750000000000002E-2</v>
      </c>
      <c r="F79" s="43">
        <f t="shared" si="37"/>
        <v>0.42275000000000001</v>
      </c>
      <c r="G79" s="43">
        <f t="shared" si="37"/>
        <v>0.64729999999999999</v>
      </c>
      <c r="H79" s="43">
        <f t="shared" si="37"/>
        <v>0.33400000000000002</v>
      </c>
      <c r="I79" s="43">
        <f t="shared" si="37"/>
        <v>7.9549999999999996E-2</v>
      </c>
      <c r="J79" s="44">
        <f t="shared" si="37"/>
        <v>2.65E-3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</row>
    <row r="80" spans="1:193" ht="23.25" customHeight="1" x14ac:dyDescent="0.5">
      <c r="A80" s="22" t="s">
        <v>32</v>
      </c>
      <c r="B80" s="17" t="s">
        <v>12</v>
      </c>
      <c r="C80" s="54">
        <f>D80+E80+F80+G80+H80+I80+J80</f>
        <v>1376</v>
      </c>
      <c r="D80" s="45">
        <v>15</v>
      </c>
      <c r="E80" s="45">
        <v>103</v>
      </c>
      <c r="F80" s="45">
        <v>335</v>
      </c>
      <c r="G80" s="45">
        <v>512</v>
      </c>
      <c r="H80" s="45">
        <v>331</v>
      </c>
      <c r="I80" s="45">
        <v>77</v>
      </c>
      <c r="J80" s="46">
        <v>3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</row>
    <row r="81" spans="1:193" ht="23.25" customHeight="1" x14ac:dyDescent="0.5">
      <c r="A81" s="22"/>
      <c r="B81" s="17" t="s">
        <v>13</v>
      </c>
      <c r="C81" s="23">
        <f>SUM(D81:J81)</f>
        <v>40847</v>
      </c>
      <c r="D81" s="37">
        <v>4972</v>
      </c>
      <c r="E81" s="37">
        <v>4861</v>
      </c>
      <c r="F81" s="37">
        <v>4585</v>
      </c>
      <c r="G81" s="37">
        <v>5015</v>
      </c>
      <c r="H81" s="37">
        <v>5753</v>
      </c>
      <c r="I81" s="37">
        <v>6945</v>
      </c>
      <c r="J81" s="38">
        <v>8716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</row>
    <row r="82" spans="1:193" ht="23.25" customHeight="1" x14ac:dyDescent="0.5">
      <c r="A82" s="22"/>
      <c r="B82" s="17"/>
      <c r="C82" s="39"/>
      <c r="D82" s="27">
        <f t="shared" ref="D82:J82" si="38">ROUND(D80/D81,5)</f>
        <v>3.0200000000000001E-3</v>
      </c>
      <c r="E82" s="27">
        <f t="shared" si="38"/>
        <v>2.1190000000000001E-2</v>
      </c>
      <c r="F82" s="27">
        <f t="shared" si="38"/>
        <v>7.306E-2</v>
      </c>
      <c r="G82" s="27">
        <f t="shared" si="38"/>
        <v>0.10209</v>
      </c>
      <c r="H82" s="27">
        <f t="shared" si="38"/>
        <v>5.7540000000000001E-2</v>
      </c>
      <c r="I82" s="27">
        <f t="shared" si="38"/>
        <v>1.1089999999999999E-2</v>
      </c>
      <c r="J82" s="28">
        <f t="shared" si="38"/>
        <v>3.4000000000000002E-4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</row>
    <row r="83" spans="1:193" ht="23.25" customHeight="1" x14ac:dyDescent="0.5">
      <c r="A83" s="22"/>
      <c r="B83" s="29" t="s">
        <v>14</v>
      </c>
      <c r="C83" s="30">
        <f>SUM(D83+E83+F83+G83+H83+I83+J83)</f>
        <v>1.34165</v>
      </c>
      <c r="D83" s="31">
        <f t="shared" ref="D83:J83" si="39">ROUND(D82*5,5)</f>
        <v>1.5100000000000001E-2</v>
      </c>
      <c r="E83" s="31">
        <f t="shared" si="39"/>
        <v>0.10595</v>
      </c>
      <c r="F83" s="31">
        <f t="shared" si="39"/>
        <v>0.36530000000000001</v>
      </c>
      <c r="G83" s="31">
        <f t="shared" si="39"/>
        <v>0.51044999999999996</v>
      </c>
      <c r="H83" s="31">
        <f t="shared" si="39"/>
        <v>0.28770000000000001</v>
      </c>
      <c r="I83" s="31">
        <f t="shared" si="39"/>
        <v>5.5449999999999999E-2</v>
      </c>
      <c r="J83" s="32">
        <f t="shared" si="39"/>
        <v>1.6999999999999999E-3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</row>
    <row r="84" spans="1:193" ht="23.25" customHeight="1" x14ac:dyDescent="0.5">
      <c r="A84" s="33" t="s">
        <v>33</v>
      </c>
      <c r="B84" s="34" t="s">
        <v>12</v>
      </c>
      <c r="C84" s="18">
        <f>D84+E84+F84+G84+H84+I84+J84</f>
        <v>716</v>
      </c>
      <c r="D84" s="35">
        <v>5</v>
      </c>
      <c r="E84" s="35">
        <v>53</v>
      </c>
      <c r="F84" s="35">
        <v>178</v>
      </c>
      <c r="G84" s="35">
        <v>252</v>
      </c>
      <c r="H84" s="35">
        <v>180</v>
      </c>
      <c r="I84" s="35">
        <v>48</v>
      </c>
      <c r="J84" s="36" t="s">
        <v>93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</row>
    <row r="85" spans="1:193" ht="23.25" customHeight="1" x14ac:dyDescent="0.5">
      <c r="A85" s="22"/>
      <c r="B85" s="17" t="s">
        <v>13</v>
      </c>
      <c r="C85" s="23">
        <f>SUM(D85:J85)</f>
        <v>24742</v>
      </c>
      <c r="D85" s="55">
        <v>2978</v>
      </c>
      <c r="E85" s="55">
        <v>2979</v>
      </c>
      <c r="F85" s="55">
        <v>2621</v>
      </c>
      <c r="G85" s="55">
        <v>2849</v>
      </c>
      <c r="H85" s="55">
        <v>3388</v>
      </c>
      <c r="I85" s="55">
        <v>4401</v>
      </c>
      <c r="J85" s="56">
        <v>5526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</row>
    <row r="86" spans="1:193" ht="23.25" customHeight="1" x14ac:dyDescent="0.5">
      <c r="A86" s="22"/>
      <c r="B86" s="17"/>
      <c r="C86" s="39" t="s">
        <v>2</v>
      </c>
      <c r="D86" s="27">
        <f t="shared" ref="D86:J86" si="40">ROUND(D84/D85,5)</f>
        <v>1.6800000000000001E-3</v>
      </c>
      <c r="E86" s="27">
        <f t="shared" si="40"/>
        <v>1.779E-2</v>
      </c>
      <c r="F86" s="27">
        <f t="shared" si="40"/>
        <v>6.7909999999999998E-2</v>
      </c>
      <c r="G86" s="27">
        <f t="shared" si="40"/>
        <v>8.8450000000000001E-2</v>
      </c>
      <c r="H86" s="27">
        <f t="shared" si="40"/>
        <v>5.3129999999999997E-2</v>
      </c>
      <c r="I86" s="27">
        <f t="shared" si="40"/>
        <v>1.091E-2</v>
      </c>
      <c r="J86" s="28">
        <f t="shared" si="40"/>
        <v>0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</row>
    <row r="87" spans="1:193" ht="23.25" customHeight="1" thickBot="1" x14ac:dyDescent="0.55000000000000004">
      <c r="A87" s="57"/>
      <c r="B87" s="58" t="s">
        <v>14</v>
      </c>
      <c r="C87" s="59">
        <f>SUM(D87+E87+F87+G87+H87+I87+J87)</f>
        <v>1.1993500000000001</v>
      </c>
      <c r="D87" s="60">
        <f t="shared" ref="D87:J87" si="41">ROUND(D86*5,5)</f>
        <v>8.3999999999999995E-3</v>
      </c>
      <c r="E87" s="60">
        <f t="shared" si="41"/>
        <v>8.8950000000000001E-2</v>
      </c>
      <c r="F87" s="60">
        <f t="shared" si="41"/>
        <v>0.33955000000000002</v>
      </c>
      <c r="G87" s="60">
        <f t="shared" si="41"/>
        <v>0.44224999999999998</v>
      </c>
      <c r="H87" s="60">
        <f t="shared" si="41"/>
        <v>0.26565</v>
      </c>
      <c r="I87" s="60">
        <f t="shared" si="41"/>
        <v>5.4550000000000001E-2</v>
      </c>
      <c r="J87" s="61">
        <f t="shared" si="41"/>
        <v>0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</row>
    <row r="88" spans="1:193" ht="33.75" thickBot="1" x14ac:dyDescent="0.7">
      <c r="B88" s="5"/>
      <c r="J88" s="9" t="s">
        <v>34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</row>
    <row r="89" spans="1:193" ht="36" customHeight="1" x14ac:dyDescent="0.5">
      <c r="A89" s="10" t="s">
        <v>1</v>
      </c>
      <c r="B89" s="11" t="s">
        <v>2</v>
      </c>
      <c r="C89" s="12" t="s">
        <v>3</v>
      </c>
      <c r="D89" s="13" t="s">
        <v>4</v>
      </c>
      <c r="E89" s="13" t="s">
        <v>5</v>
      </c>
      <c r="F89" s="13" t="s">
        <v>6</v>
      </c>
      <c r="G89" s="13" t="s">
        <v>7</v>
      </c>
      <c r="H89" s="13" t="s">
        <v>8</v>
      </c>
      <c r="I89" s="13" t="s">
        <v>9</v>
      </c>
      <c r="J89" s="14" t="s">
        <v>10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</row>
    <row r="90" spans="1:193" ht="24.75" customHeight="1" x14ac:dyDescent="0.5">
      <c r="A90" s="33" t="s">
        <v>35</v>
      </c>
      <c r="B90" s="34" t="s">
        <v>12</v>
      </c>
      <c r="C90" s="18">
        <f>D90+E90+F90+G90+H90+I90+J90</f>
        <v>169</v>
      </c>
      <c r="D90" s="45">
        <v>2</v>
      </c>
      <c r="E90" s="45">
        <v>12</v>
      </c>
      <c r="F90" s="45">
        <v>51</v>
      </c>
      <c r="G90" s="45">
        <v>58</v>
      </c>
      <c r="H90" s="45">
        <v>34</v>
      </c>
      <c r="I90" s="45">
        <v>12</v>
      </c>
      <c r="J90" s="46" t="s">
        <v>93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</row>
    <row r="91" spans="1:193" ht="24.75" customHeight="1" x14ac:dyDescent="0.5">
      <c r="A91" s="22"/>
      <c r="B91" s="17" t="s">
        <v>13</v>
      </c>
      <c r="C91" s="23">
        <f>SUM(D91:J91)</f>
        <v>5371</v>
      </c>
      <c r="D91" s="37">
        <v>620</v>
      </c>
      <c r="E91" s="37">
        <v>814</v>
      </c>
      <c r="F91" s="37">
        <v>690</v>
      </c>
      <c r="G91" s="37">
        <v>628</v>
      </c>
      <c r="H91" s="37">
        <v>707</v>
      </c>
      <c r="I91" s="37">
        <v>904</v>
      </c>
      <c r="J91" s="38">
        <v>1008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</row>
    <row r="92" spans="1:193" ht="24.75" customHeight="1" x14ac:dyDescent="0.5">
      <c r="A92" s="22"/>
      <c r="B92" s="17"/>
      <c r="C92" s="39"/>
      <c r="D92" s="27">
        <f t="shared" ref="D92:J92" si="42">ROUND(D90/D91,5)</f>
        <v>3.2299999999999998E-3</v>
      </c>
      <c r="E92" s="27">
        <f t="shared" si="42"/>
        <v>1.474E-2</v>
      </c>
      <c r="F92" s="27">
        <f t="shared" si="42"/>
        <v>7.3910000000000003E-2</v>
      </c>
      <c r="G92" s="27">
        <f t="shared" si="42"/>
        <v>9.2359999999999998E-2</v>
      </c>
      <c r="H92" s="27">
        <f t="shared" si="42"/>
        <v>4.8090000000000001E-2</v>
      </c>
      <c r="I92" s="27">
        <f t="shared" si="42"/>
        <v>1.3270000000000001E-2</v>
      </c>
      <c r="J92" s="28">
        <f t="shared" si="42"/>
        <v>0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</row>
    <row r="93" spans="1:193" ht="24.75" customHeight="1" x14ac:dyDescent="0.5">
      <c r="A93" s="63"/>
      <c r="B93" s="41" t="s">
        <v>14</v>
      </c>
      <c r="C93" s="42">
        <f>SUM(D93+E93+F93+G93+H93+I93+J93)</f>
        <v>1.228</v>
      </c>
      <c r="D93" s="43">
        <f t="shared" ref="D93:J93" si="43">ROUND(D92*5,5)</f>
        <v>1.6150000000000001E-2</v>
      </c>
      <c r="E93" s="43">
        <f t="shared" si="43"/>
        <v>7.3700000000000002E-2</v>
      </c>
      <c r="F93" s="43">
        <f t="shared" si="43"/>
        <v>0.36954999999999999</v>
      </c>
      <c r="G93" s="43">
        <f t="shared" si="43"/>
        <v>0.46179999999999999</v>
      </c>
      <c r="H93" s="43">
        <f t="shared" si="43"/>
        <v>0.24045</v>
      </c>
      <c r="I93" s="43">
        <f t="shared" si="43"/>
        <v>6.6350000000000006E-2</v>
      </c>
      <c r="J93" s="44">
        <f t="shared" si="43"/>
        <v>0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</row>
    <row r="94" spans="1:193" ht="24.75" customHeight="1" x14ac:dyDescent="0.5">
      <c r="A94" s="33" t="s">
        <v>36</v>
      </c>
      <c r="B94" s="34" t="s">
        <v>12</v>
      </c>
      <c r="C94" s="18">
        <f>D94+E94+F94+G94+H94+I94+J94</f>
        <v>688</v>
      </c>
      <c r="D94" s="45">
        <v>6</v>
      </c>
      <c r="E94" s="45">
        <v>63</v>
      </c>
      <c r="F94" s="45">
        <v>177</v>
      </c>
      <c r="G94" s="45">
        <v>260</v>
      </c>
      <c r="H94" s="45">
        <v>141</v>
      </c>
      <c r="I94" s="45">
        <v>41</v>
      </c>
      <c r="J94" s="46" t="s">
        <v>93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</row>
    <row r="95" spans="1:193" ht="24.75" customHeight="1" x14ac:dyDescent="0.5">
      <c r="A95" s="22"/>
      <c r="B95" s="17" t="s">
        <v>13</v>
      </c>
      <c r="C95" s="23">
        <f>SUM(D95:J95)</f>
        <v>21877</v>
      </c>
      <c r="D95" s="37">
        <v>2456</v>
      </c>
      <c r="E95" s="37">
        <v>2651</v>
      </c>
      <c r="F95" s="37">
        <v>2648</v>
      </c>
      <c r="G95" s="37">
        <v>2723</v>
      </c>
      <c r="H95" s="37">
        <v>3156</v>
      </c>
      <c r="I95" s="37">
        <v>3724</v>
      </c>
      <c r="J95" s="38">
        <v>4519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</row>
    <row r="96" spans="1:193" ht="24.75" customHeight="1" x14ac:dyDescent="0.5">
      <c r="A96" s="22"/>
      <c r="B96" s="17"/>
      <c r="C96" s="39" t="s">
        <v>2</v>
      </c>
      <c r="D96" s="27">
        <f t="shared" ref="D96:J96" si="44">ROUND(D94/D95,5)</f>
        <v>2.4399999999999999E-3</v>
      </c>
      <c r="E96" s="27">
        <f t="shared" si="44"/>
        <v>2.376E-2</v>
      </c>
      <c r="F96" s="27">
        <f t="shared" si="44"/>
        <v>6.6839999999999997E-2</v>
      </c>
      <c r="G96" s="27">
        <f t="shared" si="44"/>
        <v>9.5479999999999995E-2</v>
      </c>
      <c r="H96" s="27">
        <f t="shared" si="44"/>
        <v>4.4679999999999997E-2</v>
      </c>
      <c r="I96" s="27">
        <f t="shared" si="44"/>
        <v>1.1010000000000001E-2</v>
      </c>
      <c r="J96" s="28">
        <f t="shared" si="44"/>
        <v>0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</row>
    <row r="97" spans="1:193" ht="24.75" customHeight="1" x14ac:dyDescent="0.5">
      <c r="A97" s="63"/>
      <c r="B97" s="41" t="s">
        <v>14</v>
      </c>
      <c r="C97" s="42">
        <f>SUM(D97+E97+F97+G97+H97+I97+J97)</f>
        <v>1.22105</v>
      </c>
      <c r="D97" s="43">
        <f t="shared" ref="D97:J97" si="45">ROUND(D96*5,5)</f>
        <v>1.2200000000000001E-2</v>
      </c>
      <c r="E97" s="43">
        <f t="shared" si="45"/>
        <v>0.1188</v>
      </c>
      <c r="F97" s="43">
        <f t="shared" si="45"/>
        <v>0.3342</v>
      </c>
      <c r="G97" s="43">
        <f t="shared" si="45"/>
        <v>0.47739999999999999</v>
      </c>
      <c r="H97" s="43">
        <f t="shared" si="45"/>
        <v>0.22339999999999999</v>
      </c>
      <c r="I97" s="43">
        <f t="shared" si="45"/>
        <v>5.5050000000000002E-2</v>
      </c>
      <c r="J97" s="44">
        <f t="shared" si="45"/>
        <v>0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</row>
    <row r="98" spans="1:193" ht="24.75" customHeight="1" x14ac:dyDescent="0.5">
      <c r="A98" s="33" t="s">
        <v>37</v>
      </c>
      <c r="B98" s="34" t="s">
        <v>12</v>
      </c>
      <c r="C98" s="18">
        <f>D98+E98+F98+G98+H98+I98+J98</f>
        <v>473</v>
      </c>
      <c r="D98" s="45">
        <v>4</v>
      </c>
      <c r="E98" s="45">
        <v>65</v>
      </c>
      <c r="F98" s="45">
        <v>133</v>
      </c>
      <c r="G98" s="45">
        <v>154</v>
      </c>
      <c r="H98" s="45">
        <v>99</v>
      </c>
      <c r="I98" s="45">
        <v>18</v>
      </c>
      <c r="J98" s="46" t="s">
        <v>93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</row>
    <row r="99" spans="1:193" ht="24.75" customHeight="1" x14ac:dyDescent="0.5">
      <c r="A99" s="22"/>
      <c r="B99" s="17" t="s">
        <v>13</v>
      </c>
      <c r="C99" s="23">
        <f>SUM(D99:J99)</f>
        <v>14100</v>
      </c>
      <c r="D99" s="37">
        <v>1721</v>
      </c>
      <c r="E99" s="37">
        <v>1719</v>
      </c>
      <c r="F99" s="37">
        <v>1731</v>
      </c>
      <c r="G99" s="37">
        <v>1819</v>
      </c>
      <c r="H99" s="37">
        <v>2015</v>
      </c>
      <c r="I99" s="37">
        <v>2285</v>
      </c>
      <c r="J99" s="38">
        <v>2810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</row>
    <row r="100" spans="1:193" ht="24.75" customHeight="1" x14ac:dyDescent="0.5">
      <c r="A100" s="22"/>
      <c r="B100" s="17"/>
      <c r="C100" s="39"/>
      <c r="D100" s="27">
        <f t="shared" ref="D100:J100" si="46">ROUND(D98/D99,5)</f>
        <v>2.32E-3</v>
      </c>
      <c r="E100" s="27">
        <f t="shared" si="46"/>
        <v>3.7810000000000003E-2</v>
      </c>
      <c r="F100" s="27">
        <f t="shared" si="46"/>
        <v>7.6829999999999996E-2</v>
      </c>
      <c r="G100" s="27">
        <f t="shared" si="46"/>
        <v>8.4659999999999999E-2</v>
      </c>
      <c r="H100" s="27">
        <f t="shared" si="46"/>
        <v>4.913E-2</v>
      </c>
      <c r="I100" s="27">
        <f t="shared" si="46"/>
        <v>7.8799999999999999E-3</v>
      </c>
      <c r="J100" s="28">
        <f t="shared" si="46"/>
        <v>0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</row>
    <row r="101" spans="1:193" ht="24.75" customHeight="1" x14ac:dyDescent="0.5">
      <c r="A101" s="63"/>
      <c r="B101" s="41" t="s">
        <v>14</v>
      </c>
      <c r="C101" s="42">
        <f>SUM(D101+E101+F101+G101+H101+I101+J101)</f>
        <v>1.29315</v>
      </c>
      <c r="D101" s="43">
        <f t="shared" ref="D101:J101" si="47">ROUND(D100*5,5)</f>
        <v>1.1599999999999999E-2</v>
      </c>
      <c r="E101" s="43">
        <f t="shared" si="47"/>
        <v>0.18905</v>
      </c>
      <c r="F101" s="43">
        <f t="shared" si="47"/>
        <v>0.38414999999999999</v>
      </c>
      <c r="G101" s="43">
        <f t="shared" si="47"/>
        <v>0.42330000000000001</v>
      </c>
      <c r="H101" s="43">
        <f t="shared" si="47"/>
        <v>0.24565000000000001</v>
      </c>
      <c r="I101" s="43">
        <f t="shared" si="47"/>
        <v>3.9399999999999998E-2</v>
      </c>
      <c r="J101" s="44">
        <f t="shared" si="47"/>
        <v>0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</row>
    <row r="102" spans="1:193" ht="24.75" customHeight="1" x14ac:dyDescent="0.5">
      <c r="A102" s="33" t="s">
        <v>38</v>
      </c>
      <c r="B102" s="34" t="s">
        <v>12</v>
      </c>
      <c r="C102" s="18">
        <f>D102+E102+F102+G102+H102+I102+J102</f>
        <v>164</v>
      </c>
      <c r="D102" s="45">
        <v>5</v>
      </c>
      <c r="E102" s="45">
        <v>25</v>
      </c>
      <c r="F102" s="45">
        <v>48</v>
      </c>
      <c r="G102" s="45">
        <v>58</v>
      </c>
      <c r="H102" s="45">
        <v>19</v>
      </c>
      <c r="I102" s="45">
        <v>9</v>
      </c>
      <c r="J102" s="46" t="s">
        <v>93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</row>
    <row r="103" spans="1:193" ht="24.75" customHeight="1" x14ac:dyDescent="0.5">
      <c r="A103" s="22"/>
      <c r="B103" s="17" t="s">
        <v>13</v>
      </c>
      <c r="C103" s="23">
        <f>SUM(D103:J103)</f>
        <v>6429</v>
      </c>
      <c r="D103" s="37">
        <v>795</v>
      </c>
      <c r="E103" s="37">
        <v>777</v>
      </c>
      <c r="F103" s="37">
        <v>717</v>
      </c>
      <c r="G103" s="37">
        <v>778</v>
      </c>
      <c r="H103" s="37">
        <v>907</v>
      </c>
      <c r="I103" s="37">
        <v>1072</v>
      </c>
      <c r="J103" s="38">
        <v>1383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</row>
    <row r="104" spans="1:193" ht="24.75" customHeight="1" x14ac:dyDescent="0.5">
      <c r="A104" s="22"/>
      <c r="B104" s="17"/>
      <c r="C104" s="39" t="s">
        <v>2</v>
      </c>
      <c r="D104" s="27">
        <f t="shared" ref="D104:J104" si="48">ROUND(D102/D103,5)</f>
        <v>6.2899999999999996E-3</v>
      </c>
      <c r="E104" s="27">
        <f t="shared" si="48"/>
        <v>3.218E-2</v>
      </c>
      <c r="F104" s="27">
        <f t="shared" si="48"/>
        <v>6.6949999999999996E-2</v>
      </c>
      <c r="G104" s="27">
        <f t="shared" si="48"/>
        <v>7.4550000000000005E-2</v>
      </c>
      <c r="H104" s="27">
        <f t="shared" si="48"/>
        <v>2.095E-2</v>
      </c>
      <c r="I104" s="27">
        <f t="shared" si="48"/>
        <v>8.3999999999999995E-3</v>
      </c>
      <c r="J104" s="28">
        <f t="shared" si="48"/>
        <v>0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</row>
    <row r="105" spans="1:193" ht="24.75" customHeight="1" x14ac:dyDescent="0.5">
      <c r="A105" s="63"/>
      <c r="B105" s="41" t="s">
        <v>14</v>
      </c>
      <c r="C105" s="42">
        <f>SUM(D105+E105+F105+G105+H105+I105+J105)</f>
        <v>1.0466</v>
      </c>
      <c r="D105" s="43">
        <f t="shared" ref="D105:J105" si="49">ROUND(D104*5,5)</f>
        <v>3.1449999999999999E-2</v>
      </c>
      <c r="E105" s="43">
        <f t="shared" si="49"/>
        <v>0.16089999999999999</v>
      </c>
      <c r="F105" s="43">
        <f t="shared" si="49"/>
        <v>0.33474999999999999</v>
      </c>
      <c r="G105" s="43">
        <f t="shared" si="49"/>
        <v>0.37275000000000003</v>
      </c>
      <c r="H105" s="43">
        <f t="shared" si="49"/>
        <v>0.10475</v>
      </c>
      <c r="I105" s="43">
        <f t="shared" si="49"/>
        <v>4.2000000000000003E-2</v>
      </c>
      <c r="J105" s="44">
        <f t="shared" si="49"/>
        <v>0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</row>
    <row r="106" spans="1:193" ht="24.75" customHeight="1" x14ac:dyDescent="0.5">
      <c r="A106" s="33" t="s">
        <v>39</v>
      </c>
      <c r="B106" s="34" t="s">
        <v>12</v>
      </c>
      <c r="C106" s="18">
        <f>D106+E106+F106+G106+H106+I106+J106</f>
        <v>1195</v>
      </c>
      <c r="D106" s="45">
        <v>3</v>
      </c>
      <c r="E106" s="45">
        <v>67</v>
      </c>
      <c r="F106" s="45">
        <v>288</v>
      </c>
      <c r="G106" s="45">
        <v>440</v>
      </c>
      <c r="H106" s="45">
        <v>314</v>
      </c>
      <c r="I106" s="45">
        <v>78</v>
      </c>
      <c r="J106" s="51">
        <v>5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</row>
    <row r="107" spans="1:193" ht="24.75" customHeight="1" x14ac:dyDescent="0.5">
      <c r="A107" s="22"/>
      <c r="B107" s="17" t="s">
        <v>13</v>
      </c>
      <c r="C107" s="23">
        <f>SUM(D107:J107)</f>
        <v>43029</v>
      </c>
      <c r="D107" s="37">
        <v>4648</v>
      </c>
      <c r="E107" s="37">
        <v>6708</v>
      </c>
      <c r="F107" s="37">
        <v>6364</v>
      </c>
      <c r="G107" s="37">
        <v>5439</v>
      </c>
      <c r="H107" s="37">
        <v>5758</v>
      </c>
      <c r="I107" s="37">
        <v>6390</v>
      </c>
      <c r="J107" s="38">
        <v>7722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</row>
    <row r="108" spans="1:193" ht="24.75" customHeight="1" x14ac:dyDescent="0.5">
      <c r="A108" s="22"/>
      <c r="B108" s="17"/>
      <c r="C108" s="39"/>
      <c r="D108" s="27">
        <f t="shared" ref="D108:J108" si="50">ROUND(D106/D107,5)</f>
        <v>6.4999999999999997E-4</v>
      </c>
      <c r="E108" s="27">
        <f t="shared" si="50"/>
        <v>9.9900000000000006E-3</v>
      </c>
      <c r="F108" s="27">
        <f t="shared" si="50"/>
        <v>4.5249999999999999E-2</v>
      </c>
      <c r="G108" s="27">
        <f t="shared" si="50"/>
        <v>8.09E-2</v>
      </c>
      <c r="H108" s="27">
        <f t="shared" si="50"/>
        <v>5.4530000000000002E-2</v>
      </c>
      <c r="I108" s="27">
        <f t="shared" si="50"/>
        <v>1.221E-2</v>
      </c>
      <c r="J108" s="28">
        <f t="shared" si="50"/>
        <v>6.4999999999999997E-4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</row>
    <row r="109" spans="1:193" ht="24.75" customHeight="1" x14ac:dyDescent="0.5">
      <c r="A109" s="63"/>
      <c r="B109" s="41" t="s">
        <v>14</v>
      </c>
      <c r="C109" s="42">
        <f>SUM(D109+E109+F109+G109+H109+I109+J109)</f>
        <v>1.0209000000000001</v>
      </c>
      <c r="D109" s="43">
        <f t="shared" ref="D109:J109" si="51">ROUND(D108*5,5)</f>
        <v>3.2499999999999999E-3</v>
      </c>
      <c r="E109" s="43">
        <f t="shared" si="51"/>
        <v>4.9950000000000001E-2</v>
      </c>
      <c r="F109" s="43">
        <f t="shared" si="51"/>
        <v>0.22625000000000001</v>
      </c>
      <c r="G109" s="43">
        <f t="shared" si="51"/>
        <v>0.40450000000000003</v>
      </c>
      <c r="H109" s="43">
        <f t="shared" si="51"/>
        <v>0.27265</v>
      </c>
      <c r="I109" s="43">
        <f t="shared" si="51"/>
        <v>6.105E-2</v>
      </c>
      <c r="J109" s="44">
        <f t="shared" si="51"/>
        <v>3.2499999999999999E-3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</row>
    <row r="110" spans="1:193" ht="24.75" customHeight="1" x14ac:dyDescent="0.5">
      <c r="A110" s="33" t="s">
        <v>40</v>
      </c>
      <c r="B110" s="34" t="s">
        <v>12</v>
      </c>
      <c r="C110" s="18">
        <f>D110+E110+F110+G110+H110+I110+J110</f>
        <v>687</v>
      </c>
      <c r="D110" s="45">
        <v>9</v>
      </c>
      <c r="E110" s="45">
        <v>63</v>
      </c>
      <c r="F110" s="45">
        <v>189</v>
      </c>
      <c r="G110" s="45">
        <v>255</v>
      </c>
      <c r="H110" s="45">
        <v>131</v>
      </c>
      <c r="I110" s="45">
        <v>40</v>
      </c>
      <c r="J110" s="46" t="s">
        <v>93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</row>
    <row r="111" spans="1:193" ht="24.75" customHeight="1" x14ac:dyDescent="0.5">
      <c r="A111" s="22"/>
      <c r="B111" s="17" t="s">
        <v>13</v>
      </c>
      <c r="C111" s="23">
        <f>SUM(D111:J111)</f>
        <v>18097</v>
      </c>
      <c r="D111" s="37">
        <v>2035</v>
      </c>
      <c r="E111" s="37">
        <v>2014</v>
      </c>
      <c r="F111" s="37">
        <v>2067</v>
      </c>
      <c r="G111" s="37">
        <v>2303</v>
      </c>
      <c r="H111" s="37">
        <v>2705</v>
      </c>
      <c r="I111" s="37">
        <v>3178</v>
      </c>
      <c r="J111" s="38">
        <v>3795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</row>
    <row r="112" spans="1:193" ht="24.75" customHeight="1" x14ac:dyDescent="0.5">
      <c r="A112" s="22"/>
      <c r="B112" s="17"/>
      <c r="C112" s="39" t="s">
        <v>2</v>
      </c>
      <c r="D112" s="27">
        <f t="shared" ref="D112:J112" si="52">ROUND(D110/D111,5)</f>
        <v>4.4200000000000003E-3</v>
      </c>
      <c r="E112" s="27">
        <f t="shared" si="52"/>
        <v>3.1280000000000002E-2</v>
      </c>
      <c r="F112" s="27">
        <f t="shared" si="52"/>
        <v>9.1439999999999994E-2</v>
      </c>
      <c r="G112" s="27">
        <f t="shared" si="52"/>
        <v>0.11073</v>
      </c>
      <c r="H112" s="27">
        <f t="shared" si="52"/>
        <v>4.8430000000000001E-2</v>
      </c>
      <c r="I112" s="27">
        <f t="shared" si="52"/>
        <v>1.259E-2</v>
      </c>
      <c r="J112" s="28">
        <f t="shared" si="52"/>
        <v>0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</row>
    <row r="113" spans="1:193" ht="24.75" customHeight="1" x14ac:dyDescent="0.5">
      <c r="A113" s="63"/>
      <c r="B113" s="41" t="s">
        <v>14</v>
      </c>
      <c r="C113" s="42">
        <f>SUM(D113+E113+F113+G113+H113+I113+J113)</f>
        <v>1.4944500000000003</v>
      </c>
      <c r="D113" s="43">
        <f t="shared" ref="D113:J113" si="53">ROUND(D112*5,5)</f>
        <v>2.2100000000000002E-2</v>
      </c>
      <c r="E113" s="43">
        <f t="shared" si="53"/>
        <v>0.15640000000000001</v>
      </c>
      <c r="F113" s="43">
        <f t="shared" si="53"/>
        <v>0.4572</v>
      </c>
      <c r="G113" s="43">
        <f t="shared" si="53"/>
        <v>0.55364999999999998</v>
      </c>
      <c r="H113" s="43">
        <f t="shared" si="53"/>
        <v>0.24215</v>
      </c>
      <c r="I113" s="43">
        <f t="shared" si="53"/>
        <v>6.2950000000000006E-2</v>
      </c>
      <c r="J113" s="44">
        <f t="shared" si="53"/>
        <v>0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</row>
    <row r="114" spans="1:193" ht="24.75" customHeight="1" x14ac:dyDescent="0.5">
      <c r="A114" s="33" t="s">
        <v>41</v>
      </c>
      <c r="B114" s="34" t="s">
        <v>12</v>
      </c>
      <c r="C114" s="18">
        <f>D114+E114+F114+G114+H114+I114+J114</f>
        <v>469</v>
      </c>
      <c r="D114" s="45">
        <v>6</v>
      </c>
      <c r="E114" s="45">
        <v>44</v>
      </c>
      <c r="F114" s="45">
        <v>123</v>
      </c>
      <c r="G114" s="45">
        <v>180</v>
      </c>
      <c r="H114" s="45">
        <v>98</v>
      </c>
      <c r="I114" s="45">
        <v>18</v>
      </c>
      <c r="J114" s="46" t="s">
        <v>93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</row>
    <row r="115" spans="1:193" ht="24.75" customHeight="1" x14ac:dyDescent="0.5">
      <c r="A115" s="22"/>
      <c r="B115" s="17" t="s">
        <v>13</v>
      </c>
      <c r="C115" s="23">
        <f>SUM(D115:J115)</f>
        <v>12428</v>
      </c>
      <c r="D115" s="37">
        <v>1438</v>
      </c>
      <c r="E115" s="37">
        <v>1338</v>
      </c>
      <c r="F115" s="37">
        <v>1464</v>
      </c>
      <c r="G115" s="37">
        <v>1751</v>
      </c>
      <c r="H115" s="37">
        <v>1976</v>
      </c>
      <c r="I115" s="37">
        <v>2155</v>
      </c>
      <c r="J115" s="38">
        <v>2306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</row>
    <row r="116" spans="1:193" ht="24.75" customHeight="1" x14ac:dyDescent="0.5">
      <c r="A116" s="22"/>
      <c r="B116" s="17"/>
      <c r="C116" s="39"/>
      <c r="D116" s="27">
        <f t="shared" ref="D116:J116" si="54">ROUND(D114/D115,5)</f>
        <v>4.1700000000000001E-3</v>
      </c>
      <c r="E116" s="27">
        <f t="shared" si="54"/>
        <v>3.288E-2</v>
      </c>
      <c r="F116" s="27">
        <f t="shared" si="54"/>
        <v>8.4019999999999997E-2</v>
      </c>
      <c r="G116" s="27">
        <f t="shared" si="54"/>
        <v>0.1028</v>
      </c>
      <c r="H116" s="27">
        <f t="shared" si="54"/>
        <v>4.9599999999999998E-2</v>
      </c>
      <c r="I116" s="27">
        <f t="shared" si="54"/>
        <v>8.3499999999999998E-3</v>
      </c>
      <c r="J116" s="28">
        <f t="shared" si="54"/>
        <v>0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</row>
    <row r="117" spans="1:193" ht="24.75" customHeight="1" x14ac:dyDescent="0.5">
      <c r="A117" s="63"/>
      <c r="B117" s="41" t="s">
        <v>14</v>
      </c>
      <c r="C117" s="42">
        <f>SUM(D117+E117+F117+G117+H117+I117+J117)</f>
        <v>1.4090999999999998</v>
      </c>
      <c r="D117" s="43">
        <f t="shared" ref="D117:J117" si="55">ROUND(D116*5,5)</f>
        <v>2.085E-2</v>
      </c>
      <c r="E117" s="43">
        <f t="shared" si="55"/>
        <v>0.16439999999999999</v>
      </c>
      <c r="F117" s="43">
        <f t="shared" si="55"/>
        <v>0.42009999999999997</v>
      </c>
      <c r="G117" s="43">
        <f t="shared" si="55"/>
        <v>0.51400000000000001</v>
      </c>
      <c r="H117" s="43">
        <f t="shared" si="55"/>
        <v>0.248</v>
      </c>
      <c r="I117" s="43">
        <f t="shared" si="55"/>
        <v>4.1750000000000002E-2</v>
      </c>
      <c r="J117" s="44">
        <f t="shared" si="55"/>
        <v>0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</row>
    <row r="118" spans="1:193" ht="24.75" customHeight="1" x14ac:dyDescent="0.5">
      <c r="A118" s="33" t="s">
        <v>42</v>
      </c>
      <c r="B118" s="34" t="s">
        <v>12</v>
      </c>
      <c r="C118" s="18">
        <f>D118+E118+F118+G118+H118+I118+J118</f>
        <v>317</v>
      </c>
      <c r="D118" s="45">
        <v>11</v>
      </c>
      <c r="E118" s="45">
        <v>41</v>
      </c>
      <c r="F118" s="45">
        <v>84</v>
      </c>
      <c r="G118" s="45">
        <v>110</v>
      </c>
      <c r="H118" s="45">
        <v>58</v>
      </c>
      <c r="I118" s="45">
        <v>11</v>
      </c>
      <c r="J118" s="51">
        <v>2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</row>
    <row r="119" spans="1:193" ht="24.75" customHeight="1" x14ac:dyDescent="0.5">
      <c r="A119" s="22"/>
      <c r="B119" s="17" t="s">
        <v>13</v>
      </c>
      <c r="C119" s="23">
        <f>SUM(D119:J119)</f>
        <v>11683</v>
      </c>
      <c r="D119" s="37">
        <v>1558</v>
      </c>
      <c r="E119" s="37">
        <v>1543</v>
      </c>
      <c r="F119" s="37">
        <v>1396</v>
      </c>
      <c r="G119" s="37">
        <v>1444</v>
      </c>
      <c r="H119" s="37">
        <v>1530</v>
      </c>
      <c r="I119" s="37">
        <v>1786</v>
      </c>
      <c r="J119" s="38">
        <v>2426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</row>
    <row r="120" spans="1:193" ht="24.75" customHeight="1" x14ac:dyDescent="0.5">
      <c r="A120" s="22"/>
      <c r="B120" s="17"/>
      <c r="C120" s="39" t="s">
        <v>2</v>
      </c>
      <c r="D120" s="27">
        <f t="shared" ref="D120:J120" si="56">ROUND(D118/D119,5)</f>
        <v>7.0600000000000003E-3</v>
      </c>
      <c r="E120" s="27">
        <f t="shared" si="56"/>
        <v>2.657E-2</v>
      </c>
      <c r="F120" s="27">
        <f t="shared" si="56"/>
        <v>6.0170000000000001E-2</v>
      </c>
      <c r="G120" s="27">
        <f t="shared" si="56"/>
        <v>7.6179999999999998E-2</v>
      </c>
      <c r="H120" s="27">
        <f t="shared" si="56"/>
        <v>3.7909999999999999E-2</v>
      </c>
      <c r="I120" s="27">
        <f t="shared" si="56"/>
        <v>6.1599999999999997E-3</v>
      </c>
      <c r="J120" s="28">
        <f t="shared" si="56"/>
        <v>8.1999999999999998E-4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</row>
    <row r="121" spans="1:193" ht="24.75" customHeight="1" x14ac:dyDescent="0.5">
      <c r="A121" s="63"/>
      <c r="B121" s="41" t="s">
        <v>14</v>
      </c>
      <c r="C121" s="42">
        <f>SUM(D121+E121+F121+G121+H121+I121+J121)</f>
        <v>1.0743499999999999</v>
      </c>
      <c r="D121" s="43">
        <f t="shared" ref="D121:J121" si="57">ROUND(D120*5,5)</f>
        <v>3.5299999999999998E-2</v>
      </c>
      <c r="E121" s="43">
        <f t="shared" si="57"/>
        <v>0.13285</v>
      </c>
      <c r="F121" s="43">
        <f t="shared" si="57"/>
        <v>0.30085000000000001</v>
      </c>
      <c r="G121" s="43">
        <f t="shared" si="57"/>
        <v>0.38090000000000002</v>
      </c>
      <c r="H121" s="43">
        <f t="shared" si="57"/>
        <v>0.18955</v>
      </c>
      <c r="I121" s="43">
        <f t="shared" si="57"/>
        <v>3.0800000000000001E-2</v>
      </c>
      <c r="J121" s="44">
        <f t="shared" si="57"/>
        <v>4.1000000000000003E-3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</row>
    <row r="122" spans="1:193" ht="24.75" customHeight="1" x14ac:dyDescent="0.5">
      <c r="A122" s="33" t="s">
        <v>43</v>
      </c>
      <c r="B122" s="34" t="s">
        <v>12</v>
      </c>
      <c r="C122" s="18">
        <f>D122+E122+F122+G122+H122+I122+J122</f>
        <v>812</v>
      </c>
      <c r="D122" s="45">
        <v>6</v>
      </c>
      <c r="E122" s="45">
        <v>37</v>
      </c>
      <c r="F122" s="45">
        <v>180</v>
      </c>
      <c r="G122" s="45">
        <v>331</v>
      </c>
      <c r="H122" s="45">
        <v>211</v>
      </c>
      <c r="I122" s="45">
        <v>46</v>
      </c>
      <c r="J122" s="46">
        <v>1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</row>
    <row r="123" spans="1:193" ht="24.75" customHeight="1" x14ac:dyDescent="0.5">
      <c r="A123" s="22"/>
      <c r="B123" s="17" t="s">
        <v>13</v>
      </c>
      <c r="C123" s="23">
        <f>SUM(D123:J123)</f>
        <v>20681</v>
      </c>
      <c r="D123" s="37">
        <v>2460</v>
      </c>
      <c r="E123" s="37">
        <v>2226</v>
      </c>
      <c r="F123" s="37">
        <v>2142</v>
      </c>
      <c r="G123" s="37">
        <v>3113</v>
      </c>
      <c r="H123" s="37">
        <v>3525</v>
      </c>
      <c r="I123" s="37">
        <v>3718</v>
      </c>
      <c r="J123" s="38">
        <v>3497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</row>
    <row r="124" spans="1:193" ht="24.75" customHeight="1" x14ac:dyDescent="0.5">
      <c r="A124" s="22"/>
      <c r="B124" s="17"/>
      <c r="C124" s="39"/>
      <c r="D124" s="27">
        <f t="shared" ref="D124:J124" si="58">ROUND(D122/D123,5)</f>
        <v>2.4399999999999999E-3</v>
      </c>
      <c r="E124" s="27">
        <f t="shared" si="58"/>
        <v>1.6619999999999999E-2</v>
      </c>
      <c r="F124" s="27">
        <f t="shared" si="58"/>
        <v>8.4029999999999994E-2</v>
      </c>
      <c r="G124" s="27">
        <f t="shared" si="58"/>
        <v>0.10632999999999999</v>
      </c>
      <c r="H124" s="27">
        <f t="shared" si="58"/>
        <v>5.9859999999999997E-2</v>
      </c>
      <c r="I124" s="27">
        <f t="shared" si="58"/>
        <v>1.2370000000000001E-2</v>
      </c>
      <c r="J124" s="28">
        <f t="shared" si="58"/>
        <v>2.9E-4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</row>
    <row r="125" spans="1:193" ht="24.75" customHeight="1" x14ac:dyDescent="0.5">
      <c r="A125" s="63"/>
      <c r="B125" s="41" t="s">
        <v>14</v>
      </c>
      <c r="C125" s="42">
        <f>SUM(D125+E125+F125+G125+H125+I125+J125)</f>
        <v>1.4097</v>
      </c>
      <c r="D125" s="43">
        <f t="shared" ref="D125:J125" si="59">ROUND(D124*5,5)</f>
        <v>1.2200000000000001E-2</v>
      </c>
      <c r="E125" s="43">
        <f t="shared" si="59"/>
        <v>8.3099999999999993E-2</v>
      </c>
      <c r="F125" s="43">
        <f t="shared" si="59"/>
        <v>0.42015000000000002</v>
      </c>
      <c r="G125" s="43">
        <f t="shared" si="59"/>
        <v>0.53164999999999996</v>
      </c>
      <c r="H125" s="43">
        <f t="shared" si="59"/>
        <v>0.29930000000000001</v>
      </c>
      <c r="I125" s="43">
        <f t="shared" si="59"/>
        <v>6.1850000000000002E-2</v>
      </c>
      <c r="J125" s="44">
        <f t="shared" si="59"/>
        <v>1.4499999999999999E-3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</row>
    <row r="126" spans="1:193" ht="24.75" customHeight="1" x14ac:dyDescent="0.5">
      <c r="A126" s="33" t="s">
        <v>44</v>
      </c>
      <c r="B126" s="34" t="s">
        <v>12</v>
      </c>
      <c r="C126" s="18">
        <f>D126+E126+F126+G126+H126+I126+J126</f>
        <v>369</v>
      </c>
      <c r="D126" s="45">
        <v>2</v>
      </c>
      <c r="E126" s="45">
        <v>31</v>
      </c>
      <c r="F126" s="45">
        <v>84</v>
      </c>
      <c r="G126" s="45">
        <v>126</v>
      </c>
      <c r="H126" s="45">
        <v>99</v>
      </c>
      <c r="I126" s="45">
        <v>27</v>
      </c>
      <c r="J126" s="46" t="s">
        <v>93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</row>
    <row r="127" spans="1:193" ht="24.75" customHeight="1" x14ac:dyDescent="0.5">
      <c r="A127" s="22"/>
      <c r="B127" s="17" t="s">
        <v>13</v>
      </c>
      <c r="C127" s="23">
        <f>SUM(D127:J127)</f>
        <v>12230</v>
      </c>
      <c r="D127" s="37">
        <v>1615</v>
      </c>
      <c r="E127" s="37">
        <v>1303</v>
      </c>
      <c r="F127" s="37">
        <v>1132</v>
      </c>
      <c r="G127" s="37">
        <v>1357</v>
      </c>
      <c r="H127" s="37">
        <v>1804</v>
      </c>
      <c r="I127" s="37">
        <v>2368</v>
      </c>
      <c r="J127" s="38">
        <v>2651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</row>
    <row r="128" spans="1:193" ht="24.75" customHeight="1" x14ac:dyDescent="0.5">
      <c r="A128" s="22"/>
      <c r="B128" s="17"/>
      <c r="C128" s="39"/>
      <c r="D128" s="27">
        <f t="shared" ref="D128:J128" si="60">ROUND(D126/D127,5)</f>
        <v>1.24E-3</v>
      </c>
      <c r="E128" s="27">
        <f t="shared" si="60"/>
        <v>2.3789999999999999E-2</v>
      </c>
      <c r="F128" s="27">
        <f t="shared" si="60"/>
        <v>7.4200000000000002E-2</v>
      </c>
      <c r="G128" s="27">
        <f t="shared" si="60"/>
        <v>9.2850000000000002E-2</v>
      </c>
      <c r="H128" s="27">
        <f t="shared" si="60"/>
        <v>5.4879999999999998E-2</v>
      </c>
      <c r="I128" s="27">
        <f t="shared" si="60"/>
        <v>1.14E-2</v>
      </c>
      <c r="J128" s="28">
        <f t="shared" si="60"/>
        <v>0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</row>
    <row r="129" spans="1:193" ht="24.75" customHeight="1" x14ac:dyDescent="0.5">
      <c r="A129" s="63"/>
      <c r="B129" s="41" t="s">
        <v>14</v>
      </c>
      <c r="C129" s="42">
        <f>SUM(D129+E129+F129+G129+H129+I129+J129)</f>
        <v>1.2917999999999998</v>
      </c>
      <c r="D129" s="43">
        <f t="shared" ref="D129:J129" si="61">ROUND(D128*5,5)</f>
        <v>6.1999999999999998E-3</v>
      </c>
      <c r="E129" s="43">
        <f t="shared" si="61"/>
        <v>0.11895</v>
      </c>
      <c r="F129" s="43">
        <f t="shared" si="61"/>
        <v>0.371</v>
      </c>
      <c r="G129" s="43">
        <f t="shared" si="61"/>
        <v>0.46425</v>
      </c>
      <c r="H129" s="43">
        <f t="shared" si="61"/>
        <v>0.27439999999999998</v>
      </c>
      <c r="I129" s="43">
        <f t="shared" si="61"/>
        <v>5.7000000000000002E-2</v>
      </c>
      <c r="J129" s="44">
        <f t="shared" si="61"/>
        <v>0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</row>
    <row r="130" spans="1:193" ht="24.75" customHeight="1" x14ac:dyDescent="0.5">
      <c r="A130" s="33" t="s">
        <v>45</v>
      </c>
      <c r="B130" s="34" t="s">
        <v>12</v>
      </c>
      <c r="C130" s="18">
        <f>D130+E130+F130+G130+H130+I130+J130</f>
        <v>293</v>
      </c>
      <c r="D130" s="45">
        <v>1</v>
      </c>
      <c r="E130" s="45">
        <v>44</v>
      </c>
      <c r="F130" s="45">
        <v>69</v>
      </c>
      <c r="G130" s="45">
        <v>108</v>
      </c>
      <c r="H130" s="45">
        <v>54</v>
      </c>
      <c r="I130" s="45">
        <v>16</v>
      </c>
      <c r="J130" s="46">
        <v>1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</row>
    <row r="131" spans="1:193" ht="24.75" customHeight="1" x14ac:dyDescent="0.5">
      <c r="A131" s="22"/>
      <c r="B131" s="17" t="s">
        <v>13</v>
      </c>
      <c r="C131" s="23">
        <f>SUM(D131:J131)</f>
        <v>9133</v>
      </c>
      <c r="D131" s="37">
        <v>1062</v>
      </c>
      <c r="E131" s="37">
        <v>1122</v>
      </c>
      <c r="F131" s="37">
        <v>1058</v>
      </c>
      <c r="G131" s="37">
        <v>1225</v>
      </c>
      <c r="H131" s="37">
        <v>1381</v>
      </c>
      <c r="I131" s="37">
        <v>1532</v>
      </c>
      <c r="J131" s="38">
        <v>1753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</row>
    <row r="132" spans="1:193" ht="24.75" customHeight="1" x14ac:dyDescent="0.5">
      <c r="A132" s="22"/>
      <c r="B132" s="17"/>
      <c r="C132" s="39"/>
      <c r="D132" s="27">
        <f t="shared" ref="D132:J132" si="62">ROUND(D130/D131,5)</f>
        <v>9.3999999999999997E-4</v>
      </c>
      <c r="E132" s="27">
        <f t="shared" si="62"/>
        <v>3.9219999999999998E-2</v>
      </c>
      <c r="F132" s="27">
        <f t="shared" si="62"/>
        <v>6.522E-2</v>
      </c>
      <c r="G132" s="27">
        <f t="shared" si="62"/>
        <v>8.8160000000000002E-2</v>
      </c>
      <c r="H132" s="27">
        <f t="shared" si="62"/>
        <v>3.9100000000000003E-2</v>
      </c>
      <c r="I132" s="27">
        <f t="shared" si="62"/>
        <v>1.044E-2</v>
      </c>
      <c r="J132" s="28">
        <f t="shared" si="62"/>
        <v>5.6999999999999998E-4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</row>
    <row r="133" spans="1:193" ht="24.75" customHeight="1" x14ac:dyDescent="0.5">
      <c r="A133" s="63"/>
      <c r="B133" s="41" t="s">
        <v>14</v>
      </c>
      <c r="C133" s="42">
        <f>SUM(D133+E133+F133+G133+H133+I133+J133)</f>
        <v>1.2182500000000001</v>
      </c>
      <c r="D133" s="43">
        <f t="shared" ref="D133:J133" si="63">ROUND(D132*5,5)</f>
        <v>4.7000000000000002E-3</v>
      </c>
      <c r="E133" s="43">
        <f t="shared" si="63"/>
        <v>0.1961</v>
      </c>
      <c r="F133" s="43">
        <f t="shared" si="63"/>
        <v>0.3261</v>
      </c>
      <c r="G133" s="43">
        <f t="shared" si="63"/>
        <v>0.44080000000000003</v>
      </c>
      <c r="H133" s="43">
        <f t="shared" si="63"/>
        <v>0.19550000000000001</v>
      </c>
      <c r="I133" s="43">
        <f t="shared" si="63"/>
        <v>5.2200000000000003E-2</v>
      </c>
      <c r="J133" s="44">
        <f t="shared" si="63"/>
        <v>2.8500000000000001E-3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</row>
    <row r="134" spans="1:193" ht="24.75" customHeight="1" x14ac:dyDescent="0.5">
      <c r="A134" s="33" t="s">
        <v>46</v>
      </c>
      <c r="B134" s="34" t="s">
        <v>12</v>
      </c>
      <c r="C134" s="18">
        <f>D134+E134+F134+G134+H134+I134+J134</f>
        <v>91</v>
      </c>
      <c r="D134" s="64">
        <v>1</v>
      </c>
      <c r="E134" s="65">
        <v>9</v>
      </c>
      <c r="F134" s="65">
        <v>21</v>
      </c>
      <c r="G134" s="65">
        <v>25</v>
      </c>
      <c r="H134" s="65">
        <v>24</v>
      </c>
      <c r="I134" s="64">
        <v>11</v>
      </c>
      <c r="J134" s="66" t="s">
        <v>93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</row>
    <row r="135" spans="1:193" ht="24.75" customHeight="1" x14ac:dyDescent="0.5">
      <c r="A135" s="22"/>
      <c r="B135" s="17" t="s">
        <v>13</v>
      </c>
      <c r="C135" s="23">
        <f>SUM(D135:J135)</f>
        <v>4667</v>
      </c>
      <c r="D135" s="37">
        <v>625</v>
      </c>
      <c r="E135" s="37">
        <v>432</v>
      </c>
      <c r="F135" s="37">
        <v>410</v>
      </c>
      <c r="G135" s="37">
        <v>501</v>
      </c>
      <c r="H135" s="37">
        <v>706</v>
      </c>
      <c r="I135" s="37">
        <v>912</v>
      </c>
      <c r="J135" s="38">
        <v>1081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</row>
    <row r="136" spans="1:193" ht="24.75" customHeight="1" x14ac:dyDescent="0.5">
      <c r="A136" s="22"/>
      <c r="B136" s="17"/>
      <c r="C136" s="39" t="s">
        <v>2</v>
      </c>
      <c r="D136" s="27">
        <f t="shared" ref="D136:J136" si="64">ROUND(D134/D135,5)</f>
        <v>1.6000000000000001E-3</v>
      </c>
      <c r="E136" s="27">
        <f t="shared" si="64"/>
        <v>2.0830000000000001E-2</v>
      </c>
      <c r="F136" s="27">
        <f t="shared" si="64"/>
        <v>5.1220000000000002E-2</v>
      </c>
      <c r="G136" s="27">
        <f t="shared" si="64"/>
        <v>4.99E-2</v>
      </c>
      <c r="H136" s="27">
        <f t="shared" si="64"/>
        <v>3.3989999999999999E-2</v>
      </c>
      <c r="I136" s="27">
        <f t="shared" si="64"/>
        <v>1.206E-2</v>
      </c>
      <c r="J136" s="28">
        <f t="shared" si="64"/>
        <v>0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</row>
    <row r="137" spans="1:193" ht="24.75" customHeight="1" x14ac:dyDescent="0.5">
      <c r="A137" s="40"/>
      <c r="B137" s="41" t="s">
        <v>14</v>
      </c>
      <c r="C137" s="42">
        <f>SUM(D137+E137+F137+G137+H137+I137+J137)</f>
        <v>0.84800000000000009</v>
      </c>
      <c r="D137" s="43">
        <f t="shared" ref="D137:J137" si="65">ROUND(D136*5,5)</f>
        <v>8.0000000000000002E-3</v>
      </c>
      <c r="E137" s="43">
        <f t="shared" si="65"/>
        <v>0.10415000000000001</v>
      </c>
      <c r="F137" s="43">
        <f t="shared" si="65"/>
        <v>0.25609999999999999</v>
      </c>
      <c r="G137" s="43">
        <f t="shared" si="65"/>
        <v>0.2495</v>
      </c>
      <c r="H137" s="43">
        <f t="shared" si="65"/>
        <v>0.16994999999999999</v>
      </c>
      <c r="I137" s="43">
        <f t="shared" si="65"/>
        <v>6.0299999999999999E-2</v>
      </c>
      <c r="J137" s="44">
        <f t="shared" si="65"/>
        <v>0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</row>
    <row r="138" spans="1:193" ht="24.75" customHeight="1" x14ac:dyDescent="0.5">
      <c r="A138" s="22" t="s">
        <v>47</v>
      </c>
      <c r="B138" s="34" t="s">
        <v>12</v>
      </c>
      <c r="C138" s="18">
        <f>D138+E138+F138+G138+H138+I138+J138</f>
        <v>168</v>
      </c>
      <c r="D138" s="45">
        <v>1</v>
      </c>
      <c r="E138" s="45">
        <v>14</v>
      </c>
      <c r="F138" s="45">
        <v>46</v>
      </c>
      <c r="G138" s="45">
        <v>62</v>
      </c>
      <c r="H138" s="45">
        <v>37</v>
      </c>
      <c r="I138" s="45">
        <v>8</v>
      </c>
      <c r="J138" s="46" t="s">
        <v>93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</row>
    <row r="139" spans="1:193" ht="24.75" customHeight="1" x14ac:dyDescent="0.5">
      <c r="A139" s="22"/>
      <c r="B139" s="17" t="s">
        <v>13</v>
      </c>
      <c r="C139" s="23">
        <f>SUM(D139:J139)</f>
        <v>5754</v>
      </c>
      <c r="D139" s="37">
        <v>748</v>
      </c>
      <c r="E139" s="37">
        <v>669</v>
      </c>
      <c r="F139" s="37">
        <v>612</v>
      </c>
      <c r="G139" s="37">
        <v>683</v>
      </c>
      <c r="H139" s="37">
        <v>876</v>
      </c>
      <c r="I139" s="37">
        <v>1028</v>
      </c>
      <c r="J139" s="38">
        <v>1138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</row>
    <row r="140" spans="1:193" ht="24.75" customHeight="1" x14ac:dyDescent="0.5">
      <c r="A140" s="22"/>
      <c r="B140" s="17"/>
      <c r="C140" s="39" t="s">
        <v>2</v>
      </c>
      <c r="D140" s="27">
        <f t="shared" ref="D140:J140" si="66">ROUND(D138/D139,5)</f>
        <v>1.34E-3</v>
      </c>
      <c r="E140" s="27">
        <f t="shared" si="66"/>
        <v>2.0930000000000001E-2</v>
      </c>
      <c r="F140" s="27">
        <f t="shared" si="66"/>
        <v>7.5160000000000005E-2</v>
      </c>
      <c r="G140" s="27">
        <f t="shared" si="66"/>
        <v>9.078E-2</v>
      </c>
      <c r="H140" s="27">
        <f t="shared" si="66"/>
        <v>4.224E-2</v>
      </c>
      <c r="I140" s="27">
        <f t="shared" si="66"/>
        <v>7.7799999999999996E-3</v>
      </c>
      <c r="J140" s="28">
        <f t="shared" si="66"/>
        <v>0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</row>
    <row r="141" spans="1:193" ht="24.75" customHeight="1" x14ac:dyDescent="0.5">
      <c r="A141" s="40"/>
      <c r="B141" s="41" t="s">
        <v>14</v>
      </c>
      <c r="C141" s="42">
        <f>SUM(D141+E141+F141+G141+H141+I141+J141)</f>
        <v>1.1911499999999999</v>
      </c>
      <c r="D141" s="43">
        <f t="shared" ref="D141:J141" si="67">ROUND(D140*5,5)</f>
        <v>6.7000000000000002E-3</v>
      </c>
      <c r="E141" s="43">
        <f t="shared" si="67"/>
        <v>0.10465000000000001</v>
      </c>
      <c r="F141" s="43">
        <f t="shared" si="67"/>
        <v>0.37580000000000002</v>
      </c>
      <c r="G141" s="43">
        <f t="shared" si="67"/>
        <v>0.45390000000000003</v>
      </c>
      <c r="H141" s="43">
        <f t="shared" si="67"/>
        <v>0.2112</v>
      </c>
      <c r="I141" s="43">
        <f t="shared" si="67"/>
        <v>3.8899999999999997E-2</v>
      </c>
      <c r="J141" s="44">
        <f t="shared" si="67"/>
        <v>0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</row>
    <row r="142" spans="1:193" ht="24.75" customHeight="1" x14ac:dyDescent="0.5">
      <c r="A142" s="22" t="s">
        <v>48</v>
      </c>
      <c r="B142" s="34" t="s">
        <v>12</v>
      </c>
      <c r="C142" s="18">
        <f>D142+E142+F142+G142+H142+I142+J142</f>
        <v>305</v>
      </c>
      <c r="D142" s="45">
        <v>5</v>
      </c>
      <c r="E142" s="45">
        <v>32</v>
      </c>
      <c r="F142" s="45">
        <v>75</v>
      </c>
      <c r="G142" s="45">
        <v>118</v>
      </c>
      <c r="H142" s="45">
        <v>60</v>
      </c>
      <c r="I142" s="45">
        <v>13</v>
      </c>
      <c r="J142" s="46">
        <v>2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</row>
    <row r="143" spans="1:193" ht="24.75" customHeight="1" x14ac:dyDescent="0.5">
      <c r="A143" s="22"/>
      <c r="B143" s="17" t="s">
        <v>13</v>
      </c>
      <c r="C143" s="23">
        <f>SUM(D143:J143)</f>
        <v>11716</v>
      </c>
      <c r="D143" s="37">
        <v>1548</v>
      </c>
      <c r="E143" s="37">
        <v>1370</v>
      </c>
      <c r="F143" s="37">
        <v>1225</v>
      </c>
      <c r="G143" s="37">
        <v>1472</v>
      </c>
      <c r="H143" s="37">
        <v>1713</v>
      </c>
      <c r="I143" s="37">
        <v>2012</v>
      </c>
      <c r="J143" s="38">
        <v>2376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</row>
    <row r="144" spans="1:193" ht="24.75" customHeight="1" x14ac:dyDescent="0.5">
      <c r="A144" s="22"/>
      <c r="B144" s="17"/>
      <c r="C144" s="39"/>
      <c r="D144" s="27">
        <f t="shared" ref="D144:J144" si="68">ROUND(D142/D143,5)</f>
        <v>3.2299999999999998E-3</v>
      </c>
      <c r="E144" s="27">
        <f t="shared" si="68"/>
        <v>2.3359999999999999E-2</v>
      </c>
      <c r="F144" s="27">
        <f t="shared" si="68"/>
        <v>6.1219999999999997E-2</v>
      </c>
      <c r="G144" s="27">
        <f t="shared" si="68"/>
        <v>8.0159999999999995E-2</v>
      </c>
      <c r="H144" s="27">
        <f t="shared" si="68"/>
        <v>3.5029999999999999E-2</v>
      </c>
      <c r="I144" s="27">
        <f t="shared" si="68"/>
        <v>6.4599999999999996E-3</v>
      </c>
      <c r="J144" s="28">
        <f t="shared" si="68"/>
        <v>8.4000000000000003E-4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</row>
    <row r="145" spans="1:193" ht="24.75" customHeight="1" x14ac:dyDescent="0.5">
      <c r="A145" s="40"/>
      <c r="B145" s="41" t="s">
        <v>14</v>
      </c>
      <c r="C145" s="42">
        <f>SUM(D145+E145+F145+G145+H145+I145+J145)</f>
        <v>1.0514999999999999</v>
      </c>
      <c r="D145" s="43">
        <f t="shared" ref="D145:J145" si="69">ROUND(D144*5,5)</f>
        <v>1.6150000000000001E-2</v>
      </c>
      <c r="E145" s="43">
        <f t="shared" si="69"/>
        <v>0.1168</v>
      </c>
      <c r="F145" s="43">
        <f t="shared" si="69"/>
        <v>0.30609999999999998</v>
      </c>
      <c r="G145" s="43">
        <f t="shared" si="69"/>
        <v>0.40079999999999999</v>
      </c>
      <c r="H145" s="43">
        <f t="shared" si="69"/>
        <v>0.17515</v>
      </c>
      <c r="I145" s="43">
        <f t="shared" si="69"/>
        <v>3.2300000000000002E-2</v>
      </c>
      <c r="J145" s="44">
        <f t="shared" si="69"/>
        <v>4.1999999999999997E-3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</row>
    <row r="146" spans="1:193" ht="24.75" customHeight="1" x14ac:dyDescent="0.5">
      <c r="A146" s="33" t="s">
        <v>49</v>
      </c>
      <c r="B146" s="34" t="s">
        <v>12</v>
      </c>
      <c r="C146" s="18">
        <f>D146+E146+F146+G146+H146+I146+J146</f>
        <v>191</v>
      </c>
      <c r="D146" s="65">
        <v>1</v>
      </c>
      <c r="E146" s="65">
        <v>29</v>
      </c>
      <c r="F146" s="65">
        <v>61</v>
      </c>
      <c r="G146" s="65">
        <v>58</v>
      </c>
      <c r="H146" s="65">
        <v>33</v>
      </c>
      <c r="I146" s="65">
        <v>9</v>
      </c>
      <c r="J146" s="66" t="s">
        <v>93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</row>
    <row r="147" spans="1:193" ht="24.75" customHeight="1" x14ac:dyDescent="0.5">
      <c r="A147" s="22"/>
      <c r="B147" s="17" t="s">
        <v>13</v>
      </c>
      <c r="C147" s="23">
        <f>SUM(D147:J147)</f>
        <v>8068</v>
      </c>
      <c r="D147" s="37">
        <v>1044</v>
      </c>
      <c r="E147" s="37">
        <v>961</v>
      </c>
      <c r="F147" s="37">
        <v>952</v>
      </c>
      <c r="G147" s="37">
        <v>988</v>
      </c>
      <c r="H147" s="37">
        <v>1148</v>
      </c>
      <c r="I147" s="37">
        <v>1322</v>
      </c>
      <c r="J147" s="38">
        <v>1653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</row>
    <row r="148" spans="1:193" ht="24.75" customHeight="1" x14ac:dyDescent="0.5">
      <c r="A148" s="22"/>
      <c r="B148" s="17"/>
      <c r="C148" s="39"/>
      <c r="D148" s="27">
        <f t="shared" ref="D148:J148" si="70">ROUND(D146/D147,5)</f>
        <v>9.6000000000000002E-4</v>
      </c>
      <c r="E148" s="27">
        <f t="shared" si="70"/>
        <v>3.0179999999999998E-2</v>
      </c>
      <c r="F148" s="27">
        <f t="shared" si="70"/>
        <v>6.4079999999999998E-2</v>
      </c>
      <c r="G148" s="27">
        <f t="shared" si="70"/>
        <v>5.8700000000000002E-2</v>
      </c>
      <c r="H148" s="27">
        <f t="shared" si="70"/>
        <v>2.8750000000000001E-2</v>
      </c>
      <c r="I148" s="27">
        <f t="shared" si="70"/>
        <v>6.8100000000000001E-3</v>
      </c>
      <c r="J148" s="28">
        <f t="shared" si="70"/>
        <v>0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</row>
    <row r="149" spans="1:193" ht="24.75" customHeight="1" x14ac:dyDescent="0.5">
      <c r="A149" s="63"/>
      <c r="B149" s="41" t="s">
        <v>14</v>
      </c>
      <c r="C149" s="42">
        <f>SUM(D149+E149+F149+G149+H149+I149+J149)</f>
        <v>0.94740000000000013</v>
      </c>
      <c r="D149" s="43">
        <f t="shared" ref="D149:J149" si="71">ROUND(D148*5,5)</f>
        <v>4.7999999999999996E-3</v>
      </c>
      <c r="E149" s="43">
        <f t="shared" si="71"/>
        <v>0.15090000000000001</v>
      </c>
      <c r="F149" s="43">
        <f t="shared" si="71"/>
        <v>0.32040000000000002</v>
      </c>
      <c r="G149" s="43">
        <f t="shared" si="71"/>
        <v>0.29349999999999998</v>
      </c>
      <c r="H149" s="43">
        <f t="shared" si="71"/>
        <v>0.14374999999999999</v>
      </c>
      <c r="I149" s="43">
        <f t="shared" si="71"/>
        <v>3.4049999999999997E-2</v>
      </c>
      <c r="J149" s="44">
        <f t="shared" si="71"/>
        <v>0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</row>
    <row r="150" spans="1:193" ht="24.75" customHeight="1" x14ac:dyDescent="0.5">
      <c r="A150" s="33" t="s">
        <v>50</v>
      </c>
      <c r="B150" s="34" t="s">
        <v>12</v>
      </c>
      <c r="C150" s="18">
        <f>D150+E150+F150+G150+H150+I150+J150</f>
        <v>149</v>
      </c>
      <c r="D150" s="45" t="s">
        <v>93</v>
      </c>
      <c r="E150" s="45">
        <v>16</v>
      </c>
      <c r="F150" s="45">
        <v>33</v>
      </c>
      <c r="G150" s="45">
        <v>40</v>
      </c>
      <c r="H150" s="45">
        <v>51</v>
      </c>
      <c r="I150" s="45">
        <v>9</v>
      </c>
      <c r="J150" s="46" t="s">
        <v>93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</row>
    <row r="151" spans="1:193" ht="24.75" customHeight="1" x14ac:dyDescent="0.5">
      <c r="A151" s="22"/>
      <c r="B151" s="17" t="s">
        <v>13</v>
      </c>
      <c r="C151" s="23">
        <f>SUM(D151:J151)</f>
        <v>5240</v>
      </c>
      <c r="D151" s="37">
        <v>645</v>
      </c>
      <c r="E151" s="37">
        <v>562</v>
      </c>
      <c r="F151" s="37">
        <v>484</v>
      </c>
      <c r="G151" s="37">
        <v>617</v>
      </c>
      <c r="H151" s="37">
        <v>804</v>
      </c>
      <c r="I151" s="37">
        <v>972</v>
      </c>
      <c r="J151" s="38">
        <v>1156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</row>
    <row r="152" spans="1:193" ht="24.75" customHeight="1" x14ac:dyDescent="0.5">
      <c r="A152" s="22"/>
      <c r="B152" s="17"/>
      <c r="C152" s="39"/>
      <c r="D152" s="27">
        <f t="shared" ref="D152:J152" si="72">ROUND(D150/D151,5)</f>
        <v>0</v>
      </c>
      <c r="E152" s="27">
        <f t="shared" si="72"/>
        <v>2.8469999999999999E-2</v>
      </c>
      <c r="F152" s="27">
        <f t="shared" si="72"/>
        <v>6.8180000000000004E-2</v>
      </c>
      <c r="G152" s="27">
        <f t="shared" si="72"/>
        <v>6.4829999999999999E-2</v>
      </c>
      <c r="H152" s="27">
        <f t="shared" si="72"/>
        <v>6.343E-2</v>
      </c>
      <c r="I152" s="27">
        <f t="shared" si="72"/>
        <v>9.2599999999999991E-3</v>
      </c>
      <c r="J152" s="28">
        <f t="shared" si="72"/>
        <v>0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</row>
    <row r="153" spans="1:193" ht="24.75" customHeight="1" x14ac:dyDescent="0.5">
      <c r="A153" s="67"/>
      <c r="B153" s="41" t="s">
        <v>14</v>
      </c>
      <c r="C153" s="42">
        <f>SUM(D153+E153+F153+G153+H153+I153+J153)</f>
        <v>1.1708499999999999</v>
      </c>
      <c r="D153" s="43">
        <f t="shared" ref="D153:J153" si="73">ROUND(D152*5,5)</f>
        <v>0</v>
      </c>
      <c r="E153" s="43">
        <f t="shared" si="73"/>
        <v>0.14235</v>
      </c>
      <c r="F153" s="43">
        <f t="shared" si="73"/>
        <v>0.34089999999999998</v>
      </c>
      <c r="G153" s="43">
        <f t="shared" si="73"/>
        <v>0.32414999999999999</v>
      </c>
      <c r="H153" s="43">
        <f t="shared" si="73"/>
        <v>0.31714999999999999</v>
      </c>
      <c r="I153" s="43">
        <f t="shared" si="73"/>
        <v>4.6300000000000001E-2</v>
      </c>
      <c r="J153" s="44">
        <f t="shared" si="73"/>
        <v>0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</row>
    <row r="154" spans="1:193" ht="24.75" customHeight="1" x14ac:dyDescent="0.5">
      <c r="A154" s="83" t="s">
        <v>51</v>
      </c>
      <c r="B154" s="34" t="s">
        <v>12</v>
      </c>
      <c r="C154" s="18">
        <f>D154+E154+F154+G154+H154+I154+J154</f>
        <v>252</v>
      </c>
      <c r="D154" s="65">
        <v>6</v>
      </c>
      <c r="E154" s="65">
        <v>31</v>
      </c>
      <c r="F154" s="65">
        <v>68</v>
      </c>
      <c r="G154" s="65">
        <v>81</v>
      </c>
      <c r="H154" s="65">
        <v>50</v>
      </c>
      <c r="I154" s="65">
        <v>16</v>
      </c>
      <c r="J154" s="66" t="s">
        <v>93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</row>
    <row r="155" spans="1:193" ht="24.75" customHeight="1" x14ac:dyDescent="0.5">
      <c r="A155" s="22"/>
      <c r="B155" s="17" t="s">
        <v>13</v>
      </c>
      <c r="C155" s="23">
        <f>SUM(D155:J155)</f>
        <v>8463</v>
      </c>
      <c r="D155" s="37">
        <v>1044</v>
      </c>
      <c r="E155" s="37">
        <v>1038</v>
      </c>
      <c r="F155" s="37">
        <v>985</v>
      </c>
      <c r="G155" s="37">
        <v>1050</v>
      </c>
      <c r="H155" s="37">
        <v>1264</v>
      </c>
      <c r="I155" s="37">
        <v>1467</v>
      </c>
      <c r="J155" s="38">
        <v>1615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</row>
    <row r="156" spans="1:193" ht="24.75" customHeight="1" x14ac:dyDescent="0.5">
      <c r="A156" s="22"/>
      <c r="B156" s="17"/>
      <c r="C156" s="39"/>
      <c r="D156" s="27">
        <f t="shared" ref="D156:J156" si="74">ROUND(D154/D155,5)</f>
        <v>5.7499999999999999E-3</v>
      </c>
      <c r="E156" s="27">
        <f t="shared" si="74"/>
        <v>2.9870000000000001E-2</v>
      </c>
      <c r="F156" s="27">
        <f t="shared" si="74"/>
        <v>6.9040000000000004E-2</v>
      </c>
      <c r="G156" s="27">
        <f t="shared" si="74"/>
        <v>7.714E-2</v>
      </c>
      <c r="H156" s="27">
        <f t="shared" si="74"/>
        <v>3.9559999999999998E-2</v>
      </c>
      <c r="I156" s="27">
        <f t="shared" si="74"/>
        <v>1.091E-2</v>
      </c>
      <c r="J156" s="28">
        <f t="shared" si="74"/>
        <v>0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</row>
    <row r="157" spans="1:193" ht="24.75" customHeight="1" x14ac:dyDescent="0.5">
      <c r="A157" s="63"/>
      <c r="B157" s="41" t="s">
        <v>14</v>
      </c>
      <c r="C157" s="42">
        <f>SUM(D157+E157+F157+G157+H157+I157+J157)</f>
        <v>1.1613500000000001</v>
      </c>
      <c r="D157" s="43">
        <f t="shared" ref="D157:J157" si="75">ROUND(D156*5,5)</f>
        <v>2.8750000000000001E-2</v>
      </c>
      <c r="E157" s="43">
        <f t="shared" si="75"/>
        <v>0.14935000000000001</v>
      </c>
      <c r="F157" s="43">
        <f t="shared" si="75"/>
        <v>0.34520000000000001</v>
      </c>
      <c r="G157" s="43">
        <f t="shared" si="75"/>
        <v>0.38569999999999999</v>
      </c>
      <c r="H157" s="43">
        <f t="shared" si="75"/>
        <v>0.1978</v>
      </c>
      <c r="I157" s="43">
        <f t="shared" si="75"/>
        <v>5.4550000000000001E-2</v>
      </c>
      <c r="J157" s="44">
        <f t="shared" si="75"/>
        <v>0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</row>
    <row r="158" spans="1:193" ht="24.75" customHeight="1" x14ac:dyDescent="0.5">
      <c r="A158" s="33" t="s">
        <v>52</v>
      </c>
      <c r="B158" s="34" t="s">
        <v>12</v>
      </c>
      <c r="C158" s="18">
        <f>D158+E158+F158+G158+H158+I158+J158</f>
        <v>101</v>
      </c>
      <c r="D158" s="45" t="s">
        <v>93</v>
      </c>
      <c r="E158" s="45">
        <v>5</v>
      </c>
      <c r="F158" s="45">
        <v>19</v>
      </c>
      <c r="G158" s="45">
        <v>29</v>
      </c>
      <c r="H158" s="45">
        <v>36</v>
      </c>
      <c r="I158" s="45">
        <v>12</v>
      </c>
      <c r="J158" s="46" t="s">
        <v>93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</row>
    <row r="159" spans="1:193" ht="24.75" customHeight="1" x14ac:dyDescent="0.5">
      <c r="A159" s="22"/>
      <c r="B159" s="17" t="s">
        <v>13</v>
      </c>
      <c r="C159" s="23">
        <f>SUM(D159:J159)</f>
        <v>3924</v>
      </c>
      <c r="D159" s="37">
        <v>492</v>
      </c>
      <c r="E159" s="37">
        <v>622</v>
      </c>
      <c r="F159" s="37">
        <v>378</v>
      </c>
      <c r="G159" s="37">
        <v>400</v>
      </c>
      <c r="H159" s="37">
        <v>503</v>
      </c>
      <c r="I159" s="37">
        <v>682</v>
      </c>
      <c r="J159" s="38">
        <v>847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</row>
    <row r="160" spans="1:193" ht="24.75" customHeight="1" x14ac:dyDescent="0.5">
      <c r="A160" s="22"/>
      <c r="B160" s="17"/>
      <c r="C160" s="39" t="s">
        <v>2</v>
      </c>
      <c r="D160" s="27">
        <f t="shared" ref="D160:J160" si="76">ROUND(D158/D159,5)</f>
        <v>0</v>
      </c>
      <c r="E160" s="27">
        <f t="shared" si="76"/>
        <v>8.0400000000000003E-3</v>
      </c>
      <c r="F160" s="27">
        <f t="shared" si="76"/>
        <v>5.0259999999999999E-2</v>
      </c>
      <c r="G160" s="27">
        <f t="shared" si="76"/>
        <v>7.2499999999999995E-2</v>
      </c>
      <c r="H160" s="27">
        <f t="shared" si="76"/>
        <v>7.1569999999999995E-2</v>
      </c>
      <c r="I160" s="27">
        <f t="shared" si="76"/>
        <v>1.7600000000000001E-2</v>
      </c>
      <c r="J160" s="28">
        <f t="shared" si="76"/>
        <v>0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</row>
    <row r="161" spans="1:193" ht="24.75" customHeight="1" x14ac:dyDescent="0.5">
      <c r="A161" s="63"/>
      <c r="B161" s="41" t="s">
        <v>14</v>
      </c>
      <c r="C161" s="42">
        <f>SUM(D161+E161+F161+G161+H161+I161+J161)</f>
        <v>1.09985</v>
      </c>
      <c r="D161" s="43">
        <f t="shared" ref="D161:J161" si="77">ROUND(D160*5,5)</f>
        <v>0</v>
      </c>
      <c r="E161" s="43">
        <f t="shared" si="77"/>
        <v>4.02E-2</v>
      </c>
      <c r="F161" s="43">
        <f t="shared" si="77"/>
        <v>0.25130000000000002</v>
      </c>
      <c r="G161" s="43">
        <f t="shared" si="77"/>
        <v>0.36249999999999999</v>
      </c>
      <c r="H161" s="43">
        <f t="shared" si="77"/>
        <v>0.35785</v>
      </c>
      <c r="I161" s="43">
        <f t="shared" si="77"/>
        <v>8.7999999999999995E-2</v>
      </c>
      <c r="J161" s="44">
        <f t="shared" si="77"/>
        <v>0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</row>
    <row r="162" spans="1:193" ht="24.75" customHeight="1" x14ac:dyDescent="0.5">
      <c r="A162" s="33" t="s">
        <v>53</v>
      </c>
      <c r="B162" s="34" t="s">
        <v>12</v>
      </c>
      <c r="C162" s="18">
        <f>D162+E162+F162+G162+H162+I162+J162</f>
        <v>71</v>
      </c>
      <c r="D162" s="45" t="s">
        <v>93</v>
      </c>
      <c r="E162" s="45">
        <v>9</v>
      </c>
      <c r="F162" s="45">
        <v>19</v>
      </c>
      <c r="G162" s="45">
        <v>26</v>
      </c>
      <c r="H162" s="45">
        <v>13</v>
      </c>
      <c r="I162" s="45">
        <v>4</v>
      </c>
      <c r="J162" s="46" t="s">
        <v>93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</row>
    <row r="163" spans="1:193" ht="24.75" customHeight="1" x14ac:dyDescent="0.5">
      <c r="A163" s="22"/>
      <c r="B163" s="17" t="s">
        <v>13</v>
      </c>
      <c r="C163" s="23">
        <f>SUM(D163:J163)</f>
        <v>3143</v>
      </c>
      <c r="D163" s="37">
        <v>384</v>
      </c>
      <c r="E163" s="37">
        <v>380</v>
      </c>
      <c r="F163" s="37">
        <v>336</v>
      </c>
      <c r="G163" s="37">
        <v>421</v>
      </c>
      <c r="H163" s="37">
        <v>527</v>
      </c>
      <c r="I163" s="37">
        <v>507</v>
      </c>
      <c r="J163" s="38">
        <v>588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</row>
    <row r="164" spans="1:193" ht="24.75" customHeight="1" x14ac:dyDescent="0.5">
      <c r="A164" s="22"/>
      <c r="B164" s="17"/>
      <c r="C164" s="39"/>
      <c r="D164" s="27">
        <f t="shared" ref="D164:J164" si="78">ROUND(D162/D163,5)</f>
        <v>0</v>
      </c>
      <c r="E164" s="27">
        <f t="shared" si="78"/>
        <v>2.368E-2</v>
      </c>
      <c r="F164" s="27">
        <f t="shared" si="78"/>
        <v>5.6550000000000003E-2</v>
      </c>
      <c r="G164" s="27">
        <f t="shared" si="78"/>
        <v>6.1760000000000002E-2</v>
      </c>
      <c r="H164" s="27">
        <f t="shared" si="78"/>
        <v>2.4670000000000001E-2</v>
      </c>
      <c r="I164" s="27">
        <f t="shared" si="78"/>
        <v>7.8899999999999994E-3</v>
      </c>
      <c r="J164" s="28">
        <f t="shared" si="78"/>
        <v>0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</row>
    <row r="165" spans="1:193" ht="24.75" customHeight="1" x14ac:dyDescent="0.5">
      <c r="A165" s="22"/>
      <c r="B165" s="29" t="s">
        <v>14</v>
      </c>
      <c r="C165" s="30">
        <f>SUM(D165+E165+F165+G165+H165+I165+J165)</f>
        <v>0.87275000000000003</v>
      </c>
      <c r="D165" s="31">
        <f t="shared" ref="D165:J165" si="79">ROUND(D164*5,5)</f>
        <v>0</v>
      </c>
      <c r="E165" s="31">
        <f t="shared" si="79"/>
        <v>0.11840000000000001</v>
      </c>
      <c r="F165" s="31">
        <f t="shared" si="79"/>
        <v>0.28275</v>
      </c>
      <c r="G165" s="31">
        <f t="shared" si="79"/>
        <v>0.30880000000000002</v>
      </c>
      <c r="H165" s="31">
        <f t="shared" si="79"/>
        <v>0.12335</v>
      </c>
      <c r="I165" s="31">
        <f t="shared" si="79"/>
        <v>3.9449999999999999E-2</v>
      </c>
      <c r="J165" s="32">
        <f t="shared" si="79"/>
        <v>0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</row>
    <row r="166" spans="1:193" ht="24.75" customHeight="1" x14ac:dyDescent="0.5">
      <c r="A166" s="33" t="s">
        <v>54</v>
      </c>
      <c r="B166" s="34" t="s">
        <v>12</v>
      </c>
      <c r="C166" s="18">
        <f>D166+E166+F166+G166+H166+I166+J166</f>
        <v>30</v>
      </c>
      <c r="D166" s="68">
        <v>3</v>
      </c>
      <c r="E166" s="68">
        <v>3</v>
      </c>
      <c r="F166" s="68">
        <v>9</v>
      </c>
      <c r="G166" s="68">
        <v>7</v>
      </c>
      <c r="H166" s="68">
        <v>5</v>
      </c>
      <c r="I166" s="68">
        <v>3</v>
      </c>
      <c r="J166" s="69" t="s">
        <v>93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</row>
    <row r="167" spans="1:193" ht="24.75" customHeight="1" x14ac:dyDescent="0.5">
      <c r="A167" s="22"/>
      <c r="B167" s="17" t="s">
        <v>13</v>
      </c>
      <c r="C167" s="23">
        <f>SUM(D167:J167)</f>
        <v>921</v>
      </c>
      <c r="D167" s="37">
        <v>130</v>
      </c>
      <c r="E167" s="37">
        <v>112</v>
      </c>
      <c r="F167" s="37">
        <v>101</v>
      </c>
      <c r="G167" s="37">
        <v>105</v>
      </c>
      <c r="H167" s="37">
        <v>127</v>
      </c>
      <c r="I167" s="37">
        <v>157</v>
      </c>
      <c r="J167" s="38">
        <v>189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</row>
    <row r="168" spans="1:193" ht="24.75" customHeight="1" x14ac:dyDescent="0.5">
      <c r="A168" s="22"/>
      <c r="B168" s="17"/>
      <c r="C168" s="39"/>
      <c r="D168" s="27">
        <f t="shared" ref="D168:J168" si="80">ROUND(D166/D167,5)</f>
        <v>2.308E-2</v>
      </c>
      <c r="E168" s="27">
        <f t="shared" si="80"/>
        <v>2.6790000000000001E-2</v>
      </c>
      <c r="F168" s="27">
        <f t="shared" si="80"/>
        <v>8.9109999999999995E-2</v>
      </c>
      <c r="G168" s="27">
        <f t="shared" si="80"/>
        <v>6.6669999999999993E-2</v>
      </c>
      <c r="H168" s="27">
        <f t="shared" si="80"/>
        <v>3.9370000000000002E-2</v>
      </c>
      <c r="I168" s="27">
        <f t="shared" si="80"/>
        <v>1.9109999999999999E-2</v>
      </c>
      <c r="J168" s="28">
        <f t="shared" si="80"/>
        <v>0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</row>
    <row r="169" spans="1:193" ht="24.75" customHeight="1" thickBot="1" x14ac:dyDescent="0.55000000000000004">
      <c r="A169" s="57"/>
      <c r="B169" s="58" t="s">
        <v>14</v>
      </c>
      <c r="C169" s="59">
        <f>SUM(D169+E169+F169+G169+H169+I169+J169)</f>
        <v>1.3206500000000001</v>
      </c>
      <c r="D169" s="60">
        <f t="shared" ref="D169:J169" si="81">ROUND(D168*5,5)</f>
        <v>0.1154</v>
      </c>
      <c r="E169" s="60">
        <f t="shared" si="81"/>
        <v>0.13395000000000001</v>
      </c>
      <c r="F169" s="60">
        <f t="shared" si="81"/>
        <v>0.44555</v>
      </c>
      <c r="G169" s="60">
        <f t="shared" si="81"/>
        <v>0.33334999999999998</v>
      </c>
      <c r="H169" s="60">
        <f t="shared" si="81"/>
        <v>0.19685</v>
      </c>
      <c r="I169" s="60">
        <f t="shared" si="81"/>
        <v>9.5549999999999996E-2</v>
      </c>
      <c r="J169" s="61">
        <f t="shared" si="81"/>
        <v>0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</row>
    <row r="170" spans="1:193" ht="33.75" thickBot="1" x14ac:dyDescent="0.7">
      <c r="A170" s="62" t="s">
        <v>55</v>
      </c>
      <c r="B170" s="5"/>
      <c r="J170" s="9" t="s">
        <v>56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</row>
    <row r="171" spans="1:193" ht="36" customHeight="1" x14ac:dyDescent="0.5">
      <c r="A171" s="10" t="s">
        <v>1</v>
      </c>
      <c r="B171" s="11" t="s">
        <v>2</v>
      </c>
      <c r="C171" s="12" t="s">
        <v>3</v>
      </c>
      <c r="D171" s="13" t="s">
        <v>4</v>
      </c>
      <c r="E171" s="13" t="s">
        <v>5</v>
      </c>
      <c r="F171" s="13" t="s">
        <v>6</v>
      </c>
      <c r="G171" s="13" t="s">
        <v>7</v>
      </c>
      <c r="H171" s="13" t="s">
        <v>8</v>
      </c>
      <c r="I171" s="13" t="s">
        <v>9</v>
      </c>
      <c r="J171" s="14" t="s">
        <v>10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</row>
    <row r="172" spans="1:193" ht="22.5" customHeight="1" x14ac:dyDescent="0.5">
      <c r="A172" s="33" t="s">
        <v>57</v>
      </c>
      <c r="B172" s="34" t="s">
        <v>12</v>
      </c>
      <c r="C172" s="18">
        <f>D172+E172+F172+G172+H172+I172+J172</f>
        <v>56</v>
      </c>
      <c r="D172" s="64">
        <v>1</v>
      </c>
      <c r="E172" s="65">
        <v>8</v>
      </c>
      <c r="F172" s="65">
        <v>13</v>
      </c>
      <c r="G172" s="65">
        <v>22</v>
      </c>
      <c r="H172" s="65">
        <v>11</v>
      </c>
      <c r="I172" s="65">
        <v>1</v>
      </c>
      <c r="J172" s="66" t="s">
        <v>93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</row>
    <row r="173" spans="1:193" ht="22.5" customHeight="1" x14ac:dyDescent="0.5">
      <c r="A173" s="22"/>
      <c r="B173" s="17" t="s">
        <v>13</v>
      </c>
      <c r="C173" s="23">
        <f>SUM(D173:J173)</f>
        <v>2036</v>
      </c>
      <c r="D173" s="37">
        <v>226</v>
      </c>
      <c r="E173" s="37">
        <v>256</v>
      </c>
      <c r="F173" s="37">
        <v>235</v>
      </c>
      <c r="G173" s="37">
        <v>277</v>
      </c>
      <c r="H173" s="37">
        <v>282</v>
      </c>
      <c r="I173" s="37">
        <v>354</v>
      </c>
      <c r="J173" s="38">
        <v>406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</row>
    <row r="174" spans="1:193" ht="22.5" customHeight="1" x14ac:dyDescent="0.5">
      <c r="A174" s="22"/>
      <c r="B174" s="17"/>
      <c r="C174" s="39" t="s">
        <v>2</v>
      </c>
      <c r="D174" s="27">
        <f t="shared" ref="D174:J174" si="82">ROUND(D172/D173,5)</f>
        <v>4.4200000000000003E-3</v>
      </c>
      <c r="E174" s="27">
        <f t="shared" si="82"/>
        <v>3.125E-2</v>
      </c>
      <c r="F174" s="27">
        <f t="shared" si="82"/>
        <v>5.5320000000000001E-2</v>
      </c>
      <c r="G174" s="27">
        <f t="shared" si="82"/>
        <v>7.9420000000000004E-2</v>
      </c>
      <c r="H174" s="27">
        <f t="shared" si="82"/>
        <v>3.9010000000000003E-2</v>
      </c>
      <c r="I174" s="27">
        <f t="shared" si="82"/>
        <v>2.82E-3</v>
      </c>
      <c r="J174" s="28">
        <f t="shared" si="82"/>
        <v>0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</row>
    <row r="175" spans="1:193" ht="22.5" customHeight="1" x14ac:dyDescent="0.5">
      <c r="A175" s="63"/>
      <c r="B175" s="41" t="s">
        <v>14</v>
      </c>
      <c r="C175" s="42">
        <f>SUM(D175+E175+F175+G175+H175+I175+J175)</f>
        <v>1.0611999999999999</v>
      </c>
      <c r="D175" s="43">
        <f t="shared" ref="D175:J175" si="83">ROUND(D174*5,5)</f>
        <v>2.2100000000000002E-2</v>
      </c>
      <c r="E175" s="43">
        <f t="shared" si="83"/>
        <v>0.15625</v>
      </c>
      <c r="F175" s="43">
        <f t="shared" si="83"/>
        <v>0.27660000000000001</v>
      </c>
      <c r="G175" s="43">
        <f t="shared" si="83"/>
        <v>0.39710000000000001</v>
      </c>
      <c r="H175" s="43">
        <f t="shared" si="83"/>
        <v>0.19505</v>
      </c>
      <c r="I175" s="43">
        <f t="shared" si="83"/>
        <v>1.41E-2</v>
      </c>
      <c r="J175" s="44">
        <f t="shared" si="83"/>
        <v>0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</row>
    <row r="176" spans="1:193" ht="22.5" customHeight="1" x14ac:dyDescent="0.5">
      <c r="A176" s="33" t="s">
        <v>58</v>
      </c>
      <c r="B176" s="34" t="s">
        <v>12</v>
      </c>
      <c r="C176" s="18">
        <f>D176+E176+F176+G176+H176+I176+J176</f>
        <v>63</v>
      </c>
      <c r="D176" s="65">
        <v>1</v>
      </c>
      <c r="E176" s="65">
        <v>6</v>
      </c>
      <c r="F176" s="65">
        <v>14</v>
      </c>
      <c r="G176" s="65">
        <v>23</v>
      </c>
      <c r="H176" s="65">
        <v>12</v>
      </c>
      <c r="I176" s="65">
        <v>6</v>
      </c>
      <c r="J176" s="66">
        <v>1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</row>
    <row r="177" spans="1:193" ht="22.5" customHeight="1" x14ac:dyDescent="0.5">
      <c r="A177" s="22"/>
      <c r="B177" s="17" t="s">
        <v>13</v>
      </c>
      <c r="C177" s="23">
        <f>SUM(D177:J177)</f>
        <v>2076</v>
      </c>
      <c r="D177" s="37">
        <v>303</v>
      </c>
      <c r="E177" s="37">
        <v>207</v>
      </c>
      <c r="F177" s="37">
        <v>199</v>
      </c>
      <c r="G177" s="37">
        <v>265</v>
      </c>
      <c r="H177" s="37">
        <v>263</v>
      </c>
      <c r="I177" s="37">
        <v>384</v>
      </c>
      <c r="J177" s="38">
        <v>455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</row>
    <row r="178" spans="1:193" ht="22.5" customHeight="1" x14ac:dyDescent="0.5">
      <c r="A178" s="22"/>
      <c r="B178" s="17"/>
      <c r="C178" s="39" t="s">
        <v>2</v>
      </c>
      <c r="D178" s="27">
        <f t="shared" ref="D178:J178" si="84">ROUND(D176/D177,5)</f>
        <v>3.3E-3</v>
      </c>
      <c r="E178" s="27">
        <f t="shared" si="84"/>
        <v>2.8989999999999998E-2</v>
      </c>
      <c r="F178" s="27">
        <f t="shared" si="84"/>
        <v>7.0349999999999996E-2</v>
      </c>
      <c r="G178" s="27">
        <f t="shared" si="84"/>
        <v>8.6790000000000006E-2</v>
      </c>
      <c r="H178" s="27">
        <f t="shared" si="84"/>
        <v>4.5629999999999997E-2</v>
      </c>
      <c r="I178" s="27">
        <f t="shared" si="84"/>
        <v>1.5630000000000002E-2</v>
      </c>
      <c r="J178" s="28">
        <f t="shared" si="84"/>
        <v>2.2000000000000001E-3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</row>
    <row r="179" spans="1:193" ht="22.5" customHeight="1" x14ac:dyDescent="0.5">
      <c r="A179" s="63"/>
      <c r="B179" s="41" t="s">
        <v>14</v>
      </c>
      <c r="C179" s="42">
        <f>SUM(D179+E179+F179+G179+H179+I179+J179)</f>
        <v>1.2644499999999999</v>
      </c>
      <c r="D179" s="43">
        <f t="shared" ref="D179:J179" si="85">ROUND(D178*5,5)</f>
        <v>1.6500000000000001E-2</v>
      </c>
      <c r="E179" s="43">
        <f t="shared" si="85"/>
        <v>0.14495</v>
      </c>
      <c r="F179" s="43">
        <f t="shared" si="85"/>
        <v>0.35175000000000001</v>
      </c>
      <c r="G179" s="43">
        <f t="shared" si="85"/>
        <v>0.43395</v>
      </c>
      <c r="H179" s="43">
        <f t="shared" si="85"/>
        <v>0.22814999999999999</v>
      </c>
      <c r="I179" s="43">
        <f t="shared" si="85"/>
        <v>7.8149999999999997E-2</v>
      </c>
      <c r="J179" s="44">
        <f t="shared" si="85"/>
        <v>1.0999999999999999E-2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</row>
    <row r="180" spans="1:193" ht="22.5" customHeight="1" x14ac:dyDescent="0.5">
      <c r="A180" s="83" t="s">
        <v>59</v>
      </c>
      <c r="B180" s="34" t="s">
        <v>12</v>
      </c>
      <c r="C180" s="18">
        <f>D180+E180+F180+G180+H180+I180+J180</f>
        <v>50</v>
      </c>
      <c r="D180" s="65">
        <v>4</v>
      </c>
      <c r="E180" s="65">
        <v>2</v>
      </c>
      <c r="F180" s="65">
        <v>13</v>
      </c>
      <c r="G180" s="65">
        <v>17</v>
      </c>
      <c r="H180" s="65">
        <v>11</v>
      </c>
      <c r="I180" s="65">
        <v>2</v>
      </c>
      <c r="J180" s="66">
        <v>1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</row>
    <row r="181" spans="1:193" ht="22.5" customHeight="1" x14ac:dyDescent="0.5">
      <c r="A181" s="22"/>
      <c r="B181" s="17" t="s">
        <v>13</v>
      </c>
      <c r="C181" s="23">
        <f>SUM(D181:J181)</f>
        <v>2225</v>
      </c>
      <c r="D181" s="37">
        <v>280</v>
      </c>
      <c r="E181" s="37">
        <v>270</v>
      </c>
      <c r="F181" s="37">
        <v>230</v>
      </c>
      <c r="G181" s="37">
        <v>233</v>
      </c>
      <c r="H181" s="37">
        <v>305</v>
      </c>
      <c r="I181" s="37">
        <v>409</v>
      </c>
      <c r="J181" s="38">
        <v>498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</row>
    <row r="182" spans="1:193" ht="22.5" customHeight="1" x14ac:dyDescent="0.5">
      <c r="A182" s="22"/>
      <c r="B182" s="17"/>
      <c r="C182" s="39" t="s">
        <v>2</v>
      </c>
      <c r="D182" s="27">
        <f t="shared" ref="D182:J182" si="86">ROUND(D180/D181,5)</f>
        <v>1.4290000000000001E-2</v>
      </c>
      <c r="E182" s="27">
        <f t="shared" si="86"/>
        <v>7.4099999999999999E-3</v>
      </c>
      <c r="F182" s="27">
        <f t="shared" si="86"/>
        <v>5.6520000000000001E-2</v>
      </c>
      <c r="G182" s="27">
        <f t="shared" si="86"/>
        <v>7.2959999999999997E-2</v>
      </c>
      <c r="H182" s="27">
        <f t="shared" si="86"/>
        <v>3.6069999999999998E-2</v>
      </c>
      <c r="I182" s="27">
        <f t="shared" si="86"/>
        <v>4.8900000000000002E-3</v>
      </c>
      <c r="J182" s="28">
        <f t="shared" si="86"/>
        <v>2.0100000000000001E-3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</row>
    <row r="183" spans="1:193" ht="22.5" customHeight="1" x14ac:dyDescent="0.5">
      <c r="A183" s="63"/>
      <c r="B183" s="41" t="s">
        <v>14</v>
      </c>
      <c r="C183" s="42">
        <f>SUM(D183+E183+F183+G183+H183+I183+J183)</f>
        <v>0.97075</v>
      </c>
      <c r="D183" s="43">
        <f t="shared" ref="D183:J183" si="87">ROUND(D182*5,5)</f>
        <v>7.145E-2</v>
      </c>
      <c r="E183" s="43">
        <f t="shared" si="87"/>
        <v>3.705E-2</v>
      </c>
      <c r="F183" s="43">
        <f t="shared" si="87"/>
        <v>0.28260000000000002</v>
      </c>
      <c r="G183" s="43">
        <f t="shared" si="87"/>
        <v>0.36480000000000001</v>
      </c>
      <c r="H183" s="43">
        <f t="shared" si="87"/>
        <v>0.18035000000000001</v>
      </c>
      <c r="I183" s="43">
        <f t="shared" si="87"/>
        <v>2.445E-2</v>
      </c>
      <c r="J183" s="44">
        <f t="shared" si="87"/>
        <v>1.005E-2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</row>
    <row r="184" spans="1:193" ht="22.5" customHeight="1" x14ac:dyDescent="0.5">
      <c r="A184" s="33" t="s">
        <v>60</v>
      </c>
      <c r="B184" s="34" t="s">
        <v>12</v>
      </c>
      <c r="C184" s="18">
        <f>D184+E184+F184+G184+H184+I184+J184</f>
        <v>25</v>
      </c>
      <c r="D184" s="65">
        <v>1</v>
      </c>
      <c r="E184" s="65">
        <v>3</v>
      </c>
      <c r="F184" s="65">
        <v>7</v>
      </c>
      <c r="G184" s="65">
        <v>7</v>
      </c>
      <c r="H184" s="65">
        <v>6</v>
      </c>
      <c r="I184" s="64">
        <v>1</v>
      </c>
      <c r="J184" s="66" t="s">
        <v>93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</row>
    <row r="185" spans="1:193" ht="22.5" customHeight="1" x14ac:dyDescent="0.5">
      <c r="A185" s="22"/>
      <c r="B185" s="17" t="s">
        <v>13</v>
      </c>
      <c r="C185" s="23">
        <f>SUM(D185:J185)</f>
        <v>1089</v>
      </c>
      <c r="D185" s="37">
        <v>139</v>
      </c>
      <c r="E185" s="37">
        <v>131</v>
      </c>
      <c r="F185" s="37">
        <v>138</v>
      </c>
      <c r="G185" s="37">
        <v>143</v>
      </c>
      <c r="H185" s="37">
        <v>143</v>
      </c>
      <c r="I185" s="37">
        <v>196</v>
      </c>
      <c r="J185" s="38">
        <v>199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</row>
    <row r="186" spans="1:193" ht="22.5" customHeight="1" x14ac:dyDescent="0.65">
      <c r="A186" s="70"/>
      <c r="B186" s="17"/>
      <c r="C186" s="39"/>
      <c r="D186" s="27">
        <f t="shared" ref="D186:J186" si="88">ROUND(D184/D185,5)</f>
        <v>7.1900000000000002E-3</v>
      </c>
      <c r="E186" s="27">
        <f t="shared" si="88"/>
        <v>2.29E-2</v>
      </c>
      <c r="F186" s="27">
        <f t="shared" si="88"/>
        <v>5.0720000000000001E-2</v>
      </c>
      <c r="G186" s="27">
        <f t="shared" si="88"/>
        <v>4.895E-2</v>
      </c>
      <c r="H186" s="27">
        <f t="shared" si="88"/>
        <v>4.1959999999999997E-2</v>
      </c>
      <c r="I186" s="27">
        <f t="shared" si="88"/>
        <v>5.1000000000000004E-3</v>
      </c>
      <c r="J186" s="28">
        <f t="shared" si="88"/>
        <v>0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</row>
    <row r="187" spans="1:193" ht="22.5" customHeight="1" x14ac:dyDescent="0.65">
      <c r="A187" s="70"/>
      <c r="B187" s="29" t="s">
        <v>14</v>
      </c>
      <c r="C187" s="30">
        <f>SUM(D187+E187+F187+G187+H187+I187+J187)</f>
        <v>0.8841</v>
      </c>
      <c r="D187" s="71">
        <f t="shared" ref="D187:J187" si="89">ROUND(D186*5,5)</f>
        <v>3.5950000000000003E-2</v>
      </c>
      <c r="E187" s="43">
        <f t="shared" si="89"/>
        <v>0.1145</v>
      </c>
      <c r="F187" s="43">
        <f t="shared" si="89"/>
        <v>0.25359999999999999</v>
      </c>
      <c r="G187" s="43">
        <f t="shared" si="89"/>
        <v>0.24475</v>
      </c>
      <c r="H187" s="43">
        <f t="shared" si="89"/>
        <v>0.20979999999999999</v>
      </c>
      <c r="I187" s="43">
        <f t="shared" si="89"/>
        <v>2.5499999999999998E-2</v>
      </c>
      <c r="J187" s="44">
        <f t="shared" si="89"/>
        <v>0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</row>
    <row r="188" spans="1:193" ht="22.5" customHeight="1" x14ac:dyDescent="0.5">
      <c r="A188" s="33" t="s">
        <v>61</v>
      </c>
      <c r="B188" s="34" t="s">
        <v>12</v>
      </c>
      <c r="C188" s="18">
        <f>D188+E188+F188+G188+H188+I188+J188</f>
        <v>101</v>
      </c>
      <c r="D188" s="65">
        <v>4</v>
      </c>
      <c r="E188" s="65">
        <v>10</v>
      </c>
      <c r="F188" s="65">
        <v>30</v>
      </c>
      <c r="G188" s="65">
        <v>32</v>
      </c>
      <c r="H188" s="65">
        <v>21</v>
      </c>
      <c r="I188" s="65">
        <v>4</v>
      </c>
      <c r="J188" s="66" t="s">
        <v>93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</row>
    <row r="189" spans="1:193" ht="22.5" customHeight="1" x14ac:dyDescent="0.5">
      <c r="A189" s="22"/>
      <c r="B189" s="17" t="s">
        <v>13</v>
      </c>
      <c r="C189" s="23">
        <f>SUM(D189:J189)</f>
        <v>3763</v>
      </c>
      <c r="D189" s="37">
        <v>456</v>
      </c>
      <c r="E189" s="37">
        <v>455</v>
      </c>
      <c r="F189" s="37">
        <v>369</v>
      </c>
      <c r="G189" s="37">
        <v>490</v>
      </c>
      <c r="H189" s="37">
        <v>585</v>
      </c>
      <c r="I189" s="37">
        <v>616</v>
      </c>
      <c r="J189" s="38">
        <v>792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</row>
    <row r="190" spans="1:193" ht="22.5" customHeight="1" x14ac:dyDescent="0.5">
      <c r="A190" s="22"/>
      <c r="B190" s="17"/>
      <c r="C190" s="39"/>
      <c r="D190" s="27">
        <f t="shared" ref="D190:J190" si="90">ROUND(D188/D189,5)</f>
        <v>8.77E-3</v>
      </c>
      <c r="E190" s="27">
        <f t="shared" si="90"/>
        <v>2.198E-2</v>
      </c>
      <c r="F190" s="27">
        <f t="shared" si="90"/>
        <v>8.1299999999999997E-2</v>
      </c>
      <c r="G190" s="27">
        <f t="shared" si="90"/>
        <v>6.5310000000000007E-2</v>
      </c>
      <c r="H190" s="27">
        <f t="shared" si="90"/>
        <v>3.5900000000000001E-2</v>
      </c>
      <c r="I190" s="27">
        <f t="shared" si="90"/>
        <v>6.4900000000000001E-3</v>
      </c>
      <c r="J190" s="28">
        <f t="shared" si="90"/>
        <v>0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</row>
    <row r="191" spans="1:193" ht="22.5" customHeight="1" x14ac:dyDescent="0.5">
      <c r="A191" s="63"/>
      <c r="B191" s="41" t="s">
        <v>14</v>
      </c>
      <c r="C191" s="42">
        <f>SUM(D191+E191+F191+G191+H191+I191+J191)</f>
        <v>1.0987500000000001</v>
      </c>
      <c r="D191" s="43">
        <f t="shared" ref="D191:J191" si="91">ROUND(D190*5,5)</f>
        <v>4.385E-2</v>
      </c>
      <c r="E191" s="43">
        <f t="shared" si="91"/>
        <v>0.1099</v>
      </c>
      <c r="F191" s="43">
        <f t="shared" si="91"/>
        <v>0.40649999999999997</v>
      </c>
      <c r="G191" s="43">
        <f t="shared" si="91"/>
        <v>0.32655000000000001</v>
      </c>
      <c r="H191" s="43">
        <f t="shared" si="91"/>
        <v>0.17949999999999999</v>
      </c>
      <c r="I191" s="43">
        <f t="shared" si="91"/>
        <v>3.245E-2</v>
      </c>
      <c r="J191" s="44">
        <f t="shared" si="91"/>
        <v>0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</row>
    <row r="192" spans="1:193" ht="22.5" customHeight="1" x14ac:dyDescent="0.5">
      <c r="A192" s="33" t="s">
        <v>62</v>
      </c>
      <c r="B192" s="34" t="s">
        <v>12</v>
      </c>
      <c r="C192" s="18">
        <f>D192+E192+F192+G192+H192+I192+J192</f>
        <v>61</v>
      </c>
      <c r="D192" s="68">
        <v>1</v>
      </c>
      <c r="E192" s="68">
        <v>4</v>
      </c>
      <c r="F192" s="68">
        <v>11</v>
      </c>
      <c r="G192" s="68">
        <v>16</v>
      </c>
      <c r="H192" s="68">
        <v>23</v>
      </c>
      <c r="I192" s="72">
        <v>6</v>
      </c>
      <c r="J192" s="69" t="s">
        <v>93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</row>
    <row r="193" spans="1:193" ht="22.5" customHeight="1" x14ac:dyDescent="0.5">
      <c r="A193" s="22"/>
      <c r="B193" s="17" t="s">
        <v>13</v>
      </c>
      <c r="C193" s="23">
        <f>SUM(D193:J193)</f>
        <v>2145</v>
      </c>
      <c r="D193" s="37">
        <v>271</v>
      </c>
      <c r="E193" s="37">
        <v>199</v>
      </c>
      <c r="F193" s="37">
        <v>177</v>
      </c>
      <c r="G193" s="37">
        <v>241</v>
      </c>
      <c r="H193" s="37">
        <v>347</v>
      </c>
      <c r="I193" s="37">
        <v>457</v>
      </c>
      <c r="J193" s="38">
        <v>453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</row>
    <row r="194" spans="1:193" ht="22.5" customHeight="1" x14ac:dyDescent="0.5">
      <c r="A194" s="22"/>
      <c r="B194" s="17"/>
      <c r="C194" s="39"/>
      <c r="D194" s="27">
        <f t="shared" ref="D194:J194" si="92">ROUND(D192/D193,5)</f>
        <v>3.6900000000000001E-3</v>
      </c>
      <c r="E194" s="27">
        <f t="shared" si="92"/>
        <v>2.01E-2</v>
      </c>
      <c r="F194" s="27">
        <f t="shared" si="92"/>
        <v>6.2149999999999997E-2</v>
      </c>
      <c r="G194" s="27">
        <f t="shared" si="92"/>
        <v>6.6390000000000005E-2</v>
      </c>
      <c r="H194" s="27">
        <f t="shared" si="92"/>
        <v>6.6280000000000006E-2</v>
      </c>
      <c r="I194" s="27">
        <f t="shared" si="92"/>
        <v>1.3129999999999999E-2</v>
      </c>
      <c r="J194" s="28">
        <f t="shared" si="92"/>
        <v>0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</row>
    <row r="195" spans="1:193" ht="22.5" customHeight="1" x14ac:dyDescent="0.5">
      <c r="A195" s="63"/>
      <c r="B195" s="41" t="s">
        <v>14</v>
      </c>
      <c r="C195" s="42">
        <f>SUM(D195+E195+F195+G195+H195+I195+J195)</f>
        <v>1.1587000000000001</v>
      </c>
      <c r="D195" s="43">
        <f t="shared" ref="D195:J195" si="93">ROUND(D194*5,5)</f>
        <v>1.8450000000000001E-2</v>
      </c>
      <c r="E195" s="43">
        <f t="shared" si="93"/>
        <v>0.10050000000000001</v>
      </c>
      <c r="F195" s="43">
        <f t="shared" si="93"/>
        <v>0.31075000000000003</v>
      </c>
      <c r="G195" s="43">
        <f t="shared" si="93"/>
        <v>0.33195000000000002</v>
      </c>
      <c r="H195" s="43">
        <f t="shared" si="93"/>
        <v>0.33139999999999997</v>
      </c>
      <c r="I195" s="43">
        <f t="shared" si="93"/>
        <v>6.565E-2</v>
      </c>
      <c r="J195" s="44">
        <f t="shared" si="93"/>
        <v>0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</row>
    <row r="196" spans="1:193" ht="22.5" customHeight="1" x14ac:dyDescent="0.5">
      <c r="A196" s="33" t="s">
        <v>63</v>
      </c>
      <c r="B196" s="34" t="s">
        <v>12</v>
      </c>
      <c r="C196" s="18">
        <f>D196+E196+F196+G196+H196+I196+J196</f>
        <v>32</v>
      </c>
      <c r="D196" s="65" t="s">
        <v>93</v>
      </c>
      <c r="E196" s="65">
        <v>1</v>
      </c>
      <c r="F196" s="65">
        <v>9</v>
      </c>
      <c r="G196" s="65">
        <v>12</v>
      </c>
      <c r="H196" s="65">
        <v>7</v>
      </c>
      <c r="I196" s="65">
        <v>3</v>
      </c>
      <c r="J196" s="66" t="s">
        <v>93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</row>
    <row r="197" spans="1:193" ht="22.5" customHeight="1" x14ac:dyDescent="0.5">
      <c r="A197" s="22"/>
      <c r="B197" s="17" t="s">
        <v>13</v>
      </c>
      <c r="C197" s="23">
        <f>SUM(D197:J197)</f>
        <v>1031</v>
      </c>
      <c r="D197" s="37">
        <v>138</v>
      </c>
      <c r="E197" s="37">
        <v>126</v>
      </c>
      <c r="F197" s="37">
        <v>105</v>
      </c>
      <c r="G197" s="37">
        <v>129</v>
      </c>
      <c r="H197" s="37">
        <v>149</v>
      </c>
      <c r="I197" s="37">
        <v>195</v>
      </c>
      <c r="J197" s="38">
        <v>189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</row>
    <row r="198" spans="1:193" ht="22.5" customHeight="1" x14ac:dyDescent="0.5">
      <c r="A198" s="22"/>
      <c r="B198" s="17"/>
      <c r="C198" s="39" t="s">
        <v>2</v>
      </c>
      <c r="D198" s="27">
        <f t="shared" ref="D198:J198" si="94">ROUND(D196/D197,5)</f>
        <v>0</v>
      </c>
      <c r="E198" s="27">
        <f t="shared" si="94"/>
        <v>7.9399999999999991E-3</v>
      </c>
      <c r="F198" s="27">
        <f t="shared" si="94"/>
        <v>8.5709999999999995E-2</v>
      </c>
      <c r="G198" s="27">
        <f t="shared" si="94"/>
        <v>9.3020000000000005E-2</v>
      </c>
      <c r="H198" s="27">
        <f t="shared" si="94"/>
        <v>4.6980000000000001E-2</v>
      </c>
      <c r="I198" s="27">
        <f t="shared" si="94"/>
        <v>1.538E-2</v>
      </c>
      <c r="J198" s="28">
        <f t="shared" si="94"/>
        <v>0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</row>
    <row r="199" spans="1:193" ht="22.5" customHeight="1" x14ac:dyDescent="0.5">
      <c r="A199" s="22"/>
      <c r="B199" s="29" t="s">
        <v>14</v>
      </c>
      <c r="C199" s="30">
        <f>SUM(D199+E199+F199+G199+H199+I199+J199)</f>
        <v>1.24515</v>
      </c>
      <c r="D199" s="31">
        <f t="shared" ref="D199:J199" si="95">ROUND(D198*5,5)</f>
        <v>0</v>
      </c>
      <c r="E199" s="31">
        <f t="shared" si="95"/>
        <v>3.9699999999999999E-2</v>
      </c>
      <c r="F199" s="31">
        <f t="shared" si="95"/>
        <v>0.42854999999999999</v>
      </c>
      <c r="G199" s="31">
        <f t="shared" si="95"/>
        <v>0.46510000000000001</v>
      </c>
      <c r="H199" s="31">
        <f t="shared" si="95"/>
        <v>0.2349</v>
      </c>
      <c r="I199" s="31">
        <f t="shared" si="95"/>
        <v>7.6899999999999996E-2</v>
      </c>
      <c r="J199" s="32">
        <f t="shared" si="95"/>
        <v>0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</row>
    <row r="200" spans="1:193" ht="22.5" customHeight="1" x14ac:dyDescent="0.5">
      <c r="A200" s="33" t="s">
        <v>64</v>
      </c>
      <c r="B200" s="34" t="s">
        <v>12</v>
      </c>
      <c r="C200" s="18">
        <f>D200+E200+F200+G200+H200+I200+J200</f>
        <v>53</v>
      </c>
      <c r="D200" s="68">
        <v>1</v>
      </c>
      <c r="E200" s="68">
        <v>2</v>
      </c>
      <c r="F200" s="68">
        <v>17</v>
      </c>
      <c r="G200" s="68">
        <v>15</v>
      </c>
      <c r="H200" s="68">
        <v>14</v>
      </c>
      <c r="I200" s="68">
        <v>4</v>
      </c>
      <c r="J200" s="69" t="s">
        <v>93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</row>
    <row r="201" spans="1:193" ht="22.5" customHeight="1" x14ac:dyDescent="0.5">
      <c r="A201" s="22"/>
      <c r="B201" s="17" t="s">
        <v>13</v>
      </c>
      <c r="C201" s="23">
        <f>SUM(D201:J201)</f>
        <v>2397</v>
      </c>
      <c r="D201" s="37">
        <v>345</v>
      </c>
      <c r="E201" s="37">
        <v>319</v>
      </c>
      <c r="F201" s="37">
        <v>231</v>
      </c>
      <c r="G201" s="37">
        <v>247</v>
      </c>
      <c r="H201" s="37">
        <v>349</v>
      </c>
      <c r="I201" s="37">
        <v>412</v>
      </c>
      <c r="J201" s="38">
        <v>494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</row>
    <row r="202" spans="1:193" ht="22.5" customHeight="1" x14ac:dyDescent="0.5">
      <c r="A202" s="22"/>
      <c r="B202" s="17"/>
      <c r="C202" s="39"/>
      <c r="D202" s="27">
        <f t="shared" ref="D202:J202" si="96">ROUND(D200/D201,5)</f>
        <v>2.8999999999999998E-3</v>
      </c>
      <c r="E202" s="27">
        <f t="shared" si="96"/>
        <v>6.2700000000000004E-3</v>
      </c>
      <c r="F202" s="27">
        <f t="shared" si="96"/>
        <v>7.3590000000000003E-2</v>
      </c>
      <c r="G202" s="27">
        <f t="shared" si="96"/>
        <v>6.0729999999999999E-2</v>
      </c>
      <c r="H202" s="27">
        <f t="shared" si="96"/>
        <v>4.011E-2</v>
      </c>
      <c r="I202" s="27">
        <f t="shared" si="96"/>
        <v>9.7099999999999999E-3</v>
      </c>
      <c r="J202" s="28">
        <f t="shared" si="96"/>
        <v>0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</row>
    <row r="203" spans="1:193" ht="22.5" customHeight="1" x14ac:dyDescent="0.5">
      <c r="A203" s="22"/>
      <c r="B203" s="29" t="s">
        <v>14</v>
      </c>
      <c r="C203" s="30">
        <f>SUM(D203+E203+F203+G203+H203+I203+J203)</f>
        <v>0.96654999999999991</v>
      </c>
      <c r="D203" s="31">
        <f t="shared" ref="D203:J203" si="97">ROUND(D202*5,5)</f>
        <v>1.4500000000000001E-2</v>
      </c>
      <c r="E203" s="31">
        <f t="shared" si="97"/>
        <v>3.1350000000000003E-2</v>
      </c>
      <c r="F203" s="31">
        <f t="shared" si="97"/>
        <v>0.36795</v>
      </c>
      <c r="G203" s="31">
        <f t="shared" si="97"/>
        <v>0.30364999999999998</v>
      </c>
      <c r="H203" s="31">
        <f t="shared" si="97"/>
        <v>0.20055000000000001</v>
      </c>
      <c r="I203" s="31">
        <f t="shared" si="97"/>
        <v>4.8550000000000003E-2</v>
      </c>
      <c r="J203" s="32">
        <f t="shared" si="97"/>
        <v>0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</row>
    <row r="204" spans="1:193" ht="22.5" customHeight="1" x14ac:dyDescent="0.5">
      <c r="A204" s="33" t="s">
        <v>65</v>
      </c>
      <c r="B204" s="34" t="s">
        <v>12</v>
      </c>
      <c r="C204" s="18">
        <f>D204+E204+F204+G204+H204+I204+J204</f>
        <v>32</v>
      </c>
      <c r="D204" s="68" t="s">
        <v>93</v>
      </c>
      <c r="E204" s="68">
        <v>4</v>
      </c>
      <c r="F204" s="68">
        <v>6</v>
      </c>
      <c r="G204" s="68">
        <v>8</v>
      </c>
      <c r="H204" s="68">
        <v>13</v>
      </c>
      <c r="I204" s="68" t="s">
        <v>93</v>
      </c>
      <c r="J204" s="69">
        <v>1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</row>
    <row r="205" spans="1:193" ht="22.5" customHeight="1" x14ac:dyDescent="0.5">
      <c r="A205" s="22"/>
      <c r="B205" s="17" t="s">
        <v>13</v>
      </c>
      <c r="C205" s="23">
        <f>SUM(D205:J205)</f>
        <v>1576</v>
      </c>
      <c r="D205" s="37">
        <v>176</v>
      </c>
      <c r="E205" s="37">
        <v>162</v>
      </c>
      <c r="F205" s="37">
        <v>162</v>
      </c>
      <c r="G205" s="37">
        <v>218</v>
      </c>
      <c r="H205" s="37">
        <v>247</v>
      </c>
      <c r="I205" s="37">
        <v>284</v>
      </c>
      <c r="J205" s="38">
        <v>327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</row>
    <row r="206" spans="1:193" ht="22.5" customHeight="1" x14ac:dyDescent="0.5">
      <c r="A206" s="22"/>
      <c r="B206" s="17"/>
      <c r="C206" s="39" t="s">
        <v>2</v>
      </c>
      <c r="D206" s="27">
        <f t="shared" ref="D206:J206" si="98">ROUND(D204/D205,5)</f>
        <v>0</v>
      </c>
      <c r="E206" s="27">
        <f t="shared" si="98"/>
        <v>2.469E-2</v>
      </c>
      <c r="F206" s="27">
        <f t="shared" si="98"/>
        <v>3.7039999999999997E-2</v>
      </c>
      <c r="G206" s="27">
        <f t="shared" si="98"/>
        <v>3.6700000000000003E-2</v>
      </c>
      <c r="H206" s="27">
        <f t="shared" si="98"/>
        <v>5.2630000000000003E-2</v>
      </c>
      <c r="I206" s="27">
        <f t="shared" si="98"/>
        <v>0</v>
      </c>
      <c r="J206" s="28">
        <f t="shared" si="98"/>
        <v>3.0599999999999998E-3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</row>
    <row r="207" spans="1:193" ht="22.5" customHeight="1" x14ac:dyDescent="0.5">
      <c r="A207" s="63"/>
      <c r="B207" s="41" t="s">
        <v>14</v>
      </c>
      <c r="C207" s="42">
        <f>SUM(D207+E207+F207+G207+H207+I207+J207)</f>
        <v>0.77059999999999995</v>
      </c>
      <c r="D207" s="43">
        <f t="shared" ref="D207:J207" si="99">ROUND(D206*5,5)</f>
        <v>0</v>
      </c>
      <c r="E207" s="43">
        <f t="shared" si="99"/>
        <v>0.12345</v>
      </c>
      <c r="F207" s="43">
        <f t="shared" si="99"/>
        <v>0.1852</v>
      </c>
      <c r="G207" s="43">
        <f t="shared" si="99"/>
        <v>0.1835</v>
      </c>
      <c r="H207" s="43">
        <f t="shared" si="99"/>
        <v>0.26315</v>
      </c>
      <c r="I207" s="43">
        <f t="shared" si="99"/>
        <v>0</v>
      </c>
      <c r="J207" s="44">
        <f t="shared" si="99"/>
        <v>1.5299999999999999E-2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</row>
    <row r="208" spans="1:193" ht="22.5" customHeight="1" x14ac:dyDescent="0.5">
      <c r="A208" s="33" t="s">
        <v>66</v>
      </c>
      <c r="B208" s="34" t="s">
        <v>12</v>
      </c>
      <c r="C208" s="18">
        <f>D208+E208+F208+G208+H208+I208+J208</f>
        <v>19</v>
      </c>
      <c r="D208" s="65" t="s">
        <v>93</v>
      </c>
      <c r="E208" s="65">
        <v>4</v>
      </c>
      <c r="F208" s="65">
        <v>6</v>
      </c>
      <c r="G208" s="65">
        <v>5</v>
      </c>
      <c r="H208" s="65">
        <v>3</v>
      </c>
      <c r="I208" s="65">
        <v>1</v>
      </c>
      <c r="J208" s="66" t="s">
        <v>93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</row>
    <row r="209" spans="1:193" ht="22.5" customHeight="1" x14ac:dyDescent="0.5">
      <c r="A209" s="22"/>
      <c r="B209" s="17" t="s">
        <v>13</v>
      </c>
      <c r="C209" s="23">
        <f>SUM(D209:J209)</f>
        <v>924</v>
      </c>
      <c r="D209" s="37">
        <v>135</v>
      </c>
      <c r="E209" s="37">
        <v>117</v>
      </c>
      <c r="F209" s="37">
        <v>100</v>
      </c>
      <c r="G209" s="37">
        <v>102</v>
      </c>
      <c r="H209" s="37">
        <v>103</v>
      </c>
      <c r="I209" s="37">
        <v>164</v>
      </c>
      <c r="J209" s="38">
        <v>203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</row>
    <row r="210" spans="1:193" ht="22.5" customHeight="1" x14ac:dyDescent="0.5">
      <c r="A210" s="22"/>
      <c r="B210" s="17"/>
      <c r="C210" s="39"/>
      <c r="D210" s="27">
        <f t="shared" ref="D210:J210" si="100">ROUND(D208/D209,5)</f>
        <v>0</v>
      </c>
      <c r="E210" s="27">
        <f t="shared" si="100"/>
        <v>3.4189999999999998E-2</v>
      </c>
      <c r="F210" s="27">
        <f t="shared" si="100"/>
        <v>0.06</v>
      </c>
      <c r="G210" s="27">
        <f t="shared" si="100"/>
        <v>4.9020000000000001E-2</v>
      </c>
      <c r="H210" s="27">
        <f t="shared" si="100"/>
        <v>2.913E-2</v>
      </c>
      <c r="I210" s="27">
        <f t="shared" si="100"/>
        <v>6.1000000000000004E-3</v>
      </c>
      <c r="J210" s="28">
        <f t="shared" si="100"/>
        <v>0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</row>
    <row r="211" spans="1:193" ht="22.5" customHeight="1" x14ac:dyDescent="0.5">
      <c r="A211" s="63"/>
      <c r="B211" s="41" t="s">
        <v>14</v>
      </c>
      <c r="C211" s="42">
        <f>SUM(D211+E211+F211+G211+H211+I211+J211)</f>
        <v>0.89219999999999988</v>
      </c>
      <c r="D211" s="43">
        <f t="shared" ref="D211:J211" si="101">ROUND(D210*5,5)</f>
        <v>0</v>
      </c>
      <c r="E211" s="43">
        <f t="shared" si="101"/>
        <v>0.17094999999999999</v>
      </c>
      <c r="F211" s="43">
        <f t="shared" si="101"/>
        <v>0.3</v>
      </c>
      <c r="G211" s="43">
        <f t="shared" si="101"/>
        <v>0.24510000000000001</v>
      </c>
      <c r="H211" s="43">
        <f t="shared" si="101"/>
        <v>0.14565</v>
      </c>
      <c r="I211" s="43">
        <f t="shared" si="101"/>
        <v>3.0499999999999999E-2</v>
      </c>
      <c r="J211" s="44">
        <f t="shared" si="101"/>
        <v>0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</row>
    <row r="212" spans="1:193" ht="22.5" customHeight="1" x14ac:dyDescent="0.5">
      <c r="A212" s="33" t="s">
        <v>67</v>
      </c>
      <c r="B212" s="34" t="s">
        <v>12</v>
      </c>
      <c r="C212" s="18">
        <f>D212+E212+F212+G212+H212+I212+J212</f>
        <v>22</v>
      </c>
      <c r="D212" s="65">
        <v>1</v>
      </c>
      <c r="E212" s="65">
        <v>1</v>
      </c>
      <c r="F212" s="65">
        <v>8</v>
      </c>
      <c r="G212" s="65">
        <v>8</v>
      </c>
      <c r="H212" s="65">
        <v>2</v>
      </c>
      <c r="I212" s="64">
        <v>2</v>
      </c>
      <c r="J212" s="66" t="s">
        <v>93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</row>
    <row r="213" spans="1:193" ht="22.5" customHeight="1" x14ac:dyDescent="0.5">
      <c r="A213" s="22"/>
      <c r="B213" s="17" t="s">
        <v>13</v>
      </c>
      <c r="C213" s="23">
        <f>SUM(D213:J213)</f>
        <v>1054</v>
      </c>
      <c r="D213" s="37">
        <v>154</v>
      </c>
      <c r="E213" s="37">
        <v>104</v>
      </c>
      <c r="F213" s="37">
        <v>136</v>
      </c>
      <c r="G213" s="37">
        <v>124</v>
      </c>
      <c r="H213" s="37">
        <v>146</v>
      </c>
      <c r="I213" s="37">
        <v>171</v>
      </c>
      <c r="J213" s="38">
        <v>219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</row>
    <row r="214" spans="1:193" ht="22.5" customHeight="1" x14ac:dyDescent="0.5">
      <c r="A214" s="22"/>
      <c r="B214" s="17"/>
      <c r="C214" s="39" t="s">
        <v>2</v>
      </c>
      <c r="D214" s="27">
        <f t="shared" ref="D214:J214" si="102">ROUND(D212/D213,5)</f>
        <v>6.4900000000000001E-3</v>
      </c>
      <c r="E214" s="27">
        <f t="shared" si="102"/>
        <v>9.6200000000000001E-3</v>
      </c>
      <c r="F214" s="27">
        <f t="shared" si="102"/>
        <v>5.8819999999999997E-2</v>
      </c>
      <c r="G214" s="27">
        <f t="shared" si="102"/>
        <v>6.4519999999999994E-2</v>
      </c>
      <c r="H214" s="27">
        <f t="shared" si="102"/>
        <v>1.37E-2</v>
      </c>
      <c r="I214" s="27">
        <f t="shared" si="102"/>
        <v>1.17E-2</v>
      </c>
      <c r="J214" s="28">
        <f t="shared" si="102"/>
        <v>0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</row>
    <row r="215" spans="1:193" ht="22.5" customHeight="1" x14ac:dyDescent="0.5">
      <c r="A215" s="63"/>
      <c r="B215" s="41" t="s">
        <v>14</v>
      </c>
      <c r="C215" s="42">
        <f>SUM(D215+E215+F215+G215+H215+I215+J215)</f>
        <v>0.82424999999999993</v>
      </c>
      <c r="D215" s="43">
        <f t="shared" ref="D215:J215" si="103">ROUND(D214*5,5)</f>
        <v>3.245E-2</v>
      </c>
      <c r="E215" s="43">
        <f t="shared" si="103"/>
        <v>4.8099999999999997E-2</v>
      </c>
      <c r="F215" s="43">
        <f t="shared" si="103"/>
        <v>0.29409999999999997</v>
      </c>
      <c r="G215" s="43">
        <f t="shared" si="103"/>
        <v>0.3226</v>
      </c>
      <c r="H215" s="43">
        <f t="shared" si="103"/>
        <v>6.8500000000000005E-2</v>
      </c>
      <c r="I215" s="43">
        <f t="shared" si="103"/>
        <v>5.8500000000000003E-2</v>
      </c>
      <c r="J215" s="44">
        <f t="shared" si="103"/>
        <v>0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</row>
    <row r="216" spans="1:193" ht="22.5" customHeight="1" x14ac:dyDescent="0.5">
      <c r="A216" s="33" t="s">
        <v>68</v>
      </c>
      <c r="B216" s="34" t="s">
        <v>12</v>
      </c>
      <c r="C216" s="18">
        <f>D216+E216+F216+G216+H216+I216+J216</f>
        <v>18</v>
      </c>
      <c r="D216" s="64">
        <v>1</v>
      </c>
      <c r="E216" s="65">
        <v>5</v>
      </c>
      <c r="F216" s="65">
        <v>4</v>
      </c>
      <c r="G216" s="65">
        <v>2</v>
      </c>
      <c r="H216" s="65">
        <v>5</v>
      </c>
      <c r="I216" s="65">
        <v>1</v>
      </c>
      <c r="J216" s="66" t="s">
        <v>93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</row>
    <row r="217" spans="1:193" ht="22.5" customHeight="1" x14ac:dyDescent="0.5">
      <c r="A217" s="22"/>
      <c r="B217" s="17" t="s">
        <v>13</v>
      </c>
      <c r="C217" s="23">
        <f>SUM(D217:J217)</f>
        <v>1217</v>
      </c>
      <c r="D217" s="37">
        <v>195</v>
      </c>
      <c r="E217" s="37">
        <v>147</v>
      </c>
      <c r="F217" s="37">
        <v>107</v>
      </c>
      <c r="G217" s="37">
        <v>127</v>
      </c>
      <c r="H217" s="37">
        <v>195</v>
      </c>
      <c r="I217" s="37">
        <v>225</v>
      </c>
      <c r="J217" s="38">
        <v>221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</row>
    <row r="218" spans="1:193" ht="22.5" customHeight="1" x14ac:dyDescent="0.5">
      <c r="A218" s="22"/>
      <c r="B218" s="17"/>
      <c r="C218" s="39"/>
      <c r="D218" s="27">
        <f t="shared" ref="D218:J218" si="104">ROUND(D216/D217,5)</f>
        <v>5.13E-3</v>
      </c>
      <c r="E218" s="27">
        <f t="shared" si="104"/>
        <v>3.4009999999999999E-2</v>
      </c>
      <c r="F218" s="27">
        <f t="shared" si="104"/>
        <v>3.7379999999999997E-2</v>
      </c>
      <c r="G218" s="27">
        <f t="shared" si="104"/>
        <v>1.575E-2</v>
      </c>
      <c r="H218" s="27">
        <f t="shared" si="104"/>
        <v>2.564E-2</v>
      </c>
      <c r="I218" s="27">
        <f t="shared" si="104"/>
        <v>4.4400000000000004E-3</v>
      </c>
      <c r="J218" s="28">
        <f t="shared" si="104"/>
        <v>0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</row>
    <row r="219" spans="1:193" ht="22.5" customHeight="1" x14ac:dyDescent="0.5">
      <c r="A219" s="63"/>
      <c r="B219" s="41" t="s">
        <v>14</v>
      </c>
      <c r="C219" s="42">
        <f>SUM(D219+E219+F219+G219+H219+I219+J219)</f>
        <v>0.61175000000000002</v>
      </c>
      <c r="D219" s="43">
        <f t="shared" ref="D219:J219" si="105">ROUND(D218*5,5)</f>
        <v>2.5649999999999999E-2</v>
      </c>
      <c r="E219" s="43">
        <f t="shared" si="105"/>
        <v>0.17005000000000001</v>
      </c>
      <c r="F219" s="43">
        <f t="shared" si="105"/>
        <v>0.18690000000000001</v>
      </c>
      <c r="G219" s="43">
        <f t="shared" si="105"/>
        <v>7.8750000000000001E-2</v>
      </c>
      <c r="H219" s="43">
        <f t="shared" si="105"/>
        <v>0.12820000000000001</v>
      </c>
      <c r="I219" s="43">
        <f t="shared" si="105"/>
        <v>2.2200000000000001E-2</v>
      </c>
      <c r="J219" s="44">
        <f t="shared" si="105"/>
        <v>0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</row>
    <row r="220" spans="1:193" ht="22.5" customHeight="1" x14ac:dyDescent="0.5">
      <c r="A220" s="33" t="s">
        <v>69</v>
      </c>
      <c r="B220" s="34" t="s">
        <v>12</v>
      </c>
      <c r="C220" s="18">
        <f>D220+E220+F220+G220+H220+I220+J220</f>
        <v>21</v>
      </c>
      <c r="D220" s="65">
        <v>1</v>
      </c>
      <c r="E220" s="65">
        <v>1</v>
      </c>
      <c r="F220" s="65">
        <v>4</v>
      </c>
      <c r="G220" s="65">
        <v>5</v>
      </c>
      <c r="H220" s="65">
        <v>6</v>
      </c>
      <c r="I220" s="64">
        <v>4</v>
      </c>
      <c r="J220" s="66" t="s">
        <v>93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</row>
    <row r="221" spans="1:193" ht="22.5" customHeight="1" x14ac:dyDescent="0.5">
      <c r="A221" s="22"/>
      <c r="B221" s="17" t="s">
        <v>13</v>
      </c>
      <c r="C221" s="23">
        <f>SUM(D221:J221)</f>
        <v>898</v>
      </c>
      <c r="D221" s="37">
        <v>111</v>
      </c>
      <c r="E221" s="37">
        <v>90</v>
      </c>
      <c r="F221" s="37">
        <v>80</v>
      </c>
      <c r="G221" s="37">
        <v>89</v>
      </c>
      <c r="H221" s="37">
        <v>133</v>
      </c>
      <c r="I221" s="37">
        <v>181</v>
      </c>
      <c r="J221" s="38">
        <v>214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</row>
    <row r="222" spans="1:193" ht="22.5" customHeight="1" x14ac:dyDescent="0.5">
      <c r="A222" s="22"/>
      <c r="B222" s="17"/>
      <c r="C222" s="39"/>
      <c r="D222" s="27">
        <f t="shared" ref="D222:J222" si="106">ROUND(D220/D221,5)</f>
        <v>9.0100000000000006E-3</v>
      </c>
      <c r="E222" s="27">
        <f t="shared" si="106"/>
        <v>1.111E-2</v>
      </c>
      <c r="F222" s="27">
        <f t="shared" si="106"/>
        <v>0.05</v>
      </c>
      <c r="G222" s="27">
        <f t="shared" si="106"/>
        <v>5.6180000000000001E-2</v>
      </c>
      <c r="H222" s="27">
        <f t="shared" si="106"/>
        <v>4.5109999999999997E-2</v>
      </c>
      <c r="I222" s="27">
        <f t="shared" si="106"/>
        <v>2.2100000000000002E-2</v>
      </c>
      <c r="J222" s="28">
        <f t="shared" si="106"/>
        <v>0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</row>
    <row r="223" spans="1:193" ht="22.5" customHeight="1" x14ac:dyDescent="0.5">
      <c r="A223" s="67"/>
      <c r="B223" s="41" t="s">
        <v>14</v>
      </c>
      <c r="C223" s="42">
        <f>SUM(D223+E223+F223+G223+H223+I223+J223)</f>
        <v>0.96755000000000002</v>
      </c>
      <c r="D223" s="43">
        <f t="shared" ref="D223:J223" si="107">ROUND(D222*5,5)</f>
        <v>4.505E-2</v>
      </c>
      <c r="E223" s="43">
        <f t="shared" si="107"/>
        <v>5.5550000000000002E-2</v>
      </c>
      <c r="F223" s="43">
        <f t="shared" si="107"/>
        <v>0.25</v>
      </c>
      <c r="G223" s="43">
        <f t="shared" si="107"/>
        <v>0.28089999999999998</v>
      </c>
      <c r="H223" s="43">
        <f t="shared" si="107"/>
        <v>0.22555</v>
      </c>
      <c r="I223" s="43">
        <f t="shared" si="107"/>
        <v>0.1105</v>
      </c>
      <c r="J223" s="44">
        <f t="shared" si="107"/>
        <v>0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</row>
    <row r="224" spans="1:193" ht="22.5" customHeight="1" x14ac:dyDescent="0.5">
      <c r="A224" s="22" t="s">
        <v>70</v>
      </c>
      <c r="B224" s="34" t="s">
        <v>12</v>
      </c>
      <c r="C224" s="18">
        <f>D224+E224+F224+G224+H224+I224+J224</f>
        <v>20</v>
      </c>
      <c r="D224" s="65">
        <v>1</v>
      </c>
      <c r="E224" s="65">
        <v>2</v>
      </c>
      <c r="F224" s="65">
        <v>5</v>
      </c>
      <c r="G224" s="65">
        <v>5</v>
      </c>
      <c r="H224" s="65">
        <v>5</v>
      </c>
      <c r="I224" s="65">
        <v>2</v>
      </c>
      <c r="J224" s="66" t="s">
        <v>93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</row>
    <row r="225" spans="1:193" ht="22.5" customHeight="1" x14ac:dyDescent="0.5">
      <c r="A225" s="22"/>
      <c r="B225" s="17" t="s">
        <v>13</v>
      </c>
      <c r="C225" s="23">
        <f>SUM(D225:J225)</f>
        <v>949</v>
      </c>
      <c r="D225" s="37">
        <v>127</v>
      </c>
      <c r="E225" s="37">
        <v>125</v>
      </c>
      <c r="F225" s="37">
        <v>92</v>
      </c>
      <c r="G225" s="37">
        <v>94</v>
      </c>
      <c r="H225" s="37">
        <v>137</v>
      </c>
      <c r="I225" s="37">
        <v>175</v>
      </c>
      <c r="J225" s="38">
        <v>199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</row>
    <row r="226" spans="1:193" ht="22.5" customHeight="1" x14ac:dyDescent="0.5">
      <c r="A226" s="22"/>
      <c r="B226" s="17"/>
      <c r="C226" s="39" t="s">
        <v>2</v>
      </c>
      <c r="D226" s="27">
        <f t="shared" ref="D226:J226" si="108">ROUND(D224/D225,5)</f>
        <v>7.8700000000000003E-3</v>
      </c>
      <c r="E226" s="27">
        <f t="shared" si="108"/>
        <v>1.6E-2</v>
      </c>
      <c r="F226" s="27">
        <f t="shared" si="108"/>
        <v>5.4350000000000002E-2</v>
      </c>
      <c r="G226" s="27">
        <f t="shared" si="108"/>
        <v>5.3190000000000001E-2</v>
      </c>
      <c r="H226" s="27">
        <f t="shared" si="108"/>
        <v>3.6499999999999998E-2</v>
      </c>
      <c r="I226" s="27">
        <f t="shared" si="108"/>
        <v>1.1429999999999999E-2</v>
      </c>
      <c r="J226" s="28">
        <f t="shared" si="108"/>
        <v>0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</row>
    <row r="227" spans="1:193" ht="22.5" customHeight="1" thickBot="1" x14ac:dyDescent="0.55000000000000004">
      <c r="A227" s="57"/>
      <c r="B227" s="58" t="s">
        <v>14</v>
      </c>
      <c r="C227" s="59">
        <f>SUM(D227+E227+F227+G227+H227+I227+J227)</f>
        <v>0.89670000000000005</v>
      </c>
      <c r="D227" s="60">
        <f t="shared" ref="D227:J227" si="109">ROUND(D226*5,5)</f>
        <v>3.9350000000000003E-2</v>
      </c>
      <c r="E227" s="60">
        <f t="shared" si="109"/>
        <v>0.08</v>
      </c>
      <c r="F227" s="60">
        <f t="shared" si="109"/>
        <v>0.27174999999999999</v>
      </c>
      <c r="G227" s="60">
        <f t="shared" si="109"/>
        <v>0.26595000000000002</v>
      </c>
      <c r="H227" s="60">
        <f t="shared" si="109"/>
        <v>0.1825</v>
      </c>
      <c r="I227" s="60">
        <f t="shared" si="109"/>
        <v>5.7149999999999999E-2</v>
      </c>
      <c r="J227" s="61">
        <f t="shared" si="109"/>
        <v>0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</row>
    <row r="228" spans="1:193" ht="57.75" customHeight="1" x14ac:dyDescent="0.5">
      <c r="A228" s="84" t="s">
        <v>102</v>
      </c>
      <c r="B228" s="84"/>
      <c r="C228" s="84"/>
      <c r="D228" s="84"/>
      <c r="E228" s="84"/>
      <c r="F228" s="84"/>
      <c r="G228" s="84"/>
      <c r="H228" s="84"/>
      <c r="I228" s="84"/>
      <c r="J228" s="8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</row>
    <row r="229" spans="1:193" ht="36" customHeight="1" x14ac:dyDescent="0.6">
      <c r="A229" s="85" t="s">
        <v>71</v>
      </c>
      <c r="B229" s="85"/>
      <c r="C229" s="85"/>
      <c r="D229" s="85"/>
      <c r="E229" s="85"/>
      <c r="F229" s="85"/>
      <c r="G229" s="85"/>
      <c r="H229" s="85"/>
      <c r="I229" s="85"/>
      <c r="J229" s="85"/>
    </row>
    <row r="230" spans="1:193" ht="33.75" thickBot="1" x14ac:dyDescent="0.7">
      <c r="A230" s="62" t="s">
        <v>55</v>
      </c>
      <c r="B230" s="5"/>
      <c r="J230" s="9" t="s">
        <v>72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</row>
    <row r="231" spans="1:193" ht="33.75" customHeight="1" x14ac:dyDescent="0.5">
      <c r="A231" s="10" t="s">
        <v>73</v>
      </c>
      <c r="B231" s="11" t="s">
        <v>2</v>
      </c>
      <c r="C231" s="12" t="s">
        <v>3</v>
      </c>
      <c r="D231" s="13" t="s">
        <v>4</v>
      </c>
      <c r="E231" s="13" t="s">
        <v>5</v>
      </c>
      <c r="F231" s="13" t="s">
        <v>6</v>
      </c>
      <c r="G231" s="13" t="s">
        <v>7</v>
      </c>
      <c r="H231" s="13" t="s">
        <v>8</v>
      </c>
      <c r="I231" s="13" t="s">
        <v>9</v>
      </c>
      <c r="J231" s="14" t="s">
        <v>10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</row>
    <row r="232" spans="1:193" ht="21.75" customHeight="1" x14ac:dyDescent="0.5">
      <c r="A232" s="73" t="s">
        <v>74</v>
      </c>
      <c r="B232" s="34" t="s">
        <v>12</v>
      </c>
      <c r="C232" s="18">
        <f>D232+E232+F232+G232+H232+I232+J232</f>
        <v>5094</v>
      </c>
      <c r="D232" s="74">
        <f t="shared" ref="D232:J233" si="110">SUM(D16,D106)</f>
        <v>29</v>
      </c>
      <c r="E232" s="74">
        <f t="shared" si="110"/>
        <v>268</v>
      </c>
      <c r="F232" s="74">
        <f t="shared" si="110"/>
        <v>1218</v>
      </c>
      <c r="G232" s="74">
        <f t="shared" si="110"/>
        <v>1953</v>
      </c>
      <c r="H232" s="74">
        <f t="shared" si="110"/>
        <v>1252</v>
      </c>
      <c r="I232" s="74">
        <f t="shared" si="110"/>
        <v>352</v>
      </c>
      <c r="J232" s="75">
        <f t="shared" si="110"/>
        <v>22</v>
      </c>
    </row>
    <row r="233" spans="1:193" ht="21.75" customHeight="1" x14ac:dyDescent="0.5">
      <c r="A233" s="76"/>
      <c r="B233" s="17" t="s">
        <v>13</v>
      </c>
      <c r="C233" s="23">
        <f>SUM(D233:J233)</f>
        <v>149213</v>
      </c>
      <c r="D233" s="77">
        <f>SUM(D17,D107)</f>
        <v>14469</v>
      </c>
      <c r="E233" s="77">
        <f t="shared" si="110"/>
        <v>19604</v>
      </c>
      <c r="F233" s="77">
        <f t="shared" si="110"/>
        <v>21967</v>
      </c>
      <c r="G233" s="77">
        <f t="shared" si="110"/>
        <v>20604</v>
      </c>
      <c r="H233" s="77">
        <f t="shared" si="110"/>
        <v>21419</v>
      </c>
      <c r="I233" s="77">
        <f t="shared" si="110"/>
        <v>23510</v>
      </c>
      <c r="J233" s="78">
        <f t="shared" si="110"/>
        <v>27640</v>
      </c>
    </row>
    <row r="234" spans="1:193" ht="21.75" customHeight="1" x14ac:dyDescent="0.5">
      <c r="A234" s="76"/>
      <c r="B234" s="17"/>
      <c r="C234" s="39"/>
      <c r="D234" s="27">
        <f t="shared" ref="D234:J234" si="111">ROUND(D232/D233,5)</f>
        <v>2E-3</v>
      </c>
      <c r="E234" s="27">
        <f t="shared" si="111"/>
        <v>1.367E-2</v>
      </c>
      <c r="F234" s="27">
        <f t="shared" si="111"/>
        <v>5.5449999999999999E-2</v>
      </c>
      <c r="G234" s="27">
        <f t="shared" si="111"/>
        <v>9.4789999999999999E-2</v>
      </c>
      <c r="H234" s="27">
        <f t="shared" si="111"/>
        <v>5.8450000000000002E-2</v>
      </c>
      <c r="I234" s="27">
        <f t="shared" si="111"/>
        <v>1.4970000000000001E-2</v>
      </c>
      <c r="J234" s="28">
        <f t="shared" si="111"/>
        <v>8.0000000000000004E-4</v>
      </c>
    </row>
    <row r="235" spans="1:193" ht="21.75" customHeight="1" x14ac:dyDescent="0.5">
      <c r="A235" s="79"/>
      <c r="B235" s="41" t="s">
        <v>14</v>
      </c>
      <c r="C235" s="42">
        <f>SUM(D235+E235+F235+G235+H235+I235+J235)</f>
        <v>1.20065</v>
      </c>
      <c r="D235" s="43">
        <f t="shared" ref="D235:J235" si="112">ROUND(D234*5,5)</f>
        <v>0.01</v>
      </c>
      <c r="E235" s="43">
        <f t="shared" si="112"/>
        <v>6.8349999999999994E-2</v>
      </c>
      <c r="F235" s="43">
        <f t="shared" si="112"/>
        <v>0.27725</v>
      </c>
      <c r="G235" s="43">
        <f t="shared" si="112"/>
        <v>0.47394999999999998</v>
      </c>
      <c r="H235" s="43">
        <f t="shared" si="112"/>
        <v>0.29225000000000001</v>
      </c>
      <c r="I235" s="43">
        <f t="shared" si="112"/>
        <v>7.485E-2</v>
      </c>
      <c r="J235" s="44">
        <f t="shared" si="112"/>
        <v>4.0000000000000001E-3</v>
      </c>
    </row>
    <row r="236" spans="1:193" ht="21.75" customHeight="1" x14ac:dyDescent="0.5">
      <c r="A236" s="73" t="s">
        <v>75</v>
      </c>
      <c r="B236" s="34" t="s">
        <v>12</v>
      </c>
      <c r="C236" s="18">
        <f>D236+E236+F236+G236+H236+I236+J236</f>
        <v>6148</v>
      </c>
      <c r="D236" s="74">
        <f>SUM(D32,D76,D84)</f>
        <v>30</v>
      </c>
      <c r="E236" s="74">
        <f t="shared" ref="D236:J237" si="113">SUM(E32,E76,E84)</f>
        <v>390</v>
      </c>
      <c r="F236" s="74">
        <f t="shared" si="113"/>
        <v>1491</v>
      </c>
      <c r="G236" s="74">
        <f t="shared" si="113"/>
        <v>2375</v>
      </c>
      <c r="H236" s="74">
        <f t="shared" si="113"/>
        <v>1468</v>
      </c>
      <c r="I236" s="74">
        <f t="shared" si="113"/>
        <v>381</v>
      </c>
      <c r="J236" s="75">
        <f t="shared" si="113"/>
        <v>13</v>
      </c>
    </row>
    <row r="237" spans="1:193" ht="21.75" customHeight="1" x14ac:dyDescent="0.5">
      <c r="A237" s="76"/>
      <c r="B237" s="17" t="s">
        <v>13</v>
      </c>
      <c r="C237" s="23">
        <f>SUM(D237:J237)</f>
        <v>166647</v>
      </c>
      <c r="D237" s="77">
        <f t="shared" si="113"/>
        <v>17439</v>
      </c>
      <c r="E237" s="77">
        <f t="shared" si="113"/>
        <v>19483</v>
      </c>
      <c r="F237" s="77">
        <f t="shared" si="113"/>
        <v>20490</v>
      </c>
      <c r="G237" s="77">
        <f t="shared" si="113"/>
        <v>22741</v>
      </c>
      <c r="H237" s="77">
        <f t="shared" si="113"/>
        <v>25255</v>
      </c>
      <c r="I237" s="77">
        <f t="shared" si="113"/>
        <v>28171</v>
      </c>
      <c r="J237" s="78">
        <f t="shared" si="113"/>
        <v>33068</v>
      </c>
    </row>
    <row r="238" spans="1:193" ht="21.75" customHeight="1" x14ac:dyDescent="0.5">
      <c r="A238" s="76"/>
      <c r="B238" s="17"/>
      <c r="C238" s="39"/>
      <c r="D238" s="27">
        <f t="shared" ref="D238:J238" si="114">ROUND(D236/D237,5)</f>
        <v>1.72E-3</v>
      </c>
      <c r="E238" s="27">
        <f t="shared" si="114"/>
        <v>2.002E-2</v>
      </c>
      <c r="F238" s="27">
        <f t="shared" si="114"/>
        <v>7.2770000000000001E-2</v>
      </c>
      <c r="G238" s="27">
        <f t="shared" si="114"/>
        <v>0.10444000000000001</v>
      </c>
      <c r="H238" s="27">
        <f t="shared" si="114"/>
        <v>5.8130000000000001E-2</v>
      </c>
      <c r="I238" s="27">
        <f t="shared" si="114"/>
        <v>1.3520000000000001E-2</v>
      </c>
      <c r="J238" s="28">
        <f t="shared" si="114"/>
        <v>3.8999999999999999E-4</v>
      </c>
    </row>
    <row r="239" spans="1:193" ht="21.75" customHeight="1" x14ac:dyDescent="0.5">
      <c r="A239" s="79"/>
      <c r="B239" s="41" t="s">
        <v>14</v>
      </c>
      <c r="C239" s="42">
        <f>SUM(D239+E239+F239+G239+H239+I239+J239)</f>
        <v>1.3549500000000001</v>
      </c>
      <c r="D239" s="43">
        <f t="shared" ref="D239:J239" si="115">ROUND(D238*5,5)</f>
        <v>8.6E-3</v>
      </c>
      <c r="E239" s="43">
        <f t="shared" si="115"/>
        <v>0.10009999999999999</v>
      </c>
      <c r="F239" s="43">
        <f t="shared" si="115"/>
        <v>0.36385000000000001</v>
      </c>
      <c r="G239" s="43">
        <f t="shared" si="115"/>
        <v>0.5222</v>
      </c>
      <c r="H239" s="43">
        <f t="shared" si="115"/>
        <v>0.29065000000000002</v>
      </c>
      <c r="I239" s="43">
        <f t="shared" si="115"/>
        <v>6.7599999999999993E-2</v>
      </c>
      <c r="J239" s="44">
        <f t="shared" si="115"/>
        <v>1.9499999999999999E-3</v>
      </c>
    </row>
    <row r="240" spans="1:193" ht="21.75" customHeight="1" x14ac:dyDescent="0.5">
      <c r="A240" s="73" t="s">
        <v>76</v>
      </c>
      <c r="B240" s="34" t="s">
        <v>12</v>
      </c>
      <c r="C240" s="18">
        <f>D240+E240+F240+G240+H240+I240+J240</f>
        <v>775</v>
      </c>
      <c r="D240" s="80">
        <f>D36</f>
        <v>13</v>
      </c>
      <c r="E240" s="74">
        <f t="shared" ref="E240:J241" si="116">E36</f>
        <v>115</v>
      </c>
      <c r="F240" s="74">
        <f t="shared" si="116"/>
        <v>199</v>
      </c>
      <c r="G240" s="74">
        <f t="shared" si="116"/>
        <v>257</v>
      </c>
      <c r="H240" s="74">
        <f t="shared" si="116"/>
        <v>155</v>
      </c>
      <c r="I240" s="74">
        <f t="shared" si="116"/>
        <v>35</v>
      </c>
      <c r="J240" s="75">
        <f t="shared" si="116"/>
        <v>1</v>
      </c>
    </row>
    <row r="241" spans="1:10" ht="21.75" customHeight="1" x14ac:dyDescent="0.5">
      <c r="A241" s="76"/>
      <c r="B241" s="17" t="s">
        <v>13</v>
      </c>
      <c r="C241" s="23">
        <f>SUM(D241:J241)</f>
        <v>27735</v>
      </c>
      <c r="D241" s="77">
        <f>D37</f>
        <v>3471</v>
      </c>
      <c r="E241" s="77">
        <f t="shared" si="116"/>
        <v>3374</v>
      </c>
      <c r="F241" s="77">
        <f t="shared" si="116"/>
        <v>3033</v>
      </c>
      <c r="G241" s="77">
        <f t="shared" si="116"/>
        <v>3285</v>
      </c>
      <c r="H241" s="77">
        <f t="shared" si="116"/>
        <v>4010</v>
      </c>
      <c r="I241" s="77">
        <f t="shared" si="116"/>
        <v>4959</v>
      </c>
      <c r="J241" s="78">
        <f t="shared" si="116"/>
        <v>5603</v>
      </c>
    </row>
    <row r="242" spans="1:10" ht="21.75" customHeight="1" x14ac:dyDescent="0.5">
      <c r="A242" s="76"/>
      <c r="B242" s="17"/>
      <c r="C242" s="39"/>
      <c r="D242" s="27">
        <f t="shared" ref="D242:J242" si="117">ROUND(D240/D241,5)</f>
        <v>3.7499999999999999E-3</v>
      </c>
      <c r="E242" s="27">
        <f t="shared" si="117"/>
        <v>3.4079999999999999E-2</v>
      </c>
      <c r="F242" s="27">
        <f t="shared" si="117"/>
        <v>6.5610000000000002E-2</v>
      </c>
      <c r="G242" s="27">
        <f t="shared" si="117"/>
        <v>7.8229999999999994E-2</v>
      </c>
      <c r="H242" s="27">
        <f t="shared" si="117"/>
        <v>3.8649999999999997E-2</v>
      </c>
      <c r="I242" s="27">
        <f t="shared" si="117"/>
        <v>7.0600000000000003E-3</v>
      </c>
      <c r="J242" s="28">
        <f t="shared" si="117"/>
        <v>1.8000000000000001E-4</v>
      </c>
    </row>
    <row r="243" spans="1:10" ht="21.75" customHeight="1" x14ac:dyDescent="0.5">
      <c r="A243" s="79"/>
      <c r="B243" s="41" t="s">
        <v>14</v>
      </c>
      <c r="C243" s="42">
        <f>SUM(D243+E243+F243+G243+H243+I243+J243)</f>
        <v>1.1377999999999997</v>
      </c>
      <c r="D243" s="43">
        <f t="shared" ref="D243:J243" si="118">ROUND(D242*5,5)</f>
        <v>1.8749999999999999E-2</v>
      </c>
      <c r="E243" s="43">
        <f t="shared" si="118"/>
        <v>0.1704</v>
      </c>
      <c r="F243" s="43">
        <f t="shared" si="118"/>
        <v>0.32805000000000001</v>
      </c>
      <c r="G243" s="43">
        <f t="shared" si="118"/>
        <v>0.39115</v>
      </c>
      <c r="H243" s="43">
        <f t="shared" si="118"/>
        <v>0.19325000000000001</v>
      </c>
      <c r="I243" s="43">
        <f t="shared" si="118"/>
        <v>3.5299999999999998E-2</v>
      </c>
      <c r="J243" s="44">
        <f t="shared" si="118"/>
        <v>8.9999999999999998E-4</v>
      </c>
    </row>
    <row r="244" spans="1:10" ht="21.75" customHeight="1" x14ac:dyDescent="0.5">
      <c r="A244" s="73" t="s">
        <v>77</v>
      </c>
      <c r="B244" s="34" t="s">
        <v>12</v>
      </c>
      <c r="C244" s="18">
        <f>D244+E244+F244+G244+H244+I244+J244</f>
        <v>4431</v>
      </c>
      <c r="D244" s="80">
        <f>SUM(D44,D48,D110,D118,D122,D126,D130,D158,D162)</f>
        <v>49</v>
      </c>
      <c r="E244" s="74">
        <f t="shared" ref="E244:J245" si="119">SUM(E44,E48,E110,E118,E122,E126,E130,E158,E162)</f>
        <v>398</v>
      </c>
      <c r="F244" s="74">
        <f t="shared" si="119"/>
        <v>1070</v>
      </c>
      <c r="G244" s="74">
        <f t="shared" si="119"/>
        <v>1607</v>
      </c>
      <c r="H244" s="74">
        <f t="shared" si="119"/>
        <v>1049</v>
      </c>
      <c r="I244" s="74">
        <f t="shared" si="119"/>
        <v>251</v>
      </c>
      <c r="J244" s="75">
        <f t="shared" si="119"/>
        <v>7</v>
      </c>
    </row>
    <row r="245" spans="1:10" ht="21.75" customHeight="1" x14ac:dyDescent="0.5">
      <c r="A245" s="76"/>
      <c r="B245" s="17" t="s">
        <v>13</v>
      </c>
      <c r="C245" s="23">
        <f>SUM(D245:J245)</f>
        <v>138174</v>
      </c>
      <c r="D245" s="77">
        <f>SUM(D45,D49,D111,D119,D123,D127,D131,D159,D163)</f>
        <v>16320</v>
      </c>
      <c r="E245" s="77">
        <f t="shared" si="119"/>
        <v>17117</v>
      </c>
      <c r="F245" s="77">
        <f t="shared" si="119"/>
        <v>15465</v>
      </c>
      <c r="G245" s="77">
        <f t="shared" si="119"/>
        <v>17610</v>
      </c>
      <c r="H245" s="77">
        <f t="shared" si="119"/>
        <v>20670</v>
      </c>
      <c r="I245" s="77">
        <f t="shared" si="119"/>
        <v>23896</v>
      </c>
      <c r="J245" s="78">
        <f t="shared" si="119"/>
        <v>27096</v>
      </c>
    </row>
    <row r="246" spans="1:10" ht="21.75" customHeight="1" x14ac:dyDescent="0.5">
      <c r="A246" s="76"/>
      <c r="B246" s="17"/>
      <c r="C246" s="39"/>
      <c r="D246" s="27">
        <f t="shared" ref="D246:J246" si="120">ROUND(D244/D245,5)</f>
        <v>3.0000000000000001E-3</v>
      </c>
      <c r="E246" s="27">
        <f t="shared" si="120"/>
        <v>2.325E-2</v>
      </c>
      <c r="F246" s="27">
        <f t="shared" si="120"/>
        <v>6.9190000000000002E-2</v>
      </c>
      <c r="G246" s="27">
        <f t="shared" si="120"/>
        <v>9.1249999999999998E-2</v>
      </c>
      <c r="H246" s="27">
        <f t="shared" si="120"/>
        <v>5.0750000000000003E-2</v>
      </c>
      <c r="I246" s="27">
        <f t="shared" si="120"/>
        <v>1.0500000000000001E-2</v>
      </c>
      <c r="J246" s="28">
        <f t="shared" si="120"/>
        <v>2.5999999999999998E-4</v>
      </c>
    </row>
    <row r="247" spans="1:10" ht="21.75" customHeight="1" x14ac:dyDescent="0.5">
      <c r="A247" s="79"/>
      <c r="B247" s="41" t="s">
        <v>14</v>
      </c>
      <c r="C247" s="42">
        <f>SUM(D247+E247+F247+G247+H247+I247+J247)</f>
        <v>1.2409999999999999</v>
      </c>
      <c r="D247" s="43">
        <f t="shared" ref="D247:J247" si="121">ROUND(D246*5,5)</f>
        <v>1.4999999999999999E-2</v>
      </c>
      <c r="E247" s="43">
        <f t="shared" si="121"/>
        <v>0.11625000000000001</v>
      </c>
      <c r="F247" s="43">
        <f t="shared" si="121"/>
        <v>0.34594999999999998</v>
      </c>
      <c r="G247" s="43">
        <f t="shared" si="121"/>
        <v>0.45624999999999999</v>
      </c>
      <c r="H247" s="43">
        <f t="shared" si="121"/>
        <v>0.25374999999999998</v>
      </c>
      <c r="I247" s="43">
        <f t="shared" si="121"/>
        <v>5.2499999999999998E-2</v>
      </c>
      <c r="J247" s="44">
        <f t="shared" si="121"/>
        <v>1.2999999999999999E-3</v>
      </c>
    </row>
    <row r="248" spans="1:10" ht="21.75" customHeight="1" x14ac:dyDescent="0.5">
      <c r="A248" s="73" t="s">
        <v>78</v>
      </c>
      <c r="B248" s="34" t="s">
        <v>12</v>
      </c>
      <c r="C248" s="18">
        <f>D248+E248+F248+G248+H248+I248+J248</f>
        <v>677</v>
      </c>
      <c r="D248" s="74">
        <f t="shared" ref="D248:J249" si="122">SUM(D40,D192,D196,D200,D204,D208,D212)</f>
        <v>9</v>
      </c>
      <c r="E248" s="74">
        <f t="shared" si="122"/>
        <v>71</v>
      </c>
      <c r="F248" s="74">
        <f t="shared" si="122"/>
        <v>187</v>
      </c>
      <c r="G248" s="74">
        <f t="shared" si="122"/>
        <v>207</v>
      </c>
      <c r="H248" s="74">
        <f t="shared" si="122"/>
        <v>168</v>
      </c>
      <c r="I248" s="74">
        <f t="shared" si="122"/>
        <v>32</v>
      </c>
      <c r="J248" s="75">
        <f t="shared" si="122"/>
        <v>3</v>
      </c>
    </row>
    <row r="249" spans="1:10" ht="21.75" customHeight="1" x14ac:dyDescent="0.5">
      <c r="A249" s="76"/>
      <c r="B249" s="17" t="s">
        <v>13</v>
      </c>
      <c r="C249" s="23">
        <f>SUM(D249:J249)</f>
        <v>24413</v>
      </c>
      <c r="D249" s="77">
        <f t="shared" si="122"/>
        <v>3124</v>
      </c>
      <c r="E249" s="77">
        <f t="shared" si="122"/>
        <v>2784</v>
      </c>
      <c r="F249" s="77">
        <f t="shared" si="122"/>
        <v>2595</v>
      </c>
      <c r="G249" s="77">
        <f t="shared" si="122"/>
        <v>2936</v>
      </c>
      <c r="H249" s="77">
        <f t="shared" si="122"/>
        <v>3535</v>
      </c>
      <c r="I249" s="77">
        <f t="shared" si="122"/>
        <v>4350</v>
      </c>
      <c r="J249" s="78">
        <f t="shared" si="122"/>
        <v>5089</v>
      </c>
    </row>
    <row r="250" spans="1:10" ht="21.75" customHeight="1" x14ac:dyDescent="0.5">
      <c r="A250" s="76"/>
      <c r="B250" s="17"/>
      <c r="C250" s="39"/>
      <c r="D250" s="27">
        <f t="shared" ref="D250:J250" si="123">ROUND(D248/D249,5)</f>
        <v>2.8800000000000002E-3</v>
      </c>
      <c r="E250" s="27">
        <f t="shared" si="123"/>
        <v>2.5499999999999998E-2</v>
      </c>
      <c r="F250" s="27">
        <f t="shared" si="123"/>
        <v>7.2059999999999999E-2</v>
      </c>
      <c r="G250" s="27">
        <f t="shared" si="123"/>
        <v>7.0499999999999993E-2</v>
      </c>
      <c r="H250" s="27">
        <f t="shared" si="123"/>
        <v>4.752E-2</v>
      </c>
      <c r="I250" s="27">
        <f t="shared" si="123"/>
        <v>7.3600000000000002E-3</v>
      </c>
      <c r="J250" s="28">
        <f t="shared" si="123"/>
        <v>5.9000000000000003E-4</v>
      </c>
    </row>
    <row r="251" spans="1:10" ht="21.75" customHeight="1" x14ac:dyDescent="0.5">
      <c r="A251" s="79"/>
      <c r="B251" s="41" t="s">
        <v>14</v>
      </c>
      <c r="C251" s="42">
        <f>SUM(D251+E251+F251+G251+H251+I251+J251)</f>
        <v>1.13205</v>
      </c>
      <c r="D251" s="43">
        <f t="shared" ref="D251:J251" si="124">ROUND(D250*5,5)</f>
        <v>1.44E-2</v>
      </c>
      <c r="E251" s="43">
        <f t="shared" si="124"/>
        <v>0.1275</v>
      </c>
      <c r="F251" s="43">
        <f t="shared" si="124"/>
        <v>0.36030000000000001</v>
      </c>
      <c r="G251" s="43">
        <f t="shared" si="124"/>
        <v>0.35249999999999998</v>
      </c>
      <c r="H251" s="43">
        <f t="shared" si="124"/>
        <v>0.23760000000000001</v>
      </c>
      <c r="I251" s="43">
        <f t="shared" si="124"/>
        <v>3.6799999999999999E-2</v>
      </c>
      <c r="J251" s="44">
        <f t="shared" si="124"/>
        <v>2.9499999999999999E-3</v>
      </c>
    </row>
    <row r="252" spans="1:10" ht="21.75" customHeight="1" x14ac:dyDescent="0.5">
      <c r="A252" s="73" t="s">
        <v>79</v>
      </c>
      <c r="B252" s="34" t="s">
        <v>12</v>
      </c>
      <c r="C252" s="18">
        <f>D252+E252+F252+G252+H252+I252+J252</f>
        <v>232</v>
      </c>
      <c r="D252" s="74">
        <f t="shared" ref="D252:J253" si="125">SUM(D68,D150,D216,D220)</f>
        <v>2</v>
      </c>
      <c r="E252" s="74">
        <f t="shared" si="125"/>
        <v>25</v>
      </c>
      <c r="F252" s="74">
        <f t="shared" si="125"/>
        <v>52</v>
      </c>
      <c r="G252" s="74">
        <f t="shared" si="125"/>
        <v>64</v>
      </c>
      <c r="H252" s="74">
        <f t="shared" si="125"/>
        <v>72</v>
      </c>
      <c r="I252" s="74">
        <f t="shared" si="125"/>
        <v>17</v>
      </c>
      <c r="J252" s="75">
        <f t="shared" si="125"/>
        <v>0</v>
      </c>
    </row>
    <row r="253" spans="1:10" ht="21.75" customHeight="1" x14ac:dyDescent="0.5">
      <c r="A253" s="76"/>
      <c r="B253" s="17" t="s">
        <v>13</v>
      </c>
      <c r="C253" s="23">
        <f>SUM(D253:J253)</f>
        <v>9436</v>
      </c>
      <c r="D253" s="77">
        <f t="shared" si="125"/>
        <v>1264</v>
      </c>
      <c r="E253" s="77">
        <f t="shared" si="125"/>
        <v>1060</v>
      </c>
      <c r="F253" s="77">
        <f t="shared" si="125"/>
        <v>837</v>
      </c>
      <c r="G253" s="77">
        <f t="shared" si="125"/>
        <v>1063</v>
      </c>
      <c r="H253" s="77">
        <f t="shared" si="125"/>
        <v>1434</v>
      </c>
      <c r="I253" s="77">
        <f t="shared" si="125"/>
        <v>1750</v>
      </c>
      <c r="J253" s="78">
        <f t="shared" si="125"/>
        <v>2028</v>
      </c>
    </row>
    <row r="254" spans="1:10" ht="21.75" customHeight="1" x14ac:dyDescent="0.5">
      <c r="A254" s="76"/>
      <c r="B254" s="17"/>
      <c r="C254" s="39"/>
      <c r="D254" s="27">
        <f t="shared" ref="D254:J254" si="126">ROUND(D252/D253,5)</f>
        <v>1.58E-3</v>
      </c>
      <c r="E254" s="27">
        <f t="shared" si="126"/>
        <v>2.358E-2</v>
      </c>
      <c r="F254" s="27">
        <f t="shared" si="126"/>
        <v>6.2129999999999998E-2</v>
      </c>
      <c r="G254" s="27">
        <f t="shared" si="126"/>
        <v>6.021E-2</v>
      </c>
      <c r="H254" s="27">
        <f t="shared" si="126"/>
        <v>5.0209999999999998E-2</v>
      </c>
      <c r="I254" s="27">
        <f t="shared" si="126"/>
        <v>9.7099999999999999E-3</v>
      </c>
      <c r="J254" s="28">
        <f t="shared" si="126"/>
        <v>0</v>
      </c>
    </row>
    <row r="255" spans="1:10" ht="21.75" customHeight="1" x14ac:dyDescent="0.5">
      <c r="A255" s="79"/>
      <c r="B255" s="41" t="s">
        <v>14</v>
      </c>
      <c r="C255" s="42">
        <f>SUM(D255+E255+F255+G255+H255+I255+J255)</f>
        <v>1.0371000000000001</v>
      </c>
      <c r="D255" s="43">
        <f t="shared" ref="D255:J255" si="127">ROUND(D254*5,5)</f>
        <v>7.9000000000000008E-3</v>
      </c>
      <c r="E255" s="43">
        <f t="shared" si="127"/>
        <v>0.1179</v>
      </c>
      <c r="F255" s="43">
        <f t="shared" si="127"/>
        <v>0.31064999999999998</v>
      </c>
      <c r="G255" s="43">
        <f t="shared" si="127"/>
        <v>0.30104999999999998</v>
      </c>
      <c r="H255" s="43">
        <f t="shared" si="127"/>
        <v>0.25105</v>
      </c>
      <c r="I255" s="43">
        <f t="shared" si="127"/>
        <v>4.8550000000000003E-2</v>
      </c>
      <c r="J255" s="44">
        <f t="shared" si="127"/>
        <v>0</v>
      </c>
    </row>
    <row r="256" spans="1:10" ht="21.75" customHeight="1" x14ac:dyDescent="0.5">
      <c r="A256" s="73" t="s">
        <v>94</v>
      </c>
      <c r="B256" s="34" t="s">
        <v>12</v>
      </c>
      <c r="C256" s="18">
        <f>D256+E256+F256+G256+H256+I256+J256</f>
        <v>1674</v>
      </c>
      <c r="D256" s="80">
        <f>D72</f>
        <v>25</v>
      </c>
      <c r="E256" s="74">
        <f t="shared" ref="E256:J257" si="128">E72</f>
        <v>207</v>
      </c>
      <c r="F256" s="74">
        <f t="shared" si="128"/>
        <v>455</v>
      </c>
      <c r="G256" s="74">
        <f t="shared" si="128"/>
        <v>567</v>
      </c>
      <c r="H256" s="74">
        <f t="shared" si="128"/>
        <v>345</v>
      </c>
      <c r="I256" s="74">
        <f t="shared" si="128"/>
        <v>72</v>
      </c>
      <c r="J256" s="75">
        <f t="shared" si="128"/>
        <v>3</v>
      </c>
    </row>
    <row r="257" spans="1:10" ht="21.75" customHeight="1" x14ac:dyDescent="0.5">
      <c r="A257" s="76"/>
      <c r="B257" s="17" t="s">
        <v>13</v>
      </c>
      <c r="C257" s="23">
        <f>SUM(D257:J257)</f>
        <v>49034</v>
      </c>
      <c r="D257" s="77">
        <f>D73</f>
        <v>5981</v>
      </c>
      <c r="E257" s="77">
        <f t="shared" si="128"/>
        <v>5961</v>
      </c>
      <c r="F257" s="77">
        <f t="shared" si="128"/>
        <v>5793</v>
      </c>
      <c r="G257" s="77">
        <f t="shared" si="128"/>
        <v>6245</v>
      </c>
      <c r="H257" s="77">
        <f t="shared" si="128"/>
        <v>7178</v>
      </c>
      <c r="I257" s="77">
        <f t="shared" si="128"/>
        <v>8162</v>
      </c>
      <c r="J257" s="78">
        <f t="shared" si="128"/>
        <v>9714</v>
      </c>
    </row>
    <row r="258" spans="1:10" ht="21.75" customHeight="1" x14ac:dyDescent="0.5">
      <c r="A258" s="76"/>
      <c r="B258" s="17"/>
      <c r="C258" s="39"/>
      <c r="D258" s="27">
        <f t="shared" ref="D258:J258" si="129">ROUND(D256/D257,5)</f>
        <v>4.1799999999999997E-3</v>
      </c>
      <c r="E258" s="27">
        <f t="shared" si="129"/>
        <v>3.4729999999999997E-2</v>
      </c>
      <c r="F258" s="27">
        <f t="shared" si="129"/>
        <v>7.8539999999999999E-2</v>
      </c>
      <c r="G258" s="27">
        <f t="shared" si="129"/>
        <v>9.0789999999999996E-2</v>
      </c>
      <c r="H258" s="27">
        <f t="shared" si="129"/>
        <v>4.8059999999999999E-2</v>
      </c>
      <c r="I258" s="27">
        <f t="shared" si="129"/>
        <v>8.8199999999999997E-3</v>
      </c>
      <c r="J258" s="28">
        <f t="shared" si="129"/>
        <v>3.1E-4</v>
      </c>
    </row>
    <row r="259" spans="1:10" ht="21.75" customHeight="1" x14ac:dyDescent="0.5">
      <c r="A259" s="79"/>
      <c r="B259" s="41" t="s">
        <v>14</v>
      </c>
      <c r="C259" s="42">
        <f>SUM(D259+E259+F259+G259+H259+I259+J259)</f>
        <v>1.3271500000000001</v>
      </c>
      <c r="D259" s="43">
        <f t="shared" ref="D259:J259" si="130">ROUND(D258*5,5)</f>
        <v>2.0899999999999998E-2</v>
      </c>
      <c r="E259" s="43">
        <f t="shared" si="130"/>
        <v>0.17365</v>
      </c>
      <c r="F259" s="43">
        <f t="shared" si="130"/>
        <v>0.39269999999999999</v>
      </c>
      <c r="G259" s="43">
        <f t="shared" si="130"/>
        <v>0.45395000000000002</v>
      </c>
      <c r="H259" s="43">
        <f t="shared" si="130"/>
        <v>0.24030000000000001</v>
      </c>
      <c r="I259" s="43">
        <f t="shared" si="130"/>
        <v>4.41E-2</v>
      </c>
      <c r="J259" s="44">
        <f t="shared" si="130"/>
        <v>1.5499999999999999E-3</v>
      </c>
    </row>
    <row r="260" spans="1:10" ht="21.75" customHeight="1" x14ac:dyDescent="0.5">
      <c r="A260" s="73" t="s">
        <v>80</v>
      </c>
      <c r="B260" s="34" t="s">
        <v>12</v>
      </c>
      <c r="C260" s="18">
        <f>D260+E260+F260+G260+H260+I260+J260</f>
        <v>2037</v>
      </c>
      <c r="D260" s="74">
        <f>SUM(D28,D98,D102,D114)</f>
        <v>29</v>
      </c>
      <c r="E260" s="74">
        <f t="shared" ref="D260:J261" si="131">SUM(E28,E98,E102,E114)</f>
        <v>231</v>
      </c>
      <c r="F260" s="74">
        <f t="shared" si="131"/>
        <v>586</v>
      </c>
      <c r="G260" s="74">
        <f t="shared" si="131"/>
        <v>699</v>
      </c>
      <c r="H260" s="74">
        <f t="shared" si="131"/>
        <v>405</v>
      </c>
      <c r="I260" s="74">
        <f t="shared" si="131"/>
        <v>87</v>
      </c>
      <c r="J260" s="75">
        <f t="shared" si="131"/>
        <v>0</v>
      </c>
    </row>
    <row r="261" spans="1:10" ht="21.75" customHeight="1" x14ac:dyDescent="0.5">
      <c r="A261" s="76"/>
      <c r="B261" s="17" t="s">
        <v>13</v>
      </c>
      <c r="C261" s="23">
        <f>SUM(D261:J261)</f>
        <v>58856</v>
      </c>
      <c r="D261" s="77">
        <f t="shared" si="131"/>
        <v>6983</v>
      </c>
      <c r="E261" s="77">
        <f t="shared" si="131"/>
        <v>6751</v>
      </c>
      <c r="F261" s="77">
        <f t="shared" si="131"/>
        <v>6873</v>
      </c>
      <c r="G261" s="77">
        <f t="shared" si="131"/>
        <v>7784</v>
      </c>
      <c r="H261" s="77">
        <f t="shared" si="131"/>
        <v>8819</v>
      </c>
      <c r="I261" s="77">
        <f t="shared" si="131"/>
        <v>9951</v>
      </c>
      <c r="J261" s="78">
        <f t="shared" si="131"/>
        <v>11695</v>
      </c>
    </row>
    <row r="262" spans="1:10" ht="21.75" customHeight="1" x14ac:dyDescent="0.5">
      <c r="A262" s="76"/>
      <c r="B262" s="17"/>
      <c r="C262" s="39"/>
      <c r="D262" s="27">
        <f t="shared" ref="D262:J262" si="132">ROUND(D260/D261,5)</f>
        <v>4.15E-3</v>
      </c>
      <c r="E262" s="27">
        <f t="shared" si="132"/>
        <v>3.422E-2</v>
      </c>
      <c r="F262" s="27">
        <f t="shared" si="132"/>
        <v>8.5260000000000002E-2</v>
      </c>
      <c r="G262" s="27">
        <f t="shared" si="132"/>
        <v>8.9800000000000005E-2</v>
      </c>
      <c r="H262" s="27">
        <f t="shared" si="132"/>
        <v>4.5920000000000002E-2</v>
      </c>
      <c r="I262" s="27">
        <f t="shared" si="132"/>
        <v>8.7399999999999995E-3</v>
      </c>
      <c r="J262" s="28">
        <f t="shared" si="132"/>
        <v>0</v>
      </c>
    </row>
    <row r="263" spans="1:10" ht="21.75" customHeight="1" x14ac:dyDescent="0.5">
      <c r="A263" s="79"/>
      <c r="B263" s="41" t="s">
        <v>14</v>
      </c>
      <c r="C263" s="42">
        <f>SUM(D263+E263+F263+G263+H263+I263+J263)</f>
        <v>1.3404500000000001</v>
      </c>
      <c r="D263" s="43">
        <f t="shared" ref="D263:J263" si="133">ROUND(D262*5,5)</f>
        <v>2.0750000000000001E-2</v>
      </c>
      <c r="E263" s="43">
        <f t="shared" si="133"/>
        <v>0.1711</v>
      </c>
      <c r="F263" s="43">
        <f t="shared" si="133"/>
        <v>0.42630000000000001</v>
      </c>
      <c r="G263" s="43">
        <f t="shared" si="133"/>
        <v>0.44900000000000001</v>
      </c>
      <c r="H263" s="43">
        <f t="shared" si="133"/>
        <v>0.2296</v>
      </c>
      <c r="I263" s="43">
        <f t="shared" si="133"/>
        <v>4.3700000000000003E-2</v>
      </c>
      <c r="J263" s="44">
        <f t="shared" si="133"/>
        <v>0</v>
      </c>
    </row>
    <row r="264" spans="1:10" ht="21.75" customHeight="1" x14ac:dyDescent="0.5">
      <c r="A264" s="73" t="s">
        <v>81</v>
      </c>
      <c r="B264" s="34" t="s">
        <v>12</v>
      </c>
      <c r="C264" s="18">
        <f>D264+E264+F264+G264+H264+I264+J264</f>
        <v>3444</v>
      </c>
      <c r="D264" s="74">
        <f>SUM(D60,D80,D94)</f>
        <v>28</v>
      </c>
      <c r="E264" s="74">
        <f t="shared" ref="D264:J265" si="134">SUM(E60,E80,E94)</f>
        <v>227</v>
      </c>
      <c r="F264" s="74">
        <f t="shared" si="134"/>
        <v>821</v>
      </c>
      <c r="G264" s="74">
        <f t="shared" si="134"/>
        <v>1323</v>
      </c>
      <c r="H264" s="74">
        <f t="shared" si="134"/>
        <v>832</v>
      </c>
      <c r="I264" s="74">
        <f t="shared" si="134"/>
        <v>204</v>
      </c>
      <c r="J264" s="75">
        <f t="shared" si="134"/>
        <v>9</v>
      </c>
    </row>
    <row r="265" spans="1:10" ht="21.75" customHeight="1" x14ac:dyDescent="0.5">
      <c r="A265" s="76"/>
      <c r="B265" s="17" t="s">
        <v>13</v>
      </c>
      <c r="C265" s="23">
        <f>SUM(D265:J265)</f>
        <v>99015</v>
      </c>
      <c r="D265" s="77">
        <f t="shared" si="134"/>
        <v>11368</v>
      </c>
      <c r="E265" s="77">
        <f t="shared" si="134"/>
        <v>11806</v>
      </c>
      <c r="F265" s="77">
        <f t="shared" si="134"/>
        <v>11500</v>
      </c>
      <c r="G265" s="77">
        <f t="shared" si="134"/>
        <v>12600</v>
      </c>
      <c r="H265" s="77">
        <f t="shared" si="134"/>
        <v>14328</v>
      </c>
      <c r="I265" s="77">
        <f t="shared" si="134"/>
        <v>17029</v>
      </c>
      <c r="J265" s="78">
        <f t="shared" si="134"/>
        <v>20384</v>
      </c>
    </row>
    <row r="266" spans="1:10" ht="21.75" customHeight="1" x14ac:dyDescent="0.5">
      <c r="A266" s="76"/>
      <c r="B266" s="17"/>
      <c r="C266" s="39"/>
      <c r="D266" s="27">
        <f t="shared" ref="D266:J266" si="135">ROUND(D264/D265,5)</f>
        <v>2.4599999999999999E-3</v>
      </c>
      <c r="E266" s="27">
        <f t="shared" si="135"/>
        <v>1.9230000000000001E-2</v>
      </c>
      <c r="F266" s="27">
        <f t="shared" si="135"/>
        <v>7.1389999999999995E-2</v>
      </c>
      <c r="G266" s="27">
        <f t="shared" si="135"/>
        <v>0.105</v>
      </c>
      <c r="H266" s="27">
        <f t="shared" si="135"/>
        <v>5.8069999999999997E-2</v>
      </c>
      <c r="I266" s="27">
        <f t="shared" si="135"/>
        <v>1.1979999999999999E-2</v>
      </c>
      <c r="J266" s="28">
        <f t="shared" si="135"/>
        <v>4.4000000000000002E-4</v>
      </c>
    </row>
    <row r="267" spans="1:10" ht="21.75" customHeight="1" x14ac:dyDescent="0.5">
      <c r="A267" s="79"/>
      <c r="B267" s="41" t="s">
        <v>14</v>
      </c>
      <c r="C267" s="42">
        <f>SUM(D267+E267+F267+G267+H267+I267+J267)</f>
        <v>1.3428499999999999</v>
      </c>
      <c r="D267" s="43">
        <f t="shared" ref="D267:J267" si="136">ROUND(D266*5,5)</f>
        <v>1.23E-2</v>
      </c>
      <c r="E267" s="43">
        <f t="shared" si="136"/>
        <v>9.6149999999999999E-2</v>
      </c>
      <c r="F267" s="43">
        <f t="shared" si="136"/>
        <v>0.35694999999999999</v>
      </c>
      <c r="G267" s="43">
        <f t="shared" si="136"/>
        <v>0.52500000000000002</v>
      </c>
      <c r="H267" s="43">
        <f t="shared" si="136"/>
        <v>0.29035</v>
      </c>
      <c r="I267" s="43">
        <f t="shared" si="136"/>
        <v>5.9900000000000002E-2</v>
      </c>
      <c r="J267" s="44">
        <f t="shared" si="136"/>
        <v>2.2000000000000001E-3</v>
      </c>
    </row>
    <row r="268" spans="1:10" ht="21.75" customHeight="1" x14ac:dyDescent="0.5">
      <c r="A268" s="73" t="s">
        <v>82</v>
      </c>
      <c r="B268" s="34" t="s">
        <v>12</v>
      </c>
      <c r="C268" s="18">
        <f>D268+E268+F268+G268+H268+I268+J268</f>
        <v>454</v>
      </c>
      <c r="D268" s="74">
        <f t="shared" ref="D268:J269" si="137">SUM(D142,D166,D172,D176)</f>
        <v>10</v>
      </c>
      <c r="E268" s="74">
        <f t="shared" si="137"/>
        <v>49</v>
      </c>
      <c r="F268" s="74">
        <f t="shared" si="137"/>
        <v>111</v>
      </c>
      <c r="G268" s="74">
        <f t="shared" si="137"/>
        <v>170</v>
      </c>
      <c r="H268" s="74">
        <f t="shared" si="137"/>
        <v>88</v>
      </c>
      <c r="I268" s="74">
        <f t="shared" si="137"/>
        <v>23</v>
      </c>
      <c r="J268" s="75">
        <f t="shared" si="137"/>
        <v>3</v>
      </c>
    </row>
    <row r="269" spans="1:10" ht="21.75" customHeight="1" x14ac:dyDescent="0.5">
      <c r="A269" s="76"/>
      <c r="B269" s="17" t="s">
        <v>13</v>
      </c>
      <c r="C269" s="23">
        <f>SUM(D269:J269)</f>
        <v>16749</v>
      </c>
      <c r="D269" s="77">
        <f t="shared" si="137"/>
        <v>2207</v>
      </c>
      <c r="E269" s="77">
        <f t="shared" si="137"/>
        <v>1945</v>
      </c>
      <c r="F269" s="77">
        <f t="shared" si="137"/>
        <v>1760</v>
      </c>
      <c r="G269" s="77">
        <f t="shared" si="137"/>
        <v>2119</v>
      </c>
      <c r="H269" s="77">
        <f t="shared" si="137"/>
        <v>2385</v>
      </c>
      <c r="I269" s="77">
        <f t="shared" si="137"/>
        <v>2907</v>
      </c>
      <c r="J269" s="78">
        <f t="shared" si="137"/>
        <v>3426</v>
      </c>
    </row>
    <row r="270" spans="1:10" ht="21.75" customHeight="1" x14ac:dyDescent="0.5">
      <c r="A270" s="76"/>
      <c r="B270" s="17"/>
      <c r="C270" s="39"/>
      <c r="D270" s="27">
        <f t="shared" ref="D270:J270" si="138">ROUND(D268/D269,5)</f>
        <v>4.5300000000000002E-3</v>
      </c>
      <c r="E270" s="27">
        <f t="shared" si="138"/>
        <v>2.5190000000000001E-2</v>
      </c>
      <c r="F270" s="27">
        <f t="shared" si="138"/>
        <v>6.3070000000000001E-2</v>
      </c>
      <c r="G270" s="27">
        <f t="shared" si="138"/>
        <v>8.0229999999999996E-2</v>
      </c>
      <c r="H270" s="27">
        <f t="shared" si="138"/>
        <v>3.6900000000000002E-2</v>
      </c>
      <c r="I270" s="27">
        <f t="shared" si="138"/>
        <v>7.9100000000000004E-3</v>
      </c>
      <c r="J270" s="28">
        <f t="shared" si="138"/>
        <v>8.8000000000000003E-4</v>
      </c>
    </row>
    <row r="271" spans="1:10" ht="21.75" customHeight="1" x14ac:dyDescent="0.5">
      <c r="A271" s="79"/>
      <c r="B271" s="41" t="s">
        <v>14</v>
      </c>
      <c r="C271" s="42">
        <f>SUM(D271+E271+F271+G271+H271+I271+J271)</f>
        <v>1.0935499999999998</v>
      </c>
      <c r="D271" s="43">
        <f t="shared" ref="D271:J271" si="139">ROUND(D270*5,5)</f>
        <v>2.265E-2</v>
      </c>
      <c r="E271" s="43">
        <f t="shared" si="139"/>
        <v>0.12595000000000001</v>
      </c>
      <c r="F271" s="43">
        <f t="shared" si="139"/>
        <v>0.31535000000000002</v>
      </c>
      <c r="G271" s="43">
        <f t="shared" si="139"/>
        <v>0.40115000000000001</v>
      </c>
      <c r="H271" s="43">
        <f t="shared" si="139"/>
        <v>0.1845</v>
      </c>
      <c r="I271" s="43">
        <f t="shared" si="139"/>
        <v>3.9550000000000002E-2</v>
      </c>
      <c r="J271" s="44">
        <f t="shared" si="139"/>
        <v>4.4000000000000003E-3</v>
      </c>
    </row>
    <row r="272" spans="1:10" ht="21.75" customHeight="1" x14ac:dyDescent="0.5">
      <c r="A272" s="73" t="s">
        <v>83</v>
      </c>
      <c r="B272" s="34" t="s">
        <v>12</v>
      </c>
      <c r="C272" s="18">
        <f>D272+E272+F272+G272+H272+I272+J272</f>
        <v>757</v>
      </c>
      <c r="D272" s="74">
        <f>SUM(,D138,D56,D12)</f>
        <v>12</v>
      </c>
      <c r="E272" s="74">
        <f t="shared" ref="D272:J273" si="140">SUM(,E138,E56,E12)</f>
        <v>82</v>
      </c>
      <c r="F272" s="74">
        <f t="shared" si="140"/>
        <v>189</v>
      </c>
      <c r="G272" s="74">
        <f t="shared" si="140"/>
        <v>283</v>
      </c>
      <c r="H272" s="74">
        <f t="shared" si="140"/>
        <v>147</v>
      </c>
      <c r="I272" s="74">
        <f t="shared" si="140"/>
        <v>44</v>
      </c>
      <c r="J272" s="75">
        <f t="shared" si="140"/>
        <v>0</v>
      </c>
    </row>
    <row r="273" spans="1:10" ht="21.75" customHeight="1" x14ac:dyDescent="0.5">
      <c r="A273" s="76"/>
      <c r="B273" s="17" t="s">
        <v>13</v>
      </c>
      <c r="C273" s="23">
        <f>SUM(D273:J273)</f>
        <v>25716</v>
      </c>
      <c r="D273" s="77">
        <f t="shared" si="140"/>
        <v>3327</v>
      </c>
      <c r="E273" s="77">
        <f t="shared" si="140"/>
        <v>3051</v>
      </c>
      <c r="F273" s="77">
        <f t="shared" si="140"/>
        <v>2809</v>
      </c>
      <c r="G273" s="77">
        <f t="shared" si="140"/>
        <v>3272</v>
      </c>
      <c r="H273" s="77">
        <f t="shared" si="140"/>
        <v>3725</v>
      </c>
      <c r="I273" s="77">
        <f t="shared" si="140"/>
        <v>4333</v>
      </c>
      <c r="J273" s="78">
        <f t="shared" si="140"/>
        <v>5199</v>
      </c>
    </row>
    <row r="274" spans="1:10" ht="21.75" customHeight="1" x14ac:dyDescent="0.5">
      <c r="A274" s="76"/>
      <c r="B274" s="17"/>
      <c r="C274" s="39"/>
      <c r="D274" s="27">
        <f t="shared" ref="D274:J274" si="141">ROUND(D272/D273,5)</f>
        <v>3.6099999999999999E-3</v>
      </c>
      <c r="E274" s="27">
        <f t="shared" si="141"/>
        <v>2.6880000000000001E-2</v>
      </c>
      <c r="F274" s="27">
        <f t="shared" si="141"/>
        <v>6.7280000000000006E-2</v>
      </c>
      <c r="G274" s="27">
        <f t="shared" si="141"/>
        <v>8.6489999999999997E-2</v>
      </c>
      <c r="H274" s="27">
        <f t="shared" si="141"/>
        <v>3.9460000000000002E-2</v>
      </c>
      <c r="I274" s="27">
        <f t="shared" si="141"/>
        <v>1.0149999999999999E-2</v>
      </c>
      <c r="J274" s="28">
        <f t="shared" si="141"/>
        <v>0</v>
      </c>
    </row>
    <row r="275" spans="1:10" ht="21.75" customHeight="1" x14ac:dyDescent="0.5">
      <c r="A275" s="79"/>
      <c r="B275" s="41" t="s">
        <v>14</v>
      </c>
      <c r="C275" s="42">
        <f>SUM(D275+E275+F275+G275+H275+I275+J275)</f>
        <v>1.1693500000000001</v>
      </c>
      <c r="D275" s="43">
        <f t="shared" ref="D275:J275" si="142">ROUND(D274*5,5)</f>
        <v>1.805E-2</v>
      </c>
      <c r="E275" s="43">
        <f t="shared" si="142"/>
        <v>0.13439999999999999</v>
      </c>
      <c r="F275" s="43">
        <f t="shared" si="142"/>
        <v>0.33639999999999998</v>
      </c>
      <c r="G275" s="43">
        <f t="shared" si="142"/>
        <v>0.43245</v>
      </c>
      <c r="H275" s="43">
        <f t="shared" si="142"/>
        <v>0.1973</v>
      </c>
      <c r="I275" s="43">
        <f t="shared" si="142"/>
        <v>5.0750000000000003E-2</v>
      </c>
      <c r="J275" s="44">
        <f t="shared" si="142"/>
        <v>0</v>
      </c>
    </row>
    <row r="276" spans="1:10" ht="21.75" customHeight="1" x14ac:dyDescent="0.5">
      <c r="A276" s="73" t="s">
        <v>84</v>
      </c>
      <c r="B276" s="34" t="s">
        <v>12</v>
      </c>
      <c r="C276" s="18">
        <f>D276+E276+F276+G276+H276+I276+J276</f>
        <v>908</v>
      </c>
      <c r="D276" s="80">
        <f>SUM(D52,D154,D180,D146,D188,D184)</f>
        <v>23</v>
      </c>
      <c r="E276" s="74">
        <f t="shared" ref="E276:J277" si="143">SUM(E52,E154,E180,E146,E188,E184)</f>
        <v>119</v>
      </c>
      <c r="F276" s="74">
        <f t="shared" si="143"/>
        <v>247</v>
      </c>
      <c r="G276" s="74">
        <f t="shared" si="143"/>
        <v>290</v>
      </c>
      <c r="H276" s="74">
        <f t="shared" si="143"/>
        <v>176</v>
      </c>
      <c r="I276" s="74">
        <f t="shared" si="143"/>
        <v>52</v>
      </c>
      <c r="J276" s="75">
        <f t="shared" si="143"/>
        <v>1</v>
      </c>
    </row>
    <row r="277" spans="1:10" ht="21.75" customHeight="1" x14ac:dyDescent="0.5">
      <c r="A277" s="76"/>
      <c r="B277" s="17" t="s">
        <v>13</v>
      </c>
      <c r="C277" s="23">
        <f>SUM(D277:J277)</f>
        <v>33855</v>
      </c>
      <c r="D277" s="77">
        <f>SUM(D53,D155,D181,D147,D189,D185)</f>
        <v>4234</v>
      </c>
      <c r="E277" s="77">
        <f t="shared" si="143"/>
        <v>4172</v>
      </c>
      <c r="F277" s="77">
        <f t="shared" si="143"/>
        <v>3865</v>
      </c>
      <c r="G277" s="77">
        <f t="shared" si="143"/>
        <v>4272</v>
      </c>
      <c r="H277" s="77">
        <f t="shared" si="143"/>
        <v>4927</v>
      </c>
      <c r="I277" s="77">
        <f t="shared" si="143"/>
        <v>5674</v>
      </c>
      <c r="J277" s="78">
        <f t="shared" si="143"/>
        <v>6711</v>
      </c>
    </row>
    <row r="278" spans="1:10" ht="21.75" customHeight="1" x14ac:dyDescent="0.5">
      <c r="A278" s="76"/>
      <c r="B278" s="17"/>
      <c r="C278" s="39"/>
      <c r="D278" s="27">
        <f t="shared" ref="D278:J278" si="144">ROUND(D276/D277,5)</f>
        <v>5.4299999999999999E-3</v>
      </c>
      <c r="E278" s="27">
        <f t="shared" si="144"/>
        <v>2.852E-2</v>
      </c>
      <c r="F278" s="27">
        <f t="shared" si="144"/>
        <v>6.3909999999999995E-2</v>
      </c>
      <c r="G278" s="27">
        <f t="shared" si="144"/>
        <v>6.7879999999999996E-2</v>
      </c>
      <c r="H278" s="27">
        <f t="shared" si="144"/>
        <v>3.5720000000000002E-2</v>
      </c>
      <c r="I278" s="27">
        <f t="shared" si="144"/>
        <v>9.1599999999999997E-3</v>
      </c>
      <c r="J278" s="28">
        <f t="shared" si="144"/>
        <v>1.4999999999999999E-4</v>
      </c>
    </row>
    <row r="279" spans="1:10" ht="21.75" customHeight="1" x14ac:dyDescent="0.5">
      <c r="A279" s="79"/>
      <c r="B279" s="41" t="s">
        <v>14</v>
      </c>
      <c r="C279" s="42">
        <f>SUM(D279+E279+F279+G279+H279+I279+J279)</f>
        <v>1.0538500000000002</v>
      </c>
      <c r="D279" s="43">
        <f t="shared" ref="D279:J279" si="145">ROUND(D278*5,5)</f>
        <v>2.7150000000000001E-2</v>
      </c>
      <c r="E279" s="43">
        <f t="shared" si="145"/>
        <v>0.1426</v>
      </c>
      <c r="F279" s="43">
        <f t="shared" si="145"/>
        <v>0.31955</v>
      </c>
      <c r="G279" s="43">
        <f t="shared" si="145"/>
        <v>0.33939999999999998</v>
      </c>
      <c r="H279" s="43">
        <f t="shared" si="145"/>
        <v>0.17860000000000001</v>
      </c>
      <c r="I279" s="43">
        <f t="shared" si="145"/>
        <v>4.58E-2</v>
      </c>
      <c r="J279" s="44">
        <f t="shared" si="145"/>
        <v>7.5000000000000002E-4</v>
      </c>
    </row>
    <row r="280" spans="1:10" ht="21.75" customHeight="1" x14ac:dyDescent="0.5">
      <c r="A280" s="73" t="s">
        <v>85</v>
      </c>
      <c r="B280" s="34" t="s">
        <v>12</v>
      </c>
      <c r="C280" s="18">
        <f>D280+E280+F280+G280+H280+I280+J280</f>
        <v>482</v>
      </c>
      <c r="D280" s="74">
        <f t="shared" ref="D280:J281" si="146">SUM(D24,D90,D134,D224)</f>
        <v>8</v>
      </c>
      <c r="E280" s="74">
        <f t="shared" si="146"/>
        <v>47</v>
      </c>
      <c r="F280" s="74">
        <f t="shared" si="146"/>
        <v>133</v>
      </c>
      <c r="G280" s="74">
        <f t="shared" si="146"/>
        <v>148</v>
      </c>
      <c r="H280" s="74">
        <f t="shared" si="146"/>
        <v>106</v>
      </c>
      <c r="I280" s="74">
        <f t="shared" si="146"/>
        <v>40</v>
      </c>
      <c r="J280" s="75">
        <f t="shared" si="146"/>
        <v>0</v>
      </c>
    </row>
    <row r="281" spans="1:10" ht="21.75" customHeight="1" x14ac:dyDescent="0.5">
      <c r="A281" s="76"/>
      <c r="B281" s="17" t="s">
        <v>13</v>
      </c>
      <c r="C281" s="23">
        <f>SUM(D281:J281)</f>
        <v>18018</v>
      </c>
      <c r="D281" s="77">
        <f t="shared" si="146"/>
        <v>2242</v>
      </c>
      <c r="E281" s="77">
        <f t="shared" si="146"/>
        <v>2055</v>
      </c>
      <c r="F281" s="77">
        <f t="shared" si="146"/>
        <v>1917</v>
      </c>
      <c r="G281" s="77">
        <f t="shared" si="146"/>
        <v>2066</v>
      </c>
      <c r="H281" s="77">
        <f t="shared" si="146"/>
        <v>2573</v>
      </c>
      <c r="I281" s="77">
        <f t="shared" si="146"/>
        <v>3393</v>
      </c>
      <c r="J281" s="78">
        <f t="shared" si="146"/>
        <v>3772</v>
      </c>
    </row>
    <row r="282" spans="1:10" ht="21.75" customHeight="1" x14ac:dyDescent="0.5">
      <c r="A282" s="76"/>
      <c r="B282" s="17"/>
      <c r="C282" s="39"/>
      <c r="D282" s="27">
        <f t="shared" ref="D282:J282" si="147">ROUND(D280/D281,5)</f>
        <v>3.5699999999999998E-3</v>
      </c>
      <c r="E282" s="27">
        <f t="shared" si="147"/>
        <v>2.2870000000000001E-2</v>
      </c>
      <c r="F282" s="27">
        <f t="shared" si="147"/>
        <v>6.9379999999999997E-2</v>
      </c>
      <c r="G282" s="27">
        <f t="shared" si="147"/>
        <v>7.1639999999999995E-2</v>
      </c>
      <c r="H282" s="27">
        <f t="shared" si="147"/>
        <v>4.1200000000000001E-2</v>
      </c>
      <c r="I282" s="27">
        <f t="shared" si="147"/>
        <v>1.179E-2</v>
      </c>
      <c r="J282" s="28">
        <f t="shared" si="147"/>
        <v>0</v>
      </c>
    </row>
    <row r="283" spans="1:10" ht="21.75" customHeight="1" thickBot="1" x14ac:dyDescent="0.55000000000000004">
      <c r="A283" s="81"/>
      <c r="B283" s="58" t="s">
        <v>14</v>
      </c>
      <c r="C283" s="59">
        <f>SUM(D283+E283+F283+G283+H283+I283+J283)</f>
        <v>1.10225</v>
      </c>
      <c r="D283" s="60">
        <f t="shared" ref="D283:J283" si="148">ROUND(D282*5,5)</f>
        <v>1.7850000000000001E-2</v>
      </c>
      <c r="E283" s="60">
        <f t="shared" si="148"/>
        <v>0.11434999999999999</v>
      </c>
      <c r="F283" s="60">
        <f t="shared" si="148"/>
        <v>0.34689999999999999</v>
      </c>
      <c r="G283" s="60">
        <f t="shared" si="148"/>
        <v>0.35820000000000002</v>
      </c>
      <c r="H283" s="60">
        <f t="shared" si="148"/>
        <v>0.20599999999999999</v>
      </c>
      <c r="I283" s="60">
        <f t="shared" si="148"/>
        <v>5.8950000000000002E-2</v>
      </c>
      <c r="J283" s="61">
        <f t="shared" si="148"/>
        <v>0</v>
      </c>
    </row>
  </sheetData>
  <mergeCells count="2">
    <mergeCell ref="A228:J228"/>
    <mergeCell ref="A229:J229"/>
  </mergeCells>
  <phoneticPr fontId="2"/>
  <pageMargins left="0.62992125984251968" right="0.62992125984251968" top="0.62992125984251968" bottom="0.39370078740157483" header="0.51181102362204722" footer="0.51181102362204722"/>
  <pageSetup paperSize="9" scale="42" fitToHeight="0" orientation="portrait" r:id="rId1"/>
  <headerFooter alignWithMargins="0"/>
  <rowBreaks count="3" manualBreakCount="3">
    <brk id="87" max="9" man="1"/>
    <brk id="169" max="9" man="1"/>
    <brk id="2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6"/>
  <sheetViews>
    <sheetView view="pageBreakPreview" zoomScale="60" zoomScaleNormal="100" workbookViewId="0">
      <selection activeCell="A18" sqref="A18"/>
    </sheetView>
  </sheetViews>
  <sheetFormatPr defaultRowHeight="19.5" x14ac:dyDescent="0.4"/>
  <cols>
    <col min="1" max="1" width="16" style="1" customWidth="1"/>
    <col min="2" max="2" width="52.796875" style="1" customWidth="1"/>
    <col min="3" max="16384" width="8.796875" style="1"/>
  </cols>
  <sheetData>
    <row r="1" spans="1:2" ht="24" x14ac:dyDescent="0.5">
      <c r="A1" s="86" t="s">
        <v>95</v>
      </c>
      <c r="B1" s="86"/>
    </row>
    <row r="2" spans="1:2" ht="24" x14ac:dyDescent="0.5">
      <c r="A2" s="2"/>
      <c r="B2" s="2"/>
    </row>
    <row r="3" spans="1:2" ht="24" x14ac:dyDescent="0.5">
      <c r="A3" s="2"/>
      <c r="B3" s="2"/>
    </row>
    <row r="5" spans="1:2" x14ac:dyDescent="0.4">
      <c r="A5" s="1" t="s">
        <v>86</v>
      </c>
      <c r="B5" s="1" t="s">
        <v>96</v>
      </c>
    </row>
    <row r="8" spans="1:2" x14ac:dyDescent="0.4">
      <c r="A8" s="1" t="s">
        <v>87</v>
      </c>
      <c r="B8" s="1" t="s">
        <v>97</v>
      </c>
    </row>
    <row r="11" spans="1:2" x14ac:dyDescent="0.4">
      <c r="B11" s="1" t="s">
        <v>88</v>
      </c>
    </row>
    <row r="12" spans="1:2" x14ac:dyDescent="0.4">
      <c r="A12" s="1" t="s">
        <v>89</v>
      </c>
      <c r="B12" s="1" t="s">
        <v>90</v>
      </c>
    </row>
    <row r="13" spans="1:2" x14ac:dyDescent="0.4">
      <c r="B13" s="1" t="s">
        <v>91</v>
      </c>
    </row>
    <row r="16" spans="1:2" x14ac:dyDescent="0.4">
      <c r="A16" s="1" t="s">
        <v>98</v>
      </c>
    </row>
    <row r="17" spans="1:1" x14ac:dyDescent="0.4">
      <c r="A17" s="1" t="s">
        <v>99</v>
      </c>
    </row>
    <row r="231" spans="1:10" ht="30" x14ac:dyDescent="0.6">
      <c r="A231" s="3"/>
    </row>
    <row r="232" spans="1:10" x14ac:dyDescent="0.4">
      <c r="A232" s="87"/>
      <c r="B232" s="87"/>
      <c r="C232" s="87"/>
      <c r="D232" s="87"/>
      <c r="E232" s="87"/>
      <c r="F232" s="87"/>
      <c r="G232" s="87"/>
      <c r="H232" s="87"/>
      <c r="I232" s="87"/>
      <c r="J232" s="87"/>
    </row>
    <row r="260" spans="3:3" x14ac:dyDescent="0.4">
      <c r="C260" s="1">
        <f>SUM(D260:J260)</f>
        <v>0</v>
      </c>
    </row>
    <row r="264" spans="3:3" x14ac:dyDescent="0.4">
      <c r="C264" s="1">
        <f>SUM(D264:J264)</f>
        <v>0</v>
      </c>
    </row>
    <row r="268" spans="3:3" x14ac:dyDescent="0.4">
      <c r="C268" s="1">
        <f>SUM(D268:J268)</f>
        <v>0</v>
      </c>
    </row>
    <row r="272" spans="3:3" x14ac:dyDescent="0.4">
      <c r="C272" s="1">
        <f>SUM(D272:J272)</f>
        <v>0</v>
      </c>
    </row>
    <row r="276" spans="3:3" x14ac:dyDescent="0.4">
      <c r="C276" s="1">
        <f>SUM(D276:J276)</f>
        <v>0</v>
      </c>
    </row>
  </sheetData>
  <mergeCells count="2">
    <mergeCell ref="A1:B1"/>
    <mergeCell ref="A232:J232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R01市町村合計特殊出生率  </vt:lpstr>
      <vt:lpstr>説明</vt:lpstr>
      <vt:lpstr>'R01市町村合計特殊出生率  '!Print_Area</vt:lpstr>
      <vt:lpstr>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2024-10-29T07:52:38Z</dcterms:created>
  <dcterms:modified xsi:type="dcterms:W3CDTF">2024-10-29T07:52:47Z</dcterms:modified>
</cp:coreProperties>
</file>