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21" windowWidth="8445" windowHeight="8775" activeTab="0"/>
  </bookViews>
  <sheets>
    <sheet name="1-1a" sheetId="1" r:id="rId1"/>
    <sheet name="Graph3" sheetId="2" r:id="rId2"/>
  </sheets>
  <definedNames>
    <definedName name="_xlnm.Print_Area" localSheetId="0">'1-1a'!$A$1:$N$103</definedName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<sst xmlns="http://schemas.openxmlformats.org/spreadsheetml/2006/main" count="415" uniqueCount="139">
  <si>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</si>
  <si>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</si>
  <si>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</si>
  <si>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</si>
  <si>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</si>
  <si>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</si>
  <si>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</si>
  <si>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</si>
  <si>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</si>
  <si>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</si>
  <si>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</si>
  <si>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</si>
  <si>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</si>
  <si>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</si>
  <si>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</si>
  <si>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</si>
  <si>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</si>
  <si>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</si>
  <si>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</si>
  <si>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</si>
  <si>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</si>
  <si>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</si>
  <si>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</si>
  <si>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</si>
  <si>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</si>
  <si>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</si>
  <si>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</si>
  <si>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</si>
  <si>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</si>
  <si>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</si>
  <si>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</si>
  <si>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</si>
  <si>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</si>
  <si>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</si>
  <si>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</si>
  <si>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</si>
  <si>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</si>
  <si>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</si>
  <si>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</si>
  <si>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</si>
  <si>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</si>
  <si>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</si>
  <si>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</si>
  <si>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</si>
  <si>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</si>
  <si>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</si>
  <si>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</si>
  <si>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</si>
  <si>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</si>
  <si>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</si>
  <si>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</si>
  <si>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</si>
  <si>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</si>
  <si>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</si>
  <si>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</si>
  <si>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</si>
  <si>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</si>
  <si>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</si>
  <si>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</si>
  <si>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</si>
  <si>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</si>
  <si>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</si>
  <si>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</si>
  <si>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</si>
  <si>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</si>
  <si>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</si>
  <si>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</si>
  <si>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</si>
  <si>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</si>
  <si>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</si>
  <si>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</si>
  <si>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</si>
  <si>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</si>
  <si>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</si>
  <si>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</si>
  <si>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</si>
  <si>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</si>
  <si>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</si>
  <si>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</si>
  <si>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</si>
  <si>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</si>
  <si>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</si>
  <si>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</si>
  <si>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</si>
  <si>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</si>
  <si>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</si>
  <si>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</si>
  <si>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</si>
  <si>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</si>
  <si>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</si>
  <si>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</si>
  <si>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</si>
  <si>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</si>
  <si>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</si>
  <si>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</si>
  <si>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</si>
  <si>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</si>
  <si>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</si>
  <si>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</si>
  <si>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</si>
  <si>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</si>
  <si>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</si>
  <si>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</si>
  <si>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</si>
  <si>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</si>
  <si>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</si>
  <si>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</si>
  <si>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</si>
  <si>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</si>
  <si>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</si>
  <si>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</si>
  <si>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</si>
  <si>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</si>
  <si>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</si>
  <si>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</si>
  <si>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</si>
  <si>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</si>
  <si>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</si>
  <si>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</si>
  <si>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</si>
  <si>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</si>
  <si>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</si>
  <si>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</si>
  <si>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</si>
  <si>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</si>
  <si>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>富里市</t>
  </si>
  <si>
    <t>酒々井町</t>
  </si>
  <si>
    <t>総数</t>
  </si>
  <si>
    <t>花見川区</t>
  </si>
  <si>
    <t>稲毛区</t>
  </si>
  <si>
    <t>若葉区</t>
  </si>
  <si>
    <t>緑区</t>
  </si>
  <si>
    <t>美浜区</t>
  </si>
  <si>
    <t>-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</si>
  <si>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年10月1日現在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</si>
  <si>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年3月31日住民基本台帳年齢別人口（市区町村別）</t>
    </r>
    <r>
      <rPr>
        <sz val="11"/>
        <rFont val="ＭＳ Ｐゴシック"/>
        <family val="3"/>
      </rPr>
      <t>(総務省)</t>
    </r>
  </si>
  <si>
    <t>平成23年10月1日現在推計人口</t>
  </si>
  <si>
    <r>
      <t>注１）人口10万対比率算出のために用いた人口は、「平成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日住民基本台帳年齢別人口（市区町村別）」（総務省）である。</t>
    </r>
  </si>
  <si>
    <t>　　　（県計は厚生労働省発表の率）平成23年10月1日現在推計人口を使用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</si>
</sst>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  <numFmt numFmtId="179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38" fontId="0" fillId="0" borderId="0" xfId="49" applyFont="1" applyBorder="1" applyAlignment="1">
      <alignment/>
    </xf>
    <xf numFmtId="0" fontId="4" fillId="0" borderId="0" xfId="61" applyFont="1" applyAlignment="1">
      <alignment horizontal="left" vertical="top"/>
      <protection/>
    </xf>
    <xf numFmtId="0" fontId="4" fillId="0" borderId="0" xfId="61" applyFont="1" applyFill="1" applyAlignment="1">
      <alignment horizontal="left" vertical="top"/>
      <protection/>
    </xf>
    <xf numFmtId="176" fontId="0" fillId="0" borderId="0" xfId="61" applyNumberFormat="1" applyFont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20" xfId="61" applyFont="1" applyBorder="1" applyAlignment="1">
      <alignment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177" fontId="0" fillId="0" borderId="10" xfId="61" applyNumberFormat="1" applyFont="1" applyFill="1" applyBorder="1" applyAlignment="1">
      <alignment/>
      <protection/>
    </xf>
    <xf numFmtId="176" fontId="0" fillId="0" borderId="23" xfId="49" applyNumberFormat="1" applyFont="1" applyBorder="1" applyAlignment="1">
      <alignment/>
    </xf>
    <xf numFmtId="0" fontId="0" fillId="0" borderId="11" xfId="61" applyFont="1" applyBorder="1">
      <alignment/>
      <protection/>
    </xf>
    <xf numFmtId="177" fontId="0" fillId="0" borderId="11" xfId="61" applyNumberFormat="1" applyFont="1" applyBorder="1">
      <alignment/>
      <protection/>
    </xf>
    <xf numFmtId="177" fontId="0" fillId="0" borderId="11" xfId="61" applyNumberFormat="1" applyFont="1" applyFill="1" applyBorder="1">
      <alignment/>
      <protection/>
    </xf>
    <xf numFmtId="177" fontId="0" fillId="0" borderId="17" xfId="61" applyNumberFormat="1" applyFont="1" applyFill="1" applyBorder="1">
      <alignment/>
      <protection/>
    </xf>
    <xf numFmtId="0" fontId="5" fillId="0" borderId="11" xfId="61" applyFont="1" applyBorder="1" applyAlignment="1">
      <alignment horizontal="left"/>
      <protection/>
    </xf>
    <xf numFmtId="0" fontId="0" fillId="0" borderId="11" xfId="61" applyFont="1" applyBorder="1" applyAlignment="1">
      <alignment horizontal="distributed"/>
      <protection/>
    </xf>
    <xf numFmtId="177" fontId="0" fillId="0" borderId="11" xfId="61" applyNumberFormat="1" applyFont="1" applyBorder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24" xfId="61" applyFont="1" applyFill="1" applyBorder="1">
      <alignment/>
      <protection/>
    </xf>
    <xf numFmtId="176" fontId="0" fillId="0" borderId="19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0" xfId="61" applyFont="1" applyBorder="1" applyAlignment="1">
      <alignment horizontal="distributed"/>
      <protection/>
    </xf>
    <xf numFmtId="177" fontId="0" fillId="0" borderId="11" xfId="61" applyNumberFormat="1" applyFont="1" applyFill="1" applyBorder="1" applyAlignment="1">
      <alignment horizontal="right"/>
      <protection/>
    </xf>
    <xf numFmtId="177" fontId="0" fillId="0" borderId="17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23" xfId="61" applyFont="1" applyFill="1" applyBorder="1" applyAlignment="1">
      <alignment horizontal="right"/>
      <protection/>
    </xf>
    <xf numFmtId="177" fontId="0" fillId="0" borderId="24" xfId="61" applyNumberFormat="1" applyFont="1" applyFill="1" applyBorder="1" applyAlignment="1">
      <alignment horizontal="right"/>
      <protection/>
    </xf>
    <xf numFmtId="0" fontId="0" fillId="0" borderId="20" xfId="61" applyFont="1" applyBorder="1" applyAlignment="1">
      <alignment horizontal="distributed"/>
      <protection/>
    </xf>
    <xf numFmtId="177" fontId="0" fillId="0" borderId="20" xfId="61" applyNumberFormat="1" applyFont="1" applyBorder="1" applyAlignment="1">
      <alignment horizontal="right"/>
      <protection/>
    </xf>
    <xf numFmtId="177" fontId="0" fillId="0" borderId="20" xfId="61" applyNumberFormat="1" applyFont="1" applyFill="1" applyBorder="1" applyAlignment="1">
      <alignment horizontal="right"/>
      <protection/>
    </xf>
    <xf numFmtId="177" fontId="0" fillId="0" borderId="21" xfId="61" applyNumberFormat="1" applyFont="1" applyFill="1" applyBorder="1" applyAlignment="1">
      <alignment horizontal="right"/>
      <protection/>
    </xf>
    <xf numFmtId="176" fontId="0" fillId="0" borderId="22" xfId="49" applyNumberFormat="1" applyFont="1" applyBorder="1" applyAlignment="1">
      <alignment/>
    </xf>
    <xf numFmtId="38" fontId="0" fillId="0" borderId="0" xfId="49" applyFont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1" applyNumberFormat="1" applyFont="1" applyBorder="1" applyAlignment="1">
      <alignment horizontal="right"/>
      <protection/>
    </xf>
    <xf numFmtId="176" fontId="0" fillId="0" borderId="0" xfId="49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1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1" xfId="61" applyFont="1" applyBorder="1" applyAlignment="1">
      <alignment horizontal="distributed"/>
      <protection/>
    </xf>
    <xf numFmtId="0" fontId="5" fillId="0" borderId="20" xfId="61" applyFont="1" applyBorder="1" applyAlignment="1">
      <alignment horizontal="distributed"/>
      <protection/>
    </xf>
    <xf numFmtId="0" fontId="0" fillId="0" borderId="11" xfId="61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176" fontId="0" fillId="0" borderId="19" xfId="49" applyNumberFormat="1" applyFont="1" applyBorder="1" applyAlignment="1">
      <alignment horizontal="right"/>
    </xf>
    <xf numFmtId="176" fontId="0" fillId="0" borderId="27" xfId="61" applyNumberFormat="1" applyFont="1" applyBorder="1">
      <alignment/>
      <protection/>
    </xf>
    <xf numFmtId="176" fontId="0" fillId="0" borderId="23" xfId="61" applyNumberFormat="1" applyFont="1" applyBorder="1">
      <alignment/>
      <protection/>
    </xf>
    <xf numFmtId="176" fontId="0" fillId="0" borderId="28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39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4.801813164650972</c:v>
                </c:pt>
                <c:pt idx="1">
                  <c:v>3.750073662161221</c:v>
                </c:pt>
                <c:pt idx="2">
                  <c:v>4.143241657206265</c:v>
                </c:pt>
                <c:pt idx="3">
                  <c:v>3.661719120793072</c:v>
                </c:pt>
                <c:pt idx="4">
                  <c:v>7.418647782835946</c:v>
                </c:pt>
                <c:pt idx="5">
                  <c:v>4.845708244311799</c:v>
                </c:pt>
                <c:pt idx="6">
                  <c:v>11.726250677923867</c:v>
                </c:pt>
                <c:pt idx="7">
                  <c:v>5.4926276730788</c:v>
                </c:pt>
                <c:pt idx="8">
                  <c:v>4.3122655205623195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71.28024875526333</c:v>
                </c:pt>
                <c:pt idx="1">
                  <c:v>60.29880348840186</c:v>
                </c:pt>
                <c:pt idx="2">
                  <c:v>57.402729868930436</c:v>
                </c:pt>
                <c:pt idx="3">
                  <c:v>52.53158584830061</c:v>
                </c:pt>
                <c:pt idx="4">
                  <c:v>55.302647108413424</c:v>
                </c:pt>
                <c:pt idx="5">
                  <c:v>58.14849893174159</c:v>
                </c:pt>
                <c:pt idx="6">
                  <c:v>65.22726939595151</c:v>
                </c:pt>
                <c:pt idx="7">
                  <c:v>58.28288253100283</c:v>
                </c:pt>
                <c:pt idx="8">
                  <c:v>55.34074084721643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57.8351718942406</c:v>
                </c:pt>
                <c:pt idx="1">
                  <c:v>54.82250544207118</c:v>
                </c:pt>
                <c:pt idx="2">
                  <c:v>51.9035182148203</c:v>
                </c:pt>
                <c:pt idx="3">
                  <c:v>47.743183921109676</c:v>
                </c:pt>
                <c:pt idx="4">
                  <c:v>51.93053447985163</c:v>
                </c:pt>
                <c:pt idx="5">
                  <c:v>46.03422832096209</c:v>
                </c:pt>
                <c:pt idx="6">
                  <c:v>48.37078404643595</c:v>
                </c:pt>
                <c:pt idx="7">
                  <c:v>45.46675129381896</c:v>
                </c:pt>
                <c:pt idx="8">
                  <c:v>43.48201066567005</c:v>
                </c:pt>
              </c:numCache>
            </c:numRef>
          </c:val>
        </c:ser>
        <c:axId val="33985197"/>
        <c:axId val="37431318"/>
      </c:barChart>
      <c:catAx>
        <c:axId val="33985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31318"/>
        <c:crosses val="autoZero"/>
        <c:auto val="1"/>
        <c:lblOffset val="100"/>
        <c:tickLblSkip val="1"/>
        <c:noMultiLvlLbl val="0"/>
      </c:catAx>
      <c:valAx>
        <c:axId val="37431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90" sqref="M90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69" customWidth="1"/>
    <col min="12" max="14" width="6.75390625" style="0" customWidth="1"/>
    <col min="15" max="15" width="9.00390625" style="0" hidden="1" customWidth="1"/>
    <col min="16" max="16" width="9.00390625" style="91" hidden="1" customWidth="1"/>
    <col min="17" max="17" width="11.50390625" style="64" hidden="1" customWidth="1"/>
    <col min="18" max="18" width="9.00390625" style="0" hidden="1" customWidth="1"/>
    <col min="19" max="19" width="9.00390625" style="0" customWidth="1"/>
  </cols>
  <sheetData>
    <row r="1" spans="1:16" s="74" customFormat="1" ht="24" customHeight="1">
      <c r="A1" s="70" t="s">
        <v>0</v>
      </c>
      <c r="H1" s="75"/>
      <c r="I1" s="75"/>
      <c r="J1" s="75"/>
      <c r="K1" s="75"/>
      <c r="P1" s="86"/>
    </row>
    <row r="2" spans="8:16" s="74" customFormat="1" ht="6.75" customHeight="1">
      <c r="H2" s="75"/>
      <c r="I2" s="75"/>
      <c r="J2" s="75"/>
      <c r="K2" s="75"/>
      <c r="P2" s="86"/>
    </row>
    <row r="3" spans="1:16" s="74" customFormat="1" ht="14.25">
      <c r="A3" s="92" t="s">
        <v>123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P3" s="86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6" t="s">
        <v>134</v>
      </c>
      <c r="N4" s="4"/>
      <c r="O4" s="2"/>
      <c r="P4" s="87"/>
      <c r="Q4" s="3"/>
    </row>
    <row r="5" spans="1:17" ht="13.5">
      <c r="A5" s="7"/>
      <c r="B5" s="93" t="s">
        <v>1</v>
      </c>
      <c r="C5" s="94"/>
      <c r="D5" s="94"/>
      <c r="E5" s="94"/>
      <c r="F5" s="94"/>
      <c r="G5" s="94"/>
      <c r="H5" s="94"/>
      <c r="I5" s="94"/>
      <c r="J5" s="94"/>
      <c r="K5" s="94"/>
      <c r="L5" s="95" t="s">
        <v>124</v>
      </c>
      <c r="M5" s="96"/>
      <c r="N5" s="97"/>
      <c r="O5" s="2"/>
      <c r="P5" s="87"/>
      <c r="Q5" s="3" t="s">
        <v>2</v>
      </c>
    </row>
    <row r="6" spans="1:17" ht="13.5">
      <c r="A6" s="8"/>
      <c r="B6" s="9"/>
      <c r="C6" s="10"/>
      <c r="D6" s="11"/>
      <c r="E6" s="11"/>
      <c r="F6" s="11"/>
      <c r="G6" s="12"/>
      <c r="H6" s="13"/>
      <c r="I6" s="14"/>
      <c r="J6" s="15"/>
      <c r="K6" s="16"/>
      <c r="L6" s="17"/>
      <c r="M6" s="18"/>
      <c r="N6" s="18"/>
      <c r="O6" s="2"/>
      <c r="P6" s="87"/>
      <c r="Q6" s="3"/>
    </row>
    <row r="7" spans="1:17" ht="13.5">
      <c r="A7" s="8"/>
      <c r="B7" s="19" t="s">
        <v>3</v>
      </c>
      <c r="C7" s="18" t="s">
        <v>4</v>
      </c>
      <c r="D7" s="9" t="s">
        <v>5</v>
      </c>
      <c r="E7" s="20"/>
      <c r="F7" s="21"/>
      <c r="G7" s="21"/>
      <c r="H7" s="22" t="s">
        <v>5</v>
      </c>
      <c r="I7" s="13"/>
      <c r="J7" s="23"/>
      <c r="K7" s="24" t="s">
        <v>6</v>
      </c>
      <c r="L7" s="98" t="s">
        <v>3</v>
      </c>
      <c r="M7" s="26" t="s">
        <v>5</v>
      </c>
      <c r="N7" s="26" t="s">
        <v>6</v>
      </c>
      <c r="O7" s="2"/>
      <c r="P7" s="87"/>
      <c r="Q7" s="3"/>
    </row>
    <row r="8" spans="1:17" ht="13.5">
      <c r="A8" s="8"/>
      <c r="B8" s="19"/>
      <c r="C8" s="26" t="s">
        <v>3</v>
      </c>
      <c r="D8" s="26" t="s">
        <v>3</v>
      </c>
      <c r="E8" s="27" t="s">
        <v>7</v>
      </c>
      <c r="F8" s="26" t="s">
        <v>8</v>
      </c>
      <c r="G8" s="26" t="s">
        <v>8</v>
      </c>
      <c r="H8" s="22" t="s">
        <v>9</v>
      </c>
      <c r="I8" s="24" t="s">
        <v>10</v>
      </c>
      <c r="J8" s="28" t="s">
        <v>7</v>
      </c>
      <c r="K8" s="24" t="s">
        <v>9</v>
      </c>
      <c r="L8" s="98"/>
      <c r="M8" s="26" t="s">
        <v>9</v>
      </c>
      <c r="N8" s="26" t="s">
        <v>9</v>
      </c>
      <c r="O8" s="2"/>
      <c r="P8" s="87"/>
      <c r="Q8" s="3"/>
    </row>
    <row r="9" spans="1:17" ht="13.5">
      <c r="A9" s="8"/>
      <c r="B9" s="19"/>
      <c r="C9" s="26"/>
      <c r="D9" s="26"/>
      <c r="E9" s="27" t="s">
        <v>11</v>
      </c>
      <c r="F9" s="27" t="s">
        <v>12</v>
      </c>
      <c r="G9" s="26" t="s">
        <v>13</v>
      </c>
      <c r="H9" s="22"/>
      <c r="I9" s="22"/>
      <c r="J9" s="29" t="s">
        <v>11</v>
      </c>
      <c r="K9" s="24"/>
      <c r="L9" s="25"/>
      <c r="M9" s="26"/>
      <c r="N9" s="26"/>
      <c r="O9" s="2"/>
      <c r="P9" s="87"/>
      <c r="Q9" s="3"/>
    </row>
    <row r="10" spans="1:18" ht="13.5">
      <c r="A10" s="30"/>
      <c r="B10" s="31"/>
      <c r="C10" s="32"/>
      <c r="D10" s="32"/>
      <c r="E10" s="33" t="s">
        <v>3</v>
      </c>
      <c r="F10" s="33" t="s">
        <v>14</v>
      </c>
      <c r="G10" s="32" t="s">
        <v>15</v>
      </c>
      <c r="H10" s="34"/>
      <c r="I10" s="34"/>
      <c r="J10" s="35" t="s">
        <v>9</v>
      </c>
      <c r="K10" s="36"/>
      <c r="L10" s="37"/>
      <c r="M10" s="32"/>
      <c r="N10" s="32"/>
      <c r="O10" s="2"/>
      <c r="P10" s="87"/>
      <c r="R10" t="s">
        <v>136</v>
      </c>
    </row>
    <row r="11" spans="1:18" ht="13.5">
      <c r="A11" s="38" t="s">
        <v>16</v>
      </c>
      <c r="B11" s="76">
        <v>279</v>
      </c>
      <c r="C11" s="76">
        <v>35</v>
      </c>
      <c r="D11" s="76">
        <v>244</v>
      </c>
      <c r="E11" s="76">
        <v>114</v>
      </c>
      <c r="F11" s="76">
        <v>9</v>
      </c>
      <c r="G11" s="76">
        <v>131</v>
      </c>
      <c r="H11" s="39">
        <v>3678</v>
      </c>
      <c r="I11" s="39">
        <v>255</v>
      </c>
      <c r="J11" s="39">
        <v>18</v>
      </c>
      <c r="K11" s="39">
        <v>3190</v>
      </c>
      <c r="L11" s="50">
        <f>B11/R11*100000</f>
        <v>4.489861602832314</v>
      </c>
      <c r="M11" s="50">
        <f>H11/R11*100000</f>
        <v>59.188928226585126</v>
      </c>
      <c r="N11" s="50">
        <f>K11/R11*100000</f>
        <v>51.33569359510782</v>
      </c>
      <c r="O11" s="2"/>
      <c r="P11" s="88" t="s">
        <v>127</v>
      </c>
      <c r="Q11" s="3">
        <f>SUM(Q14:Q22)</f>
        <v>6147619</v>
      </c>
      <c r="R11">
        <v>6214000</v>
      </c>
    </row>
    <row r="12" spans="1:17" ht="13.5">
      <c r="A12" s="41"/>
      <c r="B12" s="42"/>
      <c r="C12" s="42"/>
      <c r="D12" s="42"/>
      <c r="E12" s="42"/>
      <c r="F12" s="42"/>
      <c r="G12" s="42"/>
      <c r="H12" s="43"/>
      <c r="I12" s="43"/>
      <c r="J12" s="44"/>
      <c r="K12" s="44"/>
      <c r="L12" s="100"/>
      <c r="M12" s="102"/>
      <c r="N12" s="101"/>
      <c r="O12" s="2"/>
      <c r="P12" s="87"/>
      <c r="Q12" s="3" t="s">
        <v>135</v>
      </c>
    </row>
    <row r="13" spans="1:17" ht="15" customHeight="1">
      <c r="A13" s="45" t="s">
        <v>17</v>
      </c>
      <c r="B13" s="42"/>
      <c r="C13" s="42"/>
      <c r="D13" s="42"/>
      <c r="E13" s="42"/>
      <c r="F13" s="42"/>
      <c r="G13" s="42"/>
      <c r="H13" s="43"/>
      <c r="I13" s="43"/>
      <c r="J13" s="44"/>
      <c r="K13" s="44"/>
      <c r="L13" s="100"/>
      <c r="M13" s="102"/>
      <c r="N13" s="101"/>
      <c r="O13" s="2"/>
      <c r="P13" s="89" t="s">
        <v>17</v>
      </c>
      <c r="Q13" s="3"/>
    </row>
    <row r="14" spans="1:17" ht="18" customHeight="1">
      <c r="A14" s="46" t="s">
        <v>18</v>
      </c>
      <c r="B14" s="77">
        <v>45</v>
      </c>
      <c r="C14" s="77">
        <v>6</v>
      </c>
      <c r="D14" s="77">
        <v>39</v>
      </c>
      <c r="E14" s="77">
        <v>14</v>
      </c>
      <c r="F14" s="77">
        <v>2</v>
      </c>
      <c r="G14" s="78">
        <v>20</v>
      </c>
      <c r="H14" s="48">
        <v>668</v>
      </c>
      <c r="I14" s="48">
        <v>45</v>
      </c>
      <c r="J14" s="48">
        <v>2</v>
      </c>
      <c r="K14" s="49">
        <v>542</v>
      </c>
      <c r="L14" s="50">
        <f>B14/Q14*100000</f>
        <v>4.801813164650972</v>
      </c>
      <c r="M14" s="50">
        <f>H14/Q14*100000</f>
        <v>71.28024875526333</v>
      </c>
      <c r="N14" s="50">
        <f>K14/Q14*100000</f>
        <v>57.8351718942406</v>
      </c>
      <c r="O14" s="2"/>
      <c r="P14" s="87" t="s">
        <v>18</v>
      </c>
      <c r="Q14" s="3">
        <f>Q25</f>
        <v>937146</v>
      </c>
    </row>
    <row r="15" spans="1:17" ht="18" customHeight="1">
      <c r="A15" s="46" t="s">
        <v>19</v>
      </c>
      <c r="B15" s="79">
        <v>63</v>
      </c>
      <c r="C15" s="79">
        <v>11</v>
      </c>
      <c r="D15" s="79">
        <v>52</v>
      </c>
      <c r="E15" s="79">
        <v>22</v>
      </c>
      <c r="F15" s="47">
        <v>2</v>
      </c>
      <c r="G15">
        <v>26</v>
      </c>
      <c r="H15" s="48">
        <v>1013</v>
      </c>
      <c r="I15" s="48">
        <v>57</v>
      </c>
      <c r="J15" s="48">
        <v>1</v>
      </c>
      <c r="K15" s="49">
        <v>921</v>
      </c>
      <c r="L15" s="50">
        <f aca="true" t="shared" si="0" ref="L15:L22">B15/Q15*100000</f>
        <v>3.750073662161221</v>
      </c>
      <c r="M15" s="50">
        <f aca="true" t="shared" si="1" ref="M15:M22">H15/Q15*100000</f>
        <v>60.29880348840186</v>
      </c>
      <c r="N15" s="50">
        <f aca="true" t="shared" si="2" ref="N15:N22">K15/Q15*100000</f>
        <v>54.82250544207118</v>
      </c>
      <c r="O15" s="2"/>
      <c r="P15" s="87" t="s">
        <v>19</v>
      </c>
      <c r="Q15" s="3">
        <f>SUM(Q26,Q28,Q36)</f>
        <v>1679967</v>
      </c>
    </row>
    <row r="16" spans="1:17" ht="18" customHeight="1">
      <c r="A16" s="46" t="s">
        <v>20</v>
      </c>
      <c r="B16" s="79">
        <v>55</v>
      </c>
      <c r="C16" s="79">
        <v>6</v>
      </c>
      <c r="D16" s="79">
        <v>49</v>
      </c>
      <c r="E16" s="79">
        <v>20</v>
      </c>
      <c r="F16" s="47" t="s">
        <v>43</v>
      </c>
      <c r="G16">
        <v>27</v>
      </c>
      <c r="H16" s="48">
        <v>762</v>
      </c>
      <c r="I16" s="48">
        <v>43</v>
      </c>
      <c r="J16" s="48">
        <v>3</v>
      </c>
      <c r="K16" s="49">
        <v>689</v>
      </c>
      <c r="L16" s="50">
        <f t="shared" si="0"/>
        <v>4.143241657206265</v>
      </c>
      <c r="M16" s="50">
        <f t="shared" si="1"/>
        <v>57.402729868930436</v>
      </c>
      <c r="N16" s="50">
        <f t="shared" si="2"/>
        <v>51.9035182148203</v>
      </c>
      <c r="O16" s="2"/>
      <c r="P16" s="87" t="s">
        <v>20</v>
      </c>
      <c r="Q16" s="3">
        <f>SUM(Q29,Q30,Q27)</f>
        <v>1327463</v>
      </c>
    </row>
    <row r="17" spans="1:17" ht="18" customHeight="1">
      <c r="A17" s="46" t="s">
        <v>100</v>
      </c>
      <c r="B17" s="79">
        <v>26</v>
      </c>
      <c r="C17" s="79">
        <v>3</v>
      </c>
      <c r="D17" s="79">
        <v>23</v>
      </c>
      <c r="E17" s="79">
        <v>9</v>
      </c>
      <c r="F17" s="79">
        <v>1</v>
      </c>
      <c r="G17">
        <v>16</v>
      </c>
      <c r="H17" s="48">
        <v>373</v>
      </c>
      <c r="I17" s="48">
        <v>29</v>
      </c>
      <c r="J17" s="48">
        <v>3</v>
      </c>
      <c r="K17" s="49">
        <v>339</v>
      </c>
      <c r="L17" s="50">
        <f t="shared" si="0"/>
        <v>3.661719120793072</v>
      </c>
      <c r="M17" s="50">
        <f t="shared" si="1"/>
        <v>52.53158584830061</v>
      </c>
      <c r="N17" s="50">
        <f t="shared" si="2"/>
        <v>47.743183921109676</v>
      </c>
      <c r="O17" s="2"/>
      <c r="P17" s="87" t="s">
        <v>100</v>
      </c>
      <c r="Q17" s="3">
        <f>Q31</f>
        <v>710049</v>
      </c>
    </row>
    <row r="18" spans="1:17" ht="18" customHeight="1">
      <c r="A18" s="46" t="s">
        <v>21</v>
      </c>
      <c r="B18" s="79">
        <v>22</v>
      </c>
      <c r="C18" s="79">
        <v>3</v>
      </c>
      <c r="D18" s="79">
        <v>19</v>
      </c>
      <c r="E18" s="79">
        <v>12</v>
      </c>
      <c r="F18" s="47">
        <v>1</v>
      </c>
      <c r="G18">
        <v>8</v>
      </c>
      <c r="H18" s="48">
        <v>164</v>
      </c>
      <c r="I18" s="48">
        <v>14</v>
      </c>
      <c r="J18" s="48">
        <v>2</v>
      </c>
      <c r="K18" s="49">
        <v>154</v>
      </c>
      <c r="L18" s="50">
        <f t="shared" si="0"/>
        <v>7.418647782835946</v>
      </c>
      <c r="M18" s="50">
        <f t="shared" si="1"/>
        <v>55.302647108413424</v>
      </c>
      <c r="N18" s="50">
        <f t="shared" si="2"/>
        <v>51.93053447985163</v>
      </c>
      <c r="O18" s="2"/>
      <c r="P18" s="87" t="s">
        <v>21</v>
      </c>
      <c r="Q18" s="3">
        <f>SUM(Q37,Q38)</f>
        <v>296550</v>
      </c>
    </row>
    <row r="19" spans="1:17" ht="18" customHeight="1">
      <c r="A19" s="46" t="s">
        <v>101</v>
      </c>
      <c r="B19" s="79">
        <v>22</v>
      </c>
      <c r="C19" s="79">
        <v>1</v>
      </c>
      <c r="D19" s="79">
        <v>21</v>
      </c>
      <c r="E19" s="79">
        <v>15</v>
      </c>
      <c r="F19" s="47" t="s">
        <v>43</v>
      </c>
      <c r="G19">
        <v>12</v>
      </c>
      <c r="H19" s="43">
        <v>264</v>
      </c>
      <c r="I19" s="43">
        <v>15</v>
      </c>
      <c r="J19" s="43">
        <v>1</v>
      </c>
      <c r="K19" s="43">
        <v>209</v>
      </c>
      <c r="L19" s="50">
        <f t="shared" si="0"/>
        <v>4.845708244311799</v>
      </c>
      <c r="M19" s="50">
        <f t="shared" si="1"/>
        <v>58.14849893174159</v>
      </c>
      <c r="N19" s="50">
        <f t="shared" si="2"/>
        <v>46.03422832096209</v>
      </c>
      <c r="O19" s="2"/>
      <c r="P19" s="87" t="s">
        <v>102</v>
      </c>
      <c r="Q19" s="3">
        <f>SUM(Q32,Q33,Q39)</f>
        <v>454010</v>
      </c>
    </row>
    <row r="20" spans="1:17" ht="18" customHeight="1">
      <c r="A20" s="46" t="s">
        <v>22</v>
      </c>
      <c r="B20" s="79">
        <v>16</v>
      </c>
      <c r="C20" s="79">
        <v>2</v>
      </c>
      <c r="D20" s="79">
        <v>14</v>
      </c>
      <c r="E20" s="79">
        <v>9</v>
      </c>
      <c r="F20" s="79">
        <v>1</v>
      </c>
      <c r="G20">
        <v>7</v>
      </c>
      <c r="H20" s="48">
        <v>89</v>
      </c>
      <c r="I20" s="48">
        <v>16</v>
      </c>
      <c r="J20" s="48">
        <v>1</v>
      </c>
      <c r="K20" s="49">
        <v>66</v>
      </c>
      <c r="L20" s="50">
        <f t="shared" si="0"/>
        <v>11.726250677923867</v>
      </c>
      <c r="M20" s="50">
        <f t="shared" si="1"/>
        <v>65.22726939595151</v>
      </c>
      <c r="N20" s="50">
        <f t="shared" si="2"/>
        <v>48.37078404643595</v>
      </c>
      <c r="O20" s="2"/>
      <c r="P20" s="87" t="s">
        <v>22</v>
      </c>
      <c r="Q20" s="3">
        <f>Q40</f>
        <v>136446</v>
      </c>
    </row>
    <row r="21" spans="1:17" ht="18" customHeight="1">
      <c r="A21" s="46" t="s">
        <v>23</v>
      </c>
      <c r="B21" s="79">
        <v>18</v>
      </c>
      <c r="C21" s="79">
        <v>1</v>
      </c>
      <c r="D21" s="79">
        <v>17</v>
      </c>
      <c r="E21" s="79">
        <v>8</v>
      </c>
      <c r="F21" s="47">
        <v>1</v>
      </c>
      <c r="G21">
        <v>8</v>
      </c>
      <c r="H21" s="48">
        <v>191</v>
      </c>
      <c r="I21" s="48">
        <v>20</v>
      </c>
      <c r="J21" s="48">
        <v>2</v>
      </c>
      <c r="K21" s="49">
        <v>149</v>
      </c>
      <c r="L21" s="50">
        <f t="shared" si="0"/>
        <v>5.4926276730788</v>
      </c>
      <c r="M21" s="50">
        <f t="shared" si="1"/>
        <v>58.28288253100283</v>
      </c>
      <c r="N21" s="50">
        <f t="shared" si="2"/>
        <v>45.46675129381896</v>
      </c>
      <c r="O21" s="2"/>
      <c r="P21" s="87" t="s">
        <v>23</v>
      </c>
      <c r="Q21" s="3">
        <f>Q35</f>
        <v>327712</v>
      </c>
    </row>
    <row r="22" spans="1:17" ht="18" customHeight="1">
      <c r="A22" s="46" t="s">
        <v>24</v>
      </c>
      <c r="B22" s="79">
        <v>12</v>
      </c>
      <c r="C22" s="79">
        <v>2</v>
      </c>
      <c r="D22" s="79">
        <v>10</v>
      </c>
      <c r="E22" s="79">
        <v>5</v>
      </c>
      <c r="F22" s="79">
        <v>1</v>
      </c>
      <c r="G22">
        <v>7</v>
      </c>
      <c r="H22" s="43">
        <v>154</v>
      </c>
      <c r="I22" s="43">
        <v>16</v>
      </c>
      <c r="J22" s="43">
        <v>3</v>
      </c>
      <c r="K22" s="43">
        <v>121</v>
      </c>
      <c r="L22" s="50">
        <f t="shared" si="0"/>
        <v>4.3122655205623195</v>
      </c>
      <c r="M22" s="50">
        <f t="shared" si="1"/>
        <v>55.34074084721643</v>
      </c>
      <c r="N22" s="50">
        <f t="shared" si="2"/>
        <v>43.48201066567005</v>
      </c>
      <c r="O22" s="2"/>
      <c r="P22" s="87" t="s">
        <v>25</v>
      </c>
      <c r="Q22" s="3">
        <f>Q34</f>
        <v>278276</v>
      </c>
    </row>
    <row r="23" spans="1:17" ht="18" customHeight="1">
      <c r="A23" s="41"/>
      <c r="B23" s="47"/>
      <c r="C23" s="47"/>
      <c r="D23" s="47"/>
      <c r="E23" s="47"/>
      <c r="F23" s="47"/>
      <c r="G23" s="80"/>
      <c r="H23" s="43"/>
      <c r="I23" s="43"/>
      <c r="J23" s="44"/>
      <c r="K23" s="44"/>
      <c r="L23" s="100"/>
      <c r="M23" s="102"/>
      <c r="N23" s="101"/>
      <c r="O23" s="2"/>
      <c r="P23" s="87"/>
      <c r="Q23" s="3"/>
    </row>
    <row r="24" spans="1:17" ht="19.5" customHeight="1">
      <c r="A24" s="46" t="s">
        <v>26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00"/>
      <c r="M24" s="102"/>
      <c r="N24" s="101"/>
      <c r="O24" s="2"/>
      <c r="P24" s="87" t="s">
        <v>26</v>
      </c>
      <c r="Q24" s="3"/>
    </row>
    <row r="25" spans="1:17" ht="22.5" customHeight="1">
      <c r="A25" s="85" t="s">
        <v>103</v>
      </c>
      <c r="B25" s="81">
        <v>45</v>
      </c>
      <c r="C25" s="81">
        <v>6</v>
      </c>
      <c r="D25" s="81">
        <v>39</v>
      </c>
      <c r="E25" s="81">
        <v>14</v>
      </c>
      <c r="F25" s="81">
        <v>2</v>
      </c>
      <c r="G25" s="82">
        <v>20</v>
      </c>
      <c r="H25" s="43">
        <v>668</v>
      </c>
      <c r="I25" s="43">
        <v>45</v>
      </c>
      <c r="J25" s="43">
        <v>2</v>
      </c>
      <c r="K25" s="44">
        <v>542</v>
      </c>
      <c r="L25" s="50">
        <f aca="true" t="shared" si="3" ref="L25:L88">B25/Q25*100000</f>
        <v>4.801813164650972</v>
      </c>
      <c r="M25" s="50">
        <f aca="true" t="shared" si="4" ref="M25:M40">H25/Q25*100000</f>
        <v>71.28024875526333</v>
      </c>
      <c r="N25" s="50">
        <f aca="true" t="shared" si="5" ref="N25:N40">K25/Q25*100000</f>
        <v>57.8351718942406</v>
      </c>
      <c r="O25" s="2"/>
      <c r="P25" s="90" t="s">
        <v>103</v>
      </c>
      <c r="Q25" s="3">
        <f>SUM(Q42:Q47)</f>
        <v>937146</v>
      </c>
    </row>
    <row r="26" spans="1:17" ht="22.5" customHeight="1">
      <c r="A26" s="85" t="s">
        <v>104</v>
      </c>
      <c r="B26" s="81">
        <v>23</v>
      </c>
      <c r="C26" s="81">
        <v>4</v>
      </c>
      <c r="D26" s="81">
        <v>19</v>
      </c>
      <c r="E26" s="81">
        <v>7</v>
      </c>
      <c r="F26" s="47">
        <v>1</v>
      </c>
      <c r="G26" s="82">
        <v>7</v>
      </c>
      <c r="H26" s="53">
        <v>343</v>
      </c>
      <c r="I26" s="53">
        <v>15</v>
      </c>
      <c r="J26" s="53" t="s">
        <v>43</v>
      </c>
      <c r="K26" s="53">
        <v>309</v>
      </c>
      <c r="L26" s="50">
        <f t="shared" si="3"/>
        <v>3.814287325289057</v>
      </c>
      <c r="M26" s="50">
        <f t="shared" si="4"/>
        <v>56.882632720615064</v>
      </c>
      <c r="N26" s="50">
        <f t="shared" si="5"/>
        <v>51.24412102236167</v>
      </c>
      <c r="O26" s="2"/>
      <c r="P26" s="87" t="s">
        <v>27</v>
      </c>
      <c r="Q26" s="3">
        <f>Q50</f>
        <v>602996</v>
      </c>
    </row>
    <row r="27" spans="1:17" ht="22.5" customHeight="1">
      <c r="A27" s="85" t="s">
        <v>105</v>
      </c>
      <c r="B27" s="81">
        <v>17</v>
      </c>
      <c r="C27" s="81">
        <v>2</v>
      </c>
      <c r="D27" s="81">
        <v>15</v>
      </c>
      <c r="E27" s="81">
        <v>6</v>
      </c>
      <c r="F27" s="47" t="s">
        <v>43</v>
      </c>
      <c r="G27" s="82">
        <v>9</v>
      </c>
      <c r="H27" s="53">
        <v>242</v>
      </c>
      <c r="I27" s="53">
        <v>11</v>
      </c>
      <c r="J27" s="53" t="s">
        <v>43</v>
      </c>
      <c r="K27" s="54">
        <v>211</v>
      </c>
      <c r="L27" s="50">
        <f t="shared" si="3"/>
        <v>4.2902099931609</v>
      </c>
      <c r="M27" s="50">
        <f t="shared" si="4"/>
        <v>61.072401079114</v>
      </c>
      <c r="N27" s="50">
        <f t="shared" si="5"/>
        <v>53.249076973938244</v>
      </c>
      <c r="O27" s="2"/>
      <c r="P27" s="90" t="s">
        <v>105</v>
      </c>
      <c r="Q27" s="3">
        <f>Q61</f>
        <v>396251</v>
      </c>
    </row>
    <row r="28" spans="1:17" ht="22.5" customHeight="1">
      <c r="A28" s="85" t="s">
        <v>106</v>
      </c>
      <c r="B28" s="81">
        <v>18</v>
      </c>
      <c r="C28" s="81">
        <v>2</v>
      </c>
      <c r="D28" s="81">
        <v>16</v>
      </c>
      <c r="E28" s="81">
        <v>7</v>
      </c>
      <c r="F28" s="47">
        <v>0</v>
      </c>
      <c r="G28" s="82">
        <v>10</v>
      </c>
      <c r="H28" s="53">
        <v>400</v>
      </c>
      <c r="I28" s="53">
        <v>26</v>
      </c>
      <c r="J28" s="53">
        <v>1</v>
      </c>
      <c r="K28" s="54">
        <v>346</v>
      </c>
      <c r="L28" s="50">
        <f t="shared" si="3"/>
        <v>2.912498826910195</v>
      </c>
      <c r="M28" s="50">
        <f t="shared" si="4"/>
        <v>64.72219615355989</v>
      </c>
      <c r="N28" s="50">
        <f t="shared" si="5"/>
        <v>55.9846996728293</v>
      </c>
      <c r="O28" s="2"/>
      <c r="P28" s="87" t="s">
        <v>28</v>
      </c>
      <c r="Q28" s="3">
        <f>SUM(Q49,Q71)</f>
        <v>618026</v>
      </c>
    </row>
    <row r="29" spans="1:17" ht="22.5" customHeight="1">
      <c r="A29" s="85" t="s">
        <v>107</v>
      </c>
      <c r="B29" s="81">
        <v>30</v>
      </c>
      <c r="C29" s="81">
        <v>1</v>
      </c>
      <c r="D29" s="81">
        <v>29</v>
      </c>
      <c r="E29" s="81">
        <v>12</v>
      </c>
      <c r="F29" s="47">
        <v>0</v>
      </c>
      <c r="G29" s="82">
        <v>15</v>
      </c>
      <c r="H29" s="53">
        <v>443</v>
      </c>
      <c r="I29" s="53">
        <v>24</v>
      </c>
      <c r="J29" s="53">
        <v>3</v>
      </c>
      <c r="K29" s="54">
        <v>404</v>
      </c>
      <c r="L29" s="50">
        <f t="shared" si="3"/>
        <v>3.8667766549804083</v>
      </c>
      <c r="M29" s="50">
        <f t="shared" si="4"/>
        <v>57.099401938544034</v>
      </c>
      <c r="N29" s="50">
        <f t="shared" si="5"/>
        <v>52.0725922870695</v>
      </c>
      <c r="O29" s="2"/>
      <c r="P29" s="87" t="s">
        <v>29</v>
      </c>
      <c r="Q29" s="3">
        <f>SUM(Q53,Q64,Q66)</f>
        <v>775840</v>
      </c>
    </row>
    <row r="30" spans="1:17" ht="22.5" customHeight="1">
      <c r="A30" s="85" t="s">
        <v>108</v>
      </c>
      <c r="B30" s="81">
        <v>8</v>
      </c>
      <c r="C30" s="81">
        <v>3</v>
      </c>
      <c r="D30" s="81">
        <v>5</v>
      </c>
      <c r="E30" s="81">
        <v>2</v>
      </c>
      <c r="F30" s="47" t="s">
        <v>43</v>
      </c>
      <c r="G30" s="82">
        <v>3</v>
      </c>
      <c r="H30" s="53">
        <v>77</v>
      </c>
      <c r="I30" s="53">
        <v>8</v>
      </c>
      <c r="J30" s="53" t="s">
        <v>43</v>
      </c>
      <c r="K30" s="54">
        <v>74</v>
      </c>
      <c r="L30" s="50">
        <f t="shared" si="3"/>
        <v>5.148932883659862</v>
      </c>
      <c r="M30" s="50">
        <f t="shared" si="4"/>
        <v>49.55847900522617</v>
      </c>
      <c r="N30" s="50">
        <f t="shared" si="5"/>
        <v>47.62762917385372</v>
      </c>
      <c r="O30" s="2"/>
      <c r="P30" s="87" t="s">
        <v>30</v>
      </c>
      <c r="Q30" s="3">
        <f>Q54</f>
        <v>155372</v>
      </c>
    </row>
    <row r="31" spans="1:17" ht="22.5" customHeight="1">
      <c r="A31" s="85" t="s">
        <v>109</v>
      </c>
      <c r="B31" s="81">
        <v>26</v>
      </c>
      <c r="C31" s="81">
        <v>3</v>
      </c>
      <c r="D31" s="81">
        <v>23</v>
      </c>
      <c r="E31" s="81">
        <v>9</v>
      </c>
      <c r="F31" s="81">
        <v>1</v>
      </c>
      <c r="G31" s="82">
        <v>16</v>
      </c>
      <c r="H31" s="53">
        <v>373</v>
      </c>
      <c r="I31" s="53">
        <v>29</v>
      </c>
      <c r="J31" s="53">
        <v>3</v>
      </c>
      <c r="K31" s="54">
        <v>339</v>
      </c>
      <c r="L31" s="50">
        <f t="shared" si="3"/>
        <v>3.661719120793072</v>
      </c>
      <c r="M31" s="50">
        <f t="shared" si="4"/>
        <v>52.53158584830061</v>
      </c>
      <c r="N31" s="50">
        <f t="shared" si="5"/>
        <v>47.743183921109676</v>
      </c>
      <c r="O31" s="2"/>
      <c r="P31" s="87" t="s">
        <v>31</v>
      </c>
      <c r="Q31" s="3">
        <f>SUM(Q56,Q57,Q72,Q74,Q75,Q76,Q77,Q83,Q84)</f>
        <v>710049</v>
      </c>
    </row>
    <row r="32" spans="1:17" ht="22.5" customHeight="1">
      <c r="A32" s="85" t="s">
        <v>110</v>
      </c>
      <c r="B32" s="81">
        <v>10</v>
      </c>
      <c r="C32" s="81">
        <v>1</v>
      </c>
      <c r="D32" s="81">
        <v>9</v>
      </c>
      <c r="E32" s="81">
        <v>6</v>
      </c>
      <c r="F32" s="47">
        <v>0</v>
      </c>
      <c r="G32" s="82">
        <v>5</v>
      </c>
      <c r="H32" s="53">
        <v>97</v>
      </c>
      <c r="I32" s="53">
        <v>4</v>
      </c>
      <c r="J32" s="53">
        <v>0</v>
      </c>
      <c r="K32" s="54">
        <v>82</v>
      </c>
      <c r="L32" s="50">
        <f t="shared" si="3"/>
        <v>6.3977889241478145</v>
      </c>
      <c r="M32" s="50">
        <f t="shared" si="4"/>
        <v>62.0585525642338</v>
      </c>
      <c r="N32" s="50">
        <f t="shared" si="5"/>
        <v>52.46186917801209</v>
      </c>
      <c r="O32" s="2"/>
      <c r="P32" s="87" t="s">
        <v>32</v>
      </c>
      <c r="Q32" s="3">
        <f>SUM(Q55,Q92:Q97)</f>
        <v>156304</v>
      </c>
    </row>
    <row r="33" spans="1:17" ht="22.5" customHeight="1">
      <c r="A33" s="85" t="s">
        <v>111</v>
      </c>
      <c r="B33" s="81">
        <v>5</v>
      </c>
      <c r="C33" s="47">
        <v>0</v>
      </c>
      <c r="D33" s="81">
        <v>5</v>
      </c>
      <c r="E33" s="81">
        <v>5</v>
      </c>
      <c r="F33" s="47">
        <v>0</v>
      </c>
      <c r="G33" s="82">
        <v>2</v>
      </c>
      <c r="H33" s="53">
        <v>45</v>
      </c>
      <c r="I33" s="53">
        <v>7</v>
      </c>
      <c r="J33" s="53">
        <v>0</v>
      </c>
      <c r="K33" s="54">
        <v>29</v>
      </c>
      <c r="L33" s="50">
        <f t="shared" si="3"/>
        <v>6.250468785158888</v>
      </c>
      <c r="M33" s="50">
        <f t="shared" si="4"/>
        <v>56.25421906642998</v>
      </c>
      <c r="N33" s="50">
        <f t="shared" si="5"/>
        <v>36.252718953921544</v>
      </c>
      <c r="O33" s="2"/>
      <c r="P33" s="87" t="s">
        <v>33</v>
      </c>
      <c r="Q33" s="3">
        <f>SUM(Q62,Q82,Q98:Q99)</f>
        <v>79994</v>
      </c>
    </row>
    <row r="34" spans="1:17" ht="22.5" customHeight="1">
      <c r="A34" s="85" t="s">
        <v>112</v>
      </c>
      <c r="B34" s="81">
        <v>12</v>
      </c>
      <c r="C34" s="81">
        <v>2</v>
      </c>
      <c r="D34" s="81">
        <v>10</v>
      </c>
      <c r="E34" s="81">
        <v>5</v>
      </c>
      <c r="F34" s="81">
        <v>1</v>
      </c>
      <c r="G34" s="82">
        <v>7</v>
      </c>
      <c r="H34" s="53">
        <v>154</v>
      </c>
      <c r="I34" s="53">
        <v>16</v>
      </c>
      <c r="J34" s="53">
        <v>3</v>
      </c>
      <c r="K34" s="54">
        <v>121</v>
      </c>
      <c r="L34" s="50">
        <f t="shared" si="3"/>
        <v>4.3122655205623195</v>
      </c>
      <c r="M34" s="50">
        <f t="shared" si="4"/>
        <v>55.34074084721643</v>
      </c>
      <c r="N34" s="50">
        <f t="shared" si="5"/>
        <v>43.48201066567005</v>
      </c>
      <c r="O34" s="2"/>
      <c r="P34" s="87" t="s">
        <v>34</v>
      </c>
      <c r="Q34" s="3">
        <f>Q63</f>
        <v>278276</v>
      </c>
    </row>
    <row r="35" spans="1:17" ht="22.5" customHeight="1">
      <c r="A35" s="85" t="s">
        <v>113</v>
      </c>
      <c r="B35" s="81">
        <v>18</v>
      </c>
      <c r="C35" s="81">
        <v>1</v>
      </c>
      <c r="D35" s="81">
        <v>17</v>
      </c>
      <c r="E35" s="81">
        <v>8</v>
      </c>
      <c r="F35" s="47">
        <v>1</v>
      </c>
      <c r="G35" s="82">
        <v>8</v>
      </c>
      <c r="H35" s="53">
        <v>191</v>
      </c>
      <c r="I35" s="53">
        <v>20</v>
      </c>
      <c r="J35" s="53">
        <v>2</v>
      </c>
      <c r="K35" s="54">
        <v>149</v>
      </c>
      <c r="L35" s="50">
        <f t="shared" si="3"/>
        <v>5.4926276730788</v>
      </c>
      <c r="M35" s="50">
        <f t="shared" si="4"/>
        <v>58.28288253100283</v>
      </c>
      <c r="N35" s="50">
        <f t="shared" si="5"/>
        <v>45.46675129381896</v>
      </c>
      <c r="O35" s="2"/>
      <c r="P35" s="87" t="s">
        <v>35</v>
      </c>
      <c r="Q35" s="3">
        <f>SUM(Q52,Q69:Q70,Q73)</f>
        <v>327712</v>
      </c>
    </row>
    <row r="36" spans="1:17" ht="22.5" customHeight="1">
      <c r="A36" s="85" t="s">
        <v>114</v>
      </c>
      <c r="B36" s="81">
        <v>22</v>
      </c>
      <c r="C36" s="81">
        <v>5</v>
      </c>
      <c r="D36" s="81">
        <v>17</v>
      </c>
      <c r="E36" s="81">
        <v>8</v>
      </c>
      <c r="F36" s="47">
        <v>1</v>
      </c>
      <c r="G36" s="82">
        <v>9</v>
      </c>
      <c r="H36" s="53">
        <v>270</v>
      </c>
      <c r="I36" s="53">
        <v>16</v>
      </c>
      <c r="J36" s="53">
        <v>0</v>
      </c>
      <c r="K36" s="53">
        <v>266</v>
      </c>
      <c r="L36" s="50">
        <f t="shared" si="3"/>
        <v>4.793602719280088</v>
      </c>
      <c r="M36" s="50">
        <f t="shared" si="4"/>
        <v>58.83057882752835</v>
      </c>
      <c r="N36" s="50">
        <f t="shared" si="5"/>
        <v>57.95901469675016</v>
      </c>
      <c r="O36" s="2"/>
      <c r="P36" s="87" t="s">
        <v>36</v>
      </c>
      <c r="Q36" s="3">
        <f>SUM(Q60,Q65,Q68)</f>
        <v>458945</v>
      </c>
    </row>
    <row r="37" spans="1:17" ht="22.5" customHeight="1">
      <c r="A37" s="85" t="s">
        <v>115</v>
      </c>
      <c r="B37" s="81">
        <v>9</v>
      </c>
      <c r="C37" s="47">
        <v>0</v>
      </c>
      <c r="D37" s="81">
        <v>9</v>
      </c>
      <c r="E37" s="81">
        <v>6</v>
      </c>
      <c r="F37" s="47">
        <v>1</v>
      </c>
      <c r="G37" s="82">
        <v>4</v>
      </c>
      <c r="H37" s="53">
        <v>60</v>
      </c>
      <c r="I37" s="53">
        <v>3</v>
      </c>
      <c r="J37" s="53">
        <v>0</v>
      </c>
      <c r="K37" s="54">
        <v>56</v>
      </c>
      <c r="L37" s="50">
        <f t="shared" si="3"/>
        <v>7.458604743672617</v>
      </c>
      <c r="M37" s="50">
        <f t="shared" si="4"/>
        <v>49.72403162448411</v>
      </c>
      <c r="N37" s="50">
        <f t="shared" si="5"/>
        <v>46.40909618285184</v>
      </c>
      <c r="O37" s="2"/>
      <c r="P37" s="87" t="s">
        <v>37</v>
      </c>
      <c r="Q37" s="3">
        <f>SUM(Q80,Q85:Q87)</f>
        <v>120666</v>
      </c>
    </row>
    <row r="38" spans="1:17" ht="22.5" customHeight="1">
      <c r="A38" s="85" t="s">
        <v>116</v>
      </c>
      <c r="B38" s="81">
        <v>13</v>
      </c>
      <c r="C38" s="81">
        <v>3</v>
      </c>
      <c r="D38" s="81">
        <v>10</v>
      </c>
      <c r="E38" s="81">
        <v>6</v>
      </c>
      <c r="F38" s="47">
        <v>0</v>
      </c>
      <c r="G38" s="82">
        <v>4</v>
      </c>
      <c r="H38" s="53">
        <v>104</v>
      </c>
      <c r="I38" s="53">
        <v>11</v>
      </c>
      <c r="J38" s="53">
        <v>2</v>
      </c>
      <c r="K38" s="54">
        <v>98</v>
      </c>
      <c r="L38" s="50">
        <f t="shared" si="3"/>
        <v>7.391235132246253</v>
      </c>
      <c r="M38" s="50">
        <f t="shared" si="4"/>
        <v>59.129881057970024</v>
      </c>
      <c r="N38" s="50">
        <f t="shared" si="5"/>
        <v>55.71854176616406</v>
      </c>
      <c r="O38" s="2"/>
      <c r="P38" s="87" t="s">
        <v>38</v>
      </c>
      <c r="Q38" s="3">
        <f>SUM(Q48,Q59,Q79)</f>
        <v>175884</v>
      </c>
    </row>
    <row r="39" spans="1:17" ht="22.5" customHeight="1">
      <c r="A39" s="85" t="s">
        <v>117</v>
      </c>
      <c r="B39" s="81">
        <v>7</v>
      </c>
      <c r="C39" s="47">
        <v>0</v>
      </c>
      <c r="D39" s="81">
        <v>7</v>
      </c>
      <c r="E39" s="81">
        <v>4</v>
      </c>
      <c r="F39" s="47">
        <v>0</v>
      </c>
      <c r="G39" s="82">
        <v>5</v>
      </c>
      <c r="H39" s="53">
        <v>122</v>
      </c>
      <c r="I39" s="53">
        <v>4</v>
      </c>
      <c r="J39" s="53">
        <v>1</v>
      </c>
      <c r="K39" s="54">
        <v>98</v>
      </c>
      <c r="L39" s="50">
        <f t="shared" si="3"/>
        <v>3.2152568530903207</v>
      </c>
      <c r="M39" s="50">
        <f t="shared" si="4"/>
        <v>56.037333725288455</v>
      </c>
      <c r="N39" s="50">
        <f t="shared" si="5"/>
        <v>45.0135959432645</v>
      </c>
      <c r="O39" s="2"/>
      <c r="P39" s="87" t="s">
        <v>39</v>
      </c>
      <c r="Q39" s="3">
        <f>SUM(Q58,Q81,Q88:Q91)</f>
        <v>217712</v>
      </c>
    </row>
    <row r="40" spans="1:17" ht="22.5" customHeight="1">
      <c r="A40" s="85" t="s">
        <v>118</v>
      </c>
      <c r="B40" s="81">
        <v>16</v>
      </c>
      <c r="C40" s="81">
        <v>2</v>
      </c>
      <c r="D40" s="81">
        <v>14</v>
      </c>
      <c r="E40" s="81">
        <v>9</v>
      </c>
      <c r="F40" s="81">
        <v>1</v>
      </c>
      <c r="G40" s="82">
        <v>7</v>
      </c>
      <c r="H40" s="53">
        <v>89</v>
      </c>
      <c r="I40" s="53">
        <v>16</v>
      </c>
      <c r="J40" s="53">
        <v>1</v>
      </c>
      <c r="K40" s="54">
        <v>66</v>
      </c>
      <c r="L40" s="50">
        <f t="shared" si="3"/>
        <v>11.726250677923867</v>
      </c>
      <c r="M40" s="50">
        <f t="shared" si="4"/>
        <v>65.22726939595151</v>
      </c>
      <c r="N40" s="50">
        <f t="shared" si="5"/>
        <v>48.37078404643595</v>
      </c>
      <c r="O40" s="2"/>
      <c r="P40" s="87" t="s">
        <v>40</v>
      </c>
      <c r="Q40" s="3">
        <f>SUM(Q51,Q67,Q78,Q100)</f>
        <v>136446</v>
      </c>
    </row>
    <row r="41" spans="1:17" ht="19.5" customHeight="1">
      <c r="A41" s="46" t="s">
        <v>41</v>
      </c>
      <c r="B41" s="47"/>
      <c r="C41" s="47"/>
      <c r="D41" s="47"/>
      <c r="E41" s="47"/>
      <c r="F41" s="47"/>
      <c r="G41" s="80"/>
      <c r="H41" s="53"/>
      <c r="I41" s="53"/>
      <c r="J41" s="54"/>
      <c r="K41" s="54"/>
      <c r="L41" s="50"/>
      <c r="M41" s="51"/>
      <c r="N41" s="40"/>
      <c r="O41" s="2"/>
      <c r="P41" s="87"/>
      <c r="Q41" s="3"/>
    </row>
    <row r="42" spans="1:17" ht="15" customHeight="1">
      <c r="A42" s="83" t="s">
        <v>42</v>
      </c>
      <c r="B42" s="47">
        <v>17</v>
      </c>
      <c r="C42" s="47">
        <v>3</v>
      </c>
      <c r="D42" s="47">
        <v>14</v>
      </c>
      <c r="E42" s="47">
        <v>5</v>
      </c>
      <c r="F42" s="47">
        <v>1</v>
      </c>
      <c r="G42" s="47">
        <v>7</v>
      </c>
      <c r="H42" s="53">
        <v>191</v>
      </c>
      <c r="I42" s="53">
        <v>11</v>
      </c>
      <c r="J42" s="54" t="s">
        <v>43</v>
      </c>
      <c r="K42" s="54">
        <v>158</v>
      </c>
      <c r="L42" s="50">
        <f t="shared" si="3"/>
        <v>8.812947775508299</v>
      </c>
      <c r="M42" s="50">
        <f aca="true" t="shared" si="6" ref="M42:M100">H42/Q42*100000</f>
        <v>99.01606030129912</v>
      </c>
      <c r="N42" s="50">
        <f aca="true" t="shared" si="7" ref="N42:N100">K42/Q42*100000</f>
        <v>81.9085734429595</v>
      </c>
      <c r="O42" s="2"/>
      <c r="P42" s="87" t="s">
        <v>42</v>
      </c>
      <c r="Q42" s="3">
        <v>192898</v>
      </c>
    </row>
    <row r="43" spans="1:17" ht="15" customHeight="1">
      <c r="A43" s="83" t="s">
        <v>44</v>
      </c>
      <c r="B43" s="47">
        <v>4</v>
      </c>
      <c r="C43" s="47" t="s">
        <v>43</v>
      </c>
      <c r="D43" s="47">
        <v>4</v>
      </c>
      <c r="E43" s="47">
        <v>2</v>
      </c>
      <c r="F43" s="47" t="s">
        <v>43</v>
      </c>
      <c r="G43" s="47">
        <v>3</v>
      </c>
      <c r="H43" s="53">
        <v>102</v>
      </c>
      <c r="I43" s="53">
        <v>8</v>
      </c>
      <c r="J43" s="54" t="s">
        <v>43</v>
      </c>
      <c r="K43" s="54">
        <v>88</v>
      </c>
      <c r="L43" s="50">
        <f t="shared" si="3"/>
        <v>2.2749117049894503</v>
      </c>
      <c r="M43" s="50">
        <f t="shared" si="6"/>
        <v>58.010248477230974</v>
      </c>
      <c r="N43" s="50">
        <f t="shared" si="7"/>
        <v>50.0480575097679</v>
      </c>
      <c r="O43" s="2"/>
      <c r="P43" s="87" t="s">
        <v>128</v>
      </c>
      <c r="Q43" s="3">
        <v>175831</v>
      </c>
    </row>
    <row r="44" spans="1:17" ht="15" customHeight="1">
      <c r="A44" s="83" t="s">
        <v>119</v>
      </c>
      <c r="B44" s="47">
        <v>6</v>
      </c>
      <c r="C44" s="47" t="s">
        <v>43</v>
      </c>
      <c r="D44" s="47">
        <v>6</v>
      </c>
      <c r="E44" s="47">
        <v>2</v>
      </c>
      <c r="F44" s="47" t="s">
        <v>43</v>
      </c>
      <c r="G44" s="47">
        <v>3</v>
      </c>
      <c r="H44" s="53">
        <v>95</v>
      </c>
      <c r="I44" s="53">
        <v>8</v>
      </c>
      <c r="J44" s="54" t="s">
        <v>43</v>
      </c>
      <c r="K44" s="54">
        <v>98</v>
      </c>
      <c r="L44" s="50">
        <f t="shared" si="3"/>
        <v>3.9293245491100084</v>
      </c>
      <c r="M44" s="50">
        <f t="shared" si="6"/>
        <v>62.21430536090846</v>
      </c>
      <c r="N44" s="50">
        <f t="shared" si="7"/>
        <v>64.17896763546347</v>
      </c>
      <c r="O44" s="2"/>
      <c r="P44" s="87" t="s">
        <v>129</v>
      </c>
      <c r="Q44" s="3">
        <v>152698</v>
      </c>
    </row>
    <row r="45" spans="1:17" ht="15" customHeight="1">
      <c r="A45" s="83" t="s">
        <v>120</v>
      </c>
      <c r="B45" s="47">
        <v>6</v>
      </c>
      <c r="C45" s="47">
        <v>1</v>
      </c>
      <c r="D45" s="47">
        <v>5</v>
      </c>
      <c r="E45" s="47">
        <v>2</v>
      </c>
      <c r="F45" s="47" t="s">
        <v>43</v>
      </c>
      <c r="G45" s="47">
        <v>3</v>
      </c>
      <c r="H45" s="53">
        <v>86</v>
      </c>
      <c r="I45" s="53">
        <v>5</v>
      </c>
      <c r="J45" s="54" t="s">
        <v>43</v>
      </c>
      <c r="K45" s="54">
        <v>65</v>
      </c>
      <c r="L45" s="50">
        <f t="shared" si="3"/>
        <v>4.030795275907937</v>
      </c>
      <c r="M45" s="50">
        <f t="shared" si="6"/>
        <v>57.77473228801375</v>
      </c>
      <c r="N45" s="50">
        <f t="shared" si="7"/>
        <v>43.66694882233598</v>
      </c>
      <c r="O45" s="2"/>
      <c r="P45" s="87" t="s">
        <v>130</v>
      </c>
      <c r="Q45" s="3">
        <v>148854</v>
      </c>
    </row>
    <row r="46" spans="1:17" ht="15" customHeight="1">
      <c r="A46" s="83" t="s">
        <v>121</v>
      </c>
      <c r="B46" s="47">
        <v>5</v>
      </c>
      <c r="C46" s="47">
        <v>1</v>
      </c>
      <c r="D46" s="47">
        <v>4</v>
      </c>
      <c r="E46" s="47">
        <v>2</v>
      </c>
      <c r="F46" s="47">
        <v>1</v>
      </c>
      <c r="G46" s="47" t="s">
        <v>43</v>
      </c>
      <c r="H46" s="53">
        <v>94</v>
      </c>
      <c r="I46" s="53">
        <v>9</v>
      </c>
      <c r="J46" s="54">
        <v>1</v>
      </c>
      <c r="K46" s="54">
        <v>62</v>
      </c>
      <c r="L46" s="50">
        <f t="shared" si="3"/>
        <v>4.065867046147591</v>
      </c>
      <c r="M46" s="50">
        <f t="shared" si="6"/>
        <v>76.4383004675747</v>
      </c>
      <c r="N46" s="50">
        <f t="shared" si="7"/>
        <v>50.416751372230124</v>
      </c>
      <c r="O46" s="2"/>
      <c r="P46" s="87" t="s">
        <v>131</v>
      </c>
      <c r="Q46" s="3">
        <v>122975</v>
      </c>
    </row>
    <row r="47" spans="1:17" ht="15" customHeight="1">
      <c r="A47" s="84" t="s">
        <v>122</v>
      </c>
      <c r="B47" s="60">
        <v>7</v>
      </c>
      <c r="C47" s="60">
        <v>1</v>
      </c>
      <c r="D47" s="60">
        <v>6</v>
      </c>
      <c r="E47" s="60">
        <v>1</v>
      </c>
      <c r="F47" s="60" t="s">
        <v>43</v>
      </c>
      <c r="G47" s="60">
        <v>4</v>
      </c>
      <c r="H47" s="61">
        <v>100</v>
      </c>
      <c r="I47" s="61">
        <v>4</v>
      </c>
      <c r="J47" s="62">
        <v>1</v>
      </c>
      <c r="K47" s="62">
        <v>71</v>
      </c>
      <c r="L47" s="63">
        <f t="shared" si="3"/>
        <v>4.864827298630899</v>
      </c>
      <c r="M47" s="63">
        <f t="shared" si="6"/>
        <v>69.49753283758427</v>
      </c>
      <c r="N47" s="63">
        <f t="shared" si="7"/>
        <v>49.34324831468483</v>
      </c>
      <c r="O47" s="2"/>
      <c r="P47" s="87" t="s">
        <v>132</v>
      </c>
      <c r="Q47" s="3">
        <v>143890</v>
      </c>
    </row>
    <row r="48" spans="1:17" ht="15" customHeight="1">
      <c r="A48" s="46" t="s">
        <v>45</v>
      </c>
      <c r="B48" s="47">
        <v>5</v>
      </c>
      <c r="C48" s="47" t="s">
        <v>43</v>
      </c>
      <c r="D48" s="47">
        <v>5</v>
      </c>
      <c r="E48" s="47">
        <v>4</v>
      </c>
      <c r="F48" s="47" t="s">
        <v>43</v>
      </c>
      <c r="G48" s="47">
        <v>2</v>
      </c>
      <c r="H48" s="53">
        <v>43</v>
      </c>
      <c r="I48" s="53">
        <v>3</v>
      </c>
      <c r="J48" s="54" t="s">
        <v>43</v>
      </c>
      <c r="K48" s="54">
        <v>41</v>
      </c>
      <c r="L48" s="50">
        <f t="shared" si="3"/>
        <v>7.339449541284403</v>
      </c>
      <c r="M48" s="50">
        <f t="shared" si="6"/>
        <v>63.11926605504588</v>
      </c>
      <c r="N48" s="50">
        <f t="shared" si="7"/>
        <v>60.18348623853211</v>
      </c>
      <c r="O48" s="2"/>
      <c r="P48" s="87" t="s">
        <v>45</v>
      </c>
      <c r="Q48" s="3">
        <v>68125</v>
      </c>
    </row>
    <row r="49" spans="1:17" ht="15" customHeight="1">
      <c r="A49" s="46" t="s">
        <v>46</v>
      </c>
      <c r="B49" s="47">
        <v>14</v>
      </c>
      <c r="C49" s="47">
        <v>2</v>
      </c>
      <c r="D49" s="47">
        <v>12</v>
      </c>
      <c r="E49" s="47">
        <v>6</v>
      </c>
      <c r="F49" s="47" t="s">
        <v>43</v>
      </c>
      <c r="G49" s="47">
        <v>7</v>
      </c>
      <c r="H49" s="53">
        <v>300</v>
      </c>
      <c r="I49" s="53">
        <v>18</v>
      </c>
      <c r="J49" s="54">
        <v>1</v>
      </c>
      <c r="K49" s="54">
        <v>259</v>
      </c>
      <c r="L49" s="50">
        <f t="shared" si="3"/>
        <v>3.0522435079870673</v>
      </c>
      <c r="M49" s="50">
        <f t="shared" si="6"/>
        <v>65.4052180282943</v>
      </c>
      <c r="N49" s="50">
        <f t="shared" si="7"/>
        <v>56.46650489776074</v>
      </c>
      <c r="O49" s="2"/>
      <c r="P49" s="87" t="s">
        <v>46</v>
      </c>
      <c r="Q49" s="3">
        <v>458679</v>
      </c>
    </row>
    <row r="50" spans="1:17" ht="15" customHeight="1">
      <c r="A50" s="46" t="s">
        <v>47</v>
      </c>
      <c r="B50" s="47">
        <v>23</v>
      </c>
      <c r="C50" s="47">
        <v>4</v>
      </c>
      <c r="D50" s="47">
        <v>19</v>
      </c>
      <c r="E50" s="47">
        <v>7</v>
      </c>
      <c r="F50" s="47">
        <v>1</v>
      </c>
      <c r="G50" s="47">
        <v>7</v>
      </c>
      <c r="H50" s="53">
        <v>343</v>
      </c>
      <c r="I50" s="53">
        <v>15</v>
      </c>
      <c r="J50" s="54" t="s">
        <v>43</v>
      </c>
      <c r="K50" s="54">
        <v>309</v>
      </c>
      <c r="L50" s="50">
        <f t="shared" si="3"/>
        <v>3.814287325289057</v>
      </c>
      <c r="M50" s="50">
        <f t="shared" si="6"/>
        <v>56.882632720615064</v>
      </c>
      <c r="N50" s="50">
        <f t="shared" si="7"/>
        <v>51.24412102236167</v>
      </c>
      <c r="O50" s="2"/>
      <c r="P50" s="87" t="s">
        <v>47</v>
      </c>
      <c r="Q50" s="3">
        <v>602996</v>
      </c>
    </row>
    <row r="51" spans="1:17" ht="15" customHeight="1">
      <c r="A51" s="46" t="s">
        <v>48</v>
      </c>
      <c r="B51" s="47">
        <v>5</v>
      </c>
      <c r="C51" s="47">
        <v>1</v>
      </c>
      <c r="D51" s="47">
        <v>4</v>
      </c>
      <c r="E51" s="47">
        <v>3</v>
      </c>
      <c r="F51" s="47" t="s">
        <v>43</v>
      </c>
      <c r="G51" s="47">
        <v>2</v>
      </c>
      <c r="H51" s="53">
        <v>42</v>
      </c>
      <c r="I51" s="53">
        <v>9</v>
      </c>
      <c r="J51" s="54" t="s">
        <v>43</v>
      </c>
      <c r="K51" s="54">
        <v>29</v>
      </c>
      <c r="L51" s="50">
        <f t="shared" si="3"/>
        <v>10.065020029389858</v>
      </c>
      <c r="M51" s="50">
        <f t="shared" si="6"/>
        <v>84.54616824687481</v>
      </c>
      <c r="N51" s="50">
        <f t="shared" si="7"/>
        <v>58.37711617046118</v>
      </c>
      <c r="O51" s="2"/>
      <c r="P51" s="87" t="s">
        <v>48</v>
      </c>
      <c r="Q51" s="3">
        <v>49677</v>
      </c>
    </row>
    <row r="52" spans="1:17" ht="15" customHeight="1">
      <c r="A52" s="46" t="s">
        <v>49</v>
      </c>
      <c r="B52" s="47">
        <v>10</v>
      </c>
      <c r="C52" s="47">
        <v>1</v>
      </c>
      <c r="D52" s="47">
        <v>9</v>
      </c>
      <c r="E52" s="47">
        <v>5</v>
      </c>
      <c r="F52" s="47">
        <v>1</v>
      </c>
      <c r="G52" s="47">
        <v>4</v>
      </c>
      <c r="H52" s="53">
        <v>81</v>
      </c>
      <c r="I52" s="53">
        <v>10</v>
      </c>
      <c r="J52" s="54" t="s">
        <v>43</v>
      </c>
      <c r="K52" s="54">
        <v>64</v>
      </c>
      <c r="L52" s="50">
        <f t="shared" si="3"/>
        <v>7.715037379356103</v>
      </c>
      <c r="M52" s="50">
        <f t="shared" si="6"/>
        <v>62.49180277278443</v>
      </c>
      <c r="N52" s="50">
        <f t="shared" si="7"/>
        <v>49.37623922787906</v>
      </c>
      <c r="O52" s="2"/>
      <c r="P52" s="87" t="s">
        <v>49</v>
      </c>
      <c r="Q52" s="3">
        <v>129617</v>
      </c>
    </row>
    <row r="53" spans="1:17" ht="15" customHeight="1">
      <c r="A53" s="46" t="s">
        <v>50</v>
      </c>
      <c r="B53" s="47">
        <v>18</v>
      </c>
      <c r="C53" s="47">
        <v>1</v>
      </c>
      <c r="D53" s="47">
        <v>17</v>
      </c>
      <c r="E53" s="47">
        <v>5</v>
      </c>
      <c r="F53" s="47" t="s">
        <v>43</v>
      </c>
      <c r="G53" s="47">
        <v>8</v>
      </c>
      <c r="H53" s="55">
        <v>285</v>
      </c>
      <c r="I53" s="56">
        <v>17</v>
      </c>
      <c r="J53" s="57">
        <v>2</v>
      </c>
      <c r="K53" s="55">
        <v>253</v>
      </c>
      <c r="L53" s="50">
        <f t="shared" si="3"/>
        <v>3.7744078373481846</v>
      </c>
      <c r="M53" s="50">
        <f t="shared" si="6"/>
        <v>59.7614574246796</v>
      </c>
      <c r="N53" s="50">
        <f t="shared" si="7"/>
        <v>53.051399047171714</v>
      </c>
      <c r="O53" s="2"/>
      <c r="P53" s="87" t="s">
        <v>50</v>
      </c>
      <c r="Q53" s="3">
        <v>476896</v>
      </c>
    </row>
    <row r="54" spans="1:17" ht="15" customHeight="1">
      <c r="A54" s="46" t="s">
        <v>51</v>
      </c>
      <c r="B54" s="47">
        <v>8</v>
      </c>
      <c r="C54" s="47">
        <v>3</v>
      </c>
      <c r="D54" s="47">
        <v>5</v>
      </c>
      <c r="E54" s="47">
        <v>2</v>
      </c>
      <c r="F54" s="47" t="s">
        <v>43</v>
      </c>
      <c r="G54" s="47">
        <v>3</v>
      </c>
      <c r="H54" s="53">
        <v>77</v>
      </c>
      <c r="I54" s="53">
        <v>8</v>
      </c>
      <c r="J54" s="54" t="s">
        <v>43</v>
      </c>
      <c r="K54" s="54">
        <v>74</v>
      </c>
      <c r="L54" s="50">
        <f t="shared" si="3"/>
        <v>5.148932883659862</v>
      </c>
      <c r="M54" s="50">
        <f t="shared" si="6"/>
        <v>49.55847900522617</v>
      </c>
      <c r="N54" s="50">
        <f t="shared" si="7"/>
        <v>47.62762917385372</v>
      </c>
      <c r="O54" s="2"/>
      <c r="P54" s="87" t="s">
        <v>51</v>
      </c>
      <c r="Q54" s="3">
        <v>155372</v>
      </c>
    </row>
    <row r="55" spans="1:17" ht="15" customHeight="1">
      <c r="A55" s="46" t="s">
        <v>52</v>
      </c>
      <c r="B55" s="47">
        <v>8</v>
      </c>
      <c r="C55" s="47">
        <v>1</v>
      </c>
      <c r="D55" s="47">
        <v>7</v>
      </c>
      <c r="E55" s="47">
        <v>5</v>
      </c>
      <c r="F55" s="47" t="s">
        <v>43</v>
      </c>
      <c r="G55" s="47">
        <v>5</v>
      </c>
      <c r="H55" s="53">
        <v>64</v>
      </c>
      <c r="I55" s="53">
        <v>4</v>
      </c>
      <c r="J55" s="54" t="s">
        <v>43</v>
      </c>
      <c r="K55" s="54">
        <v>58</v>
      </c>
      <c r="L55" s="50">
        <f t="shared" si="3"/>
        <v>8.683476429788666</v>
      </c>
      <c r="M55" s="50">
        <f t="shared" si="6"/>
        <v>69.46781143830933</v>
      </c>
      <c r="N55" s="50">
        <f t="shared" si="7"/>
        <v>62.955204115967824</v>
      </c>
      <c r="O55" s="2"/>
      <c r="P55" s="87" t="s">
        <v>52</v>
      </c>
      <c r="Q55" s="3">
        <v>92129</v>
      </c>
    </row>
    <row r="56" spans="1:17" ht="15" customHeight="1">
      <c r="A56" s="46" t="s">
        <v>53</v>
      </c>
      <c r="B56" s="47">
        <v>4</v>
      </c>
      <c r="C56" s="47">
        <v>1</v>
      </c>
      <c r="D56" s="47">
        <v>3</v>
      </c>
      <c r="E56" s="47">
        <v>2</v>
      </c>
      <c r="F56" s="47">
        <v>1</v>
      </c>
      <c r="G56" s="47">
        <v>2</v>
      </c>
      <c r="H56" s="53">
        <v>88</v>
      </c>
      <c r="I56" s="53">
        <v>7</v>
      </c>
      <c r="J56" s="54">
        <v>1</v>
      </c>
      <c r="K56" s="54">
        <v>67</v>
      </c>
      <c r="L56" s="50">
        <f t="shared" si="3"/>
        <v>3.15454925434342</v>
      </c>
      <c r="M56" s="50">
        <f t="shared" si="6"/>
        <v>69.40008359555523</v>
      </c>
      <c r="N56" s="50">
        <f t="shared" si="7"/>
        <v>52.83870001025229</v>
      </c>
      <c r="O56" s="2"/>
      <c r="P56" s="87" t="s">
        <v>53</v>
      </c>
      <c r="Q56" s="3">
        <v>126801</v>
      </c>
    </row>
    <row r="57" spans="1:17" ht="15" customHeight="1">
      <c r="A57" s="46" t="s">
        <v>54</v>
      </c>
      <c r="B57" s="47">
        <v>6</v>
      </c>
      <c r="C57" s="47" t="s">
        <v>43</v>
      </c>
      <c r="D57" s="47">
        <v>6</v>
      </c>
      <c r="E57" s="47">
        <v>1</v>
      </c>
      <c r="F57" s="47" t="s">
        <v>43</v>
      </c>
      <c r="G57" s="47">
        <v>4</v>
      </c>
      <c r="H57" s="53">
        <v>106</v>
      </c>
      <c r="I57" s="53">
        <v>10</v>
      </c>
      <c r="J57" s="54" t="s">
        <v>43</v>
      </c>
      <c r="K57" s="54">
        <v>88</v>
      </c>
      <c r="L57" s="50">
        <f t="shared" si="3"/>
        <v>3.40769685128811</v>
      </c>
      <c r="M57" s="50">
        <f t="shared" si="6"/>
        <v>60.202644372756595</v>
      </c>
      <c r="N57" s="50">
        <f t="shared" si="7"/>
        <v>49.97955381889227</v>
      </c>
      <c r="O57" s="2"/>
      <c r="P57" s="87" t="s">
        <v>54</v>
      </c>
      <c r="Q57" s="3">
        <v>176072</v>
      </c>
    </row>
    <row r="58" spans="1:17" ht="15" customHeight="1">
      <c r="A58" s="46" t="s">
        <v>55</v>
      </c>
      <c r="B58" s="47">
        <v>2</v>
      </c>
      <c r="C58" s="47" t="s">
        <v>43</v>
      </c>
      <c r="D58" s="47">
        <v>2</v>
      </c>
      <c r="E58" s="47">
        <v>1</v>
      </c>
      <c r="F58" s="47" t="s">
        <v>43</v>
      </c>
      <c r="G58" s="47">
        <v>1</v>
      </c>
      <c r="H58" s="53">
        <v>39</v>
      </c>
      <c r="I58" s="53">
        <v>3</v>
      </c>
      <c r="J58" s="54">
        <v>1</v>
      </c>
      <c r="K58" s="54">
        <v>30</v>
      </c>
      <c r="L58" s="50">
        <f t="shared" si="3"/>
        <v>3.3755274261603376</v>
      </c>
      <c r="M58" s="50">
        <f t="shared" si="6"/>
        <v>65.82278481012658</v>
      </c>
      <c r="N58" s="50">
        <f t="shared" si="7"/>
        <v>50.63291139240506</v>
      </c>
      <c r="O58" s="2"/>
      <c r="P58" s="87" t="s">
        <v>55</v>
      </c>
      <c r="Q58" s="3">
        <v>59250</v>
      </c>
    </row>
    <row r="59" spans="1:17" ht="15" customHeight="1">
      <c r="A59" s="46" t="s">
        <v>56</v>
      </c>
      <c r="B59" s="47">
        <v>5</v>
      </c>
      <c r="C59" s="47">
        <v>2</v>
      </c>
      <c r="D59" s="47">
        <v>3</v>
      </c>
      <c r="E59" s="47">
        <v>1</v>
      </c>
      <c r="F59" s="47" t="s">
        <v>43</v>
      </c>
      <c r="G59" s="47">
        <v>1</v>
      </c>
      <c r="H59" s="53">
        <v>30</v>
      </c>
      <c r="I59" s="53">
        <v>3</v>
      </c>
      <c r="J59" s="54">
        <v>1</v>
      </c>
      <c r="K59" s="54">
        <v>36</v>
      </c>
      <c r="L59" s="50">
        <f t="shared" si="3"/>
        <v>7.334712259238071</v>
      </c>
      <c r="M59" s="50">
        <f t="shared" si="6"/>
        <v>44.008273555428424</v>
      </c>
      <c r="N59" s="50">
        <f t="shared" si="7"/>
        <v>52.809928266514106</v>
      </c>
      <c r="O59" s="2"/>
      <c r="P59" s="87" t="s">
        <v>56</v>
      </c>
      <c r="Q59" s="3">
        <v>68169</v>
      </c>
    </row>
    <row r="60" spans="1:17" ht="15" customHeight="1">
      <c r="A60" s="46" t="s">
        <v>57</v>
      </c>
      <c r="B60" s="47">
        <v>7</v>
      </c>
      <c r="C60" s="47">
        <v>1</v>
      </c>
      <c r="D60" s="47">
        <v>6</v>
      </c>
      <c r="E60" s="47">
        <v>1</v>
      </c>
      <c r="F60" s="47" t="s">
        <v>43</v>
      </c>
      <c r="G60" s="47">
        <v>4</v>
      </c>
      <c r="H60" s="53">
        <v>92</v>
      </c>
      <c r="I60" s="53">
        <v>3</v>
      </c>
      <c r="J60" s="54" t="s">
        <v>43</v>
      </c>
      <c r="K60" s="54">
        <v>94</v>
      </c>
      <c r="L60" s="50">
        <f t="shared" si="3"/>
        <v>4.346557216216384</v>
      </c>
      <c r="M60" s="50">
        <f t="shared" si="6"/>
        <v>57.126180555986764</v>
      </c>
      <c r="N60" s="50">
        <f t="shared" si="7"/>
        <v>58.368054046334294</v>
      </c>
      <c r="O60" s="2"/>
      <c r="P60" s="87" t="s">
        <v>57</v>
      </c>
      <c r="Q60" s="3">
        <v>161047</v>
      </c>
    </row>
    <row r="61" spans="1:17" ht="15" customHeight="1">
      <c r="A61" s="46" t="s">
        <v>58</v>
      </c>
      <c r="B61" s="47">
        <v>17</v>
      </c>
      <c r="C61" s="47">
        <v>2</v>
      </c>
      <c r="D61" s="47">
        <v>15</v>
      </c>
      <c r="E61" s="47">
        <v>6</v>
      </c>
      <c r="F61" s="47" t="s">
        <v>43</v>
      </c>
      <c r="G61" s="47">
        <v>9</v>
      </c>
      <c r="H61" s="53">
        <v>242</v>
      </c>
      <c r="I61" s="53">
        <v>11</v>
      </c>
      <c r="J61" s="54" t="s">
        <v>43</v>
      </c>
      <c r="K61" s="54">
        <v>211</v>
      </c>
      <c r="L61" s="50">
        <f t="shared" si="3"/>
        <v>4.2902099931609</v>
      </c>
      <c r="M61" s="50">
        <f t="shared" si="6"/>
        <v>61.072401079114</v>
      </c>
      <c r="N61" s="50">
        <f t="shared" si="7"/>
        <v>53.249076973938244</v>
      </c>
      <c r="O61" s="2"/>
      <c r="P61" s="87" t="s">
        <v>58</v>
      </c>
      <c r="Q61" s="3">
        <v>396251</v>
      </c>
    </row>
    <row r="62" spans="1:17" ht="15" customHeight="1">
      <c r="A62" s="46" t="s">
        <v>59</v>
      </c>
      <c r="B62" s="47">
        <v>1</v>
      </c>
      <c r="C62" s="47" t="s">
        <v>43</v>
      </c>
      <c r="D62" s="47">
        <v>1</v>
      </c>
      <c r="E62" s="47">
        <v>1</v>
      </c>
      <c r="F62" s="47" t="s">
        <v>43</v>
      </c>
      <c r="G62" s="47">
        <v>1</v>
      </c>
      <c r="H62" s="53">
        <v>12</v>
      </c>
      <c r="I62" s="53">
        <v>2</v>
      </c>
      <c r="J62" s="54" t="s">
        <v>43</v>
      </c>
      <c r="K62" s="54">
        <v>7</v>
      </c>
      <c r="L62" s="50">
        <f t="shared" si="3"/>
        <v>4.941688080648349</v>
      </c>
      <c r="M62" s="50">
        <f t="shared" si="6"/>
        <v>59.30025696778019</v>
      </c>
      <c r="N62" s="50">
        <f t="shared" si="7"/>
        <v>34.59181656453845</v>
      </c>
      <c r="O62" s="2"/>
      <c r="P62" s="87" t="s">
        <v>59</v>
      </c>
      <c r="Q62" s="3">
        <v>20236</v>
      </c>
    </row>
    <row r="63" spans="1:17" ht="15" customHeight="1">
      <c r="A63" s="46" t="s">
        <v>60</v>
      </c>
      <c r="B63" s="47">
        <v>12</v>
      </c>
      <c r="C63" s="47">
        <v>2</v>
      </c>
      <c r="D63" s="47">
        <v>10</v>
      </c>
      <c r="E63" s="47">
        <v>5</v>
      </c>
      <c r="F63" s="47">
        <v>1</v>
      </c>
      <c r="G63" s="47">
        <v>7</v>
      </c>
      <c r="H63" s="53">
        <v>154</v>
      </c>
      <c r="I63" s="53">
        <v>16</v>
      </c>
      <c r="J63" s="54">
        <v>3</v>
      </c>
      <c r="K63" s="58">
        <v>121</v>
      </c>
      <c r="L63" s="50">
        <f t="shared" si="3"/>
        <v>4.3122655205623195</v>
      </c>
      <c r="M63" s="50">
        <f t="shared" si="6"/>
        <v>55.34074084721643</v>
      </c>
      <c r="N63" s="50">
        <f t="shared" si="7"/>
        <v>43.48201066567005</v>
      </c>
      <c r="O63" s="2"/>
      <c r="P63" s="87" t="s">
        <v>60</v>
      </c>
      <c r="Q63" s="3">
        <v>278276</v>
      </c>
    </row>
    <row r="64" spans="1:17" ht="15" customHeight="1">
      <c r="A64" s="46" t="s">
        <v>61</v>
      </c>
      <c r="B64" s="47">
        <v>5</v>
      </c>
      <c r="C64" s="47" t="s">
        <v>43</v>
      </c>
      <c r="D64" s="47">
        <v>5</v>
      </c>
      <c r="E64" s="47">
        <v>4</v>
      </c>
      <c r="F64" s="47" t="s">
        <v>43</v>
      </c>
      <c r="G64" s="47">
        <v>2</v>
      </c>
      <c r="H64" s="53">
        <v>83</v>
      </c>
      <c r="I64" s="53">
        <v>4</v>
      </c>
      <c r="J64" s="54" t="s">
        <v>43</v>
      </c>
      <c r="K64" s="54">
        <v>80</v>
      </c>
      <c r="L64" s="50">
        <f t="shared" si="3"/>
        <v>3.0267259904960806</v>
      </c>
      <c r="M64" s="50">
        <f t="shared" si="6"/>
        <v>50.243651442234935</v>
      </c>
      <c r="N64" s="50">
        <f t="shared" si="7"/>
        <v>48.42761584793729</v>
      </c>
      <c r="O64" s="1"/>
      <c r="P64" s="87" t="s">
        <v>61</v>
      </c>
      <c r="Q64" s="3">
        <v>165195</v>
      </c>
    </row>
    <row r="65" spans="1:17" ht="15" customHeight="1">
      <c r="A65" s="46" t="s">
        <v>62</v>
      </c>
      <c r="B65" s="47">
        <v>10</v>
      </c>
      <c r="C65" s="47">
        <v>4</v>
      </c>
      <c r="D65" s="47">
        <v>6</v>
      </c>
      <c r="E65" s="47">
        <v>5</v>
      </c>
      <c r="F65" s="47">
        <v>1</v>
      </c>
      <c r="G65" s="47">
        <v>4</v>
      </c>
      <c r="H65" s="53">
        <v>124</v>
      </c>
      <c r="I65" s="53">
        <v>11</v>
      </c>
      <c r="J65" s="54" t="s">
        <v>43</v>
      </c>
      <c r="K65" s="54">
        <v>117</v>
      </c>
      <c r="L65" s="50">
        <f t="shared" si="3"/>
        <v>5.288654777770726</v>
      </c>
      <c r="M65" s="50">
        <f t="shared" si="6"/>
        <v>65.57931924435701</v>
      </c>
      <c r="N65" s="50">
        <f t="shared" si="7"/>
        <v>61.877260899917495</v>
      </c>
      <c r="O65" s="1"/>
      <c r="P65" s="87" t="s">
        <v>62</v>
      </c>
      <c r="Q65" s="3">
        <v>189084</v>
      </c>
    </row>
    <row r="66" spans="1:17" ht="15" customHeight="1">
      <c r="A66" s="46" t="s">
        <v>63</v>
      </c>
      <c r="B66" s="47">
        <v>7</v>
      </c>
      <c r="C66" s="47" t="s">
        <v>43</v>
      </c>
      <c r="D66" s="47">
        <v>7</v>
      </c>
      <c r="E66" s="47">
        <v>3</v>
      </c>
      <c r="F66" s="47" t="s">
        <v>43</v>
      </c>
      <c r="G66" s="47">
        <v>5</v>
      </c>
      <c r="H66" s="53">
        <v>75</v>
      </c>
      <c r="I66" s="53">
        <v>3</v>
      </c>
      <c r="J66" s="54">
        <v>1</v>
      </c>
      <c r="K66" s="54">
        <v>71</v>
      </c>
      <c r="L66" s="50">
        <f t="shared" si="3"/>
        <v>5.233683990160674</v>
      </c>
      <c r="M66" s="50">
        <f t="shared" si="6"/>
        <v>56.07518560886436</v>
      </c>
      <c r="N66" s="50">
        <f t="shared" si="7"/>
        <v>53.08450904305827</v>
      </c>
      <c r="O66" s="2"/>
      <c r="P66" s="87" t="s">
        <v>63</v>
      </c>
      <c r="Q66" s="3">
        <v>133749</v>
      </c>
    </row>
    <row r="67" spans="1:17" ht="15" customHeight="1">
      <c r="A67" s="46" t="s">
        <v>64</v>
      </c>
      <c r="B67" s="47">
        <v>7</v>
      </c>
      <c r="C67" s="47">
        <v>1</v>
      </c>
      <c r="D67" s="47">
        <v>6</v>
      </c>
      <c r="E67" s="47">
        <v>4</v>
      </c>
      <c r="F67" s="47">
        <v>1</v>
      </c>
      <c r="G67" s="47">
        <v>3</v>
      </c>
      <c r="H67" s="53">
        <v>17</v>
      </c>
      <c r="I67" s="53">
        <v>3</v>
      </c>
      <c r="J67" s="54">
        <v>1</v>
      </c>
      <c r="K67" s="54">
        <v>12</v>
      </c>
      <c r="L67" s="50">
        <f t="shared" si="3"/>
        <v>19.73554371422933</v>
      </c>
      <c r="M67" s="50">
        <f t="shared" si="6"/>
        <v>47.92917759169979</v>
      </c>
      <c r="N67" s="50">
        <f t="shared" si="7"/>
        <v>33.83236065296456</v>
      </c>
      <c r="O67" s="2"/>
      <c r="P67" s="87" t="s">
        <v>64</v>
      </c>
      <c r="Q67" s="3">
        <v>35469</v>
      </c>
    </row>
    <row r="68" spans="1:17" ht="15" customHeight="1">
      <c r="A68" s="46" t="s">
        <v>65</v>
      </c>
      <c r="B68" s="47">
        <v>5</v>
      </c>
      <c r="C68" s="47" t="s">
        <v>43</v>
      </c>
      <c r="D68" s="47">
        <v>5</v>
      </c>
      <c r="E68" s="47">
        <v>2</v>
      </c>
      <c r="F68" s="47" t="s">
        <v>43</v>
      </c>
      <c r="G68" s="47">
        <v>1</v>
      </c>
      <c r="H68" s="53">
        <v>54</v>
      </c>
      <c r="I68" s="53">
        <v>2</v>
      </c>
      <c r="J68" s="54" t="s">
        <v>43</v>
      </c>
      <c r="K68" s="54">
        <v>55</v>
      </c>
      <c r="L68" s="50">
        <f t="shared" si="3"/>
        <v>4.594996967302002</v>
      </c>
      <c r="M68" s="50">
        <f t="shared" si="6"/>
        <v>49.62596724686161</v>
      </c>
      <c r="N68" s="50">
        <f t="shared" si="7"/>
        <v>50.544966640322016</v>
      </c>
      <c r="O68" s="2"/>
      <c r="P68" s="87" t="s">
        <v>66</v>
      </c>
      <c r="Q68" s="3">
        <v>108814</v>
      </c>
    </row>
    <row r="69" spans="1:17" ht="15" customHeight="1">
      <c r="A69" s="46" t="s">
        <v>67</v>
      </c>
      <c r="B69" s="47">
        <v>4</v>
      </c>
      <c r="C69" s="47" t="s">
        <v>43</v>
      </c>
      <c r="D69" s="47">
        <v>4</v>
      </c>
      <c r="E69" s="47">
        <v>3</v>
      </c>
      <c r="F69" s="47" t="s">
        <v>43</v>
      </c>
      <c r="G69" s="47">
        <v>1</v>
      </c>
      <c r="H69" s="53">
        <v>43</v>
      </c>
      <c r="I69" s="53">
        <v>4</v>
      </c>
      <c r="J69" s="54" t="s">
        <v>43</v>
      </c>
      <c r="K69" s="54">
        <v>37</v>
      </c>
      <c r="L69" s="50">
        <f t="shared" si="3"/>
        <v>4.4965039681647525</v>
      </c>
      <c r="M69" s="50">
        <f t="shared" si="6"/>
        <v>48.337417657771084</v>
      </c>
      <c r="N69" s="50">
        <f t="shared" si="7"/>
        <v>41.59266170552395</v>
      </c>
      <c r="O69" s="2"/>
      <c r="P69" s="87" t="s">
        <v>67</v>
      </c>
      <c r="Q69" s="3">
        <v>88958</v>
      </c>
    </row>
    <row r="70" spans="1:17" ht="15" customHeight="1">
      <c r="A70" s="46" t="s">
        <v>68</v>
      </c>
      <c r="B70" s="47">
        <v>3</v>
      </c>
      <c r="C70" s="47" t="s">
        <v>43</v>
      </c>
      <c r="D70" s="47">
        <v>3</v>
      </c>
      <c r="E70" s="47" t="s">
        <v>43</v>
      </c>
      <c r="F70" s="47" t="s">
        <v>43</v>
      </c>
      <c r="G70" s="47">
        <v>2</v>
      </c>
      <c r="H70" s="53">
        <v>28</v>
      </c>
      <c r="I70" s="53">
        <v>1</v>
      </c>
      <c r="J70" s="54" t="s">
        <v>43</v>
      </c>
      <c r="K70" s="54">
        <v>23</v>
      </c>
      <c r="L70" s="50">
        <f t="shared" si="3"/>
        <v>6.223420806970231</v>
      </c>
      <c r="M70" s="50">
        <f t="shared" si="6"/>
        <v>58.085260865055496</v>
      </c>
      <c r="N70" s="50">
        <f t="shared" si="7"/>
        <v>47.71289285343844</v>
      </c>
      <c r="O70" s="2"/>
      <c r="P70" s="87" t="s">
        <v>68</v>
      </c>
      <c r="Q70" s="3">
        <v>48205</v>
      </c>
    </row>
    <row r="71" spans="1:17" ht="15" customHeight="1">
      <c r="A71" s="46" t="s">
        <v>69</v>
      </c>
      <c r="B71" s="47">
        <v>4</v>
      </c>
      <c r="C71" s="47" t="s">
        <v>43</v>
      </c>
      <c r="D71" s="47">
        <v>4</v>
      </c>
      <c r="E71" s="47">
        <v>1</v>
      </c>
      <c r="F71" s="47" t="s">
        <v>43</v>
      </c>
      <c r="G71" s="47">
        <v>3</v>
      </c>
      <c r="H71" s="53">
        <v>100</v>
      </c>
      <c r="I71" s="53">
        <v>8</v>
      </c>
      <c r="J71" s="54" t="s">
        <v>43</v>
      </c>
      <c r="K71" s="54">
        <v>87</v>
      </c>
      <c r="L71" s="50">
        <f t="shared" si="3"/>
        <v>2.5102449371497424</v>
      </c>
      <c r="M71" s="50">
        <f t="shared" si="6"/>
        <v>62.75612342874356</v>
      </c>
      <c r="N71" s="50">
        <f t="shared" si="7"/>
        <v>54.5978273830069</v>
      </c>
      <c r="O71" s="2"/>
      <c r="P71" s="87" t="s">
        <v>69</v>
      </c>
      <c r="Q71" s="3">
        <v>159347</v>
      </c>
    </row>
    <row r="72" spans="1:17" s="71" customFormat="1" ht="15" customHeight="1">
      <c r="A72" s="46" t="s">
        <v>70</v>
      </c>
      <c r="B72" s="47">
        <v>5</v>
      </c>
      <c r="C72" s="47" t="s">
        <v>43</v>
      </c>
      <c r="D72" s="47">
        <v>5</v>
      </c>
      <c r="E72" s="47">
        <v>2</v>
      </c>
      <c r="F72" s="47" t="s">
        <v>43</v>
      </c>
      <c r="G72" s="47">
        <v>3</v>
      </c>
      <c r="H72" s="53">
        <v>45</v>
      </c>
      <c r="I72" s="53">
        <v>4</v>
      </c>
      <c r="J72" s="54">
        <v>1</v>
      </c>
      <c r="K72" s="54">
        <v>42</v>
      </c>
      <c r="L72" s="50">
        <f t="shared" si="3"/>
        <v>5.611546317703306</v>
      </c>
      <c r="M72" s="50">
        <f t="shared" si="6"/>
        <v>50.50391685932976</v>
      </c>
      <c r="N72" s="50">
        <f t="shared" si="7"/>
        <v>47.13698906870777</v>
      </c>
      <c r="O72" s="1"/>
      <c r="P72" s="87" t="s">
        <v>70</v>
      </c>
      <c r="Q72" s="3">
        <v>89102</v>
      </c>
    </row>
    <row r="73" spans="1:17" ht="15" customHeight="1">
      <c r="A73" s="46" t="s">
        <v>71</v>
      </c>
      <c r="B73" s="47">
        <v>1</v>
      </c>
      <c r="C73" s="47" t="s">
        <v>43</v>
      </c>
      <c r="D73" s="47">
        <v>1</v>
      </c>
      <c r="E73" s="47" t="s">
        <v>43</v>
      </c>
      <c r="F73" s="47" t="s">
        <v>43</v>
      </c>
      <c r="G73" s="47">
        <v>1</v>
      </c>
      <c r="H73" s="53">
        <v>39</v>
      </c>
      <c r="I73" s="53">
        <v>5</v>
      </c>
      <c r="J73" s="54">
        <v>2</v>
      </c>
      <c r="K73" s="54">
        <v>25</v>
      </c>
      <c r="L73" s="50">
        <f t="shared" si="3"/>
        <v>1.6411737674785005</v>
      </c>
      <c r="M73" s="50">
        <f t="shared" si="6"/>
        <v>64.00577693166153</v>
      </c>
      <c r="N73" s="50">
        <f t="shared" si="7"/>
        <v>41.02934418696251</v>
      </c>
      <c r="O73" s="2"/>
      <c r="P73" s="87" t="s">
        <v>72</v>
      </c>
      <c r="Q73" s="3">
        <v>60932</v>
      </c>
    </row>
    <row r="74" spans="1:17" ht="15" customHeight="1">
      <c r="A74" s="46" t="s">
        <v>73</v>
      </c>
      <c r="B74" s="47">
        <v>4</v>
      </c>
      <c r="C74" s="47">
        <v>1</v>
      </c>
      <c r="D74" s="47">
        <v>3</v>
      </c>
      <c r="E74" s="47">
        <v>2</v>
      </c>
      <c r="F74" s="47" t="s">
        <v>43</v>
      </c>
      <c r="G74" s="47">
        <v>2</v>
      </c>
      <c r="H74" s="53">
        <v>26</v>
      </c>
      <c r="I74" s="53">
        <v>1</v>
      </c>
      <c r="J74" s="54" t="s">
        <v>43</v>
      </c>
      <c r="K74" s="54">
        <v>32</v>
      </c>
      <c r="L74" s="50">
        <f t="shared" si="3"/>
        <v>5.413159390478253</v>
      </c>
      <c r="M74" s="50">
        <f t="shared" si="6"/>
        <v>35.18553603810864</v>
      </c>
      <c r="N74" s="50">
        <f t="shared" si="7"/>
        <v>43.30527512382602</v>
      </c>
      <c r="O74" s="2"/>
      <c r="P74" s="87" t="s">
        <v>73</v>
      </c>
      <c r="Q74" s="3">
        <v>73894</v>
      </c>
    </row>
    <row r="75" spans="1:17" ht="15" customHeight="1">
      <c r="A75" s="46" t="s">
        <v>74</v>
      </c>
      <c r="B75" s="47">
        <v>2</v>
      </c>
      <c r="C75" s="47">
        <v>1</v>
      </c>
      <c r="D75" s="47">
        <v>1</v>
      </c>
      <c r="E75" s="47" t="s">
        <v>43</v>
      </c>
      <c r="F75" s="47" t="s">
        <v>43</v>
      </c>
      <c r="G75" s="47">
        <v>1</v>
      </c>
      <c r="H75" s="53">
        <v>45</v>
      </c>
      <c r="I75" s="53">
        <v>2</v>
      </c>
      <c r="J75" s="54">
        <v>1</v>
      </c>
      <c r="K75" s="54">
        <v>32</v>
      </c>
      <c r="L75" s="50">
        <f t="shared" si="3"/>
        <v>2.210799756812027</v>
      </c>
      <c r="M75" s="50">
        <f t="shared" si="6"/>
        <v>49.7429945282706</v>
      </c>
      <c r="N75" s="50">
        <f t="shared" si="7"/>
        <v>35.37279610899243</v>
      </c>
      <c r="O75" s="2"/>
      <c r="P75" s="87" t="s">
        <v>74</v>
      </c>
      <c r="Q75" s="3">
        <v>90465</v>
      </c>
    </row>
    <row r="76" spans="1:17" ht="15" customHeight="1">
      <c r="A76" s="46" t="s">
        <v>75</v>
      </c>
      <c r="B76" s="47">
        <v>2</v>
      </c>
      <c r="C76" s="47" t="s">
        <v>43</v>
      </c>
      <c r="D76" s="47">
        <v>2</v>
      </c>
      <c r="E76" s="47">
        <v>1</v>
      </c>
      <c r="F76" s="47" t="s">
        <v>43</v>
      </c>
      <c r="G76" s="47">
        <v>2</v>
      </c>
      <c r="H76" s="53">
        <v>23</v>
      </c>
      <c r="I76" s="53">
        <v>2</v>
      </c>
      <c r="J76" s="54" t="s">
        <v>43</v>
      </c>
      <c r="K76" s="54">
        <v>28</v>
      </c>
      <c r="L76" s="50">
        <f t="shared" si="3"/>
        <v>3.2649862870575945</v>
      </c>
      <c r="M76" s="50">
        <f t="shared" si="6"/>
        <v>37.54734230116234</v>
      </c>
      <c r="N76" s="50">
        <f t="shared" si="7"/>
        <v>45.70980801880632</v>
      </c>
      <c r="O76" s="2"/>
      <c r="P76" s="87" t="s">
        <v>75</v>
      </c>
      <c r="Q76" s="3">
        <v>61256</v>
      </c>
    </row>
    <row r="77" spans="1:17" ht="15" customHeight="1">
      <c r="A77" s="46" t="s">
        <v>76</v>
      </c>
      <c r="B77" s="47">
        <v>2</v>
      </c>
      <c r="C77" s="47" t="s">
        <v>43</v>
      </c>
      <c r="D77" s="47">
        <v>2</v>
      </c>
      <c r="E77" s="47">
        <v>1</v>
      </c>
      <c r="F77" s="47" t="s">
        <v>43</v>
      </c>
      <c r="G77" s="47">
        <v>1</v>
      </c>
      <c r="H77" s="53">
        <v>23</v>
      </c>
      <c r="I77" s="53">
        <v>3</v>
      </c>
      <c r="J77" s="54" t="s">
        <v>43</v>
      </c>
      <c r="K77" s="54">
        <v>25</v>
      </c>
      <c r="L77" s="50">
        <f t="shared" si="3"/>
        <v>4.0976049499067795</v>
      </c>
      <c r="M77" s="50">
        <f t="shared" si="6"/>
        <v>47.12245692392796</v>
      </c>
      <c r="N77" s="50">
        <f t="shared" si="7"/>
        <v>51.220061873834744</v>
      </c>
      <c r="O77" s="2"/>
      <c r="P77" s="87" t="s">
        <v>125</v>
      </c>
      <c r="Q77" s="3">
        <v>48809</v>
      </c>
    </row>
    <row r="78" spans="1:17" ht="15" customHeight="1">
      <c r="A78" s="46" t="s">
        <v>77</v>
      </c>
      <c r="B78" s="47">
        <v>3</v>
      </c>
      <c r="C78" s="47" t="s">
        <v>43</v>
      </c>
      <c r="D78" s="47">
        <v>3</v>
      </c>
      <c r="E78" s="47">
        <v>2</v>
      </c>
      <c r="F78" s="47" t="s">
        <v>43</v>
      </c>
      <c r="G78" s="47">
        <v>1</v>
      </c>
      <c r="H78" s="53">
        <v>24</v>
      </c>
      <c r="I78" s="53">
        <v>3</v>
      </c>
      <c r="J78" s="54" t="s">
        <v>43</v>
      </c>
      <c r="K78" s="54">
        <v>20</v>
      </c>
      <c r="L78" s="50">
        <f t="shared" si="3"/>
        <v>7.088679379031687</v>
      </c>
      <c r="M78" s="50">
        <f t="shared" si="6"/>
        <v>56.709435032253495</v>
      </c>
      <c r="N78" s="50">
        <f t="shared" si="7"/>
        <v>47.25786252687791</v>
      </c>
      <c r="O78" s="2"/>
      <c r="P78" s="87" t="s">
        <v>77</v>
      </c>
      <c r="Q78" s="3">
        <v>42321</v>
      </c>
    </row>
    <row r="79" spans="1:17" ht="15" customHeight="1">
      <c r="A79" s="46" t="s">
        <v>78</v>
      </c>
      <c r="B79" s="47">
        <v>3</v>
      </c>
      <c r="C79" s="47">
        <v>1</v>
      </c>
      <c r="D79" s="47">
        <v>2</v>
      </c>
      <c r="E79" s="47">
        <v>1</v>
      </c>
      <c r="F79" s="47" t="s">
        <v>43</v>
      </c>
      <c r="G79" s="47">
        <v>1</v>
      </c>
      <c r="H79" s="53">
        <v>31</v>
      </c>
      <c r="I79" s="53">
        <v>5</v>
      </c>
      <c r="J79" s="54">
        <v>1</v>
      </c>
      <c r="K79" s="54">
        <v>21</v>
      </c>
      <c r="L79" s="50">
        <f t="shared" si="3"/>
        <v>7.577671129072998</v>
      </c>
      <c r="M79" s="50">
        <f t="shared" si="6"/>
        <v>78.30260166708766</v>
      </c>
      <c r="N79" s="50">
        <f t="shared" si="7"/>
        <v>53.04369790351098</v>
      </c>
      <c r="O79" s="2"/>
      <c r="P79" s="87" t="s">
        <v>79</v>
      </c>
      <c r="Q79" s="3">
        <v>39590</v>
      </c>
    </row>
    <row r="80" spans="1:17" ht="15" customHeight="1">
      <c r="A80" s="46" t="s">
        <v>80</v>
      </c>
      <c r="B80" s="47">
        <v>6</v>
      </c>
      <c r="C80" s="47" t="s">
        <v>43</v>
      </c>
      <c r="D80" s="47">
        <v>6</v>
      </c>
      <c r="E80" s="47">
        <v>4</v>
      </c>
      <c r="F80" s="47">
        <v>1</v>
      </c>
      <c r="G80" s="47">
        <v>2</v>
      </c>
      <c r="H80" s="53">
        <v>44</v>
      </c>
      <c r="I80" s="53">
        <v>3</v>
      </c>
      <c r="J80" s="54" t="s">
        <v>43</v>
      </c>
      <c r="K80" s="54">
        <v>39</v>
      </c>
      <c r="L80" s="50">
        <f t="shared" si="3"/>
        <v>7.212058561915523</v>
      </c>
      <c r="M80" s="50">
        <f t="shared" si="6"/>
        <v>52.88842945404716</v>
      </c>
      <c r="N80" s="50">
        <f t="shared" si="7"/>
        <v>46.8783806524509</v>
      </c>
      <c r="O80" s="2"/>
      <c r="P80" s="87" t="s">
        <v>80</v>
      </c>
      <c r="Q80" s="3">
        <v>83194</v>
      </c>
    </row>
    <row r="81" spans="1:17" ht="15" customHeight="1">
      <c r="A81" s="46" t="s">
        <v>81</v>
      </c>
      <c r="B81" s="47">
        <v>1</v>
      </c>
      <c r="C81" s="47" t="s">
        <v>43</v>
      </c>
      <c r="D81" s="47">
        <v>1</v>
      </c>
      <c r="E81" s="47" t="s">
        <v>43</v>
      </c>
      <c r="F81" s="47" t="s">
        <v>43</v>
      </c>
      <c r="G81" s="47">
        <v>1</v>
      </c>
      <c r="H81" s="53">
        <v>27</v>
      </c>
      <c r="I81" s="53" t="s">
        <v>43</v>
      </c>
      <c r="J81" s="54" t="s">
        <v>43</v>
      </c>
      <c r="K81" s="54">
        <v>22</v>
      </c>
      <c r="L81" s="50">
        <f t="shared" si="3"/>
        <v>1.7707263519495695</v>
      </c>
      <c r="M81" s="50">
        <f t="shared" si="6"/>
        <v>47.80961150263838</v>
      </c>
      <c r="N81" s="50">
        <f t="shared" si="7"/>
        <v>38.955979742890534</v>
      </c>
      <c r="O81" s="2"/>
      <c r="P81" s="87" t="s">
        <v>81</v>
      </c>
      <c r="Q81" s="3">
        <v>56474</v>
      </c>
    </row>
    <row r="82" spans="1:17" ht="15" customHeight="1">
      <c r="A82" s="46" t="s">
        <v>82</v>
      </c>
      <c r="B82" s="47">
        <v>2</v>
      </c>
      <c r="C82" s="47" t="s">
        <v>43</v>
      </c>
      <c r="D82" s="47">
        <v>2</v>
      </c>
      <c r="E82" s="47">
        <v>2</v>
      </c>
      <c r="F82" s="47" t="s">
        <v>43</v>
      </c>
      <c r="G82" s="47">
        <v>1</v>
      </c>
      <c r="H82" s="53">
        <v>24</v>
      </c>
      <c r="I82" s="53">
        <v>3</v>
      </c>
      <c r="J82" s="54" t="s">
        <v>43</v>
      </c>
      <c r="K82" s="54">
        <v>15</v>
      </c>
      <c r="L82" s="50">
        <f t="shared" si="3"/>
        <v>4.841559950616088</v>
      </c>
      <c r="M82" s="50">
        <f t="shared" si="6"/>
        <v>58.098719407393055</v>
      </c>
      <c r="N82" s="50">
        <f t="shared" si="7"/>
        <v>36.31169962962066</v>
      </c>
      <c r="O82" s="2"/>
      <c r="P82" s="87" t="s">
        <v>82</v>
      </c>
      <c r="Q82" s="3">
        <v>41309</v>
      </c>
    </row>
    <row r="83" spans="1:17" ht="15" customHeight="1">
      <c r="A83" s="46" t="s">
        <v>126</v>
      </c>
      <c r="B83" s="47" t="s">
        <v>43</v>
      </c>
      <c r="C83" s="47" t="s">
        <v>43</v>
      </c>
      <c r="D83" s="47" t="s">
        <v>43</v>
      </c>
      <c r="E83" s="47" t="s">
        <v>43</v>
      </c>
      <c r="F83" s="47" t="s">
        <v>43</v>
      </c>
      <c r="G83" s="47" t="s">
        <v>43</v>
      </c>
      <c r="H83" s="53">
        <v>9</v>
      </c>
      <c r="I83" s="53" t="s">
        <v>43</v>
      </c>
      <c r="J83" s="54" t="s">
        <v>43</v>
      </c>
      <c r="K83" s="54">
        <v>15</v>
      </c>
      <c r="L83" s="99" t="s">
        <v>133</v>
      </c>
      <c r="M83" s="50">
        <f t="shared" si="6"/>
        <v>42.519015448575615</v>
      </c>
      <c r="N83" s="50">
        <f t="shared" si="7"/>
        <v>70.86502574762602</v>
      </c>
      <c r="O83" s="2"/>
      <c r="P83" s="87" t="s">
        <v>126</v>
      </c>
      <c r="Q83" s="3">
        <v>21167</v>
      </c>
    </row>
    <row r="84" spans="1:17" ht="15" customHeight="1">
      <c r="A84" s="46" t="s">
        <v>83</v>
      </c>
      <c r="B84" s="47">
        <v>1</v>
      </c>
      <c r="C84" s="47" t="s">
        <v>43</v>
      </c>
      <c r="D84" s="47">
        <v>1</v>
      </c>
      <c r="E84" s="47" t="s">
        <v>43</v>
      </c>
      <c r="F84" s="47" t="s">
        <v>43</v>
      </c>
      <c r="G84" s="47">
        <v>1</v>
      </c>
      <c r="H84" s="53">
        <v>8</v>
      </c>
      <c r="I84" s="53" t="s">
        <v>43</v>
      </c>
      <c r="J84" s="54" t="s">
        <v>43</v>
      </c>
      <c r="K84" s="54">
        <v>10</v>
      </c>
      <c r="L84" s="50">
        <f t="shared" si="3"/>
        <v>4.447805008228439</v>
      </c>
      <c r="M84" s="50">
        <f t="shared" si="6"/>
        <v>35.58244006582751</v>
      </c>
      <c r="N84" s="50">
        <f t="shared" si="7"/>
        <v>44.4780500822844</v>
      </c>
      <c r="O84" s="2"/>
      <c r="P84" s="87" t="s">
        <v>83</v>
      </c>
      <c r="Q84" s="64">
        <v>22483</v>
      </c>
    </row>
    <row r="85" spans="1:17" ht="15" customHeight="1">
      <c r="A85" s="46" t="s">
        <v>84</v>
      </c>
      <c r="B85" s="47">
        <v>1</v>
      </c>
      <c r="C85" s="47" t="s">
        <v>43</v>
      </c>
      <c r="D85" s="47">
        <v>1</v>
      </c>
      <c r="E85" s="47" t="s">
        <v>43</v>
      </c>
      <c r="F85" s="47" t="s">
        <v>43</v>
      </c>
      <c r="G85" s="47" t="s">
        <v>43</v>
      </c>
      <c r="H85" s="53">
        <v>2</v>
      </c>
      <c r="I85" s="53" t="s">
        <v>43</v>
      </c>
      <c r="J85" s="54" t="s">
        <v>43</v>
      </c>
      <c r="K85" s="54">
        <v>2</v>
      </c>
      <c r="L85" s="50">
        <f t="shared" si="3"/>
        <v>15.332720024532353</v>
      </c>
      <c r="M85" s="50">
        <f t="shared" si="6"/>
        <v>30.665440049064706</v>
      </c>
      <c r="N85" s="50">
        <f t="shared" si="7"/>
        <v>30.665440049064706</v>
      </c>
      <c r="O85" s="2"/>
      <c r="P85" s="87" t="s">
        <v>84</v>
      </c>
      <c r="Q85" s="64">
        <v>6522</v>
      </c>
    </row>
    <row r="86" spans="1:17" ht="15" customHeight="1">
      <c r="A86" s="46" t="s">
        <v>85</v>
      </c>
      <c r="B86" s="47">
        <v>1</v>
      </c>
      <c r="C86" s="47" t="s">
        <v>43</v>
      </c>
      <c r="D86" s="47">
        <v>1</v>
      </c>
      <c r="E86" s="47">
        <v>1</v>
      </c>
      <c r="F86" s="47" t="s">
        <v>43</v>
      </c>
      <c r="G86" s="47">
        <v>1</v>
      </c>
      <c r="H86" s="53">
        <v>8</v>
      </c>
      <c r="I86" s="53" t="s">
        <v>43</v>
      </c>
      <c r="J86" s="54" t="s">
        <v>43</v>
      </c>
      <c r="K86" s="54">
        <v>9</v>
      </c>
      <c r="L86" s="50">
        <f t="shared" si="3"/>
        <v>6.338742393509127</v>
      </c>
      <c r="M86" s="50">
        <f t="shared" si="6"/>
        <v>50.70993914807302</v>
      </c>
      <c r="N86" s="50">
        <f t="shared" si="7"/>
        <v>57.04868154158215</v>
      </c>
      <c r="O86" s="2"/>
      <c r="P86" s="87" t="s">
        <v>85</v>
      </c>
      <c r="Q86" s="64">
        <v>15776</v>
      </c>
    </row>
    <row r="87" spans="1:17" ht="15" customHeight="1">
      <c r="A87" s="46" t="s">
        <v>86</v>
      </c>
      <c r="B87" s="47">
        <v>1</v>
      </c>
      <c r="C87" s="47" t="s">
        <v>43</v>
      </c>
      <c r="D87" s="47">
        <v>1</v>
      </c>
      <c r="E87" s="47">
        <v>1</v>
      </c>
      <c r="F87" s="47" t="s">
        <v>43</v>
      </c>
      <c r="G87" s="47">
        <v>1</v>
      </c>
      <c r="H87" s="53">
        <v>6</v>
      </c>
      <c r="I87" s="53" t="s">
        <v>43</v>
      </c>
      <c r="J87" s="54" t="s">
        <v>43</v>
      </c>
      <c r="K87" s="54">
        <v>6</v>
      </c>
      <c r="L87" s="50">
        <f t="shared" si="3"/>
        <v>6.590220113351786</v>
      </c>
      <c r="M87" s="50">
        <f t="shared" si="6"/>
        <v>39.541320680110715</v>
      </c>
      <c r="N87" s="50">
        <f t="shared" si="7"/>
        <v>39.541320680110715</v>
      </c>
      <c r="O87" s="2"/>
      <c r="P87" s="87" t="s">
        <v>86</v>
      </c>
      <c r="Q87" s="64">
        <v>15174</v>
      </c>
    </row>
    <row r="88" spans="1:17" ht="15" customHeight="1">
      <c r="A88" s="46" t="s">
        <v>87</v>
      </c>
      <c r="B88" s="47">
        <v>1</v>
      </c>
      <c r="C88" s="47" t="s">
        <v>43</v>
      </c>
      <c r="D88" s="47">
        <v>1</v>
      </c>
      <c r="E88" s="47" t="s">
        <v>43</v>
      </c>
      <c r="F88" s="47" t="s">
        <v>43</v>
      </c>
      <c r="G88" s="47">
        <v>1</v>
      </c>
      <c r="H88" s="53">
        <v>34</v>
      </c>
      <c r="I88" s="53">
        <v>1</v>
      </c>
      <c r="J88" s="54" t="s">
        <v>43</v>
      </c>
      <c r="K88" s="54">
        <v>21</v>
      </c>
      <c r="L88" s="50">
        <f t="shared" si="3"/>
        <v>1.9713756259117612</v>
      </c>
      <c r="M88" s="50">
        <f t="shared" si="6"/>
        <v>67.02677128099988</v>
      </c>
      <c r="N88" s="50">
        <f t="shared" si="7"/>
        <v>41.39888814414699</v>
      </c>
      <c r="O88" s="2"/>
      <c r="P88" s="87" t="s">
        <v>87</v>
      </c>
      <c r="Q88" s="3">
        <v>50726</v>
      </c>
    </row>
    <row r="89" spans="1:17" ht="15" customHeight="1">
      <c r="A89" s="46" t="s">
        <v>88</v>
      </c>
      <c r="B89" s="47">
        <v>1</v>
      </c>
      <c r="C89" s="47" t="s">
        <v>43</v>
      </c>
      <c r="D89" s="47">
        <v>1</v>
      </c>
      <c r="E89" s="47">
        <v>1</v>
      </c>
      <c r="F89" s="47" t="s">
        <v>43</v>
      </c>
      <c r="G89" s="47">
        <v>1</v>
      </c>
      <c r="H89" s="53">
        <v>6</v>
      </c>
      <c r="I89" s="53" t="s">
        <v>43</v>
      </c>
      <c r="J89" s="54" t="s">
        <v>43</v>
      </c>
      <c r="K89" s="54">
        <v>8</v>
      </c>
      <c r="L89" s="50">
        <f aca="true" t="shared" si="8" ref="L89:L100">B89/Q89*100000</f>
        <v>5.554938340184425</v>
      </c>
      <c r="M89" s="50">
        <f t="shared" si="6"/>
        <v>33.32963004110655</v>
      </c>
      <c r="N89" s="50">
        <f t="shared" si="7"/>
        <v>44.4395067214754</v>
      </c>
      <c r="O89" s="2"/>
      <c r="P89" s="87" t="s">
        <v>88</v>
      </c>
      <c r="Q89" s="3">
        <v>18002</v>
      </c>
    </row>
    <row r="90" spans="1:17" ht="15" customHeight="1">
      <c r="A90" s="46" t="s">
        <v>89</v>
      </c>
      <c r="B90" s="47">
        <v>1</v>
      </c>
      <c r="C90" s="47" t="s">
        <v>43</v>
      </c>
      <c r="D90" s="47">
        <v>1</v>
      </c>
      <c r="E90" s="47">
        <v>1</v>
      </c>
      <c r="F90" s="47" t="s">
        <v>43</v>
      </c>
      <c r="G90" s="47" t="s">
        <v>43</v>
      </c>
      <c r="H90" s="53">
        <v>4</v>
      </c>
      <c r="I90" s="53" t="s">
        <v>43</v>
      </c>
      <c r="J90" s="54" t="s">
        <v>43</v>
      </c>
      <c r="K90" s="54">
        <v>5</v>
      </c>
      <c r="L90" s="50">
        <f t="shared" si="8"/>
        <v>12.807377049180328</v>
      </c>
      <c r="M90" s="50">
        <f t="shared" si="6"/>
        <v>51.22950819672131</v>
      </c>
      <c r="N90" s="50">
        <f t="shared" si="7"/>
        <v>64.03688524590163</v>
      </c>
      <c r="O90" s="2"/>
      <c r="P90" s="87" t="s">
        <v>89</v>
      </c>
      <c r="Q90" s="3">
        <v>7808</v>
      </c>
    </row>
    <row r="91" spans="1:17" ht="15" customHeight="1">
      <c r="A91" s="46" t="s">
        <v>90</v>
      </c>
      <c r="B91" s="47">
        <v>1</v>
      </c>
      <c r="C91" s="47" t="s">
        <v>43</v>
      </c>
      <c r="D91" s="47">
        <v>1</v>
      </c>
      <c r="E91" s="47">
        <v>1</v>
      </c>
      <c r="F91" s="47" t="s">
        <v>43</v>
      </c>
      <c r="G91" s="47">
        <v>1</v>
      </c>
      <c r="H91" s="53">
        <v>12</v>
      </c>
      <c r="I91" s="53" t="s">
        <v>43</v>
      </c>
      <c r="J91" s="54" t="s">
        <v>43</v>
      </c>
      <c r="K91" s="54">
        <v>12</v>
      </c>
      <c r="L91" s="50">
        <f t="shared" si="8"/>
        <v>3.928964325003929</v>
      </c>
      <c r="M91" s="50">
        <f t="shared" si="6"/>
        <v>47.14757190004715</v>
      </c>
      <c r="N91" s="50">
        <f t="shared" si="7"/>
        <v>47.14757190004715</v>
      </c>
      <c r="O91" s="2"/>
      <c r="P91" s="87" t="s">
        <v>90</v>
      </c>
      <c r="Q91" s="3">
        <v>25452</v>
      </c>
    </row>
    <row r="92" spans="1:17" ht="15" customHeight="1">
      <c r="A92" s="46" t="s">
        <v>91</v>
      </c>
      <c r="B92" s="47" t="s">
        <v>43</v>
      </c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53">
        <v>11</v>
      </c>
      <c r="I92" s="53" t="s">
        <v>43</v>
      </c>
      <c r="J92" s="54" t="s">
        <v>43</v>
      </c>
      <c r="K92" s="54">
        <v>7</v>
      </c>
      <c r="L92" s="99" t="s">
        <v>133</v>
      </c>
      <c r="M92" s="50">
        <f t="shared" si="6"/>
        <v>88.2895898547235</v>
      </c>
      <c r="N92" s="50">
        <f t="shared" si="7"/>
        <v>56.184284453005866</v>
      </c>
      <c r="O92" s="2"/>
      <c r="P92" s="87" t="s">
        <v>91</v>
      </c>
      <c r="Q92" s="3">
        <v>12459</v>
      </c>
    </row>
    <row r="93" spans="1:17" ht="15" customHeight="1">
      <c r="A93" s="46" t="s">
        <v>92</v>
      </c>
      <c r="B93" s="47" t="s">
        <v>43</v>
      </c>
      <c r="C93" s="47" t="s">
        <v>43</v>
      </c>
      <c r="D93" s="47" t="s">
        <v>43</v>
      </c>
      <c r="E93" s="47" t="s">
        <v>43</v>
      </c>
      <c r="F93" s="47" t="s">
        <v>43</v>
      </c>
      <c r="G93" s="47" t="s">
        <v>43</v>
      </c>
      <c r="H93" s="53">
        <v>2</v>
      </c>
      <c r="I93" s="53" t="s">
        <v>43</v>
      </c>
      <c r="J93" s="54" t="s">
        <v>43</v>
      </c>
      <c r="K93" s="54">
        <v>2</v>
      </c>
      <c r="L93" s="99" t="s">
        <v>133</v>
      </c>
      <c r="M93" s="50">
        <f t="shared" si="6"/>
        <v>26.907036189963677</v>
      </c>
      <c r="N93" s="50">
        <f t="shared" si="7"/>
        <v>26.907036189963677</v>
      </c>
      <c r="O93" s="2"/>
      <c r="P93" s="87" t="s">
        <v>92</v>
      </c>
      <c r="Q93" s="3">
        <v>7433</v>
      </c>
    </row>
    <row r="94" spans="1:17" ht="15" customHeight="1">
      <c r="A94" s="46" t="s">
        <v>93</v>
      </c>
      <c r="B94" s="47" t="s">
        <v>43</v>
      </c>
      <c r="C94" s="47" t="s">
        <v>43</v>
      </c>
      <c r="D94" s="47" t="s">
        <v>43</v>
      </c>
      <c r="E94" s="47" t="s">
        <v>43</v>
      </c>
      <c r="F94" s="47" t="s">
        <v>43</v>
      </c>
      <c r="G94" s="47" t="s">
        <v>43</v>
      </c>
      <c r="H94" s="53">
        <v>6</v>
      </c>
      <c r="I94" s="53" t="s">
        <v>43</v>
      </c>
      <c r="J94" s="54" t="s">
        <v>43</v>
      </c>
      <c r="K94" s="54">
        <v>5</v>
      </c>
      <c r="L94" s="99" t="s">
        <v>133</v>
      </c>
      <c r="M94" s="50">
        <f t="shared" si="6"/>
        <v>40.26845637583892</v>
      </c>
      <c r="N94" s="50">
        <f t="shared" si="7"/>
        <v>33.55704697986577</v>
      </c>
      <c r="O94" s="2"/>
      <c r="P94" s="87" t="s">
        <v>93</v>
      </c>
      <c r="Q94" s="3">
        <v>14900</v>
      </c>
    </row>
    <row r="95" spans="1:17" ht="15" customHeight="1">
      <c r="A95" s="46" t="s">
        <v>94</v>
      </c>
      <c r="B95" s="47" t="s">
        <v>43</v>
      </c>
      <c r="C95" s="47" t="s">
        <v>43</v>
      </c>
      <c r="D95" s="47" t="s">
        <v>43</v>
      </c>
      <c r="E95" s="47" t="s">
        <v>43</v>
      </c>
      <c r="F95" s="47" t="s">
        <v>43</v>
      </c>
      <c r="G95" s="47" t="s">
        <v>43</v>
      </c>
      <c r="H95" s="53">
        <v>6</v>
      </c>
      <c r="I95" s="53" t="s">
        <v>43</v>
      </c>
      <c r="J95" s="54" t="s">
        <v>43</v>
      </c>
      <c r="K95" s="54">
        <v>5</v>
      </c>
      <c r="L95" s="99" t="s">
        <v>133</v>
      </c>
      <c r="M95" s="50">
        <f t="shared" si="6"/>
        <v>48.46526655896607</v>
      </c>
      <c r="N95" s="50">
        <f t="shared" si="7"/>
        <v>40.38772213247173</v>
      </c>
      <c r="O95" s="2"/>
      <c r="P95" s="87" t="s">
        <v>94</v>
      </c>
      <c r="Q95" s="3">
        <v>12380</v>
      </c>
    </row>
    <row r="96" spans="1:17" ht="15" customHeight="1">
      <c r="A96" s="46" t="s">
        <v>95</v>
      </c>
      <c r="B96" s="47">
        <v>2</v>
      </c>
      <c r="C96" s="47" t="s">
        <v>43</v>
      </c>
      <c r="D96" s="47">
        <v>2</v>
      </c>
      <c r="E96" s="47">
        <v>1</v>
      </c>
      <c r="F96" s="47" t="s">
        <v>43</v>
      </c>
      <c r="G96" s="47" t="s">
        <v>43</v>
      </c>
      <c r="H96" s="53">
        <v>3</v>
      </c>
      <c r="I96" s="53" t="s">
        <v>43</v>
      </c>
      <c r="J96" s="54" t="s">
        <v>43</v>
      </c>
      <c r="K96" s="54">
        <v>1</v>
      </c>
      <c r="L96" s="50">
        <f t="shared" si="8"/>
        <v>25.60163850486431</v>
      </c>
      <c r="M96" s="50">
        <f t="shared" si="6"/>
        <v>38.40245775729647</v>
      </c>
      <c r="N96" s="50">
        <f t="shared" si="7"/>
        <v>12.800819252432156</v>
      </c>
      <c r="O96" s="2"/>
      <c r="P96" s="87" t="s">
        <v>95</v>
      </c>
      <c r="Q96" s="3">
        <v>7812</v>
      </c>
    </row>
    <row r="97" spans="1:17" ht="15" customHeight="1">
      <c r="A97" s="46" t="s">
        <v>96</v>
      </c>
      <c r="B97" s="47" t="s">
        <v>43</v>
      </c>
      <c r="C97" s="47" t="s">
        <v>43</v>
      </c>
      <c r="D97" s="47" t="s">
        <v>43</v>
      </c>
      <c r="E97" s="47" t="s">
        <v>43</v>
      </c>
      <c r="F97" s="47" t="s">
        <v>43</v>
      </c>
      <c r="G97" s="47" t="s">
        <v>43</v>
      </c>
      <c r="H97" s="53">
        <v>5</v>
      </c>
      <c r="I97" s="53" t="s">
        <v>43</v>
      </c>
      <c r="J97" s="54" t="s">
        <v>43</v>
      </c>
      <c r="K97" s="54">
        <v>4</v>
      </c>
      <c r="L97" s="99" t="s">
        <v>133</v>
      </c>
      <c r="M97" s="50">
        <f t="shared" si="6"/>
        <v>54.401044500054404</v>
      </c>
      <c r="N97" s="50">
        <f t="shared" si="7"/>
        <v>43.52083560004352</v>
      </c>
      <c r="O97" s="2"/>
      <c r="P97" s="87" t="s">
        <v>96</v>
      </c>
      <c r="Q97" s="3">
        <v>9191</v>
      </c>
    </row>
    <row r="98" spans="1:17" ht="15" customHeight="1">
      <c r="A98" s="46" t="s">
        <v>97</v>
      </c>
      <c r="B98" s="47">
        <v>2</v>
      </c>
      <c r="C98" s="47" t="s">
        <v>43</v>
      </c>
      <c r="D98" s="47">
        <v>2</v>
      </c>
      <c r="E98" s="47">
        <v>2</v>
      </c>
      <c r="F98" s="47" t="s">
        <v>43</v>
      </c>
      <c r="G98" s="47" t="s">
        <v>43</v>
      </c>
      <c r="H98" s="53">
        <v>4</v>
      </c>
      <c r="I98" s="53">
        <v>1</v>
      </c>
      <c r="J98" s="54" t="s">
        <v>43</v>
      </c>
      <c r="K98" s="54">
        <v>3</v>
      </c>
      <c r="L98" s="50">
        <f t="shared" si="8"/>
        <v>19.160758766047135</v>
      </c>
      <c r="M98" s="50">
        <f t="shared" si="6"/>
        <v>38.32151753209427</v>
      </c>
      <c r="N98" s="50">
        <f t="shared" si="7"/>
        <v>28.741138149070704</v>
      </c>
      <c r="O98" s="2"/>
      <c r="P98" s="87" t="s">
        <v>97</v>
      </c>
      <c r="Q98" s="3">
        <v>10438</v>
      </c>
    </row>
    <row r="99" spans="1:17" ht="15" customHeight="1">
      <c r="A99" s="46" t="s">
        <v>98</v>
      </c>
      <c r="B99" s="47" t="s">
        <v>43</v>
      </c>
      <c r="C99" s="47" t="s">
        <v>43</v>
      </c>
      <c r="D99" s="47" t="s">
        <v>43</v>
      </c>
      <c r="E99" s="47" t="s">
        <v>43</v>
      </c>
      <c r="F99" s="47" t="s">
        <v>43</v>
      </c>
      <c r="G99" s="47" t="s">
        <v>43</v>
      </c>
      <c r="H99" s="53">
        <v>5</v>
      </c>
      <c r="I99" s="53">
        <v>1</v>
      </c>
      <c r="J99" s="54" t="s">
        <v>43</v>
      </c>
      <c r="K99" s="54">
        <v>4</v>
      </c>
      <c r="L99" s="99" t="s">
        <v>133</v>
      </c>
      <c r="M99" s="50">
        <f t="shared" si="6"/>
        <v>62.41418050181001</v>
      </c>
      <c r="N99" s="50">
        <f t="shared" si="7"/>
        <v>49.93134440144801</v>
      </c>
      <c r="O99" s="2"/>
      <c r="P99" s="87" t="s">
        <v>98</v>
      </c>
      <c r="Q99" s="3">
        <v>8011</v>
      </c>
    </row>
    <row r="100" spans="1:17" ht="15" customHeight="1">
      <c r="A100" s="59" t="s">
        <v>99</v>
      </c>
      <c r="B100" s="60">
        <v>1</v>
      </c>
      <c r="C100" s="60" t="s">
        <v>43</v>
      </c>
      <c r="D100" s="60">
        <v>1</v>
      </c>
      <c r="E100" s="60" t="s">
        <v>43</v>
      </c>
      <c r="F100" s="60" t="s">
        <v>43</v>
      </c>
      <c r="G100" s="60">
        <v>1</v>
      </c>
      <c r="H100" s="61">
        <v>6</v>
      </c>
      <c r="I100" s="61">
        <v>1</v>
      </c>
      <c r="J100" s="62" t="s">
        <v>43</v>
      </c>
      <c r="K100" s="62">
        <v>5</v>
      </c>
      <c r="L100" s="63">
        <f t="shared" si="8"/>
        <v>11.137097672346586</v>
      </c>
      <c r="M100" s="63">
        <f t="shared" si="6"/>
        <v>66.82258603407952</v>
      </c>
      <c r="N100" s="63">
        <f t="shared" si="7"/>
        <v>55.685488361732936</v>
      </c>
      <c r="O100" s="2"/>
      <c r="P100" s="87" t="s">
        <v>99</v>
      </c>
      <c r="Q100" s="3">
        <v>8979</v>
      </c>
    </row>
    <row r="101" spans="1:17" ht="13.5">
      <c r="A101" s="5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3"/>
      <c r="M101" s="73"/>
      <c r="N101" s="73"/>
      <c r="O101" s="2"/>
      <c r="P101" s="87"/>
      <c r="Q101" s="3"/>
    </row>
    <row r="102" spans="1:17" ht="13.5">
      <c r="A102" s="2" t="s">
        <v>137</v>
      </c>
      <c r="B102" s="2"/>
      <c r="C102" s="2"/>
      <c r="D102" s="2"/>
      <c r="E102" s="2"/>
      <c r="F102" s="2"/>
      <c r="G102" s="2"/>
      <c r="H102" s="65"/>
      <c r="I102" s="65"/>
      <c r="J102" s="65"/>
      <c r="K102" s="65"/>
      <c r="L102" s="2"/>
      <c r="M102" s="2"/>
      <c r="N102" s="2"/>
      <c r="O102" s="2"/>
      <c r="P102" s="87"/>
      <c r="Q102" s="3"/>
    </row>
    <row r="103" spans="1:17" ht="13.5">
      <c r="A103" s="2" t="s">
        <v>138</v>
      </c>
      <c r="B103" s="2"/>
      <c r="C103" s="2"/>
      <c r="D103" s="2"/>
      <c r="E103" s="2"/>
      <c r="F103" s="2"/>
      <c r="G103" s="2"/>
      <c r="H103" s="65"/>
      <c r="I103" s="65"/>
      <c r="J103" s="65"/>
      <c r="K103" s="65"/>
      <c r="L103" s="2"/>
      <c r="M103" s="2"/>
      <c r="N103" s="2"/>
      <c r="O103" s="2"/>
      <c r="P103" s="87"/>
      <c r="Q103" s="3"/>
    </row>
    <row r="104" spans="1:17" ht="13.5">
      <c r="A104" s="66"/>
      <c r="B104" s="67"/>
      <c r="C104" s="67"/>
      <c r="D104" s="67"/>
      <c r="E104" s="67"/>
      <c r="F104" s="67"/>
      <c r="G104" s="67"/>
      <c r="H104" s="68"/>
      <c r="I104" s="68"/>
      <c r="J104" s="68"/>
      <c r="K104" s="68"/>
      <c r="L104" s="67"/>
      <c r="M104" s="67"/>
      <c r="N104" s="2"/>
      <c r="O104" s="2"/>
      <c r="P104" s="87"/>
      <c r="Q104" s="3"/>
    </row>
  </sheetData>
  <sheetProtection/>
  <mergeCells count="4">
    <mergeCell ref="A3:N3"/>
    <mergeCell ref="B5:K5"/>
    <mergeCell ref="L5:N5"/>
    <mergeCell ref="L7:L8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2012-11-30T07:16:53Z</cp:lastPrinted>
  <dcterms:created xsi:type="dcterms:W3CDTF">2010-01-08T07:41:58Z</dcterms:created>
  <dcterms:modified xsi:type="dcterms:W3CDTF">2012-11-30T07:49:01Z</dcterms:modified>
  <cp:category/>
  <cp:version/>
  <cp:contentType/>
  <cp:contentStatus/>
</cp:coreProperties>
</file>