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55" yWindow="65521" windowWidth="6375" windowHeight="8775" activeTab="0"/>
  </bookViews>
  <sheets>
    <sheet name="1-2a" sheetId="1" r:id="rId1"/>
  </sheets>
  <definedNames>
    <definedName name="_xlnm.Print_Titles" localSheetId="0">'1-2a'!$3:$6</definedName>
  </definedNames>
  <calcPr fullCalcOnLoad="1"/>
</workbook>
</file>

<file path=xl/sharedStrings.xml><?xml version="1.0" encoding="utf-8"?>
<sst xmlns="http://schemas.openxmlformats.org/spreadsheetml/2006/main" count="717" uniqueCount="145">
  <si>
    <t>第１－２表　　二次保健医療圏・保健所・市区町村別にみた病床数及び人口１０万対病床数</t>
  </si>
  <si>
    <t>病　　床　　数</t>
  </si>
  <si>
    <t>人口１０万対病床数</t>
  </si>
  <si>
    <t>人口</t>
  </si>
  <si>
    <t>病院</t>
  </si>
  <si>
    <t>(再掲)
地域医療支援</t>
  </si>
  <si>
    <t>(再掲)
療養
病床</t>
  </si>
  <si>
    <t>感染症　病床</t>
  </si>
  <si>
    <t>感染症　　病床</t>
  </si>
  <si>
    <t>総      数</t>
  </si>
  <si>
    <t>（二次保健医療圏）</t>
  </si>
  <si>
    <t>千葉</t>
  </si>
  <si>
    <t>東葛南部</t>
  </si>
  <si>
    <t>東葛北部</t>
  </si>
  <si>
    <t>香取海匝</t>
  </si>
  <si>
    <t>安房</t>
  </si>
  <si>
    <t>君津</t>
  </si>
  <si>
    <t>市原</t>
  </si>
  <si>
    <t>（保健所）</t>
  </si>
  <si>
    <t>船橋市保健所</t>
  </si>
  <si>
    <t>市川保健所</t>
  </si>
  <si>
    <t>松戸保健所</t>
  </si>
  <si>
    <t>野田保健所</t>
  </si>
  <si>
    <t>印旛保健所</t>
  </si>
  <si>
    <t>長生保健所</t>
  </si>
  <si>
    <t>夷隅保健所</t>
  </si>
  <si>
    <t>市原保健所</t>
  </si>
  <si>
    <t>君津保健所</t>
  </si>
  <si>
    <t>習志野保健所</t>
  </si>
  <si>
    <t>香取保健所</t>
  </si>
  <si>
    <t>海匝保健所</t>
  </si>
  <si>
    <t>山武保健所</t>
  </si>
  <si>
    <t>安房保健所</t>
  </si>
  <si>
    <t>（市町村）</t>
  </si>
  <si>
    <t>千葉市中央区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</si>
  <si>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</si>
  <si>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</si>
  <si>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</si>
  <si>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</si>
  <si>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</si>
  <si>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</si>
  <si>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</si>
  <si>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</si>
  <si>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</si>
  <si>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</si>
  <si>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</si>
  <si>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</si>
  <si>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</si>
  <si>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</si>
  <si>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</si>
  <si>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</si>
  <si>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</si>
  <si>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</si>
  <si>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</si>
  <si>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</si>
  <si>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</si>
  <si>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</si>
  <si>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</si>
  <si>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</si>
  <si>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</si>
  <si>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</si>
  <si>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</si>
  <si>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</si>
  <si>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</si>
  <si>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</si>
  <si>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</si>
  <si>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</si>
  <si>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</si>
  <si>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</si>
  <si>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</si>
  <si>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</si>
  <si>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</si>
  <si>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</si>
  <si>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</si>
  <si>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</si>
  <si>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</si>
  <si>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</si>
  <si>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</si>
  <si>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</si>
  <si>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</si>
  <si>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</si>
  <si>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</si>
  <si>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</si>
  <si>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</si>
  <si>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</si>
  <si>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</si>
  <si>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</si>
  <si>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　　　　（県計は厚生労働省発表の率）</t>
  </si>
  <si>
    <r>
      <t xml:space="preserve">一般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診療所</t>
    </r>
  </si>
  <si>
    <r>
      <t xml:space="preserve">一般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診療所</t>
    </r>
  </si>
  <si>
    <r>
      <t xml:space="preserve">精神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病床</t>
    </r>
  </si>
  <si>
    <r>
      <t xml:space="preserve">結核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病床</t>
    </r>
  </si>
  <si>
    <r>
      <t xml:space="preserve">療養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病床</t>
    </r>
  </si>
  <si>
    <t>一般　 　病床</t>
  </si>
  <si>
    <r>
      <t xml:space="preserve">精神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病床</t>
    </r>
  </si>
  <si>
    <r>
      <t xml:space="preserve">一般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病床</t>
    </r>
  </si>
  <si>
    <t>印旛</t>
  </si>
  <si>
    <t>山武長生夷隅</t>
  </si>
  <si>
    <t>山武長生夷隅</t>
  </si>
  <si>
    <t>市原</t>
  </si>
  <si>
    <t>千葉市
保健所</t>
  </si>
  <si>
    <t>船橋市
保健所</t>
  </si>
  <si>
    <t>柏市
保健所</t>
  </si>
  <si>
    <t>市川
保健所</t>
  </si>
  <si>
    <t>松戸
保健所</t>
  </si>
  <si>
    <t>野田
保健所</t>
  </si>
  <si>
    <t>印旛
保健所</t>
  </si>
  <si>
    <t>長生
保健所</t>
  </si>
  <si>
    <t>夷隅
保健所</t>
  </si>
  <si>
    <t>市原
保健所</t>
  </si>
  <si>
    <t>君津
保健所</t>
  </si>
  <si>
    <t>習志野
保健所</t>
  </si>
  <si>
    <t>香取
保健所</t>
  </si>
  <si>
    <t>海匝
保健所</t>
  </si>
  <si>
    <t>山武
保健所</t>
  </si>
  <si>
    <t>安房
保健所</t>
  </si>
  <si>
    <t>　　　　花見川区</t>
  </si>
  <si>
    <t>　　　　稲毛区</t>
  </si>
  <si>
    <t>　　　　若葉区</t>
  </si>
  <si>
    <t>　　緑区</t>
  </si>
  <si>
    <t>　　　　美浜区</t>
  </si>
  <si>
    <t>鎌ヶ谷市</t>
  </si>
  <si>
    <t>袖ヶ浦市</t>
  </si>
  <si>
    <t>匝瑳市</t>
  </si>
  <si>
    <t>富里市</t>
  </si>
  <si>
    <t>酒々井町</t>
  </si>
  <si>
    <t>花見川区</t>
  </si>
  <si>
    <t>稲毛区</t>
  </si>
  <si>
    <t>若葉区</t>
  </si>
  <si>
    <t>緑　区</t>
  </si>
  <si>
    <t>美浜区</t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</si>
  <si>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年10月1日現在</t>
    </r>
  </si>
  <si>
    <r>
      <t>注１）人口10万対比率算出のために用いた人口は、「</t>
    </r>
    <r>
      <rPr>
        <sz val="11"/>
        <rFont val="ＭＳ Ｐゴシック"/>
        <family val="3"/>
      </rPr>
      <t>国勢調査基本集計」（平成22年10月1日現在）である。</t>
    </r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</si>
  <si>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</si>
  <si>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</si>
  <si>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</si>
  <si>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</si>
  <si>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</si>
  <si>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</si>
  <si>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</si>
  <si>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</si>
  <si>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</si>
  <si>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</si>
  <si>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</si>
  <si>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r>
      <t>H2</t>
    </r>
    <r>
      <rPr>
        <sz val="11"/>
        <rFont val="ＭＳ Ｐゴシック"/>
        <family val="3"/>
      </rPr>
      <t>2.10.1</t>
    </r>
    <r>
      <rPr>
        <sz val="11"/>
        <rFont val="ＭＳ Ｐゴシック"/>
        <family val="3"/>
      </rPr>
      <t>国勢調査基本集計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</si>
</sst>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;&quot;-&quot;"/>
    <numFmt numFmtId="177" formatCode="#,##0;\-#,##0;&quot;-&quot;"/>
    <numFmt numFmtId="178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7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61" applyFont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Fill="1">
      <alignment/>
      <protection/>
    </xf>
    <xf numFmtId="176" fontId="0" fillId="0" borderId="0" xfId="61" applyNumberFormat="1" applyFont="1">
      <alignment/>
      <protection/>
    </xf>
    <xf numFmtId="176" fontId="0" fillId="0" borderId="0" xfId="61" applyNumberFormat="1" applyFont="1" applyAlignment="1">
      <alignment horizontal="center"/>
      <protection/>
    </xf>
    <xf numFmtId="0" fontId="0" fillId="0" borderId="10" xfId="61" applyFont="1" applyBorder="1" applyAlignment="1">
      <alignment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2" xfId="61" applyFont="1" applyBorder="1" applyAlignment="1">
      <alignment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4" xfId="61" applyFont="1" applyBorder="1">
      <alignment/>
      <protection/>
    </xf>
    <xf numFmtId="0" fontId="0" fillId="0" borderId="15" xfId="61" applyFont="1" applyBorder="1">
      <alignment/>
      <protection/>
    </xf>
    <xf numFmtId="0" fontId="0" fillId="0" borderId="16" xfId="61" applyFont="1" applyBorder="1">
      <alignment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176" fontId="0" fillId="0" borderId="14" xfId="61" applyNumberFormat="1" applyFont="1" applyBorder="1">
      <alignment/>
      <protection/>
    </xf>
    <xf numFmtId="176" fontId="0" fillId="0" borderId="16" xfId="61" applyNumberFormat="1" applyFont="1" applyBorder="1">
      <alignment/>
      <protection/>
    </xf>
    <xf numFmtId="176" fontId="0" fillId="0" borderId="13" xfId="61" applyNumberFormat="1" applyFont="1" applyBorder="1">
      <alignment/>
      <protection/>
    </xf>
    <xf numFmtId="176" fontId="0" fillId="0" borderId="16" xfId="61" applyNumberFormat="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176" fontId="0" fillId="0" borderId="10" xfId="61" applyNumberFormat="1" applyFont="1" applyBorder="1" applyAlignment="1">
      <alignment horizontal="center" vertical="center"/>
      <protection/>
    </xf>
    <xf numFmtId="0" fontId="0" fillId="0" borderId="19" xfId="61" applyFont="1" applyBorder="1" applyAlignment="1">
      <alignment/>
      <protection/>
    </xf>
    <xf numFmtId="0" fontId="0" fillId="0" borderId="19" xfId="61" applyFont="1" applyBorder="1" applyAlignment="1">
      <alignment horizontal="center" vertical="center" wrapText="1"/>
      <protection/>
    </xf>
    <xf numFmtId="176" fontId="0" fillId="0" borderId="19" xfId="61" applyNumberFormat="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/>
      <protection/>
    </xf>
    <xf numFmtId="177" fontId="0" fillId="0" borderId="12" xfId="61" applyNumberFormat="1" applyFont="1" applyBorder="1">
      <alignment/>
      <protection/>
    </xf>
    <xf numFmtId="177" fontId="0" fillId="0" borderId="12" xfId="61" applyNumberFormat="1" applyFont="1" applyFill="1" applyBorder="1">
      <alignment/>
      <protection/>
    </xf>
    <xf numFmtId="177" fontId="0" fillId="0" borderId="20" xfId="61" applyNumberFormat="1" applyFont="1" applyFill="1" applyBorder="1">
      <alignment/>
      <protection/>
    </xf>
    <xf numFmtId="176" fontId="0" fillId="0" borderId="21" xfId="61" applyNumberFormat="1" applyFont="1" applyBorder="1" applyAlignment="1">
      <alignment horizontal="right"/>
      <protection/>
    </xf>
    <xf numFmtId="176" fontId="0" fillId="0" borderId="12" xfId="61" applyNumberFormat="1" applyFont="1" applyBorder="1" applyAlignment="1">
      <alignment horizontal="right"/>
      <protection/>
    </xf>
    <xf numFmtId="176" fontId="0" fillId="0" borderId="12" xfId="61" applyNumberFormat="1" applyFont="1" applyBorder="1">
      <alignment/>
      <protection/>
    </xf>
    <xf numFmtId="0" fontId="0" fillId="0" borderId="12" xfId="61" applyFont="1" applyBorder="1">
      <alignment/>
      <protection/>
    </xf>
    <xf numFmtId="177" fontId="0" fillId="0" borderId="22" xfId="61" applyNumberFormat="1" applyFont="1" applyFill="1" applyBorder="1">
      <alignment/>
      <protection/>
    </xf>
    <xf numFmtId="176" fontId="0" fillId="0" borderId="21" xfId="61" applyNumberFormat="1" applyFont="1" applyBorder="1">
      <alignment/>
      <protection/>
    </xf>
    <xf numFmtId="0" fontId="0" fillId="0" borderId="22" xfId="61" applyFont="1" applyBorder="1" applyAlignment="1">
      <alignment/>
      <protection/>
    </xf>
    <xf numFmtId="0" fontId="0" fillId="0" borderId="12" xfId="61" applyFont="1" applyBorder="1" applyAlignment="1">
      <alignment horizontal="distributed"/>
      <protection/>
    </xf>
    <xf numFmtId="177" fontId="0" fillId="0" borderId="22" xfId="61" applyNumberFormat="1" applyFont="1" applyBorder="1">
      <alignment/>
      <protection/>
    </xf>
    <xf numFmtId="177" fontId="0" fillId="0" borderId="12" xfId="61" applyNumberFormat="1" applyFont="1" applyBorder="1" applyAlignment="1">
      <alignment horizontal="right"/>
      <protection/>
    </xf>
    <xf numFmtId="0" fontId="0" fillId="0" borderId="12" xfId="0" applyBorder="1" applyAlignment="1">
      <alignment vertical="center"/>
    </xf>
    <xf numFmtId="0" fontId="0" fillId="0" borderId="12" xfId="61" applyFont="1" applyBorder="1" applyAlignment="1">
      <alignment horizontal="distributed" wrapText="1"/>
      <protection/>
    </xf>
    <xf numFmtId="0" fontId="0" fillId="0" borderId="0" xfId="61">
      <alignment/>
      <protection/>
    </xf>
    <xf numFmtId="0" fontId="0" fillId="0" borderId="19" xfId="61" applyFont="1" applyBorder="1" applyAlignment="1">
      <alignment horizontal="distributed"/>
      <protection/>
    </xf>
    <xf numFmtId="177" fontId="0" fillId="0" borderId="19" xfId="61" applyNumberFormat="1" applyFont="1" applyBorder="1" applyAlignment="1">
      <alignment horizontal="right"/>
      <protection/>
    </xf>
    <xf numFmtId="177" fontId="0" fillId="0" borderId="23" xfId="61" applyNumberFormat="1" applyFont="1" applyFill="1" applyBorder="1">
      <alignment/>
      <protection/>
    </xf>
    <xf numFmtId="177" fontId="0" fillId="0" borderId="24" xfId="61" applyNumberFormat="1" applyFont="1" applyFill="1" applyBorder="1">
      <alignment/>
      <protection/>
    </xf>
    <xf numFmtId="176" fontId="0" fillId="0" borderId="25" xfId="61" applyNumberFormat="1" applyFont="1" applyBorder="1">
      <alignment/>
      <protection/>
    </xf>
    <xf numFmtId="176" fontId="0" fillId="0" borderId="19" xfId="61" applyNumberFormat="1" applyFont="1" applyBorder="1">
      <alignment/>
      <protection/>
    </xf>
    <xf numFmtId="0" fontId="3" fillId="0" borderId="0" xfId="61" applyFont="1" applyFill="1" applyBorder="1" applyAlignment="1">
      <alignment horizontal="left"/>
      <protection/>
    </xf>
    <xf numFmtId="0" fontId="0" fillId="0" borderId="0" xfId="61" applyFont="1" applyFill="1" applyBorder="1" applyAlignment="1">
      <alignment horizontal="left"/>
      <protection/>
    </xf>
    <xf numFmtId="176" fontId="0" fillId="0" borderId="0" xfId="61" applyNumberFormat="1" applyFont="1" applyFill="1" applyBorder="1" applyAlignment="1">
      <alignment horizontal="left"/>
      <protection/>
    </xf>
    <xf numFmtId="176" fontId="0" fillId="0" borderId="0" xfId="61" applyNumberFormat="1" applyFont="1" applyAlignment="1">
      <alignment horizontal="left"/>
      <protection/>
    </xf>
    <xf numFmtId="0" fontId="0" fillId="0" borderId="0" xfId="61" applyFont="1" applyFill="1" applyBorder="1" applyAlignment="1">
      <alignment horizontal="distributed"/>
      <protection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49" applyFont="1" applyBorder="1" applyAlignment="1">
      <alignment/>
    </xf>
    <xf numFmtId="176" fontId="0" fillId="0" borderId="12" xfId="61" applyNumberFormat="1" applyFont="1" applyFill="1" applyBorder="1">
      <alignment/>
      <protection/>
    </xf>
    <xf numFmtId="0" fontId="4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/>
      <protection/>
    </xf>
    <xf numFmtId="0" fontId="0" fillId="0" borderId="0" xfId="61" applyFont="1" applyBorder="1" applyAlignment="1">
      <alignment horizontal="distributed"/>
      <protection/>
    </xf>
    <xf numFmtId="0" fontId="0" fillId="0" borderId="0" xfId="61" applyFont="1" applyBorder="1" applyAlignment="1">
      <alignment horizontal="distributed" wrapText="1"/>
      <protection/>
    </xf>
    <xf numFmtId="38" fontId="0" fillId="0" borderId="0" xfId="49" applyFont="1" applyAlignment="1">
      <alignment vertical="center"/>
    </xf>
    <xf numFmtId="0" fontId="3" fillId="0" borderId="12" xfId="61" applyFont="1" applyBorder="1" applyAlignment="1">
      <alignment horizontal="distributed"/>
      <protection/>
    </xf>
    <xf numFmtId="176" fontId="0" fillId="0" borderId="19" xfId="61" applyNumberFormat="1" applyFont="1" applyBorder="1">
      <alignment/>
      <protection/>
    </xf>
    <xf numFmtId="0" fontId="2" fillId="0" borderId="0" xfId="61" applyFont="1" applyAlignment="1">
      <alignment horizontal="left" vertical="center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27" xfId="61" applyFont="1" applyBorder="1" applyAlignment="1">
      <alignment horizontal="center" vertical="center"/>
      <protection/>
    </xf>
    <xf numFmtId="0" fontId="0" fillId="0" borderId="28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 wrapText="1"/>
      <protection/>
    </xf>
    <xf numFmtId="0" fontId="3" fillId="0" borderId="19" xfId="61" applyFont="1" applyBorder="1" applyAlignment="1">
      <alignment horizontal="center" vertical="center" wrapText="1"/>
      <protection/>
    </xf>
    <xf numFmtId="0" fontId="0" fillId="0" borderId="22" xfId="61" applyFont="1" applyFill="1" applyBorder="1" applyAlignment="1">
      <alignment horizontal="center" vertical="center" wrapText="1"/>
      <protection/>
    </xf>
    <xf numFmtId="0" fontId="0" fillId="0" borderId="23" xfId="61" applyFont="1" applyFill="1" applyBorder="1" applyAlignment="1">
      <alignment horizontal="center" vertical="center" wrapText="1"/>
      <protection/>
    </xf>
    <xf numFmtId="0" fontId="3" fillId="0" borderId="29" xfId="61" applyFont="1" applyFill="1" applyBorder="1" applyAlignment="1">
      <alignment horizontal="center" vertical="center" wrapText="1"/>
      <protection/>
    </xf>
    <xf numFmtId="0" fontId="3" fillId="0" borderId="24" xfId="61" applyFont="1" applyFill="1" applyBorder="1" applyAlignment="1">
      <alignment horizontal="center" vertical="center" wrapText="1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25" xfId="61" applyFont="1" applyBorder="1" applyAlignment="1">
      <alignment horizontal="center" vertical="center"/>
      <protection/>
    </xf>
    <xf numFmtId="176" fontId="0" fillId="0" borderId="22" xfId="61" applyNumberFormat="1" applyFont="1" applyBorder="1" applyAlignment="1">
      <alignment horizontal="center" vertical="center" wrapText="1"/>
      <protection/>
    </xf>
    <xf numFmtId="176" fontId="0" fillId="0" borderId="23" xfId="61" applyNumberFormat="1" applyFont="1" applyBorder="1" applyAlignment="1">
      <alignment horizontal="center" vertical="center" wrapText="1"/>
      <protection/>
    </xf>
    <xf numFmtId="177" fontId="0" fillId="0" borderId="0" xfId="0" applyNumberFormat="1" applyAlignment="1">
      <alignment vertical="center"/>
    </xf>
    <xf numFmtId="177" fontId="42" fillId="0" borderId="12" xfId="61" applyNumberFormat="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"/>
  <sheetViews>
    <sheetView tabSelected="1" view="pageBreakPreview" zoomScale="75" zoomScaleNormal="8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20" sqref="I20:J20"/>
    </sheetView>
  </sheetViews>
  <sheetFormatPr defaultColWidth="9.00390625" defaultRowHeight="13.5"/>
  <cols>
    <col min="1" max="1" width="10.25390625" style="0" customWidth="1"/>
    <col min="2" max="8" width="7.50390625" style="0" customWidth="1"/>
    <col min="9" max="9" width="7.50390625" style="54" customWidth="1"/>
    <col min="10" max="10" width="6.375" style="54" customWidth="1"/>
    <col min="11" max="17" width="7.50390625" style="0" customWidth="1"/>
    <col min="18" max="18" width="6.50390625" style="0" customWidth="1"/>
    <col min="19" max="20" width="0" style="0" hidden="1" customWidth="1"/>
    <col min="21" max="21" width="9.25390625" style="62" hidden="1" customWidth="1"/>
    <col min="22" max="23" width="0" style="0" hidden="1" customWidth="1"/>
  </cols>
  <sheetData>
    <row r="1" spans="1:23" ht="14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1"/>
      <c r="T1" s="55"/>
      <c r="U1" s="55"/>
      <c r="V1" s="1"/>
      <c r="W1" s="1"/>
    </row>
    <row r="2" spans="1:23" ht="13.5">
      <c r="A2" s="1"/>
      <c r="B2" s="1"/>
      <c r="C2" s="1"/>
      <c r="D2" s="1"/>
      <c r="E2" s="1"/>
      <c r="F2" s="1"/>
      <c r="G2" s="1"/>
      <c r="H2" s="1"/>
      <c r="I2" s="3"/>
      <c r="J2" s="3"/>
      <c r="K2" s="1"/>
      <c r="L2" s="4"/>
      <c r="M2" s="4"/>
      <c r="N2" s="4"/>
      <c r="O2" s="4"/>
      <c r="P2" s="4"/>
      <c r="Q2" s="5" t="s">
        <v>131</v>
      </c>
      <c r="R2" s="4"/>
      <c r="S2" s="1"/>
      <c r="T2" s="55"/>
      <c r="U2" s="55"/>
      <c r="V2" s="1"/>
      <c r="W2" s="1"/>
    </row>
    <row r="3" spans="1:23" ht="13.5">
      <c r="A3" s="6"/>
      <c r="B3" s="66" t="s">
        <v>1</v>
      </c>
      <c r="C3" s="67"/>
      <c r="D3" s="67"/>
      <c r="E3" s="67"/>
      <c r="F3" s="67"/>
      <c r="G3" s="67"/>
      <c r="H3" s="67"/>
      <c r="I3" s="67"/>
      <c r="J3" s="7"/>
      <c r="K3" s="68" t="s">
        <v>2</v>
      </c>
      <c r="L3" s="67"/>
      <c r="M3" s="67"/>
      <c r="N3" s="67"/>
      <c r="O3" s="67"/>
      <c r="P3" s="67"/>
      <c r="Q3" s="67"/>
      <c r="R3" s="69"/>
      <c r="S3" s="1"/>
      <c r="T3" s="55"/>
      <c r="U3" s="55"/>
      <c r="V3" s="1"/>
      <c r="W3" s="1"/>
    </row>
    <row r="4" spans="1:23" ht="13.5">
      <c r="A4" s="8"/>
      <c r="B4" s="9"/>
      <c r="C4" s="10"/>
      <c r="D4" s="10"/>
      <c r="E4" s="10"/>
      <c r="F4" s="2"/>
      <c r="G4" s="11"/>
      <c r="H4" s="12"/>
      <c r="I4" s="13"/>
      <c r="J4" s="14"/>
      <c r="K4" s="15"/>
      <c r="L4" s="16"/>
      <c r="M4" s="16"/>
      <c r="N4" s="16"/>
      <c r="O4" s="16"/>
      <c r="P4" s="17"/>
      <c r="Q4" s="18"/>
      <c r="R4" s="19"/>
      <c r="S4" s="1"/>
      <c r="T4" s="2"/>
      <c r="U4" s="56"/>
      <c r="V4" s="1"/>
      <c r="W4" s="1"/>
    </row>
    <row r="5" spans="1:23" ht="13.5">
      <c r="A5" s="8"/>
      <c r="B5" s="70" t="s">
        <v>4</v>
      </c>
      <c r="C5" s="20"/>
      <c r="D5" s="21"/>
      <c r="E5" s="20"/>
      <c r="F5" s="9"/>
      <c r="G5" s="20"/>
      <c r="H5" s="72" t="s">
        <v>5</v>
      </c>
      <c r="I5" s="74" t="s">
        <v>88</v>
      </c>
      <c r="J5" s="76" t="s">
        <v>6</v>
      </c>
      <c r="K5" s="78" t="s">
        <v>4</v>
      </c>
      <c r="L5" s="22"/>
      <c r="M5" s="22"/>
      <c r="N5" s="22"/>
      <c r="O5" s="22"/>
      <c r="P5" s="22"/>
      <c r="Q5" s="80" t="s">
        <v>89</v>
      </c>
      <c r="R5" s="72" t="s">
        <v>6</v>
      </c>
      <c r="S5" s="1"/>
      <c r="T5" s="2"/>
      <c r="U5" s="56" t="s">
        <v>3</v>
      </c>
      <c r="V5" s="1"/>
      <c r="W5" s="1"/>
    </row>
    <row r="6" spans="1:23" ht="27">
      <c r="A6" s="23"/>
      <c r="B6" s="71"/>
      <c r="C6" s="24" t="s">
        <v>90</v>
      </c>
      <c r="D6" s="24" t="s">
        <v>7</v>
      </c>
      <c r="E6" s="24" t="s">
        <v>91</v>
      </c>
      <c r="F6" s="24" t="s">
        <v>92</v>
      </c>
      <c r="G6" s="24" t="s">
        <v>93</v>
      </c>
      <c r="H6" s="73"/>
      <c r="I6" s="75"/>
      <c r="J6" s="77"/>
      <c r="K6" s="79"/>
      <c r="L6" s="25" t="s">
        <v>94</v>
      </c>
      <c r="M6" s="25" t="s">
        <v>8</v>
      </c>
      <c r="N6" s="25" t="s">
        <v>91</v>
      </c>
      <c r="O6" s="25" t="s">
        <v>92</v>
      </c>
      <c r="P6" s="25" t="s">
        <v>95</v>
      </c>
      <c r="Q6" s="81"/>
      <c r="R6" s="73"/>
      <c r="S6" s="1"/>
      <c r="T6" s="2"/>
      <c r="U6" s="56" t="s">
        <v>144</v>
      </c>
      <c r="V6" s="1"/>
      <c r="W6" s="1"/>
    </row>
    <row r="7" spans="1:23" ht="13.5">
      <c r="A7" s="26" t="s">
        <v>9</v>
      </c>
      <c r="B7" s="27">
        <v>57033</v>
      </c>
      <c r="C7" s="27">
        <v>13013</v>
      </c>
      <c r="D7" s="28">
        <v>58</v>
      </c>
      <c r="E7" s="28">
        <v>218</v>
      </c>
      <c r="F7" s="28">
        <v>9907</v>
      </c>
      <c r="G7" s="28">
        <v>33837</v>
      </c>
      <c r="H7" s="28">
        <v>3148</v>
      </c>
      <c r="I7" s="28">
        <v>3314</v>
      </c>
      <c r="J7" s="29">
        <v>239</v>
      </c>
      <c r="K7" s="30">
        <v>917.4</v>
      </c>
      <c r="L7" s="31">
        <v>209.3</v>
      </c>
      <c r="M7" s="32">
        <f>D7/U7*100000</f>
        <v>0.9330325536666652</v>
      </c>
      <c r="N7" s="31">
        <f>E7/U7*100000</f>
        <v>3.5069154603333277</v>
      </c>
      <c r="O7" s="32">
        <v>159.4</v>
      </c>
      <c r="P7" s="32">
        <v>544.3</v>
      </c>
      <c r="Q7" s="32">
        <v>53.3</v>
      </c>
      <c r="R7" s="57">
        <v>3.8</v>
      </c>
      <c r="S7" s="1"/>
      <c r="T7" s="58" t="s">
        <v>9</v>
      </c>
      <c r="U7" s="56">
        <v>6216289</v>
      </c>
      <c r="V7" s="1"/>
      <c r="W7" s="1"/>
    </row>
    <row r="8" spans="1:23" ht="13.5">
      <c r="A8" s="33"/>
      <c r="B8" s="27"/>
      <c r="C8" s="27"/>
      <c r="D8" s="27"/>
      <c r="E8" s="27"/>
      <c r="F8" s="27"/>
      <c r="G8" s="27"/>
      <c r="H8" s="27"/>
      <c r="I8" s="34"/>
      <c r="J8" s="29"/>
      <c r="K8" s="35"/>
      <c r="L8" s="32"/>
      <c r="M8" s="32"/>
      <c r="N8" s="32"/>
      <c r="O8" s="4"/>
      <c r="P8" s="32"/>
      <c r="Q8" s="32"/>
      <c r="R8" s="32"/>
      <c r="S8" s="1"/>
      <c r="T8" s="2"/>
      <c r="U8" s="56"/>
      <c r="V8" s="1"/>
      <c r="W8" s="1"/>
    </row>
    <row r="9" spans="1:23" ht="13.5">
      <c r="A9" s="36" t="s">
        <v>10</v>
      </c>
      <c r="B9" s="82"/>
      <c r="C9" s="82"/>
      <c r="D9" s="82"/>
      <c r="E9" s="82"/>
      <c r="F9" s="82"/>
      <c r="G9" s="82"/>
      <c r="H9" s="82"/>
      <c r="I9" s="82"/>
      <c r="J9" s="82"/>
      <c r="K9" s="35"/>
      <c r="L9" s="32"/>
      <c r="M9" s="32"/>
      <c r="N9" s="32"/>
      <c r="O9" s="32"/>
      <c r="P9" s="32"/>
      <c r="Q9" s="32"/>
      <c r="R9" s="32"/>
      <c r="S9" s="1"/>
      <c r="T9" s="59" t="s">
        <v>10</v>
      </c>
      <c r="U9" s="56"/>
      <c r="V9" s="1"/>
      <c r="W9" s="1"/>
    </row>
    <row r="10" spans="1:23" ht="21" customHeight="1">
      <c r="A10" s="37" t="s">
        <v>11</v>
      </c>
      <c r="B10" s="38">
        <v>8963</v>
      </c>
      <c r="C10" s="38">
        <v>1493</v>
      </c>
      <c r="D10" s="38">
        <v>11</v>
      </c>
      <c r="E10" s="38">
        <v>50</v>
      </c>
      <c r="F10" s="38">
        <v>1087</v>
      </c>
      <c r="G10" s="38">
        <v>6322</v>
      </c>
      <c r="H10" s="38">
        <v>658</v>
      </c>
      <c r="I10" s="34">
        <v>616</v>
      </c>
      <c r="J10" s="29">
        <v>25</v>
      </c>
      <c r="K10" s="35">
        <f aca="true" t="shared" si="0" ref="K10:K18">B10/U10*100000</f>
        <v>931.9479406789089</v>
      </c>
      <c r="L10" s="32">
        <f aca="true" t="shared" si="1" ref="L10:L18">C10/U10*100000</f>
        <v>155.23800908553062</v>
      </c>
      <c r="M10" s="32">
        <f aca="true" t="shared" si="2" ref="M10:M17">D10/U10*100000</f>
        <v>1.1437495645953362</v>
      </c>
      <c r="N10" s="32">
        <f>E10/U10*100000</f>
        <v>5.198861657251529</v>
      </c>
      <c r="O10" s="32">
        <f aca="true" t="shared" si="3" ref="O10:O18">F10/U10*100000</f>
        <v>113.02325242864822</v>
      </c>
      <c r="P10" s="32">
        <f aca="true" t="shared" si="4" ref="P10:P18">G10/U10*100000</f>
        <v>657.3440679428833</v>
      </c>
      <c r="Q10" s="32">
        <f aca="true" t="shared" si="5" ref="Q10:Q18">I10/U10*100000</f>
        <v>64.04997561733882</v>
      </c>
      <c r="R10" s="32">
        <f aca="true" t="shared" si="6" ref="R10:R18">J10/U10*100000</f>
        <v>2.5994308286257644</v>
      </c>
      <c r="S10" s="1"/>
      <c r="T10" s="60" t="s">
        <v>11</v>
      </c>
      <c r="U10" s="56">
        <f>U21</f>
        <v>961749</v>
      </c>
      <c r="V10" s="1"/>
      <c r="W10" s="4"/>
    </row>
    <row r="11" spans="1:23" ht="21" customHeight="1">
      <c r="A11" s="37" t="s">
        <v>12</v>
      </c>
      <c r="B11" s="38">
        <v>14541</v>
      </c>
      <c r="C11" s="38">
        <v>3728</v>
      </c>
      <c r="D11" s="38">
        <v>8</v>
      </c>
      <c r="E11" s="38">
        <v>88</v>
      </c>
      <c r="F11" s="38">
        <v>2484</v>
      </c>
      <c r="G11" s="38">
        <v>8233</v>
      </c>
      <c r="H11" s="39">
        <v>446</v>
      </c>
      <c r="I11" s="34">
        <v>599</v>
      </c>
      <c r="J11" s="29">
        <v>11</v>
      </c>
      <c r="K11" s="35">
        <f t="shared" si="0"/>
        <v>850.3508771929824</v>
      </c>
      <c r="L11" s="32">
        <f t="shared" si="1"/>
        <v>218.01169590643278</v>
      </c>
      <c r="M11" s="32">
        <f t="shared" si="2"/>
        <v>0.4678362573099415</v>
      </c>
      <c r="N11" s="32">
        <f>E11/U11*100000</f>
        <v>5.146198830409356</v>
      </c>
      <c r="O11" s="32">
        <f t="shared" si="3"/>
        <v>145.26315789473685</v>
      </c>
      <c r="P11" s="32">
        <f t="shared" si="4"/>
        <v>481.46198830409355</v>
      </c>
      <c r="Q11" s="32">
        <f t="shared" si="5"/>
        <v>35.02923976608187</v>
      </c>
      <c r="R11" s="32">
        <f t="shared" si="6"/>
        <v>0.6432748538011696</v>
      </c>
      <c r="S11" s="1"/>
      <c r="T11" s="60" t="s">
        <v>12</v>
      </c>
      <c r="U11" s="56">
        <f>SUM(U22,U24,U32)</f>
        <v>1710000</v>
      </c>
      <c r="V11" s="1"/>
      <c r="W11" s="4"/>
    </row>
    <row r="12" spans="1:23" ht="21" customHeight="1">
      <c r="A12" s="37" t="s">
        <v>13</v>
      </c>
      <c r="B12" s="38">
        <v>10833</v>
      </c>
      <c r="C12" s="38">
        <v>2441</v>
      </c>
      <c r="D12" s="38">
        <v>8</v>
      </c>
      <c r="E12" s="39" t="s">
        <v>133</v>
      </c>
      <c r="F12" s="38">
        <v>1433</v>
      </c>
      <c r="G12" s="38">
        <v>6951</v>
      </c>
      <c r="H12" s="39" t="s">
        <v>133</v>
      </c>
      <c r="I12" s="34">
        <v>521</v>
      </c>
      <c r="J12" s="29">
        <v>45</v>
      </c>
      <c r="K12" s="35">
        <f t="shared" si="0"/>
        <v>807.2514775019542</v>
      </c>
      <c r="L12" s="32">
        <f t="shared" si="1"/>
        <v>181.89798362247487</v>
      </c>
      <c r="M12" s="32">
        <f t="shared" si="2"/>
        <v>0.5961425108479307</v>
      </c>
      <c r="N12" s="32" t="s">
        <v>134</v>
      </c>
      <c r="O12" s="32">
        <f t="shared" si="3"/>
        <v>106.78402725563559</v>
      </c>
      <c r="P12" s="32">
        <f t="shared" si="4"/>
        <v>517.9733241129959</v>
      </c>
      <c r="Q12" s="32">
        <f t="shared" si="5"/>
        <v>38.82378101897149</v>
      </c>
      <c r="R12" s="32">
        <f t="shared" si="6"/>
        <v>3.3533016235196103</v>
      </c>
      <c r="S12" s="1"/>
      <c r="T12" s="60" t="s">
        <v>13</v>
      </c>
      <c r="U12" s="56">
        <f>SUM(U25,U26,U23)</f>
        <v>1341961</v>
      </c>
      <c r="V12" s="1"/>
      <c r="W12" s="4"/>
    </row>
    <row r="13" spans="1:23" ht="21" customHeight="1">
      <c r="A13" s="37" t="s">
        <v>96</v>
      </c>
      <c r="B13" s="40">
        <v>6630</v>
      </c>
      <c r="C13" s="40">
        <v>1520</v>
      </c>
      <c r="D13" s="40">
        <v>7</v>
      </c>
      <c r="E13" s="39" t="s">
        <v>133</v>
      </c>
      <c r="F13" s="40">
        <v>1268</v>
      </c>
      <c r="G13" s="40">
        <v>3835</v>
      </c>
      <c r="H13" s="40">
        <v>719</v>
      </c>
      <c r="I13" s="34">
        <v>367</v>
      </c>
      <c r="J13" s="29">
        <v>42</v>
      </c>
      <c r="K13" s="35">
        <f t="shared" si="0"/>
        <v>941.1250347776219</v>
      </c>
      <c r="L13" s="32">
        <f t="shared" si="1"/>
        <v>215.76320555987712</v>
      </c>
      <c r="M13" s="32">
        <f t="shared" si="2"/>
        <v>0.9936463413941711</v>
      </c>
      <c r="N13" s="32" t="s">
        <v>134</v>
      </c>
      <c r="O13" s="32">
        <f t="shared" si="3"/>
        <v>179.99193726968699</v>
      </c>
      <c r="P13" s="32">
        <f t="shared" si="4"/>
        <v>544.3762456066637</v>
      </c>
      <c r="Q13" s="32">
        <f t="shared" si="5"/>
        <v>52.09545818452297</v>
      </c>
      <c r="R13" s="32">
        <f t="shared" si="6"/>
        <v>5.961878048365026</v>
      </c>
      <c r="S13" s="1"/>
      <c r="T13" s="60" t="s">
        <v>96</v>
      </c>
      <c r="U13" s="56">
        <f>U27</f>
        <v>704476</v>
      </c>
      <c r="V13" s="1"/>
      <c r="W13" s="4"/>
    </row>
    <row r="14" spans="1:23" ht="21" customHeight="1">
      <c r="A14" s="37" t="s">
        <v>14</v>
      </c>
      <c r="B14" s="38">
        <v>3980</v>
      </c>
      <c r="C14" s="38">
        <v>1000</v>
      </c>
      <c r="D14" s="38">
        <v>6</v>
      </c>
      <c r="E14" s="38">
        <v>34</v>
      </c>
      <c r="F14" s="38">
        <v>797</v>
      </c>
      <c r="G14" s="38">
        <v>2143</v>
      </c>
      <c r="H14" s="39" t="s">
        <v>133</v>
      </c>
      <c r="I14" s="34">
        <v>188</v>
      </c>
      <c r="J14" s="29">
        <v>31</v>
      </c>
      <c r="K14" s="35">
        <f t="shared" si="0"/>
        <v>1328.6241729481435</v>
      </c>
      <c r="L14" s="32">
        <f t="shared" si="1"/>
        <v>333.82516908244816</v>
      </c>
      <c r="M14" s="32">
        <f t="shared" si="2"/>
        <v>2.002951014494689</v>
      </c>
      <c r="N14" s="32">
        <f>E14/U14*100000</f>
        <v>11.350055748803236</v>
      </c>
      <c r="O14" s="32">
        <f t="shared" si="3"/>
        <v>266.05865975871114</v>
      </c>
      <c r="P14" s="32">
        <f t="shared" si="4"/>
        <v>715.3873373436863</v>
      </c>
      <c r="Q14" s="32">
        <f t="shared" si="5"/>
        <v>62.75913178750025</v>
      </c>
      <c r="R14" s="32">
        <f t="shared" si="6"/>
        <v>10.348580241555894</v>
      </c>
      <c r="S14" s="1"/>
      <c r="T14" s="60" t="s">
        <v>14</v>
      </c>
      <c r="U14" s="56">
        <f>SUM(U33,U34)</f>
        <v>299558</v>
      </c>
      <c r="V14" s="1"/>
      <c r="W14" s="4"/>
    </row>
    <row r="15" spans="1:23" ht="28.5" customHeight="1">
      <c r="A15" s="37" t="s">
        <v>97</v>
      </c>
      <c r="B15" s="38">
        <v>4131</v>
      </c>
      <c r="C15" s="38">
        <v>1061</v>
      </c>
      <c r="D15" s="38">
        <v>8</v>
      </c>
      <c r="E15" s="38">
        <v>20</v>
      </c>
      <c r="F15" s="38">
        <v>1233</v>
      </c>
      <c r="G15" s="38">
        <v>1809</v>
      </c>
      <c r="H15" s="39" t="s">
        <v>133</v>
      </c>
      <c r="I15" s="34">
        <v>308</v>
      </c>
      <c r="J15" s="29">
        <v>24</v>
      </c>
      <c r="K15" s="35">
        <f t="shared" si="0"/>
        <v>907.6906512916629</v>
      </c>
      <c r="L15" s="32">
        <f t="shared" si="1"/>
        <v>233.12993972898917</v>
      </c>
      <c r="M15" s="32">
        <f t="shared" si="2"/>
        <v>1.7578129291535471</v>
      </c>
      <c r="N15" s="32">
        <f>E15/U15*100000</f>
        <v>4.394532322883868</v>
      </c>
      <c r="O15" s="32">
        <f t="shared" si="3"/>
        <v>270.92291770579044</v>
      </c>
      <c r="P15" s="32">
        <f t="shared" si="4"/>
        <v>397.4854486048458</v>
      </c>
      <c r="Q15" s="32">
        <f t="shared" si="5"/>
        <v>67.67579777241157</v>
      </c>
      <c r="R15" s="32">
        <f t="shared" si="6"/>
        <v>5.273438787460641</v>
      </c>
      <c r="S15" s="1"/>
      <c r="T15" s="60" t="s">
        <v>98</v>
      </c>
      <c r="U15" s="56">
        <f>SUM(U28,U29,U35)</f>
        <v>455111</v>
      </c>
      <c r="V15" s="1"/>
      <c r="W15" s="4"/>
    </row>
    <row r="16" spans="1:23" ht="21" customHeight="1">
      <c r="A16" s="37" t="s">
        <v>15</v>
      </c>
      <c r="B16" s="38">
        <v>2896</v>
      </c>
      <c r="C16" s="38">
        <v>815</v>
      </c>
      <c r="D16" s="38">
        <v>4</v>
      </c>
      <c r="E16" s="39" t="s">
        <v>133</v>
      </c>
      <c r="F16" s="38">
        <v>603</v>
      </c>
      <c r="G16" s="38">
        <v>1474</v>
      </c>
      <c r="H16" s="38">
        <v>925</v>
      </c>
      <c r="I16" s="34">
        <v>209</v>
      </c>
      <c r="J16" s="29">
        <v>4</v>
      </c>
      <c r="K16" s="35">
        <f t="shared" si="0"/>
        <v>2127.6908382925576</v>
      </c>
      <c r="L16" s="32">
        <f t="shared" si="1"/>
        <v>598.7803982073323</v>
      </c>
      <c r="M16" s="32">
        <f t="shared" si="2"/>
        <v>2.9387995004040848</v>
      </c>
      <c r="N16" s="32" t="s">
        <v>134</v>
      </c>
      <c r="O16" s="32">
        <f t="shared" si="3"/>
        <v>443.02402468591583</v>
      </c>
      <c r="P16" s="32">
        <f t="shared" si="4"/>
        <v>1082.9476158989053</v>
      </c>
      <c r="Q16" s="32">
        <f t="shared" si="5"/>
        <v>153.55227389611343</v>
      </c>
      <c r="R16" s="32">
        <f t="shared" si="6"/>
        <v>2.9387995004040848</v>
      </c>
      <c r="S16" s="1"/>
      <c r="T16" s="60" t="s">
        <v>15</v>
      </c>
      <c r="U16" s="56">
        <f>U36</f>
        <v>136110</v>
      </c>
      <c r="V16" s="1"/>
      <c r="W16" s="4"/>
    </row>
    <row r="17" spans="1:23" ht="21" customHeight="1">
      <c r="A17" s="37" t="s">
        <v>16</v>
      </c>
      <c r="B17" s="38">
        <v>2873</v>
      </c>
      <c r="C17" s="38">
        <v>606</v>
      </c>
      <c r="D17" s="38">
        <v>6</v>
      </c>
      <c r="E17" s="38">
        <v>26</v>
      </c>
      <c r="F17" s="38">
        <v>713</v>
      </c>
      <c r="G17" s="38">
        <v>1522</v>
      </c>
      <c r="H17" s="39" t="s">
        <v>133</v>
      </c>
      <c r="I17" s="34">
        <v>254</v>
      </c>
      <c r="J17" s="29">
        <v>20</v>
      </c>
      <c r="K17" s="35">
        <f t="shared" si="0"/>
        <v>878.8405300573862</v>
      </c>
      <c r="L17" s="32">
        <f t="shared" si="1"/>
        <v>185.37325486069474</v>
      </c>
      <c r="M17" s="32">
        <f t="shared" si="2"/>
        <v>1.8353787609969778</v>
      </c>
      <c r="N17" s="32">
        <f>E17/U17*100000</f>
        <v>7.953307964320237</v>
      </c>
      <c r="O17" s="32">
        <f t="shared" si="3"/>
        <v>218.10417609847417</v>
      </c>
      <c r="P17" s="32">
        <f t="shared" si="4"/>
        <v>465.5744123729</v>
      </c>
      <c r="Q17" s="32">
        <f t="shared" si="5"/>
        <v>77.69770088220538</v>
      </c>
      <c r="R17" s="32">
        <f t="shared" si="6"/>
        <v>6.117929203323259</v>
      </c>
      <c r="S17" s="1"/>
      <c r="T17" s="60" t="s">
        <v>16</v>
      </c>
      <c r="U17" s="56">
        <f>U31</f>
        <v>326908</v>
      </c>
      <c r="V17" s="1"/>
      <c r="W17" s="4"/>
    </row>
    <row r="18" spans="1:23" ht="21" customHeight="1">
      <c r="A18" s="37" t="s">
        <v>17</v>
      </c>
      <c r="B18" s="38">
        <v>2186</v>
      </c>
      <c r="C18" s="38">
        <v>349</v>
      </c>
      <c r="D18" s="39" t="s">
        <v>133</v>
      </c>
      <c r="E18" s="39" t="s">
        <v>133</v>
      </c>
      <c r="F18" s="38">
        <v>289</v>
      </c>
      <c r="G18" s="38">
        <v>1548</v>
      </c>
      <c r="H18" s="38">
        <v>400</v>
      </c>
      <c r="I18" s="34">
        <v>252</v>
      </c>
      <c r="J18" s="29">
        <v>37</v>
      </c>
      <c r="K18" s="35">
        <f t="shared" si="0"/>
        <v>779.5560880976834</v>
      </c>
      <c r="L18" s="32">
        <f t="shared" si="1"/>
        <v>124.45794819125871</v>
      </c>
      <c r="M18" s="32" t="s">
        <v>134</v>
      </c>
      <c r="N18" s="32" t="s">
        <v>135</v>
      </c>
      <c r="O18" s="32">
        <f t="shared" si="3"/>
        <v>103.06116626726006</v>
      </c>
      <c r="P18" s="32">
        <f t="shared" si="4"/>
        <v>552.0369736391647</v>
      </c>
      <c r="Q18" s="32">
        <f t="shared" si="5"/>
        <v>89.86648408079425</v>
      </c>
      <c r="R18" s="32">
        <f t="shared" si="6"/>
        <v>13.194682186465823</v>
      </c>
      <c r="S18" s="1"/>
      <c r="T18" s="60" t="s">
        <v>99</v>
      </c>
      <c r="U18" s="56">
        <f>U30</f>
        <v>280416</v>
      </c>
      <c r="V18" s="1"/>
      <c r="W18" s="4"/>
    </row>
    <row r="19" spans="1:23" ht="13.5">
      <c r="A19" s="33"/>
      <c r="B19" s="27"/>
      <c r="C19" s="27"/>
      <c r="D19" s="27"/>
      <c r="E19" s="27"/>
      <c r="F19" s="27"/>
      <c r="G19" s="27"/>
      <c r="H19" s="27"/>
      <c r="I19" s="27"/>
      <c r="J19" s="27"/>
      <c r="K19" s="35"/>
      <c r="L19" s="32"/>
      <c r="M19" s="32"/>
      <c r="N19" s="32"/>
      <c r="O19" s="32"/>
      <c r="P19" s="32"/>
      <c r="Q19" s="32"/>
      <c r="R19" s="32"/>
      <c r="S19" s="1"/>
      <c r="T19" s="2"/>
      <c r="U19" s="56"/>
      <c r="V19" s="1"/>
      <c r="W19" s="1"/>
    </row>
    <row r="20" spans="1:23" ht="13.5">
      <c r="A20" s="37" t="s">
        <v>18</v>
      </c>
      <c r="B20" s="27"/>
      <c r="C20" s="83"/>
      <c r="D20" s="83"/>
      <c r="E20" s="83"/>
      <c r="F20" s="83"/>
      <c r="G20" s="83"/>
      <c r="H20" s="83"/>
      <c r="I20" s="83"/>
      <c r="J20" s="83"/>
      <c r="K20" s="27"/>
      <c r="L20" s="27"/>
      <c r="M20" s="27"/>
      <c r="N20" s="27"/>
      <c r="O20" s="27"/>
      <c r="P20" s="27"/>
      <c r="Q20" s="27"/>
      <c r="R20" s="27"/>
      <c r="S20" s="1"/>
      <c r="T20" s="60" t="s">
        <v>18</v>
      </c>
      <c r="U20" s="56"/>
      <c r="V20" s="1"/>
      <c r="W20" s="1"/>
    </row>
    <row r="21" spans="1:23" ht="27">
      <c r="A21" s="41" t="s">
        <v>100</v>
      </c>
      <c r="B21" s="40">
        <v>8963</v>
      </c>
      <c r="C21" s="40">
        <v>1493</v>
      </c>
      <c r="D21" s="40">
        <v>11</v>
      </c>
      <c r="E21" s="40">
        <v>50</v>
      </c>
      <c r="F21" s="40">
        <v>1087</v>
      </c>
      <c r="G21" s="40">
        <v>6322</v>
      </c>
      <c r="H21" s="40">
        <v>658</v>
      </c>
      <c r="I21" s="34">
        <v>616</v>
      </c>
      <c r="J21" s="29">
        <v>25</v>
      </c>
      <c r="K21" s="35">
        <f>B21/U21*100000</f>
        <v>931.9479406789089</v>
      </c>
      <c r="L21" s="32">
        <f>C21/U21*100000</f>
        <v>155.23800908553062</v>
      </c>
      <c r="M21" s="32">
        <f>D21/U21*100000</f>
        <v>1.1437495645953362</v>
      </c>
      <c r="N21" s="32">
        <f>E21/U21*100000</f>
        <v>5.198861657251529</v>
      </c>
      <c r="O21" s="32">
        <f>F21/U21*100000</f>
        <v>113.02325242864822</v>
      </c>
      <c r="P21" s="32">
        <f>G21/U21*100000</f>
        <v>657.3440679428833</v>
      </c>
      <c r="Q21" s="32">
        <f aca="true" t="shared" si="7" ref="Q21:Q36">I21/U21*100000</f>
        <v>64.04997561733882</v>
      </c>
      <c r="R21" s="32">
        <f>J21/U21*100000</f>
        <v>2.5994308286257644</v>
      </c>
      <c r="S21" s="1"/>
      <c r="T21" s="61" t="s">
        <v>100</v>
      </c>
      <c r="U21" s="56">
        <f>SUM(U38:U43)</f>
        <v>961749</v>
      </c>
      <c r="V21" s="1"/>
      <c r="W21" s="1"/>
    </row>
    <row r="22" spans="1:23" ht="27">
      <c r="A22" s="41" t="s">
        <v>101</v>
      </c>
      <c r="B22" s="40">
        <v>4401</v>
      </c>
      <c r="C22" s="40">
        <v>1335</v>
      </c>
      <c r="D22" s="40">
        <v>4</v>
      </c>
      <c r="E22" s="40">
        <v>0</v>
      </c>
      <c r="F22" s="40">
        <v>541</v>
      </c>
      <c r="G22" s="40">
        <v>2521</v>
      </c>
      <c r="H22" s="40">
        <v>446</v>
      </c>
      <c r="I22" s="34">
        <v>177</v>
      </c>
      <c r="J22" s="39">
        <v>0</v>
      </c>
      <c r="K22" s="35">
        <f aca="true" t="shared" si="8" ref="K22:K85">B22/U22*100000</f>
        <v>722.6126362800474</v>
      </c>
      <c r="L22" s="32">
        <f aca="true" t="shared" si="9" ref="L22:L76">C22/U22*100000</f>
        <v>219.19742545645605</v>
      </c>
      <c r="M22" s="32">
        <f>D22/U22*100000</f>
        <v>0.6567713122290818</v>
      </c>
      <c r="N22" s="32" t="s">
        <v>134</v>
      </c>
      <c r="O22" s="32">
        <f aca="true" t="shared" si="10" ref="O22:O85">F22/U22*100000</f>
        <v>88.82831997898332</v>
      </c>
      <c r="P22" s="32">
        <f aca="true" t="shared" si="11" ref="P22:P85">G22/U22*100000</f>
        <v>413.9301195323788</v>
      </c>
      <c r="Q22" s="32">
        <f t="shared" si="7"/>
        <v>29.06213056613687</v>
      </c>
      <c r="R22" s="32" t="s">
        <v>134</v>
      </c>
      <c r="S22" s="1"/>
      <c r="T22" s="60" t="s">
        <v>19</v>
      </c>
      <c r="U22" s="56">
        <f>U46</f>
        <v>609040</v>
      </c>
      <c r="V22" s="1"/>
      <c r="W22" s="1"/>
    </row>
    <row r="23" spans="1:23" ht="27">
      <c r="A23" s="41" t="s">
        <v>102</v>
      </c>
      <c r="B23" s="40">
        <v>4517</v>
      </c>
      <c r="C23" s="40">
        <v>1328</v>
      </c>
      <c r="D23" s="40">
        <v>0</v>
      </c>
      <c r="E23" s="40">
        <v>0</v>
      </c>
      <c r="F23" s="40">
        <v>468</v>
      </c>
      <c r="G23" s="40">
        <v>2721</v>
      </c>
      <c r="H23" s="40">
        <v>0</v>
      </c>
      <c r="I23" s="34">
        <v>139</v>
      </c>
      <c r="J23" s="39">
        <v>0</v>
      </c>
      <c r="K23" s="35">
        <f t="shared" si="8"/>
        <v>1118.036097937685</v>
      </c>
      <c r="L23" s="32">
        <f t="shared" si="9"/>
        <v>328.7031078284803</v>
      </c>
      <c r="M23" s="32" t="s">
        <v>134</v>
      </c>
      <c r="N23" s="32" t="s">
        <v>134</v>
      </c>
      <c r="O23" s="32">
        <f t="shared" si="10"/>
        <v>115.83814342148253</v>
      </c>
      <c r="P23" s="32">
        <f t="shared" si="11"/>
        <v>673.4948466877221</v>
      </c>
      <c r="Q23" s="32">
        <f t="shared" si="7"/>
        <v>34.404918665782205</v>
      </c>
      <c r="R23" s="32" t="s">
        <v>134</v>
      </c>
      <c r="S23" s="1"/>
      <c r="T23" s="61" t="s">
        <v>102</v>
      </c>
      <c r="U23" s="56">
        <f>U57</f>
        <v>404012</v>
      </c>
      <c r="V23" s="1"/>
      <c r="W23" s="1"/>
    </row>
    <row r="24" spans="1:23" ht="27">
      <c r="A24" s="41" t="s">
        <v>103</v>
      </c>
      <c r="B24" s="27">
        <v>4495</v>
      </c>
      <c r="C24" s="27">
        <v>867</v>
      </c>
      <c r="D24" s="27">
        <v>4</v>
      </c>
      <c r="E24" s="27">
        <v>88</v>
      </c>
      <c r="F24" s="27">
        <v>384</v>
      </c>
      <c r="G24" s="27">
        <v>3152</v>
      </c>
      <c r="H24" s="27">
        <v>0</v>
      </c>
      <c r="I24" s="34">
        <v>236</v>
      </c>
      <c r="J24" s="29">
        <v>11</v>
      </c>
      <c r="K24" s="35">
        <f t="shared" si="8"/>
        <v>703.667524530523</v>
      </c>
      <c r="L24" s="32">
        <f t="shared" si="9"/>
        <v>135.7240809272444</v>
      </c>
      <c r="M24" s="32">
        <f>D24/U24*100000</f>
        <v>0.6261779973575289</v>
      </c>
      <c r="N24" s="32">
        <f>E24/U24*100000</f>
        <v>13.775915941865636</v>
      </c>
      <c r="O24" s="32">
        <f t="shared" si="10"/>
        <v>60.11308774632277</v>
      </c>
      <c r="P24" s="32">
        <f t="shared" si="11"/>
        <v>493.42826191773275</v>
      </c>
      <c r="Q24" s="32">
        <f t="shared" si="7"/>
        <v>36.9445018440942</v>
      </c>
      <c r="R24" s="32">
        <f>J24/U24*100000</f>
        <v>1.7219894927332045</v>
      </c>
      <c r="S24" s="1"/>
      <c r="T24" s="60" t="s">
        <v>20</v>
      </c>
      <c r="U24" s="56">
        <f>SUM(U45,U67)</f>
        <v>638796</v>
      </c>
      <c r="V24" s="1"/>
      <c r="W24" s="1"/>
    </row>
    <row r="25" spans="1:23" ht="27">
      <c r="A25" s="41" t="s">
        <v>104</v>
      </c>
      <c r="B25" s="39">
        <v>4785</v>
      </c>
      <c r="C25" s="39">
        <v>370</v>
      </c>
      <c r="D25" s="39">
        <v>8</v>
      </c>
      <c r="E25" s="39">
        <v>0</v>
      </c>
      <c r="F25" s="39">
        <v>866</v>
      </c>
      <c r="G25" s="39">
        <v>3541</v>
      </c>
      <c r="H25" s="39">
        <v>0</v>
      </c>
      <c r="I25" s="34">
        <v>276</v>
      </c>
      <c r="J25" s="29">
        <v>45</v>
      </c>
      <c r="K25" s="35">
        <f t="shared" si="8"/>
        <v>611.534421016847</v>
      </c>
      <c r="L25" s="32">
        <f t="shared" si="9"/>
        <v>47.286883129829334</v>
      </c>
      <c r="M25" s="32">
        <f>D25/U25*100000</f>
        <v>1.0224190946990126</v>
      </c>
      <c r="N25" s="32">
        <f>E25/U25*100000</f>
        <v>0</v>
      </c>
      <c r="O25" s="32">
        <f t="shared" si="10"/>
        <v>110.6768670011681</v>
      </c>
      <c r="P25" s="32">
        <f t="shared" si="11"/>
        <v>452.54825179115045</v>
      </c>
      <c r="Q25" s="32">
        <f t="shared" si="7"/>
        <v>35.27345876711593</v>
      </c>
      <c r="R25" s="32">
        <f>J25/U25*100000</f>
        <v>5.751107407681946</v>
      </c>
      <c r="S25" s="1"/>
      <c r="T25" s="60" t="s">
        <v>21</v>
      </c>
      <c r="U25" s="56">
        <f>SUM(U49,U60,U62)</f>
        <v>782458</v>
      </c>
      <c r="V25" s="1"/>
      <c r="W25" s="1"/>
    </row>
    <row r="26" spans="1:23" ht="27">
      <c r="A26" s="41" t="s">
        <v>105</v>
      </c>
      <c r="B26" s="39">
        <v>1531</v>
      </c>
      <c r="C26" s="39">
        <v>743</v>
      </c>
      <c r="D26" s="39">
        <v>0</v>
      </c>
      <c r="E26" s="39">
        <v>0</v>
      </c>
      <c r="F26" s="39">
        <v>99</v>
      </c>
      <c r="G26" s="39">
        <v>689</v>
      </c>
      <c r="H26" s="39">
        <v>0</v>
      </c>
      <c r="I26" s="34">
        <v>106</v>
      </c>
      <c r="J26" s="39">
        <v>0</v>
      </c>
      <c r="K26" s="35">
        <f t="shared" si="8"/>
        <v>984.6229042195368</v>
      </c>
      <c r="L26" s="32">
        <f t="shared" si="9"/>
        <v>477.8411612247654</v>
      </c>
      <c r="M26" s="32" t="s">
        <v>135</v>
      </c>
      <c r="N26" s="32" t="s">
        <v>134</v>
      </c>
      <c r="O26" s="32">
        <f t="shared" si="10"/>
        <v>63.669279894013165</v>
      </c>
      <c r="P26" s="32">
        <f t="shared" si="11"/>
        <v>443.1124631007583</v>
      </c>
      <c r="Q26" s="32">
        <f t="shared" si="7"/>
        <v>68.17114816934743</v>
      </c>
      <c r="R26" s="32" t="s">
        <v>134</v>
      </c>
      <c r="S26" s="1"/>
      <c r="T26" s="60" t="s">
        <v>22</v>
      </c>
      <c r="U26" s="56">
        <f>U50</f>
        <v>155491</v>
      </c>
      <c r="V26" s="1"/>
      <c r="W26" s="1"/>
    </row>
    <row r="27" spans="1:23" ht="27">
      <c r="A27" s="41" t="s">
        <v>106</v>
      </c>
      <c r="B27" s="39">
        <v>6630</v>
      </c>
      <c r="C27" s="39">
        <v>1520</v>
      </c>
      <c r="D27" s="39">
        <v>7</v>
      </c>
      <c r="E27" s="39">
        <v>0</v>
      </c>
      <c r="F27" s="39">
        <v>1268</v>
      </c>
      <c r="G27" s="39">
        <v>3835</v>
      </c>
      <c r="H27" s="39">
        <v>719</v>
      </c>
      <c r="I27" s="34">
        <v>367</v>
      </c>
      <c r="J27" s="29">
        <v>42</v>
      </c>
      <c r="K27" s="35">
        <f t="shared" si="8"/>
        <v>941.1250347776219</v>
      </c>
      <c r="L27" s="32">
        <f t="shared" si="9"/>
        <v>215.76320555987712</v>
      </c>
      <c r="M27" s="32">
        <f>D27/U27*100000</f>
        <v>0.9936463413941711</v>
      </c>
      <c r="N27" s="32">
        <f>E27/U27*100000</f>
        <v>0</v>
      </c>
      <c r="O27" s="32">
        <f t="shared" si="10"/>
        <v>179.99193726968699</v>
      </c>
      <c r="P27" s="32">
        <f t="shared" si="11"/>
        <v>544.3762456066637</v>
      </c>
      <c r="Q27" s="32">
        <f t="shared" si="7"/>
        <v>52.09545818452297</v>
      </c>
      <c r="R27" s="32">
        <f aca="true" t="shared" si="12" ref="R27:R36">J27/U27*100000</f>
        <v>5.961878048365026</v>
      </c>
      <c r="S27" s="1"/>
      <c r="T27" s="60" t="s">
        <v>23</v>
      </c>
      <c r="U27" s="56">
        <f>SUM(U52,U53,U68,U70,U71,U72,U73,U79,U80)</f>
        <v>704476</v>
      </c>
      <c r="V27" s="1"/>
      <c r="W27" s="1"/>
    </row>
    <row r="28" spans="1:23" ht="27">
      <c r="A28" s="41" t="s">
        <v>107</v>
      </c>
      <c r="B28" s="39">
        <v>1348</v>
      </c>
      <c r="C28" s="39">
        <v>382</v>
      </c>
      <c r="D28" s="39">
        <v>0</v>
      </c>
      <c r="E28" s="39">
        <v>0</v>
      </c>
      <c r="F28" s="39">
        <v>486</v>
      </c>
      <c r="G28" s="39">
        <v>480</v>
      </c>
      <c r="H28" s="39">
        <v>0</v>
      </c>
      <c r="I28" s="34">
        <v>91</v>
      </c>
      <c r="J28" s="29">
        <v>9</v>
      </c>
      <c r="K28" s="35">
        <f t="shared" si="8"/>
        <v>861.8925831202046</v>
      </c>
      <c r="L28" s="32">
        <f t="shared" si="9"/>
        <v>244.24552429667517</v>
      </c>
      <c r="M28" s="32">
        <f>D28/U28*100000</f>
        <v>0</v>
      </c>
      <c r="N28" s="32">
        <f>E28/U28*100000</f>
        <v>0</v>
      </c>
      <c r="O28" s="32">
        <f t="shared" si="10"/>
        <v>310.7416879795396</v>
      </c>
      <c r="P28" s="32">
        <f t="shared" si="11"/>
        <v>306.9053708439898</v>
      </c>
      <c r="Q28" s="32">
        <f t="shared" si="7"/>
        <v>58.18414322250639</v>
      </c>
      <c r="R28" s="32">
        <f t="shared" si="12"/>
        <v>5.754475703324808</v>
      </c>
      <c r="S28" s="1"/>
      <c r="T28" s="60" t="s">
        <v>24</v>
      </c>
      <c r="U28" s="56">
        <f>SUM(U51,U88:U93)</f>
        <v>156400</v>
      </c>
      <c r="V28" s="1"/>
      <c r="W28" s="1"/>
    </row>
    <row r="29" spans="1:23" ht="27">
      <c r="A29" s="41" t="s">
        <v>108</v>
      </c>
      <c r="B29" s="39">
        <v>1070</v>
      </c>
      <c r="C29" s="39">
        <v>305</v>
      </c>
      <c r="D29" s="39">
        <v>4</v>
      </c>
      <c r="E29" s="39">
        <v>8</v>
      </c>
      <c r="F29" s="39">
        <v>391</v>
      </c>
      <c r="G29" s="39">
        <v>362</v>
      </c>
      <c r="H29" s="39">
        <v>0</v>
      </c>
      <c r="I29" s="28">
        <v>122</v>
      </c>
      <c r="J29" s="39">
        <v>0</v>
      </c>
      <c r="K29" s="35">
        <f t="shared" si="8"/>
        <v>1334.8469916041868</v>
      </c>
      <c r="L29" s="32">
        <f t="shared" si="9"/>
        <v>380.49376863483826</v>
      </c>
      <c r="M29" s="32">
        <f>D29/U29*100000</f>
        <v>4.990082211604436</v>
      </c>
      <c r="N29" s="32">
        <f>E29/U29*100000</f>
        <v>9.980164423208873</v>
      </c>
      <c r="O29" s="32">
        <f t="shared" si="10"/>
        <v>487.78053618433364</v>
      </c>
      <c r="P29" s="32">
        <f t="shared" si="11"/>
        <v>451.60244015020146</v>
      </c>
      <c r="Q29" s="32">
        <f t="shared" si="7"/>
        <v>152.19750745393532</v>
      </c>
      <c r="R29" s="32">
        <f t="shared" si="12"/>
        <v>0</v>
      </c>
      <c r="S29" s="1"/>
      <c r="T29" s="60" t="s">
        <v>25</v>
      </c>
      <c r="U29" s="56">
        <f>SUM(U58,U78,U94:U95)</f>
        <v>80159</v>
      </c>
      <c r="V29" s="1"/>
      <c r="W29" s="1"/>
    </row>
    <row r="30" spans="1:23" ht="27">
      <c r="A30" s="41" t="s">
        <v>109</v>
      </c>
      <c r="B30" s="39">
        <v>2186</v>
      </c>
      <c r="C30" s="39">
        <v>349</v>
      </c>
      <c r="D30" s="39">
        <v>0</v>
      </c>
      <c r="E30" s="39">
        <v>0</v>
      </c>
      <c r="F30" s="39">
        <v>289</v>
      </c>
      <c r="G30" s="39">
        <v>1548</v>
      </c>
      <c r="H30" s="39">
        <v>400</v>
      </c>
      <c r="I30" s="34">
        <v>254</v>
      </c>
      <c r="J30" s="29">
        <v>20</v>
      </c>
      <c r="K30" s="35">
        <f t="shared" si="8"/>
        <v>779.5560880976834</v>
      </c>
      <c r="L30" s="32">
        <f t="shared" si="9"/>
        <v>124.45794819125871</v>
      </c>
      <c r="M30" s="32" t="s">
        <v>134</v>
      </c>
      <c r="N30" s="32" t="s">
        <v>134</v>
      </c>
      <c r="O30" s="32">
        <f t="shared" si="10"/>
        <v>103.06116626726006</v>
      </c>
      <c r="P30" s="32">
        <f t="shared" si="11"/>
        <v>552.0369736391647</v>
      </c>
      <c r="Q30" s="32">
        <f t="shared" si="7"/>
        <v>90.57971014492753</v>
      </c>
      <c r="R30" s="32">
        <f t="shared" si="12"/>
        <v>7.132260641332876</v>
      </c>
      <c r="S30" s="1"/>
      <c r="T30" s="60" t="s">
        <v>26</v>
      </c>
      <c r="U30" s="56">
        <f>U59</f>
        <v>280416</v>
      </c>
      <c r="V30" s="1"/>
      <c r="W30" s="1"/>
    </row>
    <row r="31" spans="1:23" ht="27">
      <c r="A31" s="41" t="s">
        <v>110</v>
      </c>
      <c r="B31" s="39">
        <v>2873</v>
      </c>
      <c r="C31" s="39">
        <v>606</v>
      </c>
      <c r="D31" s="39">
        <v>6</v>
      </c>
      <c r="E31" s="39">
        <v>26</v>
      </c>
      <c r="F31" s="39">
        <v>713</v>
      </c>
      <c r="G31" s="39">
        <v>1522</v>
      </c>
      <c r="H31" s="39">
        <v>0</v>
      </c>
      <c r="I31" s="34">
        <v>252</v>
      </c>
      <c r="J31" s="29">
        <v>37</v>
      </c>
      <c r="K31" s="35">
        <f t="shared" si="8"/>
        <v>878.8405300573862</v>
      </c>
      <c r="L31" s="32">
        <f t="shared" si="9"/>
        <v>185.37325486069474</v>
      </c>
      <c r="M31" s="32">
        <f aca="true" t="shared" si="13" ref="M31:M36">D31/U31*100000</f>
        <v>1.8353787609969778</v>
      </c>
      <c r="N31" s="32">
        <f aca="true" t="shared" si="14" ref="N31:N36">E31/U31*100000</f>
        <v>7.953307964320237</v>
      </c>
      <c r="O31" s="32">
        <f t="shared" si="10"/>
        <v>218.10417609847417</v>
      </c>
      <c r="P31" s="32">
        <f t="shared" si="11"/>
        <v>465.5744123729</v>
      </c>
      <c r="Q31" s="32">
        <f t="shared" si="7"/>
        <v>77.08590796187308</v>
      </c>
      <c r="R31" s="32">
        <f t="shared" si="12"/>
        <v>11.31816902614803</v>
      </c>
      <c r="S31" s="1"/>
      <c r="T31" s="60" t="s">
        <v>27</v>
      </c>
      <c r="U31" s="56">
        <f>SUM(U48,U65:U66,U69)</f>
        <v>326908</v>
      </c>
      <c r="V31" s="1"/>
      <c r="W31" s="1"/>
    </row>
    <row r="32" spans="1:23" ht="27">
      <c r="A32" s="41" t="s">
        <v>111</v>
      </c>
      <c r="B32" s="39">
        <v>5645</v>
      </c>
      <c r="C32" s="39">
        <v>1526</v>
      </c>
      <c r="D32" s="39">
        <v>0</v>
      </c>
      <c r="E32" s="39">
        <v>0</v>
      </c>
      <c r="F32" s="39">
        <v>1559</v>
      </c>
      <c r="G32" s="39">
        <v>2560</v>
      </c>
      <c r="H32" s="39">
        <v>0</v>
      </c>
      <c r="I32" s="34">
        <v>186</v>
      </c>
      <c r="J32" s="29">
        <v>0</v>
      </c>
      <c r="K32" s="35">
        <f t="shared" si="8"/>
        <v>1221.4278913978587</v>
      </c>
      <c r="L32" s="32">
        <f t="shared" si="9"/>
        <v>330.185821483283</v>
      </c>
      <c r="M32" s="32">
        <f t="shared" si="13"/>
        <v>0</v>
      </c>
      <c r="N32" s="32">
        <f t="shared" si="14"/>
        <v>0</v>
      </c>
      <c r="O32" s="32">
        <f t="shared" si="10"/>
        <v>337.32614396621113</v>
      </c>
      <c r="P32" s="32">
        <f t="shared" si="11"/>
        <v>553.9159259483647</v>
      </c>
      <c r="Q32" s="32">
        <f t="shared" si="7"/>
        <v>40.245453994685874</v>
      </c>
      <c r="R32" s="32">
        <f t="shared" si="12"/>
        <v>0</v>
      </c>
      <c r="S32" s="1"/>
      <c r="T32" s="60" t="s">
        <v>28</v>
      </c>
      <c r="U32" s="56">
        <f>SUM(U56,U61,U64)</f>
        <v>462164</v>
      </c>
      <c r="V32" s="1"/>
      <c r="W32" s="1"/>
    </row>
    <row r="33" spans="1:23" ht="27">
      <c r="A33" s="41" t="s">
        <v>112</v>
      </c>
      <c r="B33" s="39">
        <v>1255</v>
      </c>
      <c r="C33" s="39">
        <v>180</v>
      </c>
      <c r="D33" s="39">
        <v>0</v>
      </c>
      <c r="E33" s="39">
        <v>14</v>
      </c>
      <c r="F33" s="39">
        <v>395</v>
      </c>
      <c r="G33" s="39">
        <v>666</v>
      </c>
      <c r="H33" s="39">
        <v>0</v>
      </c>
      <c r="I33" s="34">
        <v>30</v>
      </c>
      <c r="J33" s="29">
        <v>0</v>
      </c>
      <c r="K33" s="35">
        <f t="shared" si="8"/>
        <v>1041.7012517015837</v>
      </c>
      <c r="L33" s="32">
        <f t="shared" si="9"/>
        <v>149.4073508416614</v>
      </c>
      <c r="M33" s="32">
        <f t="shared" si="13"/>
        <v>0</v>
      </c>
      <c r="N33" s="32">
        <f t="shared" si="14"/>
        <v>11.620571732129221</v>
      </c>
      <c r="O33" s="32">
        <f t="shared" si="10"/>
        <v>327.8661310136459</v>
      </c>
      <c r="P33" s="32">
        <f t="shared" si="11"/>
        <v>552.8071981141471</v>
      </c>
      <c r="Q33" s="32">
        <f t="shared" si="7"/>
        <v>24.9012251402769</v>
      </c>
      <c r="R33" s="32">
        <f t="shared" si="12"/>
        <v>0</v>
      </c>
      <c r="S33" s="1"/>
      <c r="T33" s="60" t="s">
        <v>29</v>
      </c>
      <c r="U33" s="56">
        <f>SUM(U76,U81:U83)</f>
        <v>120476</v>
      </c>
      <c r="V33" s="42"/>
      <c r="W33" s="42"/>
    </row>
    <row r="34" spans="1:23" ht="27">
      <c r="A34" s="41" t="s">
        <v>113</v>
      </c>
      <c r="B34" s="39">
        <v>2725</v>
      </c>
      <c r="C34" s="39">
        <v>820</v>
      </c>
      <c r="D34" s="39">
        <v>6</v>
      </c>
      <c r="E34" s="39">
        <v>20</v>
      </c>
      <c r="F34" s="39">
        <v>402</v>
      </c>
      <c r="G34" s="39">
        <v>1477</v>
      </c>
      <c r="H34" s="39">
        <v>0</v>
      </c>
      <c r="I34" s="34">
        <v>158</v>
      </c>
      <c r="J34" s="29">
        <v>31</v>
      </c>
      <c r="K34" s="35">
        <f t="shared" si="8"/>
        <v>1521.6493003205235</v>
      </c>
      <c r="L34" s="32">
        <f t="shared" si="9"/>
        <v>457.89079862856124</v>
      </c>
      <c r="M34" s="32">
        <f t="shared" si="13"/>
        <v>3.35042047776996</v>
      </c>
      <c r="N34" s="32">
        <f t="shared" si="14"/>
        <v>11.168068259233202</v>
      </c>
      <c r="O34" s="32">
        <f t="shared" si="10"/>
        <v>224.47817201058734</v>
      </c>
      <c r="P34" s="32">
        <f t="shared" si="11"/>
        <v>824.7618409443719</v>
      </c>
      <c r="Q34" s="32">
        <f t="shared" si="7"/>
        <v>88.22773924794228</v>
      </c>
      <c r="R34" s="32">
        <f t="shared" si="12"/>
        <v>17.31050580181146</v>
      </c>
      <c r="S34" s="1"/>
      <c r="T34" s="60" t="s">
        <v>30</v>
      </c>
      <c r="U34" s="56">
        <f>SUM(U44,U55,U75)</f>
        <v>179082</v>
      </c>
      <c r="V34" s="42"/>
      <c r="W34" s="42"/>
    </row>
    <row r="35" spans="1:23" ht="27">
      <c r="A35" s="41" t="s">
        <v>114</v>
      </c>
      <c r="B35" s="39">
        <v>1713</v>
      </c>
      <c r="C35" s="39">
        <v>374</v>
      </c>
      <c r="D35" s="39">
        <v>4</v>
      </c>
      <c r="E35" s="39">
        <v>12</v>
      </c>
      <c r="F35" s="39">
        <v>356</v>
      </c>
      <c r="G35" s="39">
        <v>967</v>
      </c>
      <c r="H35" s="39">
        <v>0</v>
      </c>
      <c r="I35" s="34">
        <v>95</v>
      </c>
      <c r="J35" s="29">
        <v>15</v>
      </c>
      <c r="K35" s="35">
        <f t="shared" si="8"/>
        <v>783.7951608770453</v>
      </c>
      <c r="L35" s="32">
        <f t="shared" si="9"/>
        <v>171.12632233976353</v>
      </c>
      <c r="M35" s="32">
        <f t="shared" si="13"/>
        <v>1.8302280464145833</v>
      </c>
      <c r="N35" s="32">
        <f t="shared" si="14"/>
        <v>5.49068413924375</v>
      </c>
      <c r="O35" s="32">
        <f t="shared" si="10"/>
        <v>162.8902961308979</v>
      </c>
      <c r="P35" s="32">
        <f t="shared" si="11"/>
        <v>442.45763022072555</v>
      </c>
      <c r="Q35" s="32">
        <f t="shared" si="7"/>
        <v>43.46791610234635</v>
      </c>
      <c r="R35" s="32">
        <f t="shared" si="12"/>
        <v>6.863355174054687</v>
      </c>
      <c r="S35" s="1"/>
      <c r="T35" s="60" t="s">
        <v>31</v>
      </c>
      <c r="U35" s="56">
        <f>SUM(U54,U77,U84:U87)</f>
        <v>218552</v>
      </c>
      <c r="V35" s="42"/>
      <c r="W35" s="42"/>
    </row>
    <row r="36" spans="1:23" ht="27">
      <c r="A36" s="41" t="s">
        <v>115</v>
      </c>
      <c r="B36" s="39">
        <v>2896</v>
      </c>
      <c r="C36" s="39">
        <v>815</v>
      </c>
      <c r="D36" s="39">
        <v>4</v>
      </c>
      <c r="E36" s="39">
        <v>0</v>
      </c>
      <c r="F36" s="39">
        <v>603</v>
      </c>
      <c r="G36" s="39">
        <v>1474</v>
      </c>
      <c r="H36" s="39">
        <v>925</v>
      </c>
      <c r="I36" s="34">
        <v>209</v>
      </c>
      <c r="J36" s="29">
        <v>4</v>
      </c>
      <c r="K36" s="35">
        <f t="shared" si="8"/>
        <v>2127.6908382925576</v>
      </c>
      <c r="L36" s="32">
        <f t="shared" si="9"/>
        <v>598.7803982073323</v>
      </c>
      <c r="M36" s="32">
        <f t="shared" si="13"/>
        <v>2.9387995004040848</v>
      </c>
      <c r="N36" s="32">
        <f t="shared" si="14"/>
        <v>0</v>
      </c>
      <c r="O36" s="32">
        <f t="shared" si="10"/>
        <v>443.02402468591583</v>
      </c>
      <c r="P36" s="32">
        <f t="shared" si="11"/>
        <v>1082.9476158989053</v>
      </c>
      <c r="Q36" s="32">
        <f t="shared" si="7"/>
        <v>153.55227389611343</v>
      </c>
      <c r="R36" s="32">
        <f t="shared" si="12"/>
        <v>2.9387995004040848</v>
      </c>
      <c r="S36" s="1"/>
      <c r="T36" s="60" t="s">
        <v>32</v>
      </c>
      <c r="U36" s="56">
        <f>SUM(U47,U63,U74,U96)</f>
        <v>136110</v>
      </c>
      <c r="V36" s="42"/>
      <c r="W36" s="42"/>
    </row>
    <row r="37" spans="1:23" ht="13.5">
      <c r="A37" s="37" t="s">
        <v>33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1"/>
      <c r="T37" s="60"/>
      <c r="U37" s="56"/>
      <c r="V37" s="42"/>
      <c r="W37" s="42"/>
    </row>
    <row r="38" spans="1:23" ht="27">
      <c r="A38" s="37" t="s">
        <v>34</v>
      </c>
      <c r="B38" s="39">
        <v>4540</v>
      </c>
      <c r="C38" s="39">
        <v>846</v>
      </c>
      <c r="D38" s="39">
        <v>11</v>
      </c>
      <c r="E38" s="39">
        <v>50</v>
      </c>
      <c r="F38" s="39">
        <v>245</v>
      </c>
      <c r="G38" s="39">
        <v>3388</v>
      </c>
      <c r="H38" s="39">
        <v>455</v>
      </c>
      <c r="I38" s="34">
        <v>92</v>
      </c>
      <c r="J38" s="39" t="s">
        <v>133</v>
      </c>
      <c r="K38" s="35">
        <f t="shared" si="8"/>
        <v>2277.2416283782427</v>
      </c>
      <c r="L38" s="32">
        <f t="shared" si="9"/>
        <v>424.34943119118793</v>
      </c>
      <c r="M38" s="32">
        <f>D38/U38*100000</f>
        <v>5.517545795630104</v>
      </c>
      <c r="N38" s="32">
        <f>E38/U38*100000</f>
        <v>25.079753616500472</v>
      </c>
      <c r="O38" s="32">
        <f t="shared" si="10"/>
        <v>122.8907927208523</v>
      </c>
      <c r="P38" s="32">
        <f t="shared" si="11"/>
        <v>1699.4041050540718</v>
      </c>
      <c r="Q38" s="32">
        <f aca="true" t="shared" si="15" ref="Q38:Q76">I38/U38*100000</f>
        <v>46.14674665436087</v>
      </c>
      <c r="R38" s="32" t="s">
        <v>134</v>
      </c>
      <c r="S38" s="1"/>
      <c r="T38" s="60" t="s">
        <v>34</v>
      </c>
      <c r="U38" s="56">
        <v>199364</v>
      </c>
      <c r="V38" s="42"/>
      <c r="W38" s="42"/>
    </row>
    <row r="39" spans="1:23" ht="22.5" customHeight="1">
      <c r="A39" s="37" t="s">
        <v>126</v>
      </c>
      <c r="B39" s="39">
        <v>657</v>
      </c>
      <c r="C39" s="39" t="s">
        <v>133</v>
      </c>
      <c r="D39" s="39" t="s">
        <v>133</v>
      </c>
      <c r="E39" s="39" t="s">
        <v>133</v>
      </c>
      <c r="F39" s="39">
        <v>113</v>
      </c>
      <c r="G39" s="39">
        <v>544</v>
      </c>
      <c r="H39" s="39" t="s">
        <v>133</v>
      </c>
      <c r="I39" s="34">
        <v>100</v>
      </c>
      <c r="J39" s="39" t="s">
        <v>133</v>
      </c>
      <c r="K39" s="35">
        <f t="shared" si="8"/>
        <v>363.08573133866446</v>
      </c>
      <c r="L39" s="32" t="s">
        <v>134</v>
      </c>
      <c r="M39" s="32" t="s">
        <v>134</v>
      </c>
      <c r="N39" s="32" t="s">
        <v>134</v>
      </c>
      <c r="O39" s="32">
        <f t="shared" si="10"/>
        <v>62.44853522263179</v>
      </c>
      <c r="P39" s="32">
        <f t="shared" si="11"/>
        <v>300.6371961160327</v>
      </c>
      <c r="Q39" s="32">
        <f t="shared" si="15"/>
        <v>55.26419046250601</v>
      </c>
      <c r="R39" s="32" t="s">
        <v>134</v>
      </c>
      <c r="S39" s="1"/>
      <c r="T39" s="60" t="s">
        <v>116</v>
      </c>
      <c r="U39" s="56">
        <v>180949</v>
      </c>
      <c r="V39" s="42"/>
      <c r="W39" s="42"/>
    </row>
    <row r="40" spans="1:23" ht="22.5" customHeight="1">
      <c r="A40" s="37" t="s">
        <v>127</v>
      </c>
      <c r="B40" s="39">
        <v>818</v>
      </c>
      <c r="C40" s="39" t="s">
        <v>133</v>
      </c>
      <c r="D40" s="39" t="s">
        <v>133</v>
      </c>
      <c r="E40" s="39" t="s">
        <v>133</v>
      </c>
      <c r="F40" s="39">
        <v>176</v>
      </c>
      <c r="G40" s="39">
        <v>642</v>
      </c>
      <c r="H40" s="39" t="s">
        <v>133</v>
      </c>
      <c r="I40" s="34">
        <v>103</v>
      </c>
      <c r="J40" s="39" t="s">
        <v>133</v>
      </c>
      <c r="K40" s="35">
        <f t="shared" si="8"/>
        <v>518.4828355560063</v>
      </c>
      <c r="L40" s="32" t="s">
        <v>134</v>
      </c>
      <c r="M40" s="32" t="s">
        <v>134</v>
      </c>
      <c r="N40" s="32" t="s">
        <v>134</v>
      </c>
      <c r="O40" s="32">
        <f t="shared" si="10"/>
        <v>111.55620911718472</v>
      </c>
      <c r="P40" s="32">
        <f t="shared" si="11"/>
        <v>406.92662643882153</v>
      </c>
      <c r="Q40" s="32">
        <f t="shared" si="15"/>
        <v>65.28573601744333</v>
      </c>
      <c r="R40" s="32" t="s">
        <v>134</v>
      </c>
      <c r="S40" s="1"/>
      <c r="T40" s="60" t="s">
        <v>117</v>
      </c>
      <c r="U40" s="56">
        <v>157768</v>
      </c>
      <c r="V40" s="42"/>
      <c r="W40" s="42"/>
    </row>
    <row r="41" spans="1:23" ht="22.5" customHeight="1">
      <c r="A41" s="37" t="s">
        <v>128</v>
      </c>
      <c r="B41" s="39">
        <v>1167</v>
      </c>
      <c r="C41" s="39">
        <v>128</v>
      </c>
      <c r="D41" s="39" t="s">
        <v>133</v>
      </c>
      <c r="E41" s="39" t="s">
        <v>133</v>
      </c>
      <c r="F41" s="39">
        <v>400</v>
      </c>
      <c r="G41" s="39">
        <v>639</v>
      </c>
      <c r="H41" s="39" t="s">
        <v>133</v>
      </c>
      <c r="I41" s="34">
        <v>107</v>
      </c>
      <c r="J41" s="39" t="s">
        <v>133</v>
      </c>
      <c r="K41" s="35">
        <f t="shared" si="8"/>
        <v>769.8650921924992</v>
      </c>
      <c r="L41" s="32">
        <f t="shared" si="9"/>
        <v>84.44107266550121</v>
      </c>
      <c r="M41" s="32" t="s">
        <v>134</v>
      </c>
      <c r="N41" s="32" t="s">
        <v>134</v>
      </c>
      <c r="O41" s="32">
        <f t="shared" si="10"/>
        <v>263.87835207969124</v>
      </c>
      <c r="P41" s="32">
        <f t="shared" si="11"/>
        <v>421.5456674473068</v>
      </c>
      <c r="Q41" s="32">
        <f t="shared" si="15"/>
        <v>70.58745918131741</v>
      </c>
      <c r="R41" s="32" t="s">
        <v>134</v>
      </c>
      <c r="S41" s="1"/>
      <c r="T41" s="60" t="s">
        <v>118</v>
      </c>
      <c r="U41" s="56">
        <v>151585</v>
      </c>
      <c r="V41" s="42"/>
      <c r="W41" s="42"/>
    </row>
    <row r="42" spans="1:23" ht="22.5" customHeight="1">
      <c r="A42" s="37" t="s">
        <v>129</v>
      </c>
      <c r="B42" s="39">
        <v>1094</v>
      </c>
      <c r="C42" s="39">
        <v>469</v>
      </c>
      <c r="D42" s="39" t="s">
        <v>133</v>
      </c>
      <c r="E42" s="39" t="s">
        <v>133</v>
      </c>
      <c r="F42" s="39">
        <v>122</v>
      </c>
      <c r="G42" s="39">
        <v>503</v>
      </c>
      <c r="H42" s="39">
        <v>203</v>
      </c>
      <c r="I42" s="34">
        <v>153</v>
      </c>
      <c r="J42" s="29">
        <v>12</v>
      </c>
      <c r="K42" s="35">
        <f t="shared" si="8"/>
        <v>897.3023515227073</v>
      </c>
      <c r="L42" s="32">
        <f t="shared" si="9"/>
        <v>384.67532254492664</v>
      </c>
      <c r="M42" s="32" t="s">
        <v>134</v>
      </c>
      <c r="N42" s="32" t="s">
        <v>136</v>
      </c>
      <c r="O42" s="32">
        <f t="shared" si="10"/>
        <v>100.0647960564628</v>
      </c>
      <c r="P42" s="32">
        <f t="shared" si="11"/>
        <v>412.5622329213179</v>
      </c>
      <c r="Q42" s="32">
        <f t="shared" si="15"/>
        <v>125.49109669376071</v>
      </c>
      <c r="R42" s="32">
        <f>J42/U42*100000</f>
        <v>9.842438956373389</v>
      </c>
      <c r="S42" s="1"/>
      <c r="T42" s="60" t="s">
        <v>119</v>
      </c>
      <c r="U42" s="56">
        <v>121921</v>
      </c>
      <c r="V42" s="42"/>
      <c r="W42" s="42"/>
    </row>
    <row r="43" spans="1:23" ht="22.5" customHeight="1">
      <c r="A43" s="37" t="s">
        <v>130</v>
      </c>
      <c r="B43" s="39">
        <v>687</v>
      </c>
      <c r="C43" s="39">
        <v>50</v>
      </c>
      <c r="D43" s="39" t="s">
        <v>133</v>
      </c>
      <c r="E43" s="39" t="s">
        <v>133</v>
      </c>
      <c r="F43" s="39">
        <v>31</v>
      </c>
      <c r="G43" s="39">
        <v>606</v>
      </c>
      <c r="H43" s="39" t="s">
        <v>133</v>
      </c>
      <c r="I43" s="34">
        <v>61</v>
      </c>
      <c r="J43" s="29">
        <v>13</v>
      </c>
      <c r="K43" s="35">
        <f t="shared" si="8"/>
        <v>457.5058936348743</v>
      </c>
      <c r="L43" s="32">
        <f t="shared" si="9"/>
        <v>33.29737217138824</v>
      </c>
      <c r="M43" s="32" t="s">
        <v>134</v>
      </c>
      <c r="N43" s="32" t="s">
        <v>134</v>
      </c>
      <c r="O43" s="32">
        <f t="shared" si="10"/>
        <v>20.644370746260705</v>
      </c>
      <c r="P43" s="32">
        <f t="shared" si="11"/>
        <v>403.5641507172254</v>
      </c>
      <c r="Q43" s="32">
        <f t="shared" si="15"/>
        <v>40.62279404909364</v>
      </c>
      <c r="R43" s="32">
        <f>J43/U43*100000</f>
        <v>8.65731676456094</v>
      </c>
      <c r="S43" s="1"/>
      <c r="T43" s="60" t="s">
        <v>120</v>
      </c>
      <c r="U43" s="56">
        <v>150162</v>
      </c>
      <c r="V43" s="42"/>
      <c r="W43" s="42"/>
    </row>
    <row r="44" spans="1:23" ht="22.5" customHeight="1">
      <c r="A44" s="37" t="s">
        <v>35</v>
      </c>
      <c r="B44" s="39">
        <v>914</v>
      </c>
      <c r="C44" s="39">
        <v>150</v>
      </c>
      <c r="D44" s="39" t="s">
        <v>133</v>
      </c>
      <c r="E44" s="39">
        <v>20</v>
      </c>
      <c r="F44" s="39">
        <v>274</v>
      </c>
      <c r="G44" s="39">
        <v>470</v>
      </c>
      <c r="H44" s="39" t="s">
        <v>133</v>
      </c>
      <c r="I44" s="34">
        <v>50</v>
      </c>
      <c r="J44" s="39" t="s">
        <v>133</v>
      </c>
      <c r="K44" s="35">
        <f t="shared" si="8"/>
        <v>1301.808859136875</v>
      </c>
      <c r="L44" s="32">
        <f t="shared" si="9"/>
        <v>213.64477994587665</v>
      </c>
      <c r="M44" s="32" t="s">
        <v>134</v>
      </c>
      <c r="N44" s="32">
        <f>E44/U44*100000</f>
        <v>28.48597065945022</v>
      </c>
      <c r="O44" s="32">
        <f t="shared" si="10"/>
        <v>390.25779803446807</v>
      </c>
      <c r="P44" s="32">
        <f t="shared" si="11"/>
        <v>669.4203104970802</v>
      </c>
      <c r="Q44" s="32">
        <f t="shared" si="15"/>
        <v>71.21492664862555</v>
      </c>
      <c r="R44" s="32" t="s">
        <v>134</v>
      </c>
      <c r="S44" s="1"/>
      <c r="T44" s="60" t="s">
        <v>35</v>
      </c>
      <c r="U44" s="56">
        <v>70210</v>
      </c>
      <c r="V44" s="42"/>
      <c r="W44" s="42"/>
    </row>
    <row r="45" spans="1:23" ht="22.5" customHeight="1">
      <c r="A45" s="37" t="s">
        <v>36</v>
      </c>
      <c r="B45" s="39">
        <v>3366</v>
      </c>
      <c r="C45" s="39">
        <v>867</v>
      </c>
      <c r="D45" s="39" t="s">
        <v>133</v>
      </c>
      <c r="E45" s="39">
        <v>88</v>
      </c>
      <c r="F45" s="39">
        <v>355</v>
      </c>
      <c r="G45" s="39">
        <v>2056</v>
      </c>
      <c r="H45" s="39" t="s">
        <v>133</v>
      </c>
      <c r="I45" s="34">
        <v>171</v>
      </c>
      <c r="J45" s="29">
        <v>11</v>
      </c>
      <c r="K45" s="35">
        <f t="shared" si="8"/>
        <v>710.2479537642508</v>
      </c>
      <c r="L45" s="32">
        <f t="shared" si="9"/>
        <v>182.94265475745857</v>
      </c>
      <c r="M45" s="32" t="s">
        <v>134</v>
      </c>
      <c r="N45" s="32">
        <f>E45/U45*100000</f>
        <v>18.568573954620938</v>
      </c>
      <c r="O45" s="32">
        <f t="shared" si="10"/>
        <v>74.90731538511855</v>
      </c>
      <c r="P45" s="32">
        <f t="shared" si="11"/>
        <v>433.8294096670528</v>
      </c>
      <c r="Q45" s="32">
        <f t="shared" si="15"/>
        <v>36.082115298183865</v>
      </c>
      <c r="R45" s="32">
        <f>J45/U45*100000</f>
        <v>2.321071744327617</v>
      </c>
      <c r="S45" s="1"/>
      <c r="T45" s="60" t="s">
        <v>36</v>
      </c>
      <c r="U45" s="56">
        <v>473919</v>
      </c>
      <c r="V45" s="42"/>
      <c r="W45" s="42"/>
    </row>
    <row r="46" spans="1:23" ht="22.5" customHeight="1">
      <c r="A46" s="37" t="s">
        <v>37</v>
      </c>
      <c r="B46" s="39">
        <v>4401</v>
      </c>
      <c r="C46" s="39">
        <v>1335</v>
      </c>
      <c r="D46" s="39">
        <v>4</v>
      </c>
      <c r="E46" s="39" t="s">
        <v>133</v>
      </c>
      <c r="F46" s="39">
        <v>541</v>
      </c>
      <c r="G46" s="39">
        <v>2521</v>
      </c>
      <c r="H46" s="39">
        <v>446</v>
      </c>
      <c r="I46" s="34">
        <v>177</v>
      </c>
      <c r="J46" s="39" t="s">
        <v>133</v>
      </c>
      <c r="K46" s="35">
        <f t="shared" si="8"/>
        <v>722.6126362800474</v>
      </c>
      <c r="L46" s="32">
        <f t="shared" si="9"/>
        <v>219.19742545645605</v>
      </c>
      <c r="M46" s="32">
        <f>D46/U46*100000</f>
        <v>0.6567713122290818</v>
      </c>
      <c r="N46" s="32" t="s">
        <v>134</v>
      </c>
      <c r="O46" s="32">
        <f t="shared" si="10"/>
        <v>88.82831997898332</v>
      </c>
      <c r="P46" s="32">
        <f t="shared" si="11"/>
        <v>413.9301195323788</v>
      </c>
      <c r="Q46" s="32">
        <f t="shared" si="15"/>
        <v>29.06213056613687</v>
      </c>
      <c r="R46" s="32" t="s">
        <v>134</v>
      </c>
      <c r="S46" s="1"/>
      <c r="T46" s="60" t="s">
        <v>37</v>
      </c>
      <c r="U46" s="56">
        <v>609040</v>
      </c>
      <c r="V46" s="42"/>
      <c r="W46" s="42"/>
    </row>
    <row r="47" spans="1:23" ht="22.5" customHeight="1">
      <c r="A47" s="37" t="s">
        <v>38</v>
      </c>
      <c r="B47" s="39">
        <v>831</v>
      </c>
      <c r="C47" s="39">
        <v>327</v>
      </c>
      <c r="D47" s="39" t="s">
        <v>133</v>
      </c>
      <c r="E47" s="39" t="s">
        <v>133</v>
      </c>
      <c r="F47" s="39">
        <v>207</v>
      </c>
      <c r="G47" s="39">
        <v>297</v>
      </c>
      <c r="H47" s="39" t="s">
        <v>133</v>
      </c>
      <c r="I47" s="34">
        <v>92</v>
      </c>
      <c r="J47" s="29" t="s">
        <v>133</v>
      </c>
      <c r="K47" s="35">
        <f t="shared" si="8"/>
        <v>1685.9403530127815</v>
      </c>
      <c r="L47" s="32">
        <f t="shared" si="9"/>
        <v>663.4205721241632</v>
      </c>
      <c r="M47" s="32" t="s">
        <v>134</v>
      </c>
      <c r="N47" s="32" t="s">
        <v>134</v>
      </c>
      <c r="O47" s="32">
        <f t="shared" si="10"/>
        <v>419.9634814363968</v>
      </c>
      <c r="P47" s="32">
        <f t="shared" si="11"/>
        <v>602.5562994522215</v>
      </c>
      <c r="Q47" s="32">
        <f t="shared" si="15"/>
        <v>186.65043619395414</v>
      </c>
      <c r="R47" s="32" t="s">
        <v>134</v>
      </c>
      <c r="S47" s="1"/>
      <c r="T47" s="60" t="s">
        <v>38</v>
      </c>
      <c r="U47" s="56">
        <v>49290</v>
      </c>
      <c r="V47" s="42"/>
      <c r="W47" s="42"/>
    </row>
    <row r="48" spans="1:23" ht="22.5" customHeight="1">
      <c r="A48" s="37" t="s">
        <v>39</v>
      </c>
      <c r="B48" s="39">
        <v>1874</v>
      </c>
      <c r="C48" s="39">
        <v>388</v>
      </c>
      <c r="D48" s="39">
        <v>6</v>
      </c>
      <c r="E48" s="39">
        <v>26</v>
      </c>
      <c r="F48" s="39">
        <v>377</v>
      </c>
      <c r="G48" s="39">
        <v>1077</v>
      </c>
      <c r="H48" s="39" t="s">
        <v>133</v>
      </c>
      <c r="I48" s="34">
        <v>140</v>
      </c>
      <c r="J48" s="29" t="s">
        <v>133</v>
      </c>
      <c r="K48" s="35">
        <f t="shared" si="8"/>
        <v>1449.2081168027714</v>
      </c>
      <c r="L48" s="32">
        <f t="shared" si="9"/>
        <v>300.04949269982677</v>
      </c>
      <c r="M48" s="32">
        <f>D48/U48*100000</f>
        <v>4.639940608760208</v>
      </c>
      <c r="N48" s="32">
        <f>E48/U48*100000</f>
        <v>20.106409304627565</v>
      </c>
      <c r="O48" s="32">
        <f t="shared" si="10"/>
        <v>291.5429349170997</v>
      </c>
      <c r="P48" s="32">
        <f t="shared" si="11"/>
        <v>832.8693392724573</v>
      </c>
      <c r="Q48" s="32">
        <f t="shared" si="15"/>
        <v>108.26528087107151</v>
      </c>
      <c r="R48" s="32" t="s">
        <v>134</v>
      </c>
      <c r="S48" s="1"/>
      <c r="T48" s="60" t="s">
        <v>39</v>
      </c>
      <c r="U48" s="56">
        <v>129312</v>
      </c>
      <c r="V48" s="42"/>
      <c r="W48" s="42"/>
    </row>
    <row r="49" spans="1:23" ht="22.5" customHeight="1">
      <c r="A49" s="37" t="s">
        <v>40</v>
      </c>
      <c r="B49" s="39">
        <v>3028</v>
      </c>
      <c r="C49" s="39">
        <v>370</v>
      </c>
      <c r="D49" s="39">
        <v>8</v>
      </c>
      <c r="E49" s="39" t="s">
        <v>133</v>
      </c>
      <c r="F49" s="39">
        <v>428</v>
      </c>
      <c r="G49" s="39">
        <v>2222</v>
      </c>
      <c r="H49" s="39" t="s">
        <v>133</v>
      </c>
      <c r="I49" s="34">
        <v>176</v>
      </c>
      <c r="J49" s="29">
        <v>29</v>
      </c>
      <c r="K49" s="35">
        <f t="shared" si="8"/>
        <v>625.0296723961053</v>
      </c>
      <c r="L49" s="32">
        <f t="shared" si="9"/>
        <v>76.3741673667632</v>
      </c>
      <c r="M49" s="32">
        <f>D49/U49*100000</f>
        <v>1.651333348470556</v>
      </c>
      <c r="N49" s="32" t="s">
        <v>134</v>
      </c>
      <c r="O49" s="32">
        <f t="shared" si="10"/>
        <v>88.34633414317473</v>
      </c>
      <c r="P49" s="32">
        <f t="shared" si="11"/>
        <v>458.6578375376968</v>
      </c>
      <c r="Q49" s="32">
        <f t="shared" si="15"/>
        <v>36.32933366635223</v>
      </c>
      <c r="R49" s="32">
        <f>J49/U49*100000</f>
        <v>5.986083388205764</v>
      </c>
      <c r="S49" s="1"/>
      <c r="T49" s="60" t="s">
        <v>40</v>
      </c>
      <c r="U49" s="56">
        <v>484457</v>
      </c>
      <c r="V49" s="42"/>
      <c r="W49" s="42"/>
    </row>
    <row r="50" spans="1:23" ht="22.5" customHeight="1">
      <c r="A50" s="37" t="s">
        <v>41</v>
      </c>
      <c r="B50" s="39">
        <v>1531</v>
      </c>
      <c r="C50" s="39">
        <v>743</v>
      </c>
      <c r="D50" s="39" t="s">
        <v>133</v>
      </c>
      <c r="E50" s="39" t="s">
        <v>133</v>
      </c>
      <c r="F50" s="39">
        <v>99</v>
      </c>
      <c r="G50" s="39">
        <v>689</v>
      </c>
      <c r="H50" s="39" t="s">
        <v>133</v>
      </c>
      <c r="I50" s="34">
        <v>106</v>
      </c>
      <c r="J50" s="39" t="s">
        <v>133</v>
      </c>
      <c r="K50" s="35">
        <f t="shared" si="8"/>
        <v>984.6229042195368</v>
      </c>
      <c r="L50" s="32">
        <f t="shared" si="9"/>
        <v>477.8411612247654</v>
      </c>
      <c r="M50" s="32" t="s">
        <v>134</v>
      </c>
      <c r="N50" s="32" t="s">
        <v>134</v>
      </c>
      <c r="O50" s="32">
        <f t="shared" si="10"/>
        <v>63.669279894013165</v>
      </c>
      <c r="P50" s="32">
        <f t="shared" si="11"/>
        <v>443.1124631007583</v>
      </c>
      <c r="Q50" s="32">
        <f t="shared" si="15"/>
        <v>68.17114816934743</v>
      </c>
      <c r="R50" s="32" t="s">
        <v>134</v>
      </c>
      <c r="S50" s="1"/>
      <c r="T50" s="60" t="s">
        <v>41</v>
      </c>
      <c r="U50" s="56">
        <v>155491</v>
      </c>
      <c r="V50" s="42"/>
      <c r="W50" s="42"/>
    </row>
    <row r="51" spans="1:23" ht="22.5" customHeight="1">
      <c r="A51" s="37" t="s">
        <v>42</v>
      </c>
      <c r="B51" s="39">
        <v>1121</v>
      </c>
      <c r="C51" s="39">
        <v>382</v>
      </c>
      <c r="D51" s="39" t="s">
        <v>133</v>
      </c>
      <c r="E51" s="39" t="s">
        <v>133</v>
      </c>
      <c r="F51" s="39">
        <v>306</v>
      </c>
      <c r="G51" s="39">
        <v>433</v>
      </c>
      <c r="H51" s="39" t="s">
        <v>133</v>
      </c>
      <c r="I51" s="34">
        <v>79</v>
      </c>
      <c r="J51" s="29" t="s">
        <v>133</v>
      </c>
      <c r="K51" s="35">
        <f t="shared" si="8"/>
        <v>1205.181959898941</v>
      </c>
      <c r="L51" s="32">
        <f t="shared" si="9"/>
        <v>410.68644842229753</v>
      </c>
      <c r="M51" s="32" t="s">
        <v>134</v>
      </c>
      <c r="N51" s="32" t="s">
        <v>134</v>
      </c>
      <c r="O51" s="32">
        <f t="shared" si="10"/>
        <v>328.9791969037252</v>
      </c>
      <c r="P51" s="32">
        <f t="shared" si="11"/>
        <v>465.51631457291836</v>
      </c>
      <c r="Q51" s="32">
        <f t="shared" si="15"/>
        <v>84.93253776272644</v>
      </c>
      <c r="R51" s="32" t="s">
        <v>134</v>
      </c>
      <c r="S51" s="1"/>
      <c r="T51" s="60" t="s">
        <v>42</v>
      </c>
      <c r="U51" s="56">
        <v>93015</v>
      </c>
      <c r="V51" s="42"/>
      <c r="W51" s="42"/>
    </row>
    <row r="52" spans="1:23" ht="22.5" customHeight="1">
      <c r="A52" s="43" t="s">
        <v>43</v>
      </c>
      <c r="B52" s="44">
        <v>2214</v>
      </c>
      <c r="C52" s="44">
        <v>1005</v>
      </c>
      <c r="D52" s="44">
        <v>7</v>
      </c>
      <c r="E52" s="44" t="s">
        <v>133</v>
      </c>
      <c r="F52" s="44">
        <v>360</v>
      </c>
      <c r="G52" s="44">
        <v>842</v>
      </c>
      <c r="H52" s="44">
        <v>719</v>
      </c>
      <c r="I52" s="45">
        <v>91</v>
      </c>
      <c r="J52" s="46">
        <v>18</v>
      </c>
      <c r="K52" s="35">
        <f t="shared" si="8"/>
        <v>1717.17093374078</v>
      </c>
      <c r="L52" s="32">
        <f t="shared" si="9"/>
        <v>779.474610844392</v>
      </c>
      <c r="M52" s="32">
        <f>D52/U52*100000</f>
        <v>5.42917639394104</v>
      </c>
      <c r="N52" s="32" t="s">
        <v>137</v>
      </c>
      <c r="O52" s="32">
        <f t="shared" si="10"/>
        <v>279.2147859741106</v>
      </c>
      <c r="P52" s="32">
        <f t="shared" si="11"/>
        <v>653.0523605283364</v>
      </c>
      <c r="Q52" s="48">
        <f t="shared" si="15"/>
        <v>70.5792931212335</v>
      </c>
      <c r="R52" s="48">
        <f>J52/U52*100000</f>
        <v>13.960739298705528</v>
      </c>
      <c r="S52" s="1"/>
      <c r="T52" s="60" t="s">
        <v>43</v>
      </c>
      <c r="U52" s="56">
        <v>128933</v>
      </c>
      <c r="V52" s="42"/>
      <c r="W52" s="42"/>
    </row>
    <row r="53" spans="1:23" ht="22.5" customHeight="1">
      <c r="A53" s="37" t="s">
        <v>44</v>
      </c>
      <c r="B53" s="39">
        <v>1212</v>
      </c>
      <c r="C53" s="39" t="s">
        <v>133</v>
      </c>
      <c r="D53" s="39" t="s">
        <v>133</v>
      </c>
      <c r="E53" s="39" t="s">
        <v>133</v>
      </c>
      <c r="F53" s="39">
        <v>136</v>
      </c>
      <c r="G53" s="39">
        <v>1076</v>
      </c>
      <c r="H53" s="39" t="s">
        <v>133</v>
      </c>
      <c r="I53" s="34">
        <v>111</v>
      </c>
      <c r="J53" s="39" t="s">
        <v>133</v>
      </c>
      <c r="K53" s="35">
        <f t="shared" si="8"/>
        <v>703.902243543207</v>
      </c>
      <c r="L53" s="32" t="s">
        <v>134</v>
      </c>
      <c r="M53" s="32" t="s">
        <v>134</v>
      </c>
      <c r="N53" s="32" t="s">
        <v>134</v>
      </c>
      <c r="O53" s="32">
        <f t="shared" si="10"/>
        <v>78.98573029857768</v>
      </c>
      <c r="P53" s="32">
        <f t="shared" si="11"/>
        <v>624.9165132446293</v>
      </c>
      <c r="Q53" s="32">
        <f t="shared" si="15"/>
        <v>64.46629458192737</v>
      </c>
      <c r="R53" s="32" t="s">
        <v>134</v>
      </c>
      <c r="S53" s="1"/>
      <c r="T53" s="60" t="s">
        <v>44</v>
      </c>
      <c r="U53" s="56">
        <v>172183</v>
      </c>
      <c r="V53" s="42"/>
      <c r="W53" s="42"/>
    </row>
    <row r="54" spans="1:23" ht="22.5" customHeight="1">
      <c r="A54" s="37" t="s">
        <v>45</v>
      </c>
      <c r="B54" s="39">
        <v>712</v>
      </c>
      <c r="C54" s="39">
        <v>374</v>
      </c>
      <c r="D54" s="39" t="s">
        <v>133</v>
      </c>
      <c r="E54" s="39">
        <v>12</v>
      </c>
      <c r="F54" s="39">
        <v>112</v>
      </c>
      <c r="G54" s="39">
        <v>214</v>
      </c>
      <c r="H54" s="39" t="s">
        <v>133</v>
      </c>
      <c r="I54" s="34">
        <v>76</v>
      </c>
      <c r="J54" s="29">
        <v>15</v>
      </c>
      <c r="K54" s="35">
        <f t="shared" si="8"/>
        <v>1153.0177648944955</v>
      </c>
      <c r="L54" s="32">
        <f t="shared" si="9"/>
        <v>605.6582079642435</v>
      </c>
      <c r="M54" s="32" t="s">
        <v>134</v>
      </c>
      <c r="N54" s="32">
        <f>E54/U54*100000</f>
        <v>19.43288367799712</v>
      </c>
      <c r="O54" s="32">
        <f t="shared" si="10"/>
        <v>181.37358099463975</v>
      </c>
      <c r="P54" s="32">
        <f t="shared" si="11"/>
        <v>346.5530922576153</v>
      </c>
      <c r="Q54" s="32">
        <f t="shared" si="15"/>
        <v>123.0749299606484</v>
      </c>
      <c r="R54" s="32">
        <f>J54/U54*100000</f>
        <v>24.291104597496396</v>
      </c>
      <c r="S54" s="1"/>
      <c r="T54" s="60" t="s">
        <v>45</v>
      </c>
      <c r="U54" s="56">
        <v>61751</v>
      </c>
      <c r="V54" s="42"/>
      <c r="W54" s="42"/>
    </row>
    <row r="55" spans="1:23" ht="22.5" customHeight="1">
      <c r="A55" s="37" t="s">
        <v>46</v>
      </c>
      <c r="B55" s="39">
        <v>1444</v>
      </c>
      <c r="C55" s="39">
        <v>609</v>
      </c>
      <c r="D55" s="39">
        <v>6</v>
      </c>
      <c r="E55" s="39" t="s">
        <v>133</v>
      </c>
      <c r="F55" s="39">
        <v>45</v>
      </c>
      <c r="G55" s="39">
        <v>784</v>
      </c>
      <c r="H55" s="39" t="s">
        <v>133</v>
      </c>
      <c r="I55" s="34">
        <v>37</v>
      </c>
      <c r="J55" s="29">
        <v>12</v>
      </c>
      <c r="K55" s="35">
        <f t="shared" si="8"/>
        <v>2090.995974398332</v>
      </c>
      <c r="L55" s="32">
        <f t="shared" si="9"/>
        <v>881.8674157954183</v>
      </c>
      <c r="M55" s="32">
        <f>D55/U55*100000</f>
        <v>8.688348924092791</v>
      </c>
      <c r="N55" s="32" t="s">
        <v>134</v>
      </c>
      <c r="O55" s="32">
        <f t="shared" si="10"/>
        <v>65.16261693069593</v>
      </c>
      <c r="P55" s="32">
        <f t="shared" si="11"/>
        <v>1135.2775927481248</v>
      </c>
      <c r="Q55" s="32">
        <f t="shared" si="15"/>
        <v>53.57815169857222</v>
      </c>
      <c r="R55" s="32">
        <f>J55/U55*100000</f>
        <v>17.376697848185582</v>
      </c>
      <c r="S55" s="1"/>
      <c r="T55" s="60" t="s">
        <v>46</v>
      </c>
      <c r="U55" s="56">
        <v>69058</v>
      </c>
      <c r="V55" s="42"/>
      <c r="W55" s="42"/>
    </row>
    <row r="56" spans="1:23" ht="22.5" customHeight="1">
      <c r="A56" s="37" t="s">
        <v>47</v>
      </c>
      <c r="B56" s="39">
        <v>1501</v>
      </c>
      <c r="C56" s="39">
        <v>108</v>
      </c>
      <c r="D56" s="39" t="s">
        <v>133</v>
      </c>
      <c r="E56" s="39" t="s">
        <v>133</v>
      </c>
      <c r="F56" s="39">
        <v>60</v>
      </c>
      <c r="G56" s="39">
        <v>1333</v>
      </c>
      <c r="H56" s="39" t="s">
        <v>133</v>
      </c>
      <c r="I56" s="34">
        <v>26</v>
      </c>
      <c r="J56" s="29" t="s">
        <v>133</v>
      </c>
      <c r="K56" s="35">
        <f t="shared" si="8"/>
        <v>912.295629976296</v>
      </c>
      <c r="L56" s="32">
        <f t="shared" si="9"/>
        <v>65.64152434206528</v>
      </c>
      <c r="M56" s="32" t="s">
        <v>134</v>
      </c>
      <c r="N56" s="32" t="s">
        <v>134</v>
      </c>
      <c r="O56" s="32">
        <f t="shared" si="10"/>
        <v>36.4675135233696</v>
      </c>
      <c r="P56" s="32">
        <f t="shared" si="11"/>
        <v>810.1865921108613</v>
      </c>
      <c r="Q56" s="32">
        <f t="shared" si="15"/>
        <v>15.80258919346016</v>
      </c>
      <c r="R56" s="32" t="s">
        <v>134</v>
      </c>
      <c r="S56" s="1"/>
      <c r="T56" s="60" t="s">
        <v>47</v>
      </c>
      <c r="U56" s="56">
        <v>164530</v>
      </c>
      <c r="V56" s="42"/>
      <c r="W56" s="42"/>
    </row>
    <row r="57" spans="1:23" ht="22.5" customHeight="1">
      <c r="A57" s="37" t="s">
        <v>48</v>
      </c>
      <c r="B57" s="39">
        <v>4517</v>
      </c>
      <c r="C57" s="39">
        <v>1328</v>
      </c>
      <c r="D57" s="39" t="s">
        <v>133</v>
      </c>
      <c r="E57" s="39" t="s">
        <v>133</v>
      </c>
      <c r="F57" s="39">
        <v>468</v>
      </c>
      <c r="G57" s="39">
        <v>2721</v>
      </c>
      <c r="H57" s="39" t="s">
        <v>133</v>
      </c>
      <c r="I57" s="34">
        <v>139</v>
      </c>
      <c r="J57" s="39" t="s">
        <v>133</v>
      </c>
      <c r="K57" s="35">
        <f t="shared" si="8"/>
        <v>1118.036097937685</v>
      </c>
      <c r="L57" s="32">
        <f t="shared" si="9"/>
        <v>328.7031078284803</v>
      </c>
      <c r="M57" s="32" t="s">
        <v>134</v>
      </c>
      <c r="N57" s="32" t="s">
        <v>134</v>
      </c>
      <c r="O57" s="32">
        <f t="shared" si="10"/>
        <v>115.83814342148253</v>
      </c>
      <c r="P57" s="32">
        <f t="shared" si="11"/>
        <v>673.4948466877221</v>
      </c>
      <c r="Q57" s="32">
        <f t="shared" si="15"/>
        <v>34.404918665782205</v>
      </c>
      <c r="R57" s="32" t="s">
        <v>134</v>
      </c>
      <c r="S57" s="1"/>
      <c r="T57" s="60" t="s">
        <v>48</v>
      </c>
      <c r="U57" s="56">
        <v>404012</v>
      </c>
      <c r="V57" s="42"/>
      <c r="W57" s="42"/>
    </row>
    <row r="58" spans="1:23" ht="22.5" customHeight="1">
      <c r="A58" s="37" t="s">
        <v>49</v>
      </c>
      <c r="B58" s="39">
        <v>311</v>
      </c>
      <c r="C58" s="39" t="s">
        <v>133</v>
      </c>
      <c r="D58" s="39" t="s">
        <v>133</v>
      </c>
      <c r="E58" s="39">
        <v>8</v>
      </c>
      <c r="F58" s="39">
        <v>33</v>
      </c>
      <c r="G58" s="39">
        <v>270</v>
      </c>
      <c r="H58" s="39" t="s">
        <v>133</v>
      </c>
      <c r="I58" s="34">
        <v>38</v>
      </c>
      <c r="J58" s="29" t="s">
        <v>133</v>
      </c>
      <c r="K58" s="35">
        <f t="shared" si="8"/>
        <v>1496.0554165864921</v>
      </c>
      <c r="L58" s="32" t="s">
        <v>134</v>
      </c>
      <c r="M58" s="32" t="s">
        <v>134</v>
      </c>
      <c r="N58" s="32">
        <f>E58/U58*100000</f>
        <v>38.483740619588225</v>
      </c>
      <c r="O58" s="32">
        <f t="shared" si="10"/>
        <v>158.74543005580142</v>
      </c>
      <c r="P58" s="32">
        <f t="shared" si="11"/>
        <v>1298.8262459111027</v>
      </c>
      <c r="Q58" s="32">
        <f t="shared" si="15"/>
        <v>182.79776794304408</v>
      </c>
      <c r="R58" s="32" t="s">
        <v>134</v>
      </c>
      <c r="S58" s="1"/>
      <c r="T58" s="60" t="s">
        <v>49</v>
      </c>
      <c r="U58" s="56">
        <v>20788</v>
      </c>
      <c r="V58" s="42"/>
      <c r="W58" s="42"/>
    </row>
    <row r="59" spans="1:23" ht="22.5" customHeight="1">
      <c r="A59" s="37" t="s">
        <v>50</v>
      </c>
      <c r="B59" s="39">
        <v>2186</v>
      </c>
      <c r="C59" s="39">
        <v>349</v>
      </c>
      <c r="D59" s="39" t="s">
        <v>133</v>
      </c>
      <c r="E59" s="39" t="s">
        <v>133</v>
      </c>
      <c r="F59" s="39">
        <v>289</v>
      </c>
      <c r="G59" s="39">
        <v>1548</v>
      </c>
      <c r="H59" s="39">
        <v>400</v>
      </c>
      <c r="I59" s="34">
        <v>252</v>
      </c>
      <c r="J59" s="29">
        <v>37</v>
      </c>
      <c r="K59" s="35">
        <f t="shared" si="8"/>
        <v>779.5560880976834</v>
      </c>
      <c r="L59" s="32">
        <f t="shared" si="9"/>
        <v>124.45794819125871</v>
      </c>
      <c r="M59" s="32" t="s">
        <v>134</v>
      </c>
      <c r="N59" s="32" t="s">
        <v>134</v>
      </c>
      <c r="O59" s="32">
        <f t="shared" si="10"/>
        <v>103.06116626726006</v>
      </c>
      <c r="P59" s="32">
        <f t="shared" si="11"/>
        <v>552.0369736391647</v>
      </c>
      <c r="Q59" s="32">
        <f t="shared" si="15"/>
        <v>89.86648408079425</v>
      </c>
      <c r="R59" s="32">
        <f>J59/U59*100000</f>
        <v>13.194682186465823</v>
      </c>
      <c r="S59" s="1"/>
      <c r="T59" s="60" t="s">
        <v>50</v>
      </c>
      <c r="U59" s="56">
        <v>280416</v>
      </c>
      <c r="V59" s="42"/>
      <c r="W59" s="42"/>
    </row>
    <row r="60" spans="1:23" ht="22.5" customHeight="1">
      <c r="A60" s="37" t="s">
        <v>51</v>
      </c>
      <c r="B60" s="39">
        <v>1058</v>
      </c>
      <c r="C60" s="39" t="s">
        <v>133</v>
      </c>
      <c r="D60" s="39" t="s">
        <v>133</v>
      </c>
      <c r="E60" s="39" t="s">
        <v>133</v>
      </c>
      <c r="F60" s="39">
        <v>264</v>
      </c>
      <c r="G60" s="39">
        <v>794</v>
      </c>
      <c r="H60" s="39" t="s">
        <v>133</v>
      </c>
      <c r="I60" s="34">
        <v>56</v>
      </c>
      <c r="J60" s="29" t="s">
        <v>133</v>
      </c>
      <c r="K60" s="35">
        <f t="shared" si="8"/>
        <v>645.1848960874231</v>
      </c>
      <c r="L60" s="32" t="s">
        <v>134</v>
      </c>
      <c r="M60" s="32" t="s">
        <v>134</v>
      </c>
      <c r="N60" s="32" t="s">
        <v>134</v>
      </c>
      <c r="O60" s="32">
        <f t="shared" si="10"/>
        <v>160.99131622597326</v>
      </c>
      <c r="P60" s="32">
        <f t="shared" si="11"/>
        <v>484.19357986144985</v>
      </c>
      <c r="Q60" s="32">
        <f t="shared" si="15"/>
        <v>34.149673138842815</v>
      </c>
      <c r="R60" s="32" t="s">
        <v>134</v>
      </c>
      <c r="S60" s="1"/>
      <c r="T60" s="60" t="s">
        <v>51</v>
      </c>
      <c r="U60" s="56">
        <v>163984</v>
      </c>
      <c r="V60" s="42"/>
      <c r="W60" s="42"/>
    </row>
    <row r="61" spans="1:23" ht="22.5" customHeight="1">
      <c r="A61" s="37" t="s">
        <v>52</v>
      </c>
      <c r="B61" s="39">
        <v>2561</v>
      </c>
      <c r="C61" s="39">
        <v>1133</v>
      </c>
      <c r="D61" s="39" t="s">
        <v>133</v>
      </c>
      <c r="E61" s="39" t="s">
        <v>133</v>
      </c>
      <c r="F61" s="39">
        <v>718</v>
      </c>
      <c r="G61" s="39">
        <v>710</v>
      </c>
      <c r="H61" s="39" t="s">
        <v>133</v>
      </c>
      <c r="I61" s="34">
        <v>114</v>
      </c>
      <c r="J61" s="29" t="s">
        <v>133</v>
      </c>
      <c r="K61" s="35">
        <f t="shared" si="8"/>
        <v>1349.4501557057872</v>
      </c>
      <c r="L61" s="32">
        <f t="shared" si="9"/>
        <v>597.0039150389132</v>
      </c>
      <c r="M61" s="32" t="s">
        <v>134</v>
      </c>
      <c r="N61" s="32" t="s">
        <v>134</v>
      </c>
      <c r="O61" s="32">
        <f t="shared" si="10"/>
        <v>378.33081288432453</v>
      </c>
      <c r="P61" s="32">
        <f t="shared" si="11"/>
        <v>374.1154277825494</v>
      </c>
      <c r="Q61" s="32">
        <f t="shared" si="15"/>
        <v>60.06923770029666</v>
      </c>
      <c r="R61" s="32" t="s">
        <v>134</v>
      </c>
      <c r="S61" s="1"/>
      <c r="T61" s="60" t="s">
        <v>52</v>
      </c>
      <c r="U61" s="56">
        <v>189781</v>
      </c>
      <c r="V61" s="42"/>
      <c r="W61" s="42"/>
    </row>
    <row r="62" spans="1:23" ht="22.5" customHeight="1">
      <c r="A62" s="37" t="s">
        <v>53</v>
      </c>
      <c r="B62" s="39">
        <v>699</v>
      </c>
      <c r="C62" s="39" t="s">
        <v>133</v>
      </c>
      <c r="D62" s="39" t="s">
        <v>133</v>
      </c>
      <c r="E62" s="39" t="s">
        <v>133</v>
      </c>
      <c r="F62" s="39">
        <v>174</v>
      </c>
      <c r="G62" s="39">
        <v>525</v>
      </c>
      <c r="H62" s="39" t="s">
        <v>133</v>
      </c>
      <c r="I62" s="34">
        <v>44</v>
      </c>
      <c r="J62" s="29">
        <v>16</v>
      </c>
      <c r="K62" s="35">
        <f t="shared" si="8"/>
        <v>521.5756210033055</v>
      </c>
      <c r="L62" s="32" t="s">
        <v>134</v>
      </c>
      <c r="M62" s="32" t="s">
        <v>134</v>
      </c>
      <c r="N62" s="32" t="s">
        <v>134</v>
      </c>
      <c r="O62" s="32">
        <f t="shared" si="10"/>
        <v>129.83427475618765</v>
      </c>
      <c r="P62" s="32">
        <f t="shared" si="11"/>
        <v>391.7413462471179</v>
      </c>
      <c r="Q62" s="32">
        <f t="shared" si="15"/>
        <v>32.83165568547274</v>
      </c>
      <c r="R62" s="32">
        <f>J62/U62*100000</f>
        <v>11.938783885626451</v>
      </c>
      <c r="S62" s="1"/>
      <c r="T62" s="60" t="s">
        <v>53</v>
      </c>
      <c r="U62" s="56">
        <v>134017</v>
      </c>
      <c r="V62" s="42"/>
      <c r="W62" s="42"/>
    </row>
    <row r="63" spans="1:23" ht="22.5" customHeight="1">
      <c r="A63" s="37" t="s">
        <v>54</v>
      </c>
      <c r="B63" s="39">
        <v>1558</v>
      </c>
      <c r="C63" s="39">
        <v>217</v>
      </c>
      <c r="D63" s="39" t="s">
        <v>133</v>
      </c>
      <c r="E63" s="39" t="s">
        <v>133</v>
      </c>
      <c r="F63" s="39">
        <v>316</v>
      </c>
      <c r="G63" s="39">
        <v>1025</v>
      </c>
      <c r="H63" s="39">
        <v>925</v>
      </c>
      <c r="I63" s="34">
        <v>47</v>
      </c>
      <c r="J63" s="29">
        <v>4</v>
      </c>
      <c r="K63" s="35">
        <f t="shared" si="8"/>
        <v>4356.092378236314</v>
      </c>
      <c r="L63" s="32">
        <f t="shared" si="9"/>
        <v>606.7214673153275</v>
      </c>
      <c r="M63" s="32" t="s">
        <v>134</v>
      </c>
      <c r="N63" s="32" t="s">
        <v>134</v>
      </c>
      <c r="O63" s="32">
        <f t="shared" si="10"/>
        <v>883.5206620813062</v>
      </c>
      <c r="P63" s="32">
        <f t="shared" si="11"/>
        <v>2865.8502488396803</v>
      </c>
      <c r="Q63" s="32">
        <f t="shared" si="15"/>
        <v>131.4097187272829</v>
      </c>
      <c r="R63" s="32">
        <f>J63/U63*100000</f>
        <v>11.18380584913046</v>
      </c>
      <c r="S63" s="1"/>
      <c r="T63" s="60" t="s">
        <v>54</v>
      </c>
      <c r="U63" s="56">
        <v>35766</v>
      </c>
      <c r="V63" s="42"/>
      <c r="W63" s="42"/>
    </row>
    <row r="64" spans="1:23" ht="22.5" customHeight="1">
      <c r="A64" s="37" t="s">
        <v>55</v>
      </c>
      <c r="B64" s="39">
        <v>1583</v>
      </c>
      <c r="C64" s="39">
        <v>285</v>
      </c>
      <c r="D64" s="39" t="s">
        <v>133</v>
      </c>
      <c r="E64" s="39" t="s">
        <v>133</v>
      </c>
      <c r="F64" s="39">
        <v>781</v>
      </c>
      <c r="G64" s="39">
        <v>517</v>
      </c>
      <c r="H64" s="39" t="s">
        <v>133</v>
      </c>
      <c r="I64" s="34">
        <v>46</v>
      </c>
      <c r="J64" s="29" t="s">
        <v>133</v>
      </c>
      <c r="K64" s="35">
        <f t="shared" si="8"/>
        <v>1467.738495915737</v>
      </c>
      <c r="L64" s="32">
        <f t="shared" si="9"/>
        <v>264.248560540736</v>
      </c>
      <c r="M64" s="32" t="s">
        <v>134</v>
      </c>
      <c r="N64" s="32" t="s">
        <v>134</v>
      </c>
      <c r="O64" s="32">
        <f t="shared" si="10"/>
        <v>724.1337746747888</v>
      </c>
      <c r="P64" s="32">
        <f t="shared" si="11"/>
        <v>479.3561607002123</v>
      </c>
      <c r="Q64" s="32">
        <f t="shared" si="15"/>
        <v>42.650644859206515</v>
      </c>
      <c r="R64" s="32" t="s">
        <v>134</v>
      </c>
      <c r="S64" s="1"/>
      <c r="T64" s="60" t="s">
        <v>121</v>
      </c>
      <c r="U64" s="56">
        <v>107853</v>
      </c>
      <c r="V64" s="42"/>
      <c r="W64" s="42"/>
    </row>
    <row r="65" spans="1:23" ht="22.5" customHeight="1">
      <c r="A65" s="37" t="s">
        <v>56</v>
      </c>
      <c r="B65" s="39">
        <v>567</v>
      </c>
      <c r="C65" s="39" t="s">
        <v>133</v>
      </c>
      <c r="D65" s="39" t="s">
        <v>133</v>
      </c>
      <c r="E65" s="39" t="s">
        <v>133</v>
      </c>
      <c r="F65" s="39">
        <v>336</v>
      </c>
      <c r="G65" s="39">
        <v>231</v>
      </c>
      <c r="H65" s="39" t="s">
        <v>133</v>
      </c>
      <c r="I65" s="34">
        <v>25</v>
      </c>
      <c r="J65" s="29" t="s">
        <v>133</v>
      </c>
      <c r="K65" s="35">
        <f t="shared" si="8"/>
        <v>635.8783420061009</v>
      </c>
      <c r="L65" s="32" t="s">
        <v>138</v>
      </c>
      <c r="M65" s="32" t="s">
        <v>134</v>
      </c>
      <c r="N65" s="32" t="s">
        <v>134</v>
      </c>
      <c r="O65" s="32">
        <f t="shared" si="10"/>
        <v>376.81679526287456</v>
      </c>
      <c r="P65" s="32">
        <f t="shared" si="11"/>
        <v>259.06154674322624</v>
      </c>
      <c r="Q65" s="32">
        <f t="shared" si="15"/>
        <v>28.036963933249595</v>
      </c>
      <c r="R65" s="32" t="s">
        <v>134</v>
      </c>
      <c r="S65" s="1"/>
      <c r="T65" s="60" t="s">
        <v>56</v>
      </c>
      <c r="U65" s="56">
        <v>89168</v>
      </c>
      <c r="V65" s="42"/>
      <c r="W65" s="42"/>
    </row>
    <row r="66" spans="1:23" ht="22.5" customHeight="1">
      <c r="A66" s="37" t="s">
        <v>57</v>
      </c>
      <c r="B66" s="39">
        <v>113</v>
      </c>
      <c r="C66" s="39" t="s">
        <v>133</v>
      </c>
      <c r="D66" s="39" t="s">
        <v>133</v>
      </c>
      <c r="E66" s="39" t="s">
        <v>133</v>
      </c>
      <c r="F66" s="39" t="s">
        <v>133</v>
      </c>
      <c r="G66" s="39">
        <v>113</v>
      </c>
      <c r="H66" s="39" t="s">
        <v>133</v>
      </c>
      <c r="I66" s="34">
        <v>19</v>
      </c>
      <c r="J66" s="39" t="s">
        <v>133</v>
      </c>
      <c r="K66" s="35">
        <f t="shared" si="8"/>
        <v>235.05918082915565</v>
      </c>
      <c r="L66" s="32" t="s">
        <v>134</v>
      </c>
      <c r="M66" s="32" t="s">
        <v>134</v>
      </c>
      <c r="N66" s="32" t="s">
        <v>134</v>
      </c>
      <c r="O66" s="32" t="s">
        <v>134</v>
      </c>
      <c r="P66" s="32">
        <f t="shared" si="11"/>
        <v>235.05918082915565</v>
      </c>
      <c r="Q66" s="32">
        <f t="shared" si="15"/>
        <v>39.52322509516777</v>
      </c>
      <c r="R66" s="32" t="s">
        <v>134</v>
      </c>
      <c r="S66" s="1"/>
      <c r="T66" s="60" t="s">
        <v>57</v>
      </c>
      <c r="U66" s="56">
        <v>48073</v>
      </c>
      <c r="V66" s="42"/>
      <c r="W66" s="42"/>
    </row>
    <row r="67" spans="1:23" ht="22.5" customHeight="1">
      <c r="A67" s="37" t="s">
        <v>58</v>
      </c>
      <c r="B67" s="39">
        <v>1129</v>
      </c>
      <c r="C67" s="39" t="s">
        <v>133</v>
      </c>
      <c r="D67" s="39">
        <v>4</v>
      </c>
      <c r="E67" s="39" t="s">
        <v>133</v>
      </c>
      <c r="F67" s="39">
        <v>29</v>
      </c>
      <c r="G67" s="39">
        <v>1096</v>
      </c>
      <c r="H67" s="39" t="s">
        <v>133</v>
      </c>
      <c r="I67" s="34">
        <v>65</v>
      </c>
      <c r="J67" s="29" t="s">
        <v>133</v>
      </c>
      <c r="K67" s="35">
        <f t="shared" si="8"/>
        <v>684.7528763866397</v>
      </c>
      <c r="L67" s="32" t="s">
        <v>134</v>
      </c>
      <c r="M67" s="32">
        <f>D67/U67*100000</f>
        <v>2.426050934939379</v>
      </c>
      <c r="N67" s="32" t="s">
        <v>134</v>
      </c>
      <c r="O67" s="32">
        <f t="shared" si="10"/>
        <v>17.5888692783105</v>
      </c>
      <c r="P67" s="32">
        <f t="shared" si="11"/>
        <v>664.7379561733899</v>
      </c>
      <c r="Q67" s="32">
        <f t="shared" si="15"/>
        <v>39.42332769276491</v>
      </c>
      <c r="R67" s="32" t="s">
        <v>134</v>
      </c>
      <c r="S67" s="1"/>
      <c r="T67" s="60" t="s">
        <v>58</v>
      </c>
      <c r="U67" s="56">
        <v>164877</v>
      </c>
      <c r="V67" s="42"/>
      <c r="W67" s="42"/>
    </row>
    <row r="68" spans="1:23" ht="22.5" customHeight="1">
      <c r="A68" s="37" t="s">
        <v>59</v>
      </c>
      <c r="B68" s="39">
        <v>943</v>
      </c>
      <c r="C68" s="39" t="s">
        <v>133</v>
      </c>
      <c r="D68" s="39" t="s">
        <v>133</v>
      </c>
      <c r="E68" s="39" t="s">
        <v>133</v>
      </c>
      <c r="F68" s="39">
        <v>141</v>
      </c>
      <c r="G68" s="39">
        <v>802</v>
      </c>
      <c r="H68" s="39" t="s">
        <v>133</v>
      </c>
      <c r="I68" s="34">
        <v>52</v>
      </c>
      <c r="J68" s="29">
        <v>6</v>
      </c>
      <c r="K68" s="35">
        <f t="shared" si="8"/>
        <v>1087.3325185065607</v>
      </c>
      <c r="L68" s="32" t="s">
        <v>134</v>
      </c>
      <c r="M68" s="32" t="s">
        <v>134</v>
      </c>
      <c r="N68" s="32" t="s">
        <v>134</v>
      </c>
      <c r="O68" s="32">
        <f t="shared" si="10"/>
        <v>162.5810022369301</v>
      </c>
      <c r="P68" s="32">
        <f t="shared" si="11"/>
        <v>924.7515162696308</v>
      </c>
      <c r="Q68" s="32">
        <f t="shared" si="15"/>
        <v>59.958951179577056</v>
      </c>
      <c r="R68" s="32">
        <f>J68/U68*100000</f>
        <v>6.91834052072043</v>
      </c>
      <c r="S68" s="1"/>
      <c r="T68" s="60" t="s">
        <v>59</v>
      </c>
      <c r="U68" s="56">
        <v>86726</v>
      </c>
      <c r="V68" s="42"/>
      <c r="W68" s="42"/>
    </row>
    <row r="69" spans="1:23" ht="22.5" customHeight="1">
      <c r="A69" s="37" t="s">
        <v>60</v>
      </c>
      <c r="B69" s="39">
        <v>319</v>
      </c>
      <c r="C69" s="39">
        <v>218</v>
      </c>
      <c r="D69" s="39" t="s">
        <v>133</v>
      </c>
      <c r="E69" s="39" t="s">
        <v>133</v>
      </c>
      <c r="F69" s="39" t="s">
        <v>133</v>
      </c>
      <c r="G69" s="39">
        <v>101</v>
      </c>
      <c r="H69" s="39" t="s">
        <v>133</v>
      </c>
      <c r="I69" s="34">
        <v>70</v>
      </c>
      <c r="J69" s="29">
        <v>20</v>
      </c>
      <c r="K69" s="35">
        <f t="shared" si="8"/>
        <v>528.5394747742524</v>
      </c>
      <c r="L69" s="32">
        <f t="shared" si="9"/>
        <v>361.1962554883605</v>
      </c>
      <c r="M69" s="32" t="s">
        <v>134</v>
      </c>
      <c r="N69" s="32" t="s">
        <v>134</v>
      </c>
      <c r="O69" s="32" t="s">
        <v>134</v>
      </c>
      <c r="P69" s="32">
        <f t="shared" si="11"/>
        <v>167.34321928589182</v>
      </c>
      <c r="Q69" s="32">
        <f t="shared" si="15"/>
        <v>115.98044901002403</v>
      </c>
      <c r="R69" s="32">
        <f>J69/U69*100000</f>
        <v>33.13727114572115</v>
      </c>
      <c r="S69" s="1"/>
      <c r="T69" s="60" t="s">
        <v>122</v>
      </c>
      <c r="U69" s="56">
        <v>60355</v>
      </c>
      <c r="V69" s="42"/>
      <c r="W69" s="42"/>
    </row>
    <row r="70" spans="1:23" ht="22.5" customHeight="1">
      <c r="A70" s="37" t="s">
        <v>61</v>
      </c>
      <c r="B70" s="39">
        <v>521</v>
      </c>
      <c r="C70" s="39">
        <v>180</v>
      </c>
      <c r="D70" s="39" t="s">
        <v>133</v>
      </c>
      <c r="E70" s="39" t="s">
        <v>133</v>
      </c>
      <c r="F70" s="39">
        <v>179</v>
      </c>
      <c r="G70" s="39">
        <v>162</v>
      </c>
      <c r="H70" s="39" t="s">
        <v>133</v>
      </c>
      <c r="I70" s="34">
        <v>13</v>
      </c>
      <c r="J70" s="29" t="s">
        <v>133</v>
      </c>
      <c r="K70" s="35">
        <f t="shared" si="8"/>
        <v>711.6319729006174</v>
      </c>
      <c r="L70" s="32">
        <f t="shared" si="9"/>
        <v>245.86133420750699</v>
      </c>
      <c r="M70" s="32" t="s">
        <v>134</v>
      </c>
      <c r="N70" s="32" t="s">
        <v>134</v>
      </c>
      <c r="O70" s="32">
        <f t="shared" si="10"/>
        <v>244.49543790635414</v>
      </c>
      <c r="P70" s="32">
        <f t="shared" si="11"/>
        <v>221.27520078675627</v>
      </c>
      <c r="Q70" s="32">
        <f t="shared" si="15"/>
        <v>17.756651914986616</v>
      </c>
      <c r="R70" s="32" t="s">
        <v>134</v>
      </c>
      <c r="S70" s="1"/>
      <c r="T70" s="60" t="s">
        <v>61</v>
      </c>
      <c r="U70" s="56">
        <v>73212</v>
      </c>
      <c r="V70" s="42"/>
      <c r="W70" s="42"/>
    </row>
    <row r="71" spans="1:23" ht="22.5" customHeight="1">
      <c r="A71" s="37" t="s">
        <v>62</v>
      </c>
      <c r="B71" s="39">
        <v>935</v>
      </c>
      <c r="C71" s="39">
        <v>335</v>
      </c>
      <c r="D71" s="39" t="s">
        <v>133</v>
      </c>
      <c r="E71" s="39" t="s">
        <v>133</v>
      </c>
      <c r="F71" s="39" t="s">
        <v>133</v>
      </c>
      <c r="G71" s="39">
        <v>600</v>
      </c>
      <c r="H71" s="39" t="s">
        <v>133</v>
      </c>
      <c r="I71" s="34">
        <v>33</v>
      </c>
      <c r="J71" s="29">
        <v>18</v>
      </c>
      <c r="K71" s="35">
        <f t="shared" si="8"/>
        <v>1060.379241516966</v>
      </c>
      <c r="L71" s="32">
        <f t="shared" si="9"/>
        <v>379.9219742333515</v>
      </c>
      <c r="M71" s="32" t="s">
        <v>134</v>
      </c>
      <c r="N71" s="32" t="s">
        <v>134</v>
      </c>
      <c r="O71" s="32" t="s">
        <v>134</v>
      </c>
      <c r="P71" s="32">
        <f t="shared" si="11"/>
        <v>680.4572672836147</v>
      </c>
      <c r="Q71" s="32">
        <f t="shared" si="15"/>
        <v>37.4251497005988</v>
      </c>
      <c r="R71" s="32">
        <f>J71/U71*100000</f>
        <v>20.413718018508437</v>
      </c>
      <c r="S71" s="1"/>
      <c r="T71" s="60" t="s">
        <v>62</v>
      </c>
      <c r="U71" s="56">
        <v>88176</v>
      </c>
      <c r="V71" s="42"/>
      <c r="W71" s="42"/>
    </row>
    <row r="72" spans="1:23" ht="22.5" customHeight="1">
      <c r="A72" s="37" t="s">
        <v>63</v>
      </c>
      <c r="B72" s="39">
        <v>353</v>
      </c>
      <c r="C72" s="39" t="s">
        <v>133</v>
      </c>
      <c r="D72" s="39" t="s">
        <v>133</v>
      </c>
      <c r="E72" s="39" t="s">
        <v>133</v>
      </c>
      <c r="F72" s="39">
        <v>141</v>
      </c>
      <c r="G72" s="39">
        <v>212</v>
      </c>
      <c r="H72" s="39" t="s">
        <v>133</v>
      </c>
      <c r="I72" s="34">
        <v>28</v>
      </c>
      <c r="J72" s="39" t="s">
        <v>133</v>
      </c>
      <c r="K72" s="35">
        <f t="shared" si="8"/>
        <v>584.969757229265</v>
      </c>
      <c r="L72" s="32" t="s">
        <v>134</v>
      </c>
      <c r="M72" s="32" t="s">
        <v>134</v>
      </c>
      <c r="N72" s="32" t="s">
        <v>134</v>
      </c>
      <c r="O72" s="32">
        <f t="shared" si="10"/>
        <v>233.65647526721352</v>
      </c>
      <c r="P72" s="32">
        <f t="shared" si="11"/>
        <v>351.3132819620516</v>
      </c>
      <c r="Q72" s="32">
        <f t="shared" si="15"/>
        <v>46.3998674289502</v>
      </c>
      <c r="R72" s="32" t="s">
        <v>134</v>
      </c>
      <c r="S72" s="1"/>
      <c r="T72" s="60" t="s">
        <v>63</v>
      </c>
      <c r="U72" s="56">
        <v>60345</v>
      </c>
      <c r="V72" s="42"/>
      <c r="W72" s="42"/>
    </row>
    <row r="73" spans="1:23" ht="22.5" customHeight="1">
      <c r="A73" s="37" t="s">
        <v>64</v>
      </c>
      <c r="B73" s="39">
        <v>384</v>
      </c>
      <c r="C73" s="39" t="s">
        <v>133</v>
      </c>
      <c r="D73" s="39" t="s">
        <v>133</v>
      </c>
      <c r="E73" s="39" t="s">
        <v>133</v>
      </c>
      <c r="F73" s="39">
        <v>311</v>
      </c>
      <c r="G73" s="39">
        <v>73</v>
      </c>
      <c r="H73" s="39" t="s">
        <v>133</v>
      </c>
      <c r="I73" s="28">
        <v>39</v>
      </c>
      <c r="J73" s="39" t="s">
        <v>133</v>
      </c>
      <c r="K73" s="35">
        <f t="shared" si="8"/>
        <v>751.6589347583533</v>
      </c>
      <c r="L73" s="32" t="s">
        <v>134</v>
      </c>
      <c r="M73" s="32" t="s">
        <v>134</v>
      </c>
      <c r="N73" s="32" t="s">
        <v>134</v>
      </c>
      <c r="O73" s="32">
        <f t="shared" si="10"/>
        <v>608.7654393485623</v>
      </c>
      <c r="P73" s="32">
        <f t="shared" si="11"/>
        <v>142.89349540979114</v>
      </c>
      <c r="Q73" s="32">
        <f t="shared" si="15"/>
        <v>76.34036056139527</v>
      </c>
      <c r="R73" s="32" t="s">
        <v>134</v>
      </c>
      <c r="S73" s="1"/>
      <c r="T73" s="60" t="s">
        <v>124</v>
      </c>
      <c r="U73" s="56">
        <v>51087</v>
      </c>
      <c r="V73" s="42"/>
      <c r="W73" s="42"/>
    </row>
    <row r="74" spans="1:23" ht="22.5" customHeight="1">
      <c r="A74" s="37" t="s">
        <v>65</v>
      </c>
      <c r="B74" s="39">
        <v>436</v>
      </c>
      <c r="C74" s="39">
        <v>271</v>
      </c>
      <c r="D74" s="39">
        <v>4</v>
      </c>
      <c r="E74" s="39" t="s">
        <v>133</v>
      </c>
      <c r="F74" s="39">
        <v>80</v>
      </c>
      <c r="G74" s="39">
        <v>81</v>
      </c>
      <c r="H74" s="39" t="s">
        <v>133</v>
      </c>
      <c r="I74" s="34">
        <v>51</v>
      </c>
      <c r="J74" s="29" t="s">
        <v>133</v>
      </c>
      <c r="K74" s="35">
        <f t="shared" si="8"/>
        <v>1035.531065931978</v>
      </c>
      <c r="L74" s="32">
        <f t="shared" si="9"/>
        <v>643.6443093292798</v>
      </c>
      <c r="M74" s="32">
        <f>D74/U74*100000</f>
        <v>9.500285008550257</v>
      </c>
      <c r="N74" s="32" t="s">
        <v>134</v>
      </c>
      <c r="O74" s="32">
        <f t="shared" si="10"/>
        <v>190.00570017100512</v>
      </c>
      <c r="P74" s="32">
        <f t="shared" si="11"/>
        <v>192.38077142314268</v>
      </c>
      <c r="Q74" s="32">
        <f t="shared" si="15"/>
        <v>121.12863385901576</v>
      </c>
      <c r="R74" s="32" t="s">
        <v>134</v>
      </c>
      <c r="S74" s="1"/>
      <c r="T74" s="60" t="s">
        <v>65</v>
      </c>
      <c r="U74" s="56">
        <v>42104</v>
      </c>
      <c r="V74" s="42"/>
      <c r="W74" s="42"/>
    </row>
    <row r="75" spans="1:23" ht="22.5" customHeight="1">
      <c r="A75" s="37" t="s">
        <v>66</v>
      </c>
      <c r="B75" s="39">
        <v>367</v>
      </c>
      <c r="C75" s="39">
        <v>61</v>
      </c>
      <c r="D75" s="39" t="s">
        <v>133</v>
      </c>
      <c r="E75" s="39" t="s">
        <v>133</v>
      </c>
      <c r="F75" s="39">
        <v>83</v>
      </c>
      <c r="G75" s="39">
        <v>223</v>
      </c>
      <c r="H75" s="39" t="s">
        <v>133</v>
      </c>
      <c r="I75" s="34">
        <v>71</v>
      </c>
      <c r="J75" s="29">
        <v>19</v>
      </c>
      <c r="K75" s="35">
        <f t="shared" si="8"/>
        <v>921.7863063244085</v>
      </c>
      <c r="L75" s="32">
        <f t="shared" si="9"/>
        <v>153.21243783593712</v>
      </c>
      <c r="M75" s="32" t="s">
        <v>134</v>
      </c>
      <c r="N75" s="32" t="s">
        <v>134</v>
      </c>
      <c r="O75" s="32">
        <f t="shared" si="10"/>
        <v>208.4693826292259</v>
      </c>
      <c r="P75" s="32">
        <f t="shared" si="11"/>
        <v>560.1044858592455</v>
      </c>
      <c r="Q75" s="32">
        <f t="shared" si="15"/>
        <v>178.32923092379565</v>
      </c>
      <c r="R75" s="32">
        <f>J75/U75*100000</f>
        <v>47.72190686693123</v>
      </c>
      <c r="S75" s="1"/>
      <c r="T75" s="60" t="s">
        <v>123</v>
      </c>
      <c r="U75" s="56">
        <v>39814</v>
      </c>
      <c r="V75" s="42"/>
      <c r="W75" s="42"/>
    </row>
    <row r="76" spans="1:23" ht="22.5" customHeight="1">
      <c r="A76" s="37" t="s">
        <v>67</v>
      </c>
      <c r="B76" s="39">
        <v>980</v>
      </c>
      <c r="C76" s="39">
        <v>180</v>
      </c>
      <c r="D76" s="39" t="s">
        <v>133</v>
      </c>
      <c r="E76" s="39">
        <v>14</v>
      </c>
      <c r="F76" s="39">
        <v>291</v>
      </c>
      <c r="G76" s="39">
        <v>495</v>
      </c>
      <c r="H76" s="39" t="s">
        <v>133</v>
      </c>
      <c r="I76" s="34">
        <v>30</v>
      </c>
      <c r="J76" s="29" t="s">
        <v>133</v>
      </c>
      <c r="K76" s="35">
        <f t="shared" si="8"/>
        <v>1182.6322013853692</v>
      </c>
      <c r="L76" s="32">
        <f t="shared" si="9"/>
        <v>217.21815943812902</v>
      </c>
      <c r="M76" s="32" t="s">
        <v>134</v>
      </c>
      <c r="N76" s="32">
        <f>E76/U76*100000</f>
        <v>16.894745734076704</v>
      </c>
      <c r="O76" s="32">
        <f t="shared" si="10"/>
        <v>351.1693577583086</v>
      </c>
      <c r="P76" s="32">
        <f t="shared" si="11"/>
        <v>597.3499384548549</v>
      </c>
      <c r="Q76" s="32">
        <f t="shared" si="15"/>
        <v>36.2030265730215</v>
      </c>
      <c r="R76" s="32" t="s">
        <v>134</v>
      </c>
      <c r="S76" s="1"/>
      <c r="T76" s="60" t="s">
        <v>67</v>
      </c>
      <c r="U76" s="56">
        <v>82866</v>
      </c>
      <c r="V76" s="42"/>
      <c r="W76" s="42"/>
    </row>
    <row r="77" spans="1:23" ht="22.5" customHeight="1">
      <c r="A77" s="37" t="s">
        <v>68</v>
      </c>
      <c r="B77" s="39">
        <v>350</v>
      </c>
      <c r="C77" s="39" t="s">
        <v>133</v>
      </c>
      <c r="D77" s="39" t="s">
        <v>133</v>
      </c>
      <c r="E77" s="39" t="s">
        <v>133</v>
      </c>
      <c r="F77" s="39" t="s">
        <v>133</v>
      </c>
      <c r="G77" s="39">
        <v>350</v>
      </c>
      <c r="H77" s="39" t="s">
        <v>133</v>
      </c>
      <c r="I77" s="34" t="s">
        <v>133</v>
      </c>
      <c r="J77" s="29" t="s">
        <v>133</v>
      </c>
      <c r="K77" s="35">
        <f t="shared" si="8"/>
        <v>624.0082725668134</v>
      </c>
      <c r="L77" s="32" t="s">
        <v>134</v>
      </c>
      <c r="M77" s="32" t="s">
        <v>134</v>
      </c>
      <c r="N77" s="32" t="s">
        <v>134</v>
      </c>
      <c r="O77" s="32" t="s">
        <v>134</v>
      </c>
      <c r="P77" s="32">
        <f t="shared" si="11"/>
        <v>624.0082725668134</v>
      </c>
      <c r="Q77" s="32" t="s">
        <v>134</v>
      </c>
      <c r="R77" s="32" t="s">
        <v>134</v>
      </c>
      <c r="S77" s="1"/>
      <c r="T77" s="60" t="s">
        <v>68</v>
      </c>
      <c r="U77" s="56">
        <v>56089</v>
      </c>
      <c r="V77" s="42"/>
      <c r="W77" s="42"/>
    </row>
    <row r="78" spans="1:23" ht="22.5" customHeight="1">
      <c r="A78" s="37" t="s">
        <v>69</v>
      </c>
      <c r="B78" s="39">
        <v>342</v>
      </c>
      <c r="C78" s="39" t="s">
        <v>133</v>
      </c>
      <c r="D78" s="39">
        <v>4</v>
      </c>
      <c r="E78" s="39" t="s">
        <v>133</v>
      </c>
      <c r="F78" s="39">
        <v>246</v>
      </c>
      <c r="G78" s="39">
        <v>92</v>
      </c>
      <c r="H78" s="39" t="s">
        <v>133</v>
      </c>
      <c r="I78" s="34">
        <v>50</v>
      </c>
      <c r="J78" s="29" t="s">
        <v>133</v>
      </c>
      <c r="K78" s="35">
        <f t="shared" si="8"/>
        <v>834.9201699135784</v>
      </c>
      <c r="L78" s="32" t="s">
        <v>134</v>
      </c>
      <c r="M78" s="32">
        <f>D78/U78*100000</f>
        <v>9.765148186123724</v>
      </c>
      <c r="N78" s="32" t="s">
        <v>134</v>
      </c>
      <c r="O78" s="32">
        <f t="shared" si="10"/>
        <v>600.556613446609</v>
      </c>
      <c r="P78" s="32">
        <f t="shared" si="11"/>
        <v>224.59840828084566</v>
      </c>
      <c r="Q78" s="32">
        <f>I78/U78*100000</f>
        <v>122.06435232654654</v>
      </c>
      <c r="R78" s="32" t="s">
        <v>134</v>
      </c>
      <c r="S78" s="1"/>
      <c r="T78" s="60" t="s">
        <v>69</v>
      </c>
      <c r="U78" s="56">
        <v>40962</v>
      </c>
      <c r="V78" s="42"/>
      <c r="W78" s="42"/>
    </row>
    <row r="79" spans="1:23" ht="22.5" customHeight="1">
      <c r="A79" s="37" t="s">
        <v>125</v>
      </c>
      <c r="B79" s="39" t="s">
        <v>133</v>
      </c>
      <c r="C79" s="39" t="s">
        <v>133</v>
      </c>
      <c r="D79" s="39" t="s">
        <v>133</v>
      </c>
      <c r="E79" s="39" t="s">
        <v>133</v>
      </c>
      <c r="F79" s="39" t="s">
        <v>133</v>
      </c>
      <c r="G79" s="39" t="s">
        <v>133</v>
      </c>
      <c r="H79" s="39" t="s">
        <v>133</v>
      </c>
      <c r="I79" s="34" t="s">
        <v>133</v>
      </c>
      <c r="J79" s="29" t="s">
        <v>133</v>
      </c>
      <c r="K79" s="35" t="s">
        <v>134</v>
      </c>
      <c r="L79" s="32" t="s">
        <v>134</v>
      </c>
      <c r="M79" s="32" t="s">
        <v>139</v>
      </c>
      <c r="N79" s="32" t="s">
        <v>134</v>
      </c>
      <c r="O79" s="32" t="s">
        <v>134</v>
      </c>
      <c r="P79" s="32" t="s">
        <v>134</v>
      </c>
      <c r="Q79" s="32" t="s">
        <v>134</v>
      </c>
      <c r="R79" s="32" t="s">
        <v>134</v>
      </c>
      <c r="S79" s="1"/>
      <c r="T79" s="60" t="s">
        <v>125</v>
      </c>
      <c r="U79" s="56">
        <v>21234</v>
      </c>
      <c r="V79" s="42"/>
      <c r="W79" s="42"/>
    </row>
    <row r="80" spans="1:23" ht="22.5" customHeight="1">
      <c r="A80" s="37" t="s">
        <v>70</v>
      </c>
      <c r="B80" s="39">
        <v>68</v>
      </c>
      <c r="C80" s="39" t="s">
        <v>133</v>
      </c>
      <c r="D80" s="39" t="s">
        <v>133</v>
      </c>
      <c r="E80" s="39" t="s">
        <v>133</v>
      </c>
      <c r="F80" s="39" t="s">
        <v>133</v>
      </c>
      <c r="G80" s="39">
        <v>68</v>
      </c>
      <c r="H80" s="39" t="s">
        <v>133</v>
      </c>
      <c r="I80" s="34" t="s">
        <v>133</v>
      </c>
      <c r="J80" s="29" t="s">
        <v>133</v>
      </c>
      <c r="K80" s="35">
        <f t="shared" si="8"/>
        <v>301.1514614703277</v>
      </c>
      <c r="L80" s="32" t="s">
        <v>134</v>
      </c>
      <c r="M80" s="32" t="s">
        <v>134</v>
      </c>
      <c r="N80" s="32" t="s">
        <v>140</v>
      </c>
      <c r="O80" s="32" t="s">
        <v>134</v>
      </c>
      <c r="P80" s="32">
        <f t="shared" si="11"/>
        <v>301.1514614703277</v>
      </c>
      <c r="Q80" s="32" t="s">
        <v>134</v>
      </c>
      <c r="R80" s="32" t="s">
        <v>134</v>
      </c>
      <c r="S80" s="1"/>
      <c r="T80" s="60" t="s">
        <v>70</v>
      </c>
      <c r="U80" s="62">
        <v>22580</v>
      </c>
      <c r="V80" s="42"/>
      <c r="W80" s="42"/>
    </row>
    <row r="81" spans="1:23" ht="22.5" customHeight="1">
      <c r="A81" s="37" t="s">
        <v>71</v>
      </c>
      <c r="B81" s="39">
        <v>29</v>
      </c>
      <c r="C81" s="39" t="s">
        <v>133</v>
      </c>
      <c r="D81" s="39" t="s">
        <v>133</v>
      </c>
      <c r="E81" s="39" t="s">
        <v>133</v>
      </c>
      <c r="F81" s="39" t="s">
        <v>133</v>
      </c>
      <c r="G81" s="39">
        <v>29</v>
      </c>
      <c r="H81" s="39" t="s">
        <v>133</v>
      </c>
      <c r="I81" s="34" t="s">
        <v>133</v>
      </c>
      <c r="J81" s="29" t="s">
        <v>133</v>
      </c>
      <c r="K81" s="35">
        <f t="shared" si="8"/>
        <v>449.3337465137899</v>
      </c>
      <c r="L81" s="32" t="s">
        <v>134</v>
      </c>
      <c r="M81" s="32" t="s">
        <v>134</v>
      </c>
      <c r="N81" s="32" t="s">
        <v>134</v>
      </c>
      <c r="O81" s="32" t="s">
        <v>134</v>
      </c>
      <c r="P81" s="32">
        <f t="shared" si="11"/>
        <v>449.3337465137899</v>
      </c>
      <c r="Q81" s="32" t="s">
        <v>134</v>
      </c>
      <c r="R81" s="32" t="s">
        <v>134</v>
      </c>
      <c r="S81" s="1"/>
      <c r="T81" s="60" t="s">
        <v>71</v>
      </c>
      <c r="U81" s="62">
        <v>6454</v>
      </c>
      <c r="V81" s="42"/>
      <c r="W81" s="42"/>
    </row>
    <row r="82" spans="1:23" ht="22.5" customHeight="1">
      <c r="A82" s="37" t="s">
        <v>72</v>
      </c>
      <c r="B82" s="39">
        <v>166</v>
      </c>
      <c r="C82" s="39" t="s">
        <v>133</v>
      </c>
      <c r="D82" s="39" t="s">
        <v>133</v>
      </c>
      <c r="E82" s="39" t="s">
        <v>133</v>
      </c>
      <c r="F82" s="39">
        <v>56</v>
      </c>
      <c r="G82" s="39">
        <v>110</v>
      </c>
      <c r="H82" s="39" t="s">
        <v>133</v>
      </c>
      <c r="I82" s="34" t="s">
        <v>133</v>
      </c>
      <c r="J82" s="29" t="s">
        <v>133</v>
      </c>
      <c r="K82" s="35">
        <f t="shared" si="8"/>
        <v>1037.3703287089115</v>
      </c>
      <c r="L82" s="32" t="s">
        <v>134</v>
      </c>
      <c r="M82" s="32" t="s">
        <v>134</v>
      </c>
      <c r="N82" s="32" t="s">
        <v>134</v>
      </c>
      <c r="O82" s="32">
        <f t="shared" si="10"/>
        <v>349.9562554680665</v>
      </c>
      <c r="P82" s="32">
        <f t="shared" si="11"/>
        <v>687.4140732408449</v>
      </c>
      <c r="Q82" s="32" t="s">
        <v>141</v>
      </c>
      <c r="R82" s="32" t="s">
        <v>134</v>
      </c>
      <c r="S82" s="1"/>
      <c r="T82" s="60" t="s">
        <v>72</v>
      </c>
      <c r="U82" s="62">
        <v>16002</v>
      </c>
      <c r="V82" s="42"/>
      <c r="W82" s="42"/>
    </row>
    <row r="83" spans="1:23" ht="22.5" customHeight="1">
      <c r="A83" s="37" t="s">
        <v>73</v>
      </c>
      <c r="B83" s="39">
        <v>80</v>
      </c>
      <c r="C83" s="39" t="s">
        <v>133</v>
      </c>
      <c r="D83" s="39" t="s">
        <v>133</v>
      </c>
      <c r="E83" s="39" t="s">
        <v>133</v>
      </c>
      <c r="F83" s="39">
        <v>48</v>
      </c>
      <c r="G83" s="39">
        <v>32</v>
      </c>
      <c r="H83" s="39" t="s">
        <v>133</v>
      </c>
      <c r="I83" s="34" t="s">
        <v>133</v>
      </c>
      <c r="J83" s="29" t="s">
        <v>133</v>
      </c>
      <c r="K83" s="35">
        <f t="shared" si="8"/>
        <v>527.9134221987593</v>
      </c>
      <c r="L83" s="32" t="s">
        <v>134</v>
      </c>
      <c r="M83" s="32" t="s">
        <v>134</v>
      </c>
      <c r="N83" s="32" t="s">
        <v>142</v>
      </c>
      <c r="O83" s="32">
        <f t="shared" si="10"/>
        <v>316.74805331925563</v>
      </c>
      <c r="P83" s="32">
        <f t="shared" si="11"/>
        <v>211.16536887950377</v>
      </c>
      <c r="Q83" s="32" t="s">
        <v>134</v>
      </c>
      <c r="R83" s="32" t="s">
        <v>134</v>
      </c>
      <c r="S83" s="1"/>
      <c r="T83" s="60" t="s">
        <v>73</v>
      </c>
      <c r="U83" s="62">
        <v>15154</v>
      </c>
      <c r="V83" s="42"/>
      <c r="W83" s="42"/>
    </row>
    <row r="84" spans="1:23" ht="22.5" customHeight="1">
      <c r="A84" s="63" t="s">
        <v>74</v>
      </c>
      <c r="B84" s="39">
        <v>99</v>
      </c>
      <c r="C84" s="39" t="s">
        <v>133</v>
      </c>
      <c r="D84" s="39" t="s">
        <v>133</v>
      </c>
      <c r="E84" s="39" t="s">
        <v>133</v>
      </c>
      <c r="F84" s="39" t="s">
        <v>133</v>
      </c>
      <c r="G84" s="39">
        <v>99</v>
      </c>
      <c r="H84" s="39" t="s">
        <v>133</v>
      </c>
      <c r="I84" s="34">
        <v>19</v>
      </c>
      <c r="J84" s="29" t="s">
        <v>133</v>
      </c>
      <c r="K84" s="35">
        <f t="shared" si="8"/>
        <v>197.55352902440484</v>
      </c>
      <c r="L84" s="32" t="s">
        <v>134</v>
      </c>
      <c r="M84" s="32" t="s">
        <v>134</v>
      </c>
      <c r="N84" s="32" t="s">
        <v>134</v>
      </c>
      <c r="O84" s="32" t="s">
        <v>134</v>
      </c>
      <c r="P84" s="32">
        <f t="shared" si="11"/>
        <v>197.55352902440484</v>
      </c>
      <c r="Q84" s="32">
        <f>I84/U84*100000</f>
        <v>37.914313651148404</v>
      </c>
      <c r="R84" s="32" t="s">
        <v>134</v>
      </c>
      <c r="S84" s="1"/>
      <c r="T84" s="60" t="s">
        <v>74</v>
      </c>
      <c r="U84" s="56">
        <v>50113</v>
      </c>
      <c r="V84" s="42"/>
      <c r="W84" s="42"/>
    </row>
    <row r="85" spans="1:23" ht="22.5" customHeight="1">
      <c r="A85" s="63" t="s">
        <v>75</v>
      </c>
      <c r="B85" s="39">
        <v>199</v>
      </c>
      <c r="C85" s="39" t="s">
        <v>133</v>
      </c>
      <c r="D85" s="39" t="s">
        <v>133</v>
      </c>
      <c r="E85" s="39" t="s">
        <v>133</v>
      </c>
      <c r="F85" s="39">
        <v>100</v>
      </c>
      <c r="G85" s="39">
        <v>99</v>
      </c>
      <c r="H85" s="39" t="s">
        <v>133</v>
      </c>
      <c r="I85" s="34" t="s">
        <v>133</v>
      </c>
      <c r="J85" s="29" t="s">
        <v>133</v>
      </c>
      <c r="K85" s="35">
        <f t="shared" si="8"/>
        <v>1105.3099311264164</v>
      </c>
      <c r="L85" s="32" t="s">
        <v>134</v>
      </c>
      <c r="M85" s="32" t="s">
        <v>134</v>
      </c>
      <c r="N85" s="32" t="s">
        <v>134</v>
      </c>
      <c r="O85" s="32">
        <f t="shared" si="10"/>
        <v>555.4321261941791</v>
      </c>
      <c r="P85" s="32">
        <f t="shared" si="11"/>
        <v>549.8778049322373</v>
      </c>
      <c r="Q85" s="32" t="s">
        <v>134</v>
      </c>
      <c r="R85" s="32" t="s">
        <v>134</v>
      </c>
      <c r="S85" s="1"/>
      <c r="T85" s="60" t="s">
        <v>75</v>
      </c>
      <c r="U85" s="56">
        <v>18004</v>
      </c>
      <c r="V85" s="42"/>
      <c r="W85" s="42"/>
    </row>
    <row r="86" spans="1:23" ht="22.5" customHeight="1">
      <c r="A86" s="37" t="s">
        <v>76</v>
      </c>
      <c r="B86" s="39">
        <v>253</v>
      </c>
      <c r="C86" s="39" t="s">
        <v>133</v>
      </c>
      <c r="D86" s="39">
        <v>4</v>
      </c>
      <c r="E86" s="39" t="s">
        <v>133</v>
      </c>
      <c r="F86" s="39">
        <v>99</v>
      </c>
      <c r="G86" s="39">
        <v>150</v>
      </c>
      <c r="H86" s="39" t="s">
        <v>133</v>
      </c>
      <c r="I86" s="34" t="s">
        <v>133</v>
      </c>
      <c r="J86" s="29" t="s">
        <v>133</v>
      </c>
      <c r="K86" s="35">
        <f aca="true" t="shared" si="16" ref="K86:K96">B86/U86*100000</f>
        <v>3194.4444444444443</v>
      </c>
      <c r="L86" s="32" t="s">
        <v>134</v>
      </c>
      <c r="M86" s="32">
        <f>D86/U86*100000</f>
        <v>50.505050505050505</v>
      </c>
      <c r="N86" s="32" t="s">
        <v>134</v>
      </c>
      <c r="O86" s="32">
        <f>F86/U86*100000</f>
        <v>1250</v>
      </c>
      <c r="P86" s="32">
        <f>G86/U86*100000</f>
        <v>1893.939393939394</v>
      </c>
      <c r="Q86" s="32" t="s">
        <v>134</v>
      </c>
      <c r="R86" s="32" t="s">
        <v>134</v>
      </c>
      <c r="S86" s="1"/>
      <c r="T86" s="60" t="s">
        <v>76</v>
      </c>
      <c r="U86" s="56">
        <v>7920</v>
      </c>
      <c r="V86" s="42"/>
      <c r="W86" s="42"/>
    </row>
    <row r="87" spans="1:23" ht="22.5" customHeight="1">
      <c r="A87" s="37" t="s">
        <v>77</v>
      </c>
      <c r="B87" s="39">
        <v>100</v>
      </c>
      <c r="C87" s="39" t="s">
        <v>133</v>
      </c>
      <c r="D87" s="39" t="s">
        <v>133</v>
      </c>
      <c r="E87" s="39" t="s">
        <v>133</v>
      </c>
      <c r="F87" s="39">
        <v>45</v>
      </c>
      <c r="G87" s="39">
        <v>55</v>
      </c>
      <c r="H87" s="39" t="s">
        <v>133</v>
      </c>
      <c r="I87" s="34" t="s">
        <v>133</v>
      </c>
      <c r="J87" s="29" t="s">
        <v>133</v>
      </c>
      <c r="K87" s="35">
        <f t="shared" si="16"/>
        <v>405.2684903748734</v>
      </c>
      <c r="L87" s="32" t="s">
        <v>134</v>
      </c>
      <c r="M87" s="32" t="s">
        <v>134</v>
      </c>
      <c r="N87" s="32" t="s">
        <v>134</v>
      </c>
      <c r="O87" s="32">
        <f>F87/U87*100000</f>
        <v>182.370820668693</v>
      </c>
      <c r="P87" s="32">
        <f>G87/U87*100000</f>
        <v>222.89766970618035</v>
      </c>
      <c r="Q87" s="32" t="s">
        <v>134</v>
      </c>
      <c r="R87" s="32" t="s">
        <v>134</v>
      </c>
      <c r="S87" s="1"/>
      <c r="T87" s="60" t="s">
        <v>77</v>
      </c>
      <c r="U87" s="56">
        <v>24675</v>
      </c>
      <c r="V87" s="42"/>
      <c r="W87" s="42"/>
    </row>
    <row r="88" spans="1:23" ht="22.5" customHeight="1">
      <c r="A88" s="37" t="s">
        <v>78</v>
      </c>
      <c r="B88" s="39" t="s">
        <v>133</v>
      </c>
      <c r="C88" s="39" t="s">
        <v>133</v>
      </c>
      <c r="D88" s="39" t="s">
        <v>133</v>
      </c>
      <c r="E88" s="39" t="s">
        <v>133</v>
      </c>
      <c r="F88" s="39" t="s">
        <v>133</v>
      </c>
      <c r="G88" s="39" t="s">
        <v>133</v>
      </c>
      <c r="H88" s="39" t="s">
        <v>133</v>
      </c>
      <c r="I88" s="34" t="s">
        <v>133</v>
      </c>
      <c r="J88" s="29" t="s">
        <v>133</v>
      </c>
      <c r="K88" s="35" t="s">
        <v>134</v>
      </c>
      <c r="L88" s="32" t="s">
        <v>134</v>
      </c>
      <c r="M88" s="32" t="s">
        <v>134</v>
      </c>
      <c r="N88" s="32" t="s">
        <v>134</v>
      </c>
      <c r="O88" s="32" t="s">
        <v>134</v>
      </c>
      <c r="P88" s="32" t="s">
        <v>134</v>
      </c>
      <c r="Q88" s="32" t="s">
        <v>134</v>
      </c>
      <c r="R88" s="32" t="s">
        <v>134</v>
      </c>
      <c r="S88" s="1"/>
      <c r="T88" s="60" t="s">
        <v>78</v>
      </c>
      <c r="U88" s="56">
        <v>12034</v>
      </c>
      <c r="V88" s="42"/>
      <c r="W88" s="42"/>
    </row>
    <row r="89" spans="1:23" ht="22.5" customHeight="1">
      <c r="A89" s="37" t="s">
        <v>79</v>
      </c>
      <c r="B89" s="39" t="s">
        <v>133</v>
      </c>
      <c r="C89" s="39" t="s">
        <v>133</v>
      </c>
      <c r="D89" s="39" t="s">
        <v>133</v>
      </c>
      <c r="E89" s="39" t="s">
        <v>133</v>
      </c>
      <c r="F89" s="39" t="s">
        <v>133</v>
      </c>
      <c r="G89" s="39" t="s">
        <v>133</v>
      </c>
      <c r="H89" s="39" t="s">
        <v>133</v>
      </c>
      <c r="I89" s="34" t="s">
        <v>133</v>
      </c>
      <c r="J89" s="29" t="s">
        <v>133</v>
      </c>
      <c r="K89" s="35" t="s">
        <v>134</v>
      </c>
      <c r="L89" s="32" t="s">
        <v>134</v>
      </c>
      <c r="M89" s="32" t="s">
        <v>134</v>
      </c>
      <c r="N89" s="32" t="s">
        <v>134</v>
      </c>
      <c r="O89" s="32" t="s">
        <v>134</v>
      </c>
      <c r="P89" s="32" t="s">
        <v>134</v>
      </c>
      <c r="Q89" s="32" t="s">
        <v>134</v>
      </c>
      <c r="R89" s="32" t="s">
        <v>134</v>
      </c>
      <c r="S89" s="1"/>
      <c r="T89" s="60" t="s">
        <v>79</v>
      </c>
      <c r="U89" s="56">
        <v>7340</v>
      </c>
      <c r="V89" s="42"/>
      <c r="W89" s="42"/>
    </row>
    <row r="90" spans="1:23" ht="22.5" customHeight="1">
      <c r="A90" s="37" t="s">
        <v>80</v>
      </c>
      <c r="B90" s="39" t="s">
        <v>133</v>
      </c>
      <c r="C90" s="39" t="s">
        <v>133</v>
      </c>
      <c r="D90" s="39" t="s">
        <v>133</v>
      </c>
      <c r="E90" s="39" t="s">
        <v>133</v>
      </c>
      <c r="F90" s="39" t="s">
        <v>133</v>
      </c>
      <c r="G90" s="39" t="s">
        <v>133</v>
      </c>
      <c r="H90" s="39" t="s">
        <v>133</v>
      </c>
      <c r="I90" s="34">
        <v>12</v>
      </c>
      <c r="J90" s="29">
        <v>9</v>
      </c>
      <c r="K90" s="35" t="s">
        <v>134</v>
      </c>
      <c r="L90" s="32" t="s">
        <v>134</v>
      </c>
      <c r="M90" s="32" t="s">
        <v>134</v>
      </c>
      <c r="N90" s="32" t="s">
        <v>134</v>
      </c>
      <c r="O90" s="32" t="s">
        <v>134</v>
      </c>
      <c r="P90" s="32" t="s">
        <v>134</v>
      </c>
      <c r="Q90" s="32">
        <f>I90/U90*100000</f>
        <v>81.34490238611713</v>
      </c>
      <c r="R90" s="32">
        <f>J90/U90*100000</f>
        <v>61.00867678958785</v>
      </c>
      <c r="S90" s="1"/>
      <c r="T90" s="60" t="s">
        <v>80</v>
      </c>
      <c r="U90" s="56">
        <v>14752</v>
      </c>
      <c r="V90" s="42"/>
      <c r="W90" s="42"/>
    </row>
    <row r="91" spans="1:23" ht="22.5" customHeight="1">
      <c r="A91" s="37" t="s">
        <v>81</v>
      </c>
      <c r="B91" s="39" t="s">
        <v>133</v>
      </c>
      <c r="C91" s="39" t="s">
        <v>133</v>
      </c>
      <c r="D91" s="39" t="s">
        <v>133</v>
      </c>
      <c r="E91" s="39" t="s">
        <v>133</v>
      </c>
      <c r="F91" s="39" t="s">
        <v>133</v>
      </c>
      <c r="G91" s="39" t="s">
        <v>133</v>
      </c>
      <c r="H91" s="39" t="s">
        <v>133</v>
      </c>
      <c r="I91" s="34" t="s">
        <v>133</v>
      </c>
      <c r="J91" s="29" t="s">
        <v>133</v>
      </c>
      <c r="K91" s="35" t="s">
        <v>134</v>
      </c>
      <c r="L91" s="32" t="s">
        <v>134</v>
      </c>
      <c r="M91" s="32" t="s">
        <v>134</v>
      </c>
      <c r="N91" s="32" t="s">
        <v>134</v>
      </c>
      <c r="O91" s="32" t="s">
        <v>134</v>
      </c>
      <c r="P91" s="32" t="s">
        <v>134</v>
      </c>
      <c r="Q91" s="32" t="s">
        <v>134</v>
      </c>
      <c r="R91" s="32" t="s">
        <v>134</v>
      </c>
      <c r="S91" s="1"/>
      <c r="T91" s="60" t="s">
        <v>81</v>
      </c>
      <c r="U91" s="56">
        <v>12151</v>
      </c>
      <c r="V91" s="42"/>
      <c r="W91" s="42"/>
    </row>
    <row r="92" spans="1:23" ht="22.5" customHeight="1">
      <c r="A92" s="37" t="s">
        <v>82</v>
      </c>
      <c r="B92" s="39">
        <v>227</v>
      </c>
      <c r="C92" s="39" t="s">
        <v>133</v>
      </c>
      <c r="D92" s="39" t="s">
        <v>133</v>
      </c>
      <c r="E92" s="39" t="s">
        <v>133</v>
      </c>
      <c r="F92" s="39">
        <v>180</v>
      </c>
      <c r="G92" s="39">
        <v>47</v>
      </c>
      <c r="H92" s="39" t="s">
        <v>133</v>
      </c>
      <c r="I92" s="34" t="s">
        <v>133</v>
      </c>
      <c r="J92" s="29" t="s">
        <v>133</v>
      </c>
      <c r="K92" s="35">
        <f t="shared" si="16"/>
        <v>2825.140012445551</v>
      </c>
      <c r="L92" s="32" t="s">
        <v>134</v>
      </c>
      <c r="M92" s="32" t="s">
        <v>134</v>
      </c>
      <c r="N92" s="32" t="s">
        <v>134</v>
      </c>
      <c r="O92" s="32">
        <f>F92/U92*100000</f>
        <v>2240.19912881145</v>
      </c>
      <c r="P92" s="32">
        <f>G92/U92*100000</f>
        <v>584.9408836341008</v>
      </c>
      <c r="Q92" s="32" t="s">
        <v>134</v>
      </c>
      <c r="R92" s="32" t="s">
        <v>134</v>
      </c>
      <c r="S92" s="1"/>
      <c r="T92" s="60" t="s">
        <v>82</v>
      </c>
      <c r="U92" s="56">
        <v>8035</v>
      </c>
      <c r="V92" s="42"/>
      <c r="W92" s="42"/>
    </row>
    <row r="93" spans="1:23" ht="22.5" customHeight="1">
      <c r="A93" s="37" t="s">
        <v>83</v>
      </c>
      <c r="B93" s="39" t="s">
        <v>133</v>
      </c>
      <c r="C93" s="39" t="s">
        <v>133</v>
      </c>
      <c r="D93" s="39" t="s">
        <v>133</v>
      </c>
      <c r="E93" s="39" t="s">
        <v>133</v>
      </c>
      <c r="F93" s="39" t="s">
        <v>133</v>
      </c>
      <c r="G93" s="39" t="s">
        <v>133</v>
      </c>
      <c r="H93" s="39" t="s">
        <v>133</v>
      </c>
      <c r="I93" s="34" t="s">
        <v>133</v>
      </c>
      <c r="J93" s="29" t="s">
        <v>133</v>
      </c>
      <c r="K93" s="35" t="s">
        <v>134</v>
      </c>
      <c r="L93" s="32" t="s">
        <v>134</v>
      </c>
      <c r="M93" s="32" t="s">
        <v>134</v>
      </c>
      <c r="N93" s="32" t="s">
        <v>134</v>
      </c>
      <c r="O93" s="32" t="s">
        <v>143</v>
      </c>
      <c r="P93" s="32" t="s">
        <v>134</v>
      </c>
      <c r="Q93" s="32" t="s">
        <v>134</v>
      </c>
      <c r="R93" s="32" t="s">
        <v>134</v>
      </c>
      <c r="S93" s="1"/>
      <c r="T93" s="60" t="s">
        <v>83</v>
      </c>
      <c r="U93" s="56">
        <v>9073</v>
      </c>
      <c r="V93" s="42"/>
      <c r="W93" s="42"/>
    </row>
    <row r="94" spans="1:23" ht="22.5" customHeight="1">
      <c r="A94" s="37" t="s">
        <v>84</v>
      </c>
      <c r="B94" s="39">
        <v>417</v>
      </c>
      <c r="C94" s="39">
        <v>305</v>
      </c>
      <c r="D94" s="39" t="s">
        <v>133</v>
      </c>
      <c r="E94" s="39" t="s">
        <v>133</v>
      </c>
      <c r="F94" s="39">
        <v>112</v>
      </c>
      <c r="G94" s="39" t="s">
        <v>133</v>
      </c>
      <c r="H94" s="39" t="s">
        <v>133</v>
      </c>
      <c r="I94" s="34">
        <v>20</v>
      </c>
      <c r="J94" s="29" t="s">
        <v>133</v>
      </c>
      <c r="K94" s="35">
        <f t="shared" si="16"/>
        <v>3907.7874613438294</v>
      </c>
      <c r="L94" s="32">
        <f>C94/U94*100000</f>
        <v>2858.2138506231845</v>
      </c>
      <c r="M94" s="32" t="s">
        <v>134</v>
      </c>
      <c r="N94" s="32" t="s">
        <v>134</v>
      </c>
      <c r="O94" s="32">
        <f>F94/U94*100000</f>
        <v>1049.5736107206446</v>
      </c>
      <c r="P94" s="32" t="s">
        <v>134</v>
      </c>
      <c r="Q94" s="32">
        <f>I94/U94*100000</f>
        <v>187.42385905725797</v>
      </c>
      <c r="R94" s="32" t="s">
        <v>134</v>
      </c>
      <c r="S94" s="1"/>
      <c r="T94" s="60" t="s">
        <v>84</v>
      </c>
      <c r="U94" s="56">
        <v>10671</v>
      </c>
      <c r="V94" s="42"/>
      <c r="W94" s="42"/>
    </row>
    <row r="95" spans="1:23" ht="22.5" customHeight="1">
      <c r="A95" s="37" t="s">
        <v>85</v>
      </c>
      <c r="B95" s="39" t="s">
        <v>133</v>
      </c>
      <c r="C95" s="39" t="s">
        <v>133</v>
      </c>
      <c r="D95" s="39" t="s">
        <v>133</v>
      </c>
      <c r="E95" s="39" t="s">
        <v>133</v>
      </c>
      <c r="F95" s="39" t="s">
        <v>133</v>
      </c>
      <c r="G95" s="39" t="s">
        <v>133</v>
      </c>
      <c r="H95" s="39" t="s">
        <v>133</v>
      </c>
      <c r="I95" s="34">
        <v>14</v>
      </c>
      <c r="J95" s="29" t="s">
        <v>133</v>
      </c>
      <c r="K95" s="35" t="s">
        <v>134</v>
      </c>
      <c r="L95" s="32" t="s">
        <v>134</v>
      </c>
      <c r="M95" s="32" t="s">
        <v>134</v>
      </c>
      <c r="N95" s="32" t="s">
        <v>134</v>
      </c>
      <c r="O95" s="32" t="s">
        <v>134</v>
      </c>
      <c r="P95" s="32" t="s">
        <v>134</v>
      </c>
      <c r="Q95" s="32">
        <f>I95/U95*100000</f>
        <v>180.9253036960455</v>
      </c>
      <c r="R95" s="32" t="s">
        <v>134</v>
      </c>
      <c r="S95" s="1"/>
      <c r="T95" s="60" t="s">
        <v>85</v>
      </c>
      <c r="U95" s="56">
        <v>7738</v>
      </c>
      <c r="V95" s="42"/>
      <c r="W95" s="42"/>
    </row>
    <row r="96" spans="1:23" ht="22.5" customHeight="1">
      <c r="A96" s="43" t="s">
        <v>86</v>
      </c>
      <c r="B96" s="44">
        <v>71</v>
      </c>
      <c r="C96" s="44" t="s">
        <v>133</v>
      </c>
      <c r="D96" s="44" t="s">
        <v>133</v>
      </c>
      <c r="E96" s="44" t="s">
        <v>133</v>
      </c>
      <c r="F96" s="44" t="s">
        <v>133</v>
      </c>
      <c r="G96" s="44">
        <v>71</v>
      </c>
      <c r="H96" s="44" t="s">
        <v>133</v>
      </c>
      <c r="I96" s="45">
        <v>19</v>
      </c>
      <c r="J96" s="46" t="s">
        <v>133</v>
      </c>
      <c r="K96" s="47">
        <f t="shared" si="16"/>
        <v>793.2960893854748</v>
      </c>
      <c r="L96" s="64" t="s">
        <v>134</v>
      </c>
      <c r="M96" s="48" t="s">
        <v>134</v>
      </c>
      <c r="N96" s="48" t="s">
        <v>134</v>
      </c>
      <c r="O96" s="48" t="s">
        <v>134</v>
      </c>
      <c r="P96" s="48">
        <f>G96/U96*100000</f>
        <v>793.2960893854748</v>
      </c>
      <c r="Q96" s="48">
        <f>I96/U96*100000</f>
        <v>212.2905027932961</v>
      </c>
      <c r="R96" s="48" t="s">
        <v>134</v>
      </c>
      <c r="S96" s="1"/>
      <c r="T96" s="60" t="s">
        <v>86</v>
      </c>
      <c r="U96" s="56">
        <v>8950</v>
      </c>
      <c r="V96" s="42"/>
      <c r="W96" s="42"/>
    </row>
    <row r="97" spans="1:23" ht="13.5">
      <c r="A97" s="1" t="s">
        <v>132</v>
      </c>
      <c r="B97" s="1"/>
      <c r="C97" s="1"/>
      <c r="D97" s="1"/>
      <c r="E97" s="1"/>
      <c r="F97" s="1"/>
      <c r="G97" s="1"/>
      <c r="H97" s="1"/>
      <c r="I97" s="3"/>
      <c r="J97" s="3"/>
      <c r="K97" s="1"/>
      <c r="L97" s="4"/>
      <c r="M97" s="4"/>
      <c r="N97" s="4"/>
      <c r="O97" s="4"/>
      <c r="P97" s="4"/>
      <c r="Q97" s="4"/>
      <c r="R97" s="4"/>
      <c r="S97" s="1"/>
      <c r="T97" s="60"/>
      <c r="U97" s="56"/>
      <c r="V97" s="42"/>
      <c r="W97" s="42"/>
    </row>
    <row r="98" spans="1:23" ht="13.5">
      <c r="A98" s="49" t="s">
        <v>87</v>
      </c>
      <c r="B98" s="1"/>
      <c r="C98" s="1"/>
      <c r="D98" s="1"/>
      <c r="E98" s="1"/>
      <c r="F98" s="1"/>
      <c r="G98" s="1"/>
      <c r="H98" s="1"/>
      <c r="I98" s="3"/>
      <c r="J98" s="3"/>
      <c r="K98" s="1"/>
      <c r="L98" s="4"/>
      <c r="M98" s="4"/>
      <c r="N98" s="4"/>
      <c r="O98" s="4"/>
      <c r="P98" s="4"/>
      <c r="Q98" s="4"/>
      <c r="R98" s="4"/>
      <c r="S98" s="1"/>
      <c r="T98" s="2"/>
      <c r="U98" s="56"/>
      <c r="V98" s="42"/>
      <c r="W98" s="42"/>
    </row>
    <row r="99" spans="1:23" ht="13.5">
      <c r="A99" s="49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1"/>
      <c r="M99" s="51"/>
      <c r="N99" s="51"/>
      <c r="O99" s="52"/>
      <c r="P99" s="4"/>
      <c r="Q99" s="4"/>
      <c r="R99" s="4"/>
      <c r="S99" s="1"/>
      <c r="T99" s="2"/>
      <c r="U99" s="56"/>
      <c r="V99" s="42"/>
      <c r="W99" s="42"/>
    </row>
    <row r="100" spans="1:23" ht="13.5">
      <c r="A100" s="53"/>
      <c r="B100" s="1"/>
      <c r="C100" s="1"/>
      <c r="D100" s="1"/>
      <c r="E100" s="1"/>
      <c r="F100" s="1"/>
      <c r="G100" s="1"/>
      <c r="H100" s="1"/>
      <c r="I100" s="3"/>
      <c r="J100" s="3"/>
      <c r="K100" s="1"/>
      <c r="L100" s="4"/>
      <c r="M100" s="4"/>
      <c r="N100" s="4"/>
      <c r="O100" s="4"/>
      <c r="P100" s="4"/>
      <c r="Q100" s="4"/>
      <c r="R100" s="4"/>
      <c r="S100" s="1"/>
      <c r="T100" s="2"/>
      <c r="U100" s="56"/>
      <c r="V100" s="42"/>
      <c r="W100" s="42"/>
    </row>
  </sheetData>
  <sheetProtection/>
  <mergeCells count="10">
    <mergeCell ref="A1:R1"/>
    <mergeCell ref="B3:I3"/>
    <mergeCell ref="K3:R3"/>
    <mergeCell ref="B5:B6"/>
    <mergeCell ref="H5:H6"/>
    <mergeCell ref="I5:I6"/>
    <mergeCell ref="J5:J6"/>
    <mergeCell ref="K5:K6"/>
    <mergeCell ref="Q5:Q6"/>
    <mergeCell ref="R5:R6"/>
  </mergeCells>
  <printOptions/>
  <pageMargins left="0.52" right="0.4" top="0.62" bottom="0.76" header="0.512" footer="0.512"/>
  <pageSetup horizontalDpi="300" verticalDpi="300" orientation="portrait" paperSize="9" scale="70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千葉県</cp:lastModifiedBy>
  <cp:lastPrinted>2011-06-28T08:20:00Z</cp:lastPrinted>
  <dcterms:created xsi:type="dcterms:W3CDTF">2010-01-08T07:51:44Z</dcterms:created>
  <dcterms:modified xsi:type="dcterms:W3CDTF">2012-08-21T09:49:39Z</dcterms:modified>
  <cp:category/>
  <cp:version/>
  <cp:contentType/>
  <cp:contentStatus/>
</cp:coreProperties>
</file>