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4955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'Sheet1'!$A$1:$V$129</definedName>
  </definedNames>
  <calcPr fullCalcOnLoad="1"/>
</workbook>
</file>

<file path=xl/sharedStrings.xml><?xml version="1.0" encoding="utf-8"?>
<sst xmlns="http://schemas.openxmlformats.org/spreadsheetml/2006/main" count="173" uniqueCount="141">
  <si>
    <t>統計表２　　二次保健医療圏・保健所・市区町村別にみた　　　病床数及び人口１０万対病床数</t>
  </si>
  <si>
    <t>(2-1)</t>
  </si>
  <si>
    <t>平成13年10月1日現在</t>
  </si>
  <si>
    <t>病　　床　　数</t>
  </si>
  <si>
    <t>人口１０万対病床数</t>
  </si>
  <si>
    <t>人口</t>
  </si>
  <si>
    <t>病院</t>
  </si>
  <si>
    <t>（再掲）　地域医療支援</t>
  </si>
  <si>
    <t>一般　　診療所</t>
  </si>
  <si>
    <t>(再掲）　　療養　　　病床</t>
  </si>
  <si>
    <t>精神　　病床</t>
  </si>
  <si>
    <t>感染症　病床</t>
  </si>
  <si>
    <t>結核　　病床</t>
  </si>
  <si>
    <t>療養　　病床</t>
  </si>
  <si>
    <t>一般　　病床</t>
  </si>
  <si>
    <t>経過的旧その他の病床</t>
  </si>
  <si>
    <t>（再掲）　　経過的旧療養型病床群</t>
  </si>
  <si>
    <t>感染症　　病床</t>
  </si>
  <si>
    <t>経過的　旧その他の病床</t>
  </si>
  <si>
    <t>（再掲）　療養　　　病床</t>
  </si>
  <si>
    <t>総      数</t>
  </si>
  <si>
    <t>※945.6</t>
  </si>
  <si>
    <t>※221.3</t>
  </si>
  <si>
    <t>※9.2</t>
  </si>
  <si>
    <t>※95.7</t>
  </si>
  <si>
    <t>（二次保健医療圏）</t>
  </si>
  <si>
    <t>その他の病床等</t>
  </si>
  <si>
    <t>千葉</t>
  </si>
  <si>
    <t>東葛南部</t>
  </si>
  <si>
    <t>東葛北部</t>
  </si>
  <si>
    <t>印旛山武</t>
  </si>
  <si>
    <t>香取海匝</t>
  </si>
  <si>
    <t>夷隅長生市原</t>
  </si>
  <si>
    <t>安房</t>
  </si>
  <si>
    <t>君津</t>
  </si>
  <si>
    <t>（保健所・市町村）</t>
  </si>
  <si>
    <t>千葉市保健所</t>
  </si>
  <si>
    <t>千葉市中央区</t>
  </si>
  <si>
    <t>　　　　花見川区</t>
  </si>
  <si>
    <t>　　　　稲毛区</t>
  </si>
  <si>
    <t>　　　　若葉区</t>
  </si>
  <si>
    <t>　　緑区</t>
  </si>
  <si>
    <t>　　　　美浜区</t>
  </si>
  <si>
    <t>市川保健所</t>
  </si>
  <si>
    <t>市川市</t>
  </si>
  <si>
    <t>浦安市</t>
  </si>
  <si>
    <t>松戸保健所</t>
  </si>
  <si>
    <t>松戸市</t>
  </si>
  <si>
    <t>野田保健所</t>
  </si>
  <si>
    <t>野田市</t>
  </si>
  <si>
    <t>関宿町</t>
  </si>
  <si>
    <t>佐倉保健所</t>
  </si>
  <si>
    <t>成田市</t>
  </si>
  <si>
    <t>佐倉市</t>
  </si>
  <si>
    <t>四街道市</t>
  </si>
  <si>
    <t>八街市</t>
  </si>
  <si>
    <t>印西市</t>
  </si>
  <si>
    <t>白井市</t>
  </si>
  <si>
    <t>酒々井町</t>
  </si>
  <si>
    <t>富里町</t>
  </si>
  <si>
    <t>印旛村</t>
  </si>
  <si>
    <t>本埜村</t>
  </si>
  <si>
    <t>栄町</t>
  </si>
  <si>
    <t>茂原保健所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</si>
  <si>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</si>
  <si>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</si>
  <si>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</si>
  <si>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</si>
  <si>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</si>
  <si>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</si>
  <si>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</si>
  <si>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勝浦保健所</t>
  </si>
  <si>
    <t>勝浦市</t>
  </si>
  <si>
    <t>大多喜町</t>
  </si>
  <si>
    <t>夷隅町</t>
  </si>
  <si>
    <t>御宿町</t>
  </si>
  <si>
    <t>大原町</t>
  </si>
  <si>
    <t>岬町</t>
  </si>
  <si>
    <t>市原保健所</t>
  </si>
  <si>
    <t>市原市</t>
  </si>
  <si>
    <t>(2-2)</t>
  </si>
  <si>
    <t>木更津保健所</t>
  </si>
  <si>
    <t>木更津市</t>
  </si>
  <si>
    <t>君津市</t>
  </si>
  <si>
    <t>富津市</t>
  </si>
  <si>
    <t>袖ヶ浦市</t>
  </si>
  <si>
    <t>船橋保健所</t>
  </si>
  <si>
    <t>船橋市</t>
  </si>
  <si>
    <t>鎌ヶ谷市</t>
  </si>
  <si>
    <t>柏保健所</t>
  </si>
  <si>
    <t>柏市</t>
  </si>
  <si>
    <t>流山市</t>
  </si>
  <si>
    <t>我孫子市</t>
  </si>
  <si>
    <t>沼南町</t>
  </si>
  <si>
    <t>習志野保健所</t>
  </si>
  <si>
    <t>習志野市</t>
  </si>
  <si>
    <t>八千代市</t>
  </si>
  <si>
    <t>香取保健所</t>
  </si>
  <si>
    <t>佐原市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</si>
  <si>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</si>
  <si>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</si>
  <si>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</si>
  <si>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</si>
  <si>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</si>
  <si>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</si>
  <si>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</si>
  <si>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</si>
  <si>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</si>
  <si>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海匝保健所</t>
  </si>
  <si>
    <t>銚子市</t>
  </si>
  <si>
    <t>八日市場市</t>
  </si>
  <si>
    <t>旭市</t>
  </si>
  <si>
    <t>海上町</t>
  </si>
  <si>
    <t>飯岡町</t>
  </si>
  <si>
    <t>光町</t>
  </si>
  <si>
    <t>野栄町</t>
  </si>
  <si>
    <t>山武保健所</t>
  </si>
  <si>
    <t>東金市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</si>
  <si>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</si>
  <si>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</si>
  <si>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</si>
  <si>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</si>
  <si>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</si>
  <si>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</si>
  <si>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</si>
  <si>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</si>
  <si>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安房保健所</t>
  </si>
  <si>
    <t>館山市</t>
  </si>
  <si>
    <t>鴨川市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</si>
  <si>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</si>
  <si>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</si>
  <si>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</si>
  <si>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</si>
  <si>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</si>
  <si>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</si>
  <si>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</si>
  <si>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</si>
  <si>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</si>
  <si>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注１）人口10万対比率算出のために用いた人口は、県総数のうち※印の４箇所は総務省統計局発表「平成13年10月1日現在総務省</t>
  </si>
  <si>
    <t>　　　推計人口」であり、その他の県総数、二次保健医療圏、保健所及び市区町村別は県企画部統計課「平成13年10月1日千葉県</t>
  </si>
  <si>
    <t>　　　毎月常住人口」である。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</si>
</sst>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;&quot;-&quot;"/>
    <numFmt numFmtId="177" formatCode="#,##0;\-#,##0;&quot;-&quot;"/>
    <numFmt numFmtId="178" formatCode="0.0"/>
  </numFmts>
  <fonts count="10">
    <font>
      <sz val="11"/>
      <name val="ＭＳ Ｐゴシック"/>
      <family val="0"/>
    </font>
    <font>
      <sz val="12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ＪＳ明朝"/>
      <family val="1"/>
    </font>
    <font>
      <sz val="10"/>
      <name val="ＪＳ明朝"/>
      <family val="1"/>
    </font>
    <font>
      <sz val="9"/>
      <name val="ＪＳ明朝"/>
      <family val="1"/>
    </font>
    <font>
      <b/>
      <sz val="11"/>
      <name val="ＭＳ Ｐゴシック"/>
      <family val="0"/>
    </font>
    <font>
      <sz val="10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 horizontal="center"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77" fontId="0" fillId="0" borderId="3" xfId="0" applyNumberFormat="1" applyFont="1" applyBorder="1" applyAlignment="1">
      <alignment/>
    </xf>
    <xf numFmtId="177" fontId="0" fillId="0" borderId="14" xfId="0" applyNumberFormat="1" applyFont="1" applyBorder="1" applyAlignment="1">
      <alignment/>
    </xf>
    <xf numFmtId="177" fontId="0" fillId="0" borderId="15" xfId="0" applyNumberFormat="1" applyFont="1" applyBorder="1" applyAlignment="1">
      <alignment/>
    </xf>
    <xf numFmtId="176" fontId="0" fillId="0" borderId="16" xfId="0" applyNumberFormat="1" applyFont="1" applyBorder="1" applyAlignment="1">
      <alignment horizontal="right"/>
    </xf>
    <xf numFmtId="176" fontId="0" fillId="0" borderId="3" xfId="0" applyNumberFormat="1" applyFont="1" applyBorder="1" applyAlignment="1">
      <alignment horizontal="right"/>
    </xf>
    <xf numFmtId="176" fontId="0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3" xfId="0" applyBorder="1" applyAlignment="1">
      <alignment/>
    </xf>
    <xf numFmtId="177" fontId="3" fillId="0" borderId="3" xfId="0" applyNumberFormat="1" applyFont="1" applyBorder="1" applyAlignment="1">
      <alignment/>
    </xf>
    <xf numFmtId="177" fontId="3" fillId="0" borderId="14" xfId="0" applyNumberFormat="1" applyFont="1" applyBorder="1" applyAlignment="1">
      <alignment/>
    </xf>
    <xf numFmtId="177" fontId="3" fillId="0" borderId="15" xfId="0" applyNumberFormat="1" applyFont="1" applyBorder="1" applyAlignment="1">
      <alignment/>
    </xf>
    <xf numFmtId="176" fontId="3" fillId="0" borderId="16" xfId="0" applyNumberFormat="1" applyFont="1" applyBorder="1" applyAlignment="1">
      <alignment/>
    </xf>
    <xf numFmtId="176" fontId="3" fillId="0" borderId="3" xfId="0" applyNumberFormat="1" applyFont="1" applyBorder="1" applyAlignment="1">
      <alignment/>
    </xf>
    <xf numFmtId="0" fontId="8" fillId="0" borderId="3" xfId="0" applyFont="1" applyBorder="1" applyAlignment="1">
      <alignment horizontal="distributed"/>
    </xf>
    <xf numFmtId="0" fontId="3" fillId="0" borderId="3" xfId="0" applyFont="1" applyBorder="1" applyAlignment="1">
      <alignment horizontal="distributed"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0" fillId="0" borderId="3" xfId="0" applyFont="1" applyBorder="1" applyAlignment="1">
      <alignment horizontal="distributed"/>
    </xf>
    <xf numFmtId="176" fontId="0" fillId="0" borderId="16" xfId="0" applyNumberFormat="1" applyFont="1" applyBorder="1" applyAlignment="1">
      <alignment/>
    </xf>
    <xf numFmtId="0" fontId="3" fillId="0" borderId="12" xfId="0" applyFont="1" applyBorder="1" applyAlignment="1">
      <alignment horizontal="distributed"/>
    </xf>
    <xf numFmtId="177" fontId="3" fillId="0" borderId="12" xfId="0" applyNumberFormat="1" applyFont="1" applyBorder="1" applyAlignment="1">
      <alignment/>
    </xf>
    <xf numFmtId="177" fontId="3" fillId="0" borderId="17" xfId="0" applyNumberFormat="1" applyFont="1" applyBorder="1" applyAlignment="1">
      <alignment/>
    </xf>
    <xf numFmtId="177" fontId="3" fillId="0" borderId="18" xfId="0" applyNumberFormat="1" applyFont="1" applyBorder="1" applyAlignment="1">
      <alignment/>
    </xf>
    <xf numFmtId="176" fontId="3" fillId="0" borderId="19" xfId="0" applyNumberFormat="1" applyFont="1" applyBorder="1" applyAlignment="1">
      <alignment/>
    </xf>
    <xf numFmtId="176" fontId="3" fillId="0" borderId="12" xfId="0" applyNumberFormat="1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5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/>
    </xf>
    <xf numFmtId="177" fontId="0" fillId="0" borderId="4" xfId="0" applyNumberFormat="1" applyFont="1" applyBorder="1" applyAlignment="1">
      <alignment/>
    </xf>
    <xf numFmtId="177" fontId="0" fillId="0" borderId="2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distributed"/>
    </xf>
    <xf numFmtId="0" fontId="4" fillId="0" borderId="2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1"/>
  <sheetViews>
    <sheetView tabSelected="1" workbookViewId="0" topLeftCell="A1">
      <selection activeCell="D7" sqref="D7"/>
    </sheetView>
  </sheetViews>
  <sheetFormatPr defaultColWidth="9.00390625" defaultRowHeight="13.5"/>
  <cols>
    <col min="1" max="1" width="16.00390625" style="0" customWidth="1"/>
    <col min="2" max="2" width="8.625" style="0" customWidth="1"/>
    <col min="3" max="22" width="7.625" style="0" customWidth="1"/>
    <col min="24" max="24" width="9.75390625" style="0" bestFit="1" customWidth="1"/>
  </cols>
  <sheetData>
    <row r="1" spans="1:22" ht="14.2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21" ht="13.5">
      <c r="A2" s="1" t="s">
        <v>1</v>
      </c>
      <c r="U2" s="2" t="s">
        <v>2</v>
      </c>
    </row>
    <row r="3" spans="1:24" ht="13.5">
      <c r="A3" s="3"/>
      <c r="B3" s="65" t="s">
        <v>3</v>
      </c>
      <c r="C3" s="66"/>
      <c r="D3" s="66"/>
      <c r="E3" s="66"/>
      <c r="F3" s="66"/>
      <c r="G3" s="66"/>
      <c r="H3" s="66"/>
      <c r="I3" s="66"/>
      <c r="J3" s="66"/>
      <c r="K3" s="66"/>
      <c r="L3" s="4"/>
      <c r="M3" s="67" t="s">
        <v>4</v>
      </c>
      <c r="N3" s="66"/>
      <c r="O3" s="66"/>
      <c r="P3" s="68"/>
      <c r="Q3" s="68"/>
      <c r="R3" s="68"/>
      <c r="S3" s="68"/>
      <c r="T3" s="68"/>
      <c r="U3" s="68"/>
      <c r="V3" s="69"/>
      <c r="X3" t="s">
        <v>5</v>
      </c>
    </row>
    <row r="4" spans="1:22" ht="13.5">
      <c r="A4" s="5"/>
      <c r="B4" s="6"/>
      <c r="C4" s="7"/>
      <c r="D4" s="7"/>
      <c r="E4" s="7"/>
      <c r="F4" s="8"/>
      <c r="G4" s="9"/>
      <c r="H4" s="10"/>
      <c r="I4" s="10"/>
      <c r="J4" s="11"/>
      <c r="K4" s="6"/>
      <c r="L4" s="12"/>
      <c r="M4" s="13"/>
      <c r="N4" s="7"/>
      <c r="O4" s="7"/>
      <c r="P4" s="7"/>
      <c r="Q4" s="7"/>
      <c r="R4" s="10"/>
      <c r="S4" s="9"/>
      <c r="T4" s="9"/>
      <c r="U4" s="9"/>
      <c r="V4" s="14"/>
    </row>
    <row r="5" spans="1:22" ht="13.5">
      <c r="A5" s="5"/>
      <c r="B5" s="70" t="s">
        <v>6</v>
      </c>
      <c r="C5" s="15"/>
      <c r="D5" s="16"/>
      <c r="E5" s="15"/>
      <c r="F5" s="6"/>
      <c r="G5" s="15"/>
      <c r="H5" s="17"/>
      <c r="I5" s="18"/>
      <c r="J5" s="71" t="s">
        <v>7</v>
      </c>
      <c r="K5" s="73" t="s">
        <v>8</v>
      </c>
      <c r="L5" s="75" t="s">
        <v>9</v>
      </c>
      <c r="M5" s="77" t="s">
        <v>6</v>
      </c>
      <c r="N5" s="15"/>
      <c r="O5" s="15"/>
      <c r="P5" s="15"/>
      <c r="Q5" s="15"/>
      <c r="R5" s="15"/>
      <c r="S5" s="17"/>
      <c r="T5" s="18"/>
      <c r="U5" s="19"/>
      <c r="V5" s="14"/>
    </row>
    <row r="6" spans="1:22" ht="45">
      <c r="A6" s="20"/>
      <c r="B6" s="80"/>
      <c r="C6" s="21" t="s">
        <v>10</v>
      </c>
      <c r="D6" s="22" t="s">
        <v>11</v>
      </c>
      <c r="E6" s="21" t="s">
        <v>12</v>
      </c>
      <c r="F6" s="21" t="s">
        <v>13</v>
      </c>
      <c r="G6" s="21" t="s">
        <v>14</v>
      </c>
      <c r="H6" s="22" t="s">
        <v>15</v>
      </c>
      <c r="I6" s="23" t="s">
        <v>16</v>
      </c>
      <c r="J6" s="72"/>
      <c r="K6" s="74"/>
      <c r="L6" s="76"/>
      <c r="M6" s="78"/>
      <c r="N6" s="21" t="s">
        <v>10</v>
      </c>
      <c r="O6" s="22" t="s">
        <v>17</v>
      </c>
      <c r="P6" s="21" t="s">
        <v>12</v>
      </c>
      <c r="Q6" s="21" t="s">
        <v>13</v>
      </c>
      <c r="R6" s="21" t="s">
        <v>14</v>
      </c>
      <c r="S6" s="22" t="s">
        <v>18</v>
      </c>
      <c r="T6" s="23" t="s">
        <v>16</v>
      </c>
      <c r="U6" s="21" t="s">
        <v>8</v>
      </c>
      <c r="V6" s="24" t="s">
        <v>19</v>
      </c>
    </row>
    <row r="7" spans="1:28" ht="13.5">
      <c r="A7" s="25" t="s">
        <v>20</v>
      </c>
      <c r="B7" s="26">
        <f>SUM(B10:B17)</f>
        <v>56431</v>
      </c>
      <c r="C7" s="26">
        <f aca="true" t="shared" si="0" ref="C7:L7">SUM(C10:C17)</f>
        <v>13207</v>
      </c>
      <c r="D7" s="26">
        <f t="shared" si="0"/>
        <v>64</v>
      </c>
      <c r="E7" s="26">
        <f t="shared" si="0"/>
        <v>549</v>
      </c>
      <c r="F7" s="26">
        <f t="shared" si="0"/>
        <v>699</v>
      </c>
      <c r="G7" s="26">
        <f t="shared" si="0"/>
        <v>2103</v>
      </c>
      <c r="H7" s="26">
        <f t="shared" si="0"/>
        <v>39809</v>
      </c>
      <c r="I7" s="26">
        <f>SUM(I10:I17)</f>
        <v>7364</v>
      </c>
      <c r="J7" s="26">
        <f>SUM(J10:J17)</f>
        <v>149</v>
      </c>
      <c r="K7" s="27">
        <f t="shared" si="0"/>
        <v>5709</v>
      </c>
      <c r="L7" s="28">
        <f t="shared" si="0"/>
        <v>333</v>
      </c>
      <c r="M7" s="29" t="s">
        <v>21</v>
      </c>
      <c r="N7" s="30" t="s">
        <v>22</v>
      </c>
      <c r="O7" s="31">
        <f>D7/X7*100000</f>
        <v>1.0731927517903035</v>
      </c>
      <c r="P7" s="30" t="s">
        <v>23</v>
      </c>
      <c r="Q7" s="31">
        <f>F7/X7*100000</f>
        <v>11.721277085959722</v>
      </c>
      <c r="R7" s="31">
        <f>G7/X7*100000</f>
        <v>35.264443078359506</v>
      </c>
      <c r="S7" s="31">
        <f>H7/X7*100000</f>
        <v>667.5426602503155</v>
      </c>
      <c r="T7" s="31">
        <f>I7/X7*100000</f>
        <v>123.48424100287178</v>
      </c>
      <c r="U7" s="30" t="s">
        <v>24</v>
      </c>
      <c r="V7" s="31">
        <f>L7/X7*100000</f>
        <v>5.583956036658923</v>
      </c>
      <c r="W7" s="32"/>
      <c r="X7" s="32">
        <f>SUM(X10:X17)</f>
        <v>5963514</v>
      </c>
      <c r="Y7" s="32"/>
      <c r="Z7" s="32"/>
      <c r="AA7" s="32"/>
      <c r="AB7" s="32"/>
    </row>
    <row r="8" spans="1:22" ht="13.5">
      <c r="A8" s="33"/>
      <c r="B8" s="34"/>
      <c r="C8" s="34"/>
      <c r="D8" s="34"/>
      <c r="E8" s="34"/>
      <c r="F8" s="34"/>
      <c r="G8" s="34"/>
      <c r="H8" s="35"/>
      <c r="I8" s="34"/>
      <c r="J8" s="34"/>
      <c r="K8" s="35"/>
      <c r="L8" s="36"/>
      <c r="M8" s="37"/>
      <c r="N8" s="38"/>
      <c r="O8" s="38"/>
      <c r="P8" s="38"/>
      <c r="Q8" s="38"/>
      <c r="R8" s="38"/>
      <c r="S8" s="38"/>
      <c r="T8" s="38"/>
      <c r="U8" s="38"/>
      <c r="V8" s="38"/>
    </row>
    <row r="9" spans="1:27" ht="13.5">
      <c r="A9" s="39" t="s">
        <v>25</v>
      </c>
      <c r="B9" s="34"/>
      <c r="C9" s="34"/>
      <c r="D9" s="34"/>
      <c r="E9" s="34"/>
      <c r="F9" s="34"/>
      <c r="G9" s="34"/>
      <c r="H9" s="35"/>
      <c r="I9" s="34"/>
      <c r="J9" s="34"/>
      <c r="K9" s="35"/>
      <c r="L9" s="36"/>
      <c r="M9" s="37"/>
      <c r="N9" s="38"/>
      <c r="O9" s="38"/>
      <c r="P9" s="38"/>
      <c r="Q9" s="38"/>
      <c r="R9" s="38"/>
      <c r="S9" s="38"/>
      <c r="T9" s="38"/>
      <c r="U9" s="38"/>
      <c r="V9" s="38"/>
      <c r="AA9" t="s">
        <v>26</v>
      </c>
    </row>
    <row r="10" spans="1:28" ht="13.5">
      <c r="A10" s="40" t="s">
        <v>27</v>
      </c>
      <c r="B10" s="35">
        <f aca="true" t="shared" si="1" ref="B10:L10">B20</f>
        <v>9486</v>
      </c>
      <c r="C10" s="35">
        <f t="shared" si="1"/>
        <v>1688</v>
      </c>
      <c r="D10" s="35">
        <f t="shared" si="1"/>
        <v>6</v>
      </c>
      <c r="E10" s="35">
        <f t="shared" si="1"/>
        <v>300</v>
      </c>
      <c r="F10" s="35">
        <f>F20</f>
        <v>0</v>
      </c>
      <c r="G10" s="35">
        <f t="shared" si="1"/>
        <v>0</v>
      </c>
      <c r="H10" s="35">
        <f t="shared" si="1"/>
        <v>7492</v>
      </c>
      <c r="I10" s="35">
        <f>I20</f>
        <v>1084</v>
      </c>
      <c r="J10" s="35">
        <f>J20</f>
        <v>0</v>
      </c>
      <c r="K10" s="35">
        <f t="shared" si="1"/>
        <v>859</v>
      </c>
      <c r="L10" s="36">
        <f t="shared" si="1"/>
        <v>26</v>
      </c>
      <c r="M10" s="37">
        <f>B10/X10*100000</f>
        <v>1059.1675608440737</v>
      </c>
      <c r="N10" s="38">
        <f>C10/X10*100000</f>
        <v>188.475104649462</v>
      </c>
      <c r="O10" s="38">
        <f>D10/X10*100000</f>
        <v>0.6699352060999834</v>
      </c>
      <c r="P10" s="38">
        <f>E10/X10*100000</f>
        <v>33.49676030499917</v>
      </c>
      <c r="Q10" s="38">
        <f>F10/X10*100000</f>
        <v>0</v>
      </c>
      <c r="R10" s="38">
        <f>G10/X10*100000</f>
        <v>0</v>
      </c>
      <c r="S10" s="38">
        <f>H10/X10*100000</f>
        <v>836.5257606835124</v>
      </c>
      <c r="T10" s="38">
        <f>I10/X10*100000</f>
        <v>121.03496056873034</v>
      </c>
      <c r="U10" s="38">
        <f>K10/X10*100000</f>
        <v>95.91239033998094</v>
      </c>
      <c r="V10" s="38">
        <f>L10/X10*100000</f>
        <v>2.9030525597665946</v>
      </c>
      <c r="X10">
        <f>X20</f>
        <v>895609</v>
      </c>
      <c r="Y10" s="41">
        <f>M10+U10</f>
        <v>1155.0799511840546</v>
      </c>
      <c r="AA10" s="42">
        <f>F10+G10+H10</f>
        <v>7492</v>
      </c>
      <c r="AB10" s="43">
        <f>AA10/X10*100000</f>
        <v>836.5257606835124</v>
      </c>
    </row>
    <row r="11" spans="1:28" ht="13.5">
      <c r="A11" s="40" t="s">
        <v>28</v>
      </c>
      <c r="B11" s="35">
        <f aca="true" t="shared" si="2" ref="B11:L11">B27+B76+B84</f>
        <v>13768</v>
      </c>
      <c r="C11" s="35">
        <f t="shared" si="2"/>
        <v>3887</v>
      </c>
      <c r="D11" s="35">
        <f t="shared" si="2"/>
        <v>8</v>
      </c>
      <c r="E11" s="35">
        <f t="shared" si="2"/>
        <v>88</v>
      </c>
      <c r="F11" s="35">
        <f t="shared" si="2"/>
        <v>0</v>
      </c>
      <c r="G11" s="35">
        <f t="shared" si="2"/>
        <v>72</v>
      </c>
      <c r="H11" s="35">
        <f t="shared" si="2"/>
        <v>9713</v>
      </c>
      <c r="I11" s="35">
        <f t="shared" si="2"/>
        <v>1332</v>
      </c>
      <c r="J11" s="35">
        <f t="shared" si="2"/>
        <v>0</v>
      </c>
      <c r="K11" s="35">
        <f t="shared" si="2"/>
        <v>1087</v>
      </c>
      <c r="L11" s="36">
        <f t="shared" si="2"/>
        <v>27</v>
      </c>
      <c r="M11" s="37">
        <f aca="true" t="shared" si="3" ref="M11:M17">B11/X11*100000</f>
        <v>873.5940833163072</v>
      </c>
      <c r="N11" s="38">
        <f aca="true" t="shared" si="4" ref="N11:N17">C11/X11*100000</f>
        <v>246.63423894904753</v>
      </c>
      <c r="O11" s="38">
        <f aca="true" t="shared" si="5" ref="O11:O17">D11/X11*100000</f>
        <v>0.5076084156399229</v>
      </c>
      <c r="P11" s="38">
        <f aca="true" t="shared" si="6" ref="P11:P17">E11/X11*100000</f>
        <v>5.583692572039151</v>
      </c>
      <c r="Q11" s="38">
        <f aca="true" t="shared" si="7" ref="Q11:Q17">F11/X11*100000</f>
        <v>0</v>
      </c>
      <c r="R11" s="38">
        <f aca="true" t="shared" si="8" ref="R11:R17">G11/X11*100000</f>
        <v>4.568475740759307</v>
      </c>
      <c r="S11" s="38">
        <f aca="true" t="shared" si="9" ref="S11:S17">H11/X11*100000</f>
        <v>616.3000676388214</v>
      </c>
      <c r="T11" s="38">
        <f aca="true" t="shared" si="10" ref="T11:T17">I11/X11*100000</f>
        <v>84.51680120404716</v>
      </c>
      <c r="U11" s="38">
        <f aca="true" t="shared" si="11" ref="U11:U17">K11/X11*100000</f>
        <v>68.97129347507452</v>
      </c>
      <c r="V11" s="38">
        <f aca="true" t="shared" si="12" ref="V11:V17">L11/X11*100000</f>
        <v>1.7131784027847399</v>
      </c>
      <c r="X11">
        <f>X27+X76+X84</f>
        <v>1576018</v>
      </c>
      <c r="Y11" s="41">
        <f aca="true" t="shared" si="13" ref="Y11:Y17">M11+U11</f>
        <v>942.5653767913817</v>
      </c>
      <c r="AA11" s="42">
        <f aca="true" t="shared" si="14" ref="AA11:AA17">F11+G11+H11</f>
        <v>9785</v>
      </c>
      <c r="AB11" s="43">
        <f aca="true" t="shared" si="15" ref="AB11:AB17">AA11/X11*100000</f>
        <v>620.8685433795807</v>
      </c>
    </row>
    <row r="12" spans="1:28" ht="13.5">
      <c r="A12" s="40" t="s">
        <v>29</v>
      </c>
      <c r="B12" s="35">
        <f aca="true" t="shared" si="16" ref="B12:L12">B30+B32+B79</f>
        <v>10680</v>
      </c>
      <c r="C12" s="35">
        <f t="shared" si="16"/>
        <v>2337</v>
      </c>
      <c r="D12" s="35">
        <f t="shared" si="16"/>
        <v>8</v>
      </c>
      <c r="E12" s="35">
        <f t="shared" si="16"/>
        <v>6</v>
      </c>
      <c r="F12" s="35">
        <f t="shared" si="16"/>
        <v>114</v>
      </c>
      <c r="G12" s="35">
        <f t="shared" si="16"/>
        <v>623</v>
      </c>
      <c r="H12" s="35">
        <f t="shared" si="16"/>
        <v>7592</v>
      </c>
      <c r="I12" s="35">
        <f t="shared" si="16"/>
        <v>1540</v>
      </c>
      <c r="J12" s="35">
        <f t="shared" si="16"/>
        <v>0</v>
      </c>
      <c r="K12" s="35">
        <f t="shared" si="16"/>
        <v>872</v>
      </c>
      <c r="L12" s="36">
        <f t="shared" si="16"/>
        <v>66</v>
      </c>
      <c r="M12" s="37">
        <f t="shared" si="3"/>
        <v>838.1545531882833</v>
      </c>
      <c r="N12" s="38">
        <f t="shared" si="4"/>
        <v>183.40516767799798</v>
      </c>
      <c r="O12" s="38">
        <f t="shared" si="5"/>
        <v>0.6278311259837329</v>
      </c>
      <c r="P12" s="38">
        <f t="shared" si="6"/>
        <v>0.47087334448779966</v>
      </c>
      <c r="Q12" s="38">
        <f t="shared" si="7"/>
        <v>8.946593545268193</v>
      </c>
      <c r="R12" s="38">
        <f t="shared" si="8"/>
        <v>48.8923489359832</v>
      </c>
      <c r="S12" s="38">
        <f t="shared" si="9"/>
        <v>595.8117385585625</v>
      </c>
      <c r="T12" s="38">
        <f t="shared" si="10"/>
        <v>120.85749175186858</v>
      </c>
      <c r="U12" s="38">
        <f t="shared" si="11"/>
        <v>68.43359273222688</v>
      </c>
      <c r="V12" s="38">
        <f t="shared" si="12"/>
        <v>5.179606789365796</v>
      </c>
      <c r="X12">
        <f>X30+X32+X79</f>
        <v>1274228</v>
      </c>
      <c r="Y12" s="41">
        <f t="shared" si="13"/>
        <v>906.5881459205102</v>
      </c>
      <c r="AA12" s="42">
        <f t="shared" si="14"/>
        <v>8329</v>
      </c>
      <c r="AB12" s="43">
        <f t="shared" si="15"/>
        <v>653.6506810398139</v>
      </c>
    </row>
    <row r="13" spans="1:28" ht="13.5">
      <c r="A13" s="40" t="s">
        <v>30</v>
      </c>
      <c r="B13" s="35">
        <f aca="true" t="shared" si="17" ref="B13:L13">B35+B106</f>
        <v>7218</v>
      </c>
      <c r="C13" s="35">
        <f t="shared" si="17"/>
        <v>1463</v>
      </c>
      <c r="D13" s="35">
        <f t="shared" si="17"/>
        <v>20</v>
      </c>
      <c r="E13" s="35">
        <f t="shared" si="17"/>
        <v>61</v>
      </c>
      <c r="F13" s="35">
        <f t="shared" si="17"/>
        <v>150</v>
      </c>
      <c r="G13" s="35">
        <f t="shared" si="17"/>
        <v>68</v>
      </c>
      <c r="H13" s="35">
        <f t="shared" si="17"/>
        <v>5456</v>
      </c>
      <c r="I13" s="35">
        <f t="shared" si="17"/>
        <v>706</v>
      </c>
      <c r="J13" s="35">
        <f t="shared" si="17"/>
        <v>0</v>
      </c>
      <c r="K13" s="35">
        <f t="shared" si="17"/>
        <v>925</v>
      </c>
      <c r="L13" s="36">
        <f t="shared" si="17"/>
        <v>63</v>
      </c>
      <c r="M13" s="37">
        <f t="shared" si="3"/>
        <v>835.5472209199353</v>
      </c>
      <c r="N13" s="38">
        <f t="shared" si="4"/>
        <v>169.355165448305</v>
      </c>
      <c r="O13" s="38">
        <f t="shared" si="5"/>
        <v>2.315176561152495</v>
      </c>
      <c r="P13" s="38">
        <f t="shared" si="6"/>
        <v>7.061288511515109</v>
      </c>
      <c r="Q13" s="38">
        <f t="shared" si="7"/>
        <v>17.363824208643713</v>
      </c>
      <c r="R13" s="38">
        <f t="shared" si="8"/>
        <v>7.871600307918483</v>
      </c>
      <c r="S13" s="38">
        <f t="shared" si="9"/>
        <v>631.5801658824006</v>
      </c>
      <c r="T13" s="38">
        <f t="shared" si="10"/>
        <v>81.72573260868306</v>
      </c>
      <c r="U13" s="38">
        <f t="shared" si="11"/>
        <v>107.0769159533029</v>
      </c>
      <c r="V13" s="38">
        <f t="shared" si="12"/>
        <v>7.292806167630359</v>
      </c>
      <c r="X13">
        <f>X35+X106</f>
        <v>863865</v>
      </c>
      <c r="Y13" s="41">
        <f t="shared" si="13"/>
        <v>942.6241368732382</v>
      </c>
      <c r="AA13" s="42">
        <f t="shared" si="14"/>
        <v>5674</v>
      </c>
      <c r="AB13" s="43">
        <f t="shared" si="15"/>
        <v>656.8155903989627</v>
      </c>
    </row>
    <row r="14" spans="1:28" ht="13.5">
      <c r="A14" s="40" t="s">
        <v>31</v>
      </c>
      <c r="B14" s="35">
        <f aca="true" t="shared" si="18" ref="B14:L14">B87+B98</f>
        <v>4564</v>
      </c>
      <c r="C14" s="35">
        <f t="shared" si="18"/>
        <v>1329</v>
      </c>
      <c r="D14" s="35">
        <f t="shared" si="18"/>
        <v>6</v>
      </c>
      <c r="E14" s="35">
        <f t="shared" si="18"/>
        <v>44</v>
      </c>
      <c r="F14" s="35">
        <f>F87+F98</f>
        <v>0</v>
      </c>
      <c r="G14" s="35">
        <f t="shared" si="18"/>
        <v>0</v>
      </c>
      <c r="H14" s="35">
        <f t="shared" si="18"/>
        <v>3185</v>
      </c>
      <c r="I14" s="35">
        <f>I87+I98</f>
        <v>782</v>
      </c>
      <c r="J14" s="35">
        <f>J87+J98</f>
        <v>0</v>
      </c>
      <c r="K14" s="35">
        <f t="shared" si="18"/>
        <v>354</v>
      </c>
      <c r="L14" s="36">
        <f t="shared" si="18"/>
        <v>35</v>
      </c>
      <c r="M14" s="37">
        <f t="shared" si="3"/>
        <v>1278.4098866685713</v>
      </c>
      <c r="N14" s="38">
        <f t="shared" si="4"/>
        <v>372.26265104788155</v>
      </c>
      <c r="O14" s="38">
        <f t="shared" si="5"/>
        <v>1.6806440227895332</v>
      </c>
      <c r="P14" s="38">
        <f t="shared" si="6"/>
        <v>12.32472283378991</v>
      </c>
      <c r="Q14" s="38">
        <f t="shared" si="7"/>
        <v>0</v>
      </c>
      <c r="R14" s="38">
        <f t="shared" si="8"/>
        <v>0</v>
      </c>
      <c r="S14" s="38">
        <f t="shared" si="9"/>
        <v>892.1418687641104</v>
      </c>
      <c r="T14" s="38">
        <f t="shared" si="10"/>
        <v>219.04393763690246</v>
      </c>
      <c r="U14" s="38">
        <f t="shared" si="11"/>
        <v>99.15799734458244</v>
      </c>
      <c r="V14" s="38">
        <f t="shared" si="12"/>
        <v>9.803756799605608</v>
      </c>
      <c r="X14">
        <f>X87+X98</f>
        <v>357006</v>
      </c>
      <c r="Y14" s="41">
        <f t="shared" si="13"/>
        <v>1377.5678840131536</v>
      </c>
      <c r="AA14" s="42">
        <f t="shared" si="14"/>
        <v>3185</v>
      </c>
      <c r="AB14" s="43">
        <f t="shared" si="15"/>
        <v>892.1418687641104</v>
      </c>
    </row>
    <row r="15" spans="1:28" ht="13.5">
      <c r="A15" s="40" t="s">
        <v>32</v>
      </c>
      <c r="B15" s="35">
        <f aca="true" t="shared" si="19" ref="B15:L15">B47+B55+B62</f>
        <v>4918</v>
      </c>
      <c r="C15" s="35">
        <f t="shared" si="19"/>
        <v>1129</v>
      </c>
      <c r="D15" s="35">
        <f t="shared" si="19"/>
        <v>6</v>
      </c>
      <c r="E15" s="35">
        <f t="shared" si="19"/>
        <v>14</v>
      </c>
      <c r="F15" s="35">
        <f>F47+F55+F62</f>
        <v>163</v>
      </c>
      <c r="G15" s="35">
        <f t="shared" si="19"/>
        <v>256</v>
      </c>
      <c r="H15" s="35">
        <f t="shared" si="19"/>
        <v>3350</v>
      </c>
      <c r="I15" s="35">
        <f>I47+I55+I62</f>
        <v>902</v>
      </c>
      <c r="J15" s="35">
        <f>J47+J55+J62</f>
        <v>0</v>
      </c>
      <c r="K15" s="35">
        <f t="shared" si="19"/>
        <v>719</v>
      </c>
      <c r="L15" s="36">
        <f t="shared" si="19"/>
        <v>47</v>
      </c>
      <c r="M15" s="37">
        <f t="shared" si="3"/>
        <v>936.3713041607406</v>
      </c>
      <c r="N15" s="38">
        <f t="shared" si="4"/>
        <v>214.95795087382598</v>
      </c>
      <c r="O15" s="38">
        <f t="shared" si="5"/>
        <v>1.1423806069468163</v>
      </c>
      <c r="P15" s="38">
        <f t="shared" si="6"/>
        <v>2.6655547495425718</v>
      </c>
      <c r="Q15" s="38">
        <f t="shared" si="7"/>
        <v>31.034673155388514</v>
      </c>
      <c r="R15" s="38">
        <f t="shared" si="8"/>
        <v>48.74157256306417</v>
      </c>
      <c r="S15" s="38">
        <f t="shared" si="9"/>
        <v>637.8291722119725</v>
      </c>
      <c r="T15" s="38">
        <f t="shared" si="10"/>
        <v>171.73788457767142</v>
      </c>
      <c r="U15" s="38">
        <f t="shared" si="11"/>
        <v>136.8952760657935</v>
      </c>
      <c r="V15" s="38">
        <f t="shared" si="12"/>
        <v>8.948648087750062</v>
      </c>
      <c r="X15">
        <f>X47+X55+X62</f>
        <v>525219</v>
      </c>
      <c r="Y15" s="41">
        <f t="shared" si="13"/>
        <v>1073.2665802265342</v>
      </c>
      <c r="AA15" s="42">
        <f t="shared" si="14"/>
        <v>3769</v>
      </c>
      <c r="AB15" s="43">
        <f t="shared" si="15"/>
        <v>717.6054179304252</v>
      </c>
    </row>
    <row r="16" spans="1:28" ht="13.5">
      <c r="A16" s="40" t="s">
        <v>33</v>
      </c>
      <c r="B16" s="35">
        <f aca="true" t="shared" si="20" ref="B16:L16">B116</f>
        <v>2890</v>
      </c>
      <c r="C16" s="35">
        <f t="shared" si="20"/>
        <v>816</v>
      </c>
      <c r="D16" s="35">
        <f t="shared" si="20"/>
        <v>4</v>
      </c>
      <c r="E16" s="35">
        <f t="shared" si="20"/>
        <v>0</v>
      </c>
      <c r="F16" s="35">
        <f>F116</f>
        <v>0</v>
      </c>
      <c r="G16" s="35">
        <f t="shared" si="20"/>
        <v>1007</v>
      </c>
      <c r="H16" s="35">
        <f t="shared" si="20"/>
        <v>1063</v>
      </c>
      <c r="I16" s="35">
        <f>I116</f>
        <v>665</v>
      </c>
      <c r="J16" s="35">
        <f>J116</f>
        <v>149</v>
      </c>
      <c r="K16" s="35">
        <f t="shared" si="20"/>
        <v>316</v>
      </c>
      <c r="L16" s="36">
        <f t="shared" si="20"/>
        <v>4</v>
      </c>
      <c r="M16" s="37">
        <f t="shared" si="3"/>
        <v>1983.6911756630607</v>
      </c>
      <c r="N16" s="38">
        <f t="shared" si="4"/>
        <v>560.101037834276</v>
      </c>
      <c r="O16" s="38">
        <f t="shared" si="5"/>
        <v>2.745593322717039</v>
      </c>
      <c r="P16" s="38">
        <f t="shared" si="6"/>
        <v>0</v>
      </c>
      <c r="Q16" s="38">
        <f t="shared" si="7"/>
        <v>0</v>
      </c>
      <c r="R16" s="38">
        <f t="shared" si="8"/>
        <v>691.2031189940146</v>
      </c>
      <c r="S16" s="38">
        <f t="shared" si="9"/>
        <v>729.6414255120532</v>
      </c>
      <c r="T16" s="38">
        <f t="shared" si="10"/>
        <v>456.45488990170776</v>
      </c>
      <c r="U16" s="38">
        <f t="shared" si="11"/>
        <v>216.90187249464608</v>
      </c>
      <c r="V16" s="38">
        <f t="shared" si="12"/>
        <v>2.745593322717039</v>
      </c>
      <c r="X16">
        <f>X116</f>
        <v>145688</v>
      </c>
      <c r="Y16" s="41">
        <f t="shared" si="13"/>
        <v>2200.5930481577066</v>
      </c>
      <c r="AA16" s="42">
        <f t="shared" si="14"/>
        <v>2070</v>
      </c>
      <c r="AB16" s="43">
        <f t="shared" si="15"/>
        <v>1420.8445445060677</v>
      </c>
    </row>
    <row r="17" spans="1:28" ht="13.5">
      <c r="A17" s="40" t="s">
        <v>34</v>
      </c>
      <c r="B17" s="35">
        <f aca="true" t="shared" si="21" ref="B17:L17">B71</f>
        <v>2907</v>
      </c>
      <c r="C17" s="35">
        <f t="shared" si="21"/>
        <v>558</v>
      </c>
      <c r="D17" s="35">
        <f t="shared" si="21"/>
        <v>6</v>
      </c>
      <c r="E17" s="35">
        <f t="shared" si="21"/>
        <v>36</v>
      </c>
      <c r="F17" s="35">
        <f>F71</f>
        <v>272</v>
      </c>
      <c r="G17" s="35">
        <f t="shared" si="21"/>
        <v>77</v>
      </c>
      <c r="H17" s="35">
        <f t="shared" si="21"/>
        <v>1958</v>
      </c>
      <c r="I17" s="35">
        <f>I71</f>
        <v>353</v>
      </c>
      <c r="J17" s="35">
        <f>J71</f>
        <v>0</v>
      </c>
      <c r="K17" s="35">
        <f t="shared" si="21"/>
        <v>577</v>
      </c>
      <c r="L17" s="36">
        <f t="shared" si="21"/>
        <v>65</v>
      </c>
      <c r="M17" s="37">
        <f t="shared" si="3"/>
        <v>892.0434146206744</v>
      </c>
      <c r="N17" s="38">
        <f t="shared" si="4"/>
        <v>171.2281476980861</v>
      </c>
      <c r="O17" s="38">
        <f t="shared" si="5"/>
        <v>1.8411628784740441</v>
      </c>
      <c r="P17" s="38">
        <f t="shared" si="6"/>
        <v>11.046977270844266</v>
      </c>
      <c r="Q17" s="38">
        <f t="shared" si="7"/>
        <v>83.46605049082333</v>
      </c>
      <c r="R17" s="38">
        <f t="shared" si="8"/>
        <v>23.6282569404169</v>
      </c>
      <c r="S17" s="38">
        <f t="shared" si="9"/>
        <v>600.8328193420298</v>
      </c>
      <c r="T17" s="38">
        <f t="shared" si="10"/>
        <v>108.32174935022293</v>
      </c>
      <c r="U17" s="38">
        <f t="shared" si="11"/>
        <v>177.05849681325392</v>
      </c>
      <c r="V17" s="38">
        <f t="shared" si="12"/>
        <v>19.94593118346881</v>
      </c>
      <c r="X17">
        <f>X71</f>
        <v>325881</v>
      </c>
      <c r="Y17" s="41">
        <f t="shared" si="13"/>
        <v>1069.1019114339283</v>
      </c>
      <c r="AA17" s="42">
        <f t="shared" si="14"/>
        <v>2307</v>
      </c>
      <c r="AB17" s="43">
        <f t="shared" si="15"/>
        <v>707.92712677327</v>
      </c>
    </row>
    <row r="18" spans="1:22" ht="13.5">
      <c r="A18" s="33"/>
      <c r="B18" s="34"/>
      <c r="C18" s="34"/>
      <c r="D18" s="34"/>
      <c r="E18" s="34"/>
      <c r="F18" s="34"/>
      <c r="G18" s="34"/>
      <c r="H18" s="35"/>
      <c r="I18" s="34"/>
      <c r="J18" s="34"/>
      <c r="K18" s="35"/>
      <c r="L18" s="36"/>
      <c r="M18" s="37"/>
      <c r="N18" s="38"/>
      <c r="O18" s="38"/>
      <c r="P18" s="38"/>
      <c r="Q18" s="38"/>
      <c r="R18" s="38"/>
      <c r="S18" s="38"/>
      <c r="T18" s="38"/>
      <c r="U18" s="38"/>
      <c r="V18" s="38"/>
    </row>
    <row r="19" spans="1:22" ht="13.5">
      <c r="A19" s="39" t="s">
        <v>35</v>
      </c>
      <c r="B19" s="34"/>
      <c r="C19" s="34"/>
      <c r="D19" s="34"/>
      <c r="E19" s="34"/>
      <c r="F19" s="34"/>
      <c r="G19" s="34"/>
      <c r="H19" s="35"/>
      <c r="I19" s="34"/>
      <c r="J19" s="34"/>
      <c r="K19" s="35"/>
      <c r="L19" s="36"/>
      <c r="M19" s="37"/>
      <c r="N19" s="38"/>
      <c r="O19" s="38"/>
      <c r="P19" s="38"/>
      <c r="Q19" s="38"/>
      <c r="R19" s="38"/>
      <c r="S19" s="38"/>
      <c r="T19" s="38"/>
      <c r="U19" s="38"/>
      <c r="V19" s="38"/>
    </row>
    <row r="20" spans="1:28" ht="13.5">
      <c r="A20" s="44" t="s">
        <v>36</v>
      </c>
      <c r="B20" s="26">
        <f aca="true" t="shared" si="22" ref="B20:L20">SUM(B21:B26)</f>
        <v>9486</v>
      </c>
      <c r="C20" s="26">
        <f t="shared" si="22"/>
        <v>1688</v>
      </c>
      <c r="D20" s="26">
        <f t="shared" si="22"/>
        <v>6</v>
      </c>
      <c r="E20" s="26">
        <f t="shared" si="22"/>
        <v>300</v>
      </c>
      <c r="F20" s="26">
        <f>SUM(F21:F26)</f>
        <v>0</v>
      </c>
      <c r="G20" s="26">
        <f t="shared" si="22"/>
        <v>0</v>
      </c>
      <c r="H20" s="26">
        <f t="shared" si="22"/>
        <v>7492</v>
      </c>
      <c r="I20" s="26">
        <f>SUM(I21:I26)</f>
        <v>1084</v>
      </c>
      <c r="J20" s="26">
        <f>SUM(J21:J26)</f>
        <v>0</v>
      </c>
      <c r="K20" s="27">
        <f t="shared" si="22"/>
        <v>859</v>
      </c>
      <c r="L20" s="28">
        <f t="shared" si="22"/>
        <v>26</v>
      </c>
      <c r="M20" s="45">
        <f aca="true" t="shared" si="23" ref="M20:M63">B20/X20*100000</f>
        <v>1059.1675608440737</v>
      </c>
      <c r="N20" s="31">
        <f aca="true" t="shared" si="24" ref="N20:N63">C20/X20*100000</f>
        <v>188.475104649462</v>
      </c>
      <c r="O20" s="31">
        <f aca="true" t="shared" si="25" ref="O20:O63">D20/X20*100000</f>
        <v>0.6699352060999834</v>
      </c>
      <c r="P20" s="31">
        <f aca="true" t="shared" si="26" ref="P20:P63">E20/X20*100000</f>
        <v>33.49676030499917</v>
      </c>
      <c r="Q20" s="31">
        <f aca="true" t="shared" si="27" ref="Q20:Q63">F20/X20*100000</f>
        <v>0</v>
      </c>
      <c r="R20" s="31">
        <f aca="true" t="shared" si="28" ref="R20:R63">G20/X20*100000</f>
        <v>0</v>
      </c>
      <c r="S20" s="31">
        <f aca="true" t="shared" si="29" ref="S20:S63">H20/X20*100000</f>
        <v>836.5257606835124</v>
      </c>
      <c r="T20" s="31">
        <f aca="true" t="shared" si="30" ref="T20:T63">I20/X20*100000</f>
        <v>121.03496056873034</v>
      </c>
      <c r="U20" s="31">
        <f aca="true" t="shared" si="31" ref="U20:U63">K20/X20*100000</f>
        <v>95.91239033998094</v>
      </c>
      <c r="V20" s="31">
        <f aca="true" t="shared" si="32" ref="V20:V63">L20/X20*100000</f>
        <v>2.9030525597665946</v>
      </c>
      <c r="W20" s="32"/>
      <c r="X20" s="32">
        <f>SUM(X21:X26)</f>
        <v>895609</v>
      </c>
      <c r="Y20" s="32"/>
      <c r="Z20" s="32"/>
      <c r="AA20" s="32"/>
      <c r="AB20" s="32"/>
    </row>
    <row r="21" spans="1:24" ht="13.5">
      <c r="A21" s="40" t="s">
        <v>37</v>
      </c>
      <c r="B21" s="34">
        <f>SUM(C21:H21)</f>
        <v>4792</v>
      </c>
      <c r="C21" s="34">
        <v>879</v>
      </c>
      <c r="D21" s="34">
        <v>6</v>
      </c>
      <c r="E21" s="34">
        <v>300</v>
      </c>
      <c r="F21" s="34">
        <v>0</v>
      </c>
      <c r="G21" s="34">
        <v>0</v>
      </c>
      <c r="H21" s="35">
        <v>3607</v>
      </c>
      <c r="I21" s="34">
        <v>156</v>
      </c>
      <c r="J21" s="34">
        <v>0</v>
      </c>
      <c r="K21" s="35">
        <v>151</v>
      </c>
      <c r="L21" s="36">
        <v>0</v>
      </c>
      <c r="M21" s="37">
        <f t="shared" si="23"/>
        <v>2756.3674849872305</v>
      </c>
      <c r="N21" s="38">
        <f t="shared" si="24"/>
        <v>505.60246646572944</v>
      </c>
      <c r="O21" s="38">
        <f t="shared" si="25"/>
        <v>3.4512113751926927</v>
      </c>
      <c r="P21" s="38">
        <f t="shared" si="26"/>
        <v>172.56056875963463</v>
      </c>
      <c r="Q21" s="38">
        <f t="shared" si="27"/>
        <v>0</v>
      </c>
      <c r="R21" s="38">
        <f t="shared" si="28"/>
        <v>0</v>
      </c>
      <c r="S21" s="38">
        <f t="shared" si="29"/>
        <v>2074.7532383866737</v>
      </c>
      <c r="T21" s="38">
        <f t="shared" si="30"/>
        <v>89.73149575501</v>
      </c>
      <c r="U21" s="38">
        <f t="shared" si="31"/>
        <v>86.85548627568276</v>
      </c>
      <c r="V21" s="38">
        <f t="shared" si="32"/>
        <v>0</v>
      </c>
      <c r="X21">
        <v>173852</v>
      </c>
    </row>
    <row r="22" spans="1:24" ht="13.5">
      <c r="A22" s="40" t="s">
        <v>38</v>
      </c>
      <c r="B22" s="34">
        <f aca="true" t="shared" si="33" ref="B22:B63">SUM(C22:H22)</f>
        <v>628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5">
        <v>628</v>
      </c>
      <c r="I22" s="34">
        <v>90</v>
      </c>
      <c r="J22" s="34">
        <v>0</v>
      </c>
      <c r="K22" s="35">
        <v>157</v>
      </c>
      <c r="L22" s="36">
        <v>0</v>
      </c>
      <c r="M22" s="37">
        <f t="shared" si="23"/>
        <v>347.05911610453774</v>
      </c>
      <c r="N22" s="38">
        <f t="shared" si="24"/>
        <v>0</v>
      </c>
      <c r="O22" s="38">
        <f t="shared" si="25"/>
        <v>0</v>
      </c>
      <c r="P22" s="38">
        <f t="shared" si="26"/>
        <v>0</v>
      </c>
      <c r="Q22" s="38">
        <f t="shared" si="27"/>
        <v>0</v>
      </c>
      <c r="R22" s="38">
        <f t="shared" si="28"/>
        <v>0</v>
      </c>
      <c r="S22" s="38">
        <f t="shared" si="29"/>
        <v>347.05911610453774</v>
      </c>
      <c r="T22" s="38">
        <f t="shared" si="30"/>
        <v>49.737771416255406</v>
      </c>
      <c r="U22" s="38">
        <f t="shared" si="31"/>
        <v>86.76477902613443</v>
      </c>
      <c r="V22" s="38">
        <f t="shared" si="32"/>
        <v>0</v>
      </c>
      <c r="X22">
        <v>180949</v>
      </c>
    </row>
    <row r="23" spans="1:24" ht="13.5">
      <c r="A23" s="40" t="s">
        <v>39</v>
      </c>
      <c r="B23" s="34">
        <f t="shared" si="33"/>
        <v>917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5">
        <v>917</v>
      </c>
      <c r="I23" s="34">
        <v>111</v>
      </c>
      <c r="J23" s="34">
        <v>0</v>
      </c>
      <c r="K23" s="35">
        <v>125</v>
      </c>
      <c r="L23" s="36">
        <v>0</v>
      </c>
      <c r="M23" s="37">
        <f t="shared" si="23"/>
        <v>620.6723838016014</v>
      </c>
      <c r="N23" s="38">
        <f t="shared" si="24"/>
        <v>0</v>
      </c>
      <c r="O23" s="38">
        <f t="shared" si="25"/>
        <v>0</v>
      </c>
      <c r="P23" s="38">
        <f t="shared" si="26"/>
        <v>0</v>
      </c>
      <c r="Q23" s="38">
        <f t="shared" si="27"/>
        <v>0</v>
      </c>
      <c r="R23" s="38">
        <f t="shared" si="28"/>
        <v>0</v>
      </c>
      <c r="S23" s="38">
        <f t="shared" si="29"/>
        <v>620.6723838016014</v>
      </c>
      <c r="T23" s="38">
        <f t="shared" si="30"/>
        <v>75.13046303378164</v>
      </c>
      <c r="U23" s="38">
        <f t="shared" si="31"/>
        <v>84.60637729029463</v>
      </c>
      <c r="V23" s="38">
        <f t="shared" si="32"/>
        <v>0</v>
      </c>
      <c r="X23">
        <v>147743</v>
      </c>
    </row>
    <row r="24" spans="1:24" ht="13.5">
      <c r="A24" s="40" t="s">
        <v>40</v>
      </c>
      <c r="B24" s="34">
        <f t="shared" si="33"/>
        <v>1209</v>
      </c>
      <c r="C24" s="34">
        <v>130</v>
      </c>
      <c r="D24" s="34">
        <v>0</v>
      </c>
      <c r="E24" s="34">
        <v>0</v>
      </c>
      <c r="F24" s="34">
        <v>0</v>
      </c>
      <c r="G24" s="34">
        <v>0</v>
      </c>
      <c r="H24" s="35">
        <v>1079</v>
      </c>
      <c r="I24" s="34">
        <v>573</v>
      </c>
      <c r="J24" s="34">
        <v>0</v>
      </c>
      <c r="K24" s="35">
        <v>157</v>
      </c>
      <c r="L24" s="36">
        <v>0</v>
      </c>
      <c r="M24" s="37">
        <f t="shared" si="23"/>
        <v>799.0799674816094</v>
      </c>
      <c r="N24" s="38">
        <f t="shared" si="24"/>
        <v>85.92257714856014</v>
      </c>
      <c r="O24" s="38">
        <f t="shared" si="25"/>
        <v>0</v>
      </c>
      <c r="P24" s="38">
        <f t="shared" si="26"/>
        <v>0</v>
      </c>
      <c r="Q24" s="38">
        <f t="shared" si="27"/>
        <v>0</v>
      </c>
      <c r="R24" s="38">
        <f t="shared" si="28"/>
        <v>0</v>
      </c>
      <c r="S24" s="38">
        <f t="shared" si="29"/>
        <v>713.1573903330492</v>
      </c>
      <c r="T24" s="38">
        <f t="shared" si="30"/>
        <v>378.7202823548074</v>
      </c>
      <c r="U24" s="38">
        <f t="shared" si="31"/>
        <v>103.76803547941493</v>
      </c>
      <c r="V24" s="38">
        <f t="shared" si="32"/>
        <v>0</v>
      </c>
      <c r="X24">
        <v>151299</v>
      </c>
    </row>
    <row r="25" spans="1:24" ht="13.5">
      <c r="A25" s="40" t="s">
        <v>41</v>
      </c>
      <c r="B25" s="34">
        <f t="shared" si="33"/>
        <v>1283</v>
      </c>
      <c r="C25" s="34">
        <v>629</v>
      </c>
      <c r="D25" s="34">
        <v>0</v>
      </c>
      <c r="E25" s="34">
        <v>0</v>
      </c>
      <c r="F25" s="34">
        <v>0</v>
      </c>
      <c r="G25" s="34">
        <v>0</v>
      </c>
      <c r="H25" s="35">
        <v>654</v>
      </c>
      <c r="I25" s="34">
        <v>123</v>
      </c>
      <c r="J25" s="34">
        <v>0</v>
      </c>
      <c r="K25" s="35">
        <v>180</v>
      </c>
      <c r="L25" s="36">
        <v>12</v>
      </c>
      <c r="M25" s="37">
        <f t="shared" si="23"/>
        <v>1226.8354720878197</v>
      </c>
      <c r="N25" s="38">
        <f t="shared" si="24"/>
        <v>601.464935263631</v>
      </c>
      <c r="O25" s="38">
        <f t="shared" si="25"/>
        <v>0</v>
      </c>
      <c r="P25" s="38">
        <f t="shared" si="26"/>
        <v>0</v>
      </c>
      <c r="Q25" s="38">
        <f t="shared" si="27"/>
        <v>0</v>
      </c>
      <c r="R25" s="38">
        <f t="shared" si="28"/>
        <v>0</v>
      </c>
      <c r="S25" s="38">
        <f t="shared" si="29"/>
        <v>625.3705368241887</v>
      </c>
      <c r="T25" s="38">
        <f t="shared" si="30"/>
        <v>117.61555967794374</v>
      </c>
      <c r="U25" s="38">
        <f t="shared" si="31"/>
        <v>172.12033123601523</v>
      </c>
      <c r="V25" s="38">
        <f t="shared" si="32"/>
        <v>11.474688749067681</v>
      </c>
      <c r="X25">
        <v>104578</v>
      </c>
    </row>
    <row r="26" spans="1:24" ht="13.5">
      <c r="A26" s="40" t="s">
        <v>42</v>
      </c>
      <c r="B26" s="34">
        <f t="shared" si="33"/>
        <v>657</v>
      </c>
      <c r="C26" s="34">
        <v>50</v>
      </c>
      <c r="D26" s="34">
        <v>0</v>
      </c>
      <c r="E26" s="34">
        <v>0</v>
      </c>
      <c r="F26" s="34">
        <v>0</v>
      </c>
      <c r="G26" s="34">
        <v>0</v>
      </c>
      <c r="H26" s="35">
        <v>607</v>
      </c>
      <c r="I26" s="34">
        <v>31</v>
      </c>
      <c r="J26" s="34">
        <v>0</v>
      </c>
      <c r="K26" s="35">
        <v>89</v>
      </c>
      <c r="L26" s="36">
        <v>14</v>
      </c>
      <c r="M26" s="37">
        <f t="shared" si="23"/>
        <v>478.9048604834242</v>
      </c>
      <c r="N26" s="38">
        <f t="shared" si="24"/>
        <v>36.44633641426364</v>
      </c>
      <c r="O26" s="38">
        <f t="shared" si="25"/>
        <v>0</v>
      </c>
      <c r="P26" s="38">
        <f t="shared" si="26"/>
        <v>0</v>
      </c>
      <c r="Q26" s="38">
        <f t="shared" si="27"/>
        <v>0</v>
      </c>
      <c r="R26" s="38">
        <f t="shared" si="28"/>
        <v>0</v>
      </c>
      <c r="S26" s="38">
        <f t="shared" si="29"/>
        <v>442.45852406916055</v>
      </c>
      <c r="T26" s="38">
        <f t="shared" si="30"/>
        <v>22.596728576843457</v>
      </c>
      <c r="U26" s="38">
        <f t="shared" si="31"/>
        <v>64.87447881738927</v>
      </c>
      <c r="V26" s="38">
        <f t="shared" si="32"/>
        <v>10.204974195993818</v>
      </c>
      <c r="X26">
        <v>137188</v>
      </c>
    </row>
    <row r="27" spans="1:28" ht="13.5">
      <c r="A27" s="44" t="s">
        <v>43</v>
      </c>
      <c r="B27" s="26">
        <f aca="true" t="shared" si="34" ref="B27:L27">SUM(B28:B29)</f>
        <v>4414</v>
      </c>
      <c r="C27" s="26">
        <f t="shared" si="34"/>
        <v>1025</v>
      </c>
      <c r="D27" s="26">
        <f t="shared" si="34"/>
        <v>4</v>
      </c>
      <c r="E27" s="26">
        <f t="shared" si="34"/>
        <v>88</v>
      </c>
      <c r="F27" s="26">
        <f>SUM(F28:F29)</f>
        <v>0</v>
      </c>
      <c r="G27" s="26">
        <f t="shared" si="34"/>
        <v>0</v>
      </c>
      <c r="H27" s="26">
        <f t="shared" si="34"/>
        <v>3297</v>
      </c>
      <c r="I27" s="26">
        <f>SUM(I28:I29)</f>
        <v>85</v>
      </c>
      <c r="J27" s="26">
        <f>SUM(J28:J29)</f>
        <v>0</v>
      </c>
      <c r="K27" s="27">
        <f t="shared" si="34"/>
        <v>419</v>
      </c>
      <c r="L27" s="28">
        <f t="shared" si="34"/>
        <v>11</v>
      </c>
      <c r="M27" s="45">
        <f t="shared" si="23"/>
        <v>744.7136968944393</v>
      </c>
      <c r="N27" s="31">
        <f t="shared" si="24"/>
        <v>172.93419558604447</v>
      </c>
      <c r="O27" s="31">
        <f t="shared" si="25"/>
        <v>0.674865153506515</v>
      </c>
      <c r="P27" s="31">
        <f t="shared" si="26"/>
        <v>14.847033377143328</v>
      </c>
      <c r="Q27" s="31">
        <f t="shared" si="27"/>
        <v>0</v>
      </c>
      <c r="R27" s="31">
        <f t="shared" si="28"/>
        <v>0</v>
      </c>
      <c r="S27" s="31">
        <f t="shared" si="29"/>
        <v>556.257602777745</v>
      </c>
      <c r="T27" s="31">
        <f t="shared" si="30"/>
        <v>14.340884512013444</v>
      </c>
      <c r="U27" s="31">
        <f t="shared" si="31"/>
        <v>70.69212482980745</v>
      </c>
      <c r="V27" s="31">
        <f t="shared" si="32"/>
        <v>1.855879172142916</v>
      </c>
      <c r="W27" s="32"/>
      <c r="X27" s="32">
        <f>SUM(X28:X29)</f>
        <v>592711</v>
      </c>
      <c r="Y27" s="32"/>
      <c r="Z27" s="32"/>
      <c r="AA27" s="32"/>
      <c r="AB27" s="32"/>
    </row>
    <row r="28" spans="1:24" ht="13.5">
      <c r="A28" s="40" t="s">
        <v>44</v>
      </c>
      <c r="B28" s="34">
        <f t="shared" si="33"/>
        <v>3434</v>
      </c>
      <c r="C28" s="34">
        <v>1025</v>
      </c>
      <c r="D28" s="34">
        <v>0</v>
      </c>
      <c r="E28" s="34">
        <v>88</v>
      </c>
      <c r="F28" s="34">
        <v>0</v>
      </c>
      <c r="G28" s="34">
        <v>0</v>
      </c>
      <c r="H28" s="35">
        <v>2321</v>
      </c>
      <c r="I28" s="34">
        <v>56</v>
      </c>
      <c r="J28" s="34">
        <v>0</v>
      </c>
      <c r="K28" s="35">
        <v>303</v>
      </c>
      <c r="L28" s="36">
        <v>11</v>
      </c>
      <c r="M28" s="37">
        <f t="shared" si="23"/>
        <v>754.9608888927974</v>
      </c>
      <c r="N28" s="38">
        <f t="shared" si="24"/>
        <v>225.34505274173478</v>
      </c>
      <c r="O28" s="38">
        <f t="shared" si="25"/>
        <v>0</v>
      </c>
      <c r="P28" s="38">
        <f t="shared" si="26"/>
        <v>19.346697210997718</v>
      </c>
      <c r="Q28" s="38">
        <f t="shared" si="27"/>
        <v>0</v>
      </c>
      <c r="R28" s="38">
        <f t="shared" si="28"/>
        <v>0</v>
      </c>
      <c r="S28" s="38">
        <f t="shared" si="29"/>
        <v>510.26913894006486</v>
      </c>
      <c r="T28" s="38">
        <f t="shared" si="30"/>
        <v>12.311534588816729</v>
      </c>
      <c r="U28" s="38">
        <f t="shared" si="31"/>
        <v>66.61419607877623</v>
      </c>
      <c r="V28" s="38">
        <f t="shared" si="32"/>
        <v>2.4183371513747147</v>
      </c>
      <c r="X28">
        <v>454858</v>
      </c>
    </row>
    <row r="29" spans="1:24" ht="13.5">
      <c r="A29" s="40" t="s">
        <v>45</v>
      </c>
      <c r="B29" s="34">
        <f t="shared" si="33"/>
        <v>980</v>
      </c>
      <c r="C29" s="34">
        <v>0</v>
      </c>
      <c r="D29" s="34">
        <v>4</v>
      </c>
      <c r="E29" s="34">
        <v>0</v>
      </c>
      <c r="F29" s="34">
        <v>0</v>
      </c>
      <c r="G29" s="34">
        <v>0</v>
      </c>
      <c r="H29" s="35">
        <v>976</v>
      </c>
      <c r="I29" s="34">
        <v>29</v>
      </c>
      <c r="J29" s="34">
        <v>0</v>
      </c>
      <c r="K29" s="35">
        <v>116</v>
      </c>
      <c r="L29" s="36">
        <v>0</v>
      </c>
      <c r="M29" s="37">
        <f t="shared" si="23"/>
        <v>710.902192915642</v>
      </c>
      <c r="N29" s="38">
        <f t="shared" si="24"/>
        <v>0</v>
      </c>
      <c r="O29" s="38">
        <f t="shared" si="25"/>
        <v>2.901641603737314</v>
      </c>
      <c r="P29" s="38">
        <f t="shared" si="26"/>
        <v>0</v>
      </c>
      <c r="Q29" s="38">
        <f t="shared" si="27"/>
        <v>0</v>
      </c>
      <c r="R29" s="38">
        <f t="shared" si="28"/>
        <v>0</v>
      </c>
      <c r="S29" s="38">
        <f t="shared" si="29"/>
        <v>708.0005513119047</v>
      </c>
      <c r="T29" s="38">
        <f t="shared" si="30"/>
        <v>21.03690162709553</v>
      </c>
      <c r="U29" s="38">
        <f t="shared" si="31"/>
        <v>84.14760650838213</v>
      </c>
      <c r="V29" s="38">
        <f t="shared" si="32"/>
        <v>0</v>
      </c>
      <c r="X29">
        <v>137853</v>
      </c>
    </row>
    <row r="30" spans="1:28" ht="13.5">
      <c r="A30" s="44" t="s">
        <v>46</v>
      </c>
      <c r="B30" s="26">
        <f aca="true" t="shared" si="35" ref="B30:L30">SUM(B31)</f>
        <v>3347</v>
      </c>
      <c r="C30" s="26">
        <f t="shared" si="35"/>
        <v>370</v>
      </c>
      <c r="D30" s="26">
        <f t="shared" si="35"/>
        <v>8</v>
      </c>
      <c r="E30" s="26">
        <f t="shared" si="35"/>
        <v>0</v>
      </c>
      <c r="F30" s="26">
        <f t="shared" si="35"/>
        <v>114</v>
      </c>
      <c r="G30" s="26">
        <f t="shared" si="35"/>
        <v>623</v>
      </c>
      <c r="H30" s="26">
        <f t="shared" si="35"/>
        <v>2232</v>
      </c>
      <c r="I30" s="26">
        <f t="shared" si="35"/>
        <v>314</v>
      </c>
      <c r="J30" s="26">
        <f t="shared" si="35"/>
        <v>0</v>
      </c>
      <c r="K30" s="27">
        <f t="shared" si="35"/>
        <v>345</v>
      </c>
      <c r="L30" s="28">
        <f t="shared" si="35"/>
        <v>54</v>
      </c>
      <c r="M30" s="45">
        <f t="shared" si="23"/>
        <v>716.4001481173894</v>
      </c>
      <c r="N30" s="31">
        <f t="shared" si="24"/>
        <v>79.19571401357457</v>
      </c>
      <c r="O30" s="31">
        <f t="shared" si="25"/>
        <v>1.7123397624556664</v>
      </c>
      <c r="P30" s="31">
        <f t="shared" si="26"/>
        <v>0</v>
      </c>
      <c r="Q30" s="31">
        <f t="shared" si="27"/>
        <v>24.400841614993247</v>
      </c>
      <c r="R30" s="31">
        <f t="shared" si="28"/>
        <v>133.34845900123503</v>
      </c>
      <c r="S30" s="31">
        <f t="shared" si="29"/>
        <v>477.7427937251309</v>
      </c>
      <c r="T30" s="31">
        <f t="shared" si="30"/>
        <v>67.20933567638491</v>
      </c>
      <c r="U30" s="31">
        <f t="shared" si="31"/>
        <v>73.84465225590061</v>
      </c>
      <c r="V30" s="31">
        <f t="shared" si="32"/>
        <v>11.558293396575747</v>
      </c>
      <c r="W30" s="32"/>
      <c r="X30" s="32">
        <f>SUM(X31)</f>
        <v>467197</v>
      </c>
      <c r="Y30" s="32"/>
      <c r="Z30" s="32"/>
      <c r="AA30" s="32"/>
      <c r="AB30" s="32"/>
    </row>
    <row r="31" spans="1:24" ht="13.5">
      <c r="A31" s="40" t="s">
        <v>47</v>
      </c>
      <c r="B31" s="34">
        <f t="shared" si="33"/>
        <v>3347</v>
      </c>
      <c r="C31" s="34">
        <v>370</v>
      </c>
      <c r="D31" s="34">
        <v>8</v>
      </c>
      <c r="E31" s="34">
        <v>0</v>
      </c>
      <c r="F31" s="34">
        <v>114</v>
      </c>
      <c r="G31" s="34">
        <v>623</v>
      </c>
      <c r="H31" s="35">
        <v>2232</v>
      </c>
      <c r="I31" s="34">
        <v>314</v>
      </c>
      <c r="J31" s="34">
        <v>0</v>
      </c>
      <c r="K31" s="35">
        <v>345</v>
      </c>
      <c r="L31" s="36">
        <v>54</v>
      </c>
      <c r="M31" s="37">
        <f t="shared" si="23"/>
        <v>716.4001481173894</v>
      </c>
      <c r="N31" s="38">
        <f t="shared" si="24"/>
        <v>79.19571401357457</v>
      </c>
      <c r="O31" s="38">
        <f t="shared" si="25"/>
        <v>1.7123397624556664</v>
      </c>
      <c r="P31" s="38">
        <f t="shared" si="26"/>
        <v>0</v>
      </c>
      <c r="Q31" s="38">
        <f t="shared" si="27"/>
        <v>24.400841614993247</v>
      </c>
      <c r="R31" s="38">
        <f t="shared" si="28"/>
        <v>133.34845900123503</v>
      </c>
      <c r="S31" s="38">
        <f t="shared" si="29"/>
        <v>477.7427937251309</v>
      </c>
      <c r="T31" s="38">
        <f t="shared" si="30"/>
        <v>67.20933567638491</v>
      </c>
      <c r="U31" s="38">
        <f t="shared" si="31"/>
        <v>73.84465225590061</v>
      </c>
      <c r="V31" s="38">
        <f t="shared" si="32"/>
        <v>11.558293396575747</v>
      </c>
      <c r="X31">
        <v>467197</v>
      </c>
    </row>
    <row r="32" spans="1:28" ht="13.5">
      <c r="A32" s="44" t="s">
        <v>48</v>
      </c>
      <c r="B32" s="26">
        <f aca="true" t="shared" si="36" ref="B32:L32">SUM(B33:B34)</f>
        <v>1591</v>
      </c>
      <c r="C32" s="26">
        <f t="shared" si="36"/>
        <v>769</v>
      </c>
      <c r="D32" s="26">
        <f t="shared" si="36"/>
        <v>0</v>
      </c>
      <c r="E32" s="26">
        <f t="shared" si="36"/>
        <v>0</v>
      </c>
      <c r="F32" s="26">
        <f>SUM(F33:F34)</f>
        <v>0</v>
      </c>
      <c r="G32" s="26">
        <f t="shared" si="36"/>
        <v>0</v>
      </c>
      <c r="H32" s="26">
        <f t="shared" si="36"/>
        <v>822</v>
      </c>
      <c r="I32" s="26">
        <f>SUM(I33:I34)</f>
        <v>140</v>
      </c>
      <c r="J32" s="26">
        <f>SUM(J33:J34)</f>
        <v>0</v>
      </c>
      <c r="K32" s="27">
        <f t="shared" si="36"/>
        <v>118</v>
      </c>
      <c r="L32" s="28">
        <f t="shared" si="36"/>
        <v>0</v>
      </c>
      <c r="M32" s="45">
        <f t="shared" si="23"/>
        <v>1050.2967368844938</v>
      </c>
      <c r="N32" s="31">
        <f t="shared" si="24"/>
        <v>507.65442530746435</v>
      </c>
      <c r="O32" s="31">
        <f t="shared" si="25"/>
        <v>0</v>
      </c>
      <c r="P32" s="31">
        <f t="shared" si="26"/>
        <v>0</v>
      </c>
      <c r="Q32" s="31">
        <f t="shared" si="27"/>
        <v>0</v>
      </c>
      <c r="R32" s="31">
        <f t="shared" si="28"/>
        <v>0</v>
      </c>
      <c r="S32" s="31">
        <f t="shared" si="29"/>
        <v>542.6423115770295</v>
      </c>
      <c r="T32" s="31">
        <f t="shared" si="30"/>
        <v>92.42083165545513</v>
      </c>
      <c r="U32" s="31">
        <f t="shared" si="31"/>
        <v>77.89755810959791</v>
      </c>
      <c r="V32" s="31">
        <f t="shared" si="32"/>
        <v>0</v>
      </c>
      <c r="W32" s="32"/>
      <c r="X32" s="32">
        <f>SUM(X33:X34)</f>
        <v>151481</v>
      </c>
      <c r="Y32" s="32"/>
      <c r="Z32" s="32"/>
      <c r="AA32" s="32"/>
      <c r="AB32" s="32"/>
    </row>
    <row r="33" spans="1:24" ht="13.5">
      <c r="A33" s="40" t="s">
        <v>49</v>
      </c>
      <c r="B33" s="34">
        <f t="shared" si="33"/>
        <v>1492</v>
      </c>
      <c r="C33" s="34">
        <v>769</v>
      </c>
      <c r="D33" s="34">
        <v>0</v>
      </c>
      <c r="E33" s="34">
        <v>0</v>
      </c>
      <c r="F33" s="34">
        <v>0</v>
      </c>
      <c r="G33" s="34">
        <v>0</v>
      </c>
      <c r="H33" s="35">
        <v>723</v>
      </c>
      <c r="I33" s="34">
        <v>92</v>
      </c>
      <c r="J33" s="34">
        <v>0</v>
      </c>
      <c r="K33" s="35">
        <v>118</v>
      </c>
      <c r="L33" s="36">
        <v>0</v>
      </c>
      <c r="M33" s="37">
        <f t="shared" si="23"/>
        <v>1240.5214846348276</v>
      </c>
      <c r="N33" s="38">
        <f t="shared" si="24"/>
        <v>639.3840627910071</v>
      </c>
      <c r="O33" s="38">
        <f t="shared" si="25"/>
        <v>0</v>
      </c>
      <c r="P33" s="38">
        <f t="shared" si="26"/>
        <v>0</v>
      </c>
      <c r="Q33" s="38">
        <f t="shared" si="27"/>
        <v>0</v>
      </c>
      <c r="R33" s="38">
        <f t="shared" si="28"/>
        <v>0</v>
      </c>
      <c r="S33" s="38">
        <f t="shared" si="29"/>
        <v>601.1374218438207</v>
      </c>
      <c r="T33" s="38">
        <f t="shared" si="30"/>
        <v>76.49328189437276</v>
      </c>
      <c r="U33" s="38">
        <f t="shared" si="31"/>
        <v>98.1109485166955</v>
      </c>
      <c r="V33" s="38">
        <f t="shared" si="32"/>
        <v>0</v>
      </c>
      <c r="X33">
        <v>120272</v>
      </c>
    </row>
    <row r="34" spans="1:24" ht="13.5">
      <c r="A34" s="40" t="s">
        <v>50</v>
      </c>
      <c r="B34" s="34">
        <f t="shared" si="33"/>
        <v>99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5">
        <v>99</v>
      </c>
      <c r="I34" s="34">
        <v>48</v>
      </c>
      <c r="J34" s="34">
        <v>0</v>
      </c>
      <c r="K34" s="35">
        <v>0</v>
      </c>
      <c r="L34" s="36">
        <v>0</v>
      </c>
      <c r="M34" s="37">
        <f t="shared" si="23"/>
        <v>317.2161876381813</v>
      </c>
      <c r="N34" s="38">
        <f t="shared" si="24"/>
        <v>0</v>
      </c>
      <c r="O34" s="38">
        <f t="shared" si="25"/>
        <v>0</v>
      </c>
      <c r="P34" s="38">
        <f t="shared" si="26"/>
        <v>0</v>
      </c>
      <c r="Q34" s="38">
        <f t="shared" si="27"/>
        <v>0</v>
      </c>
      <c r="R34" s="38">
        <f t="shared" si="28"/>
        <v>0</v>
      </c>
      <c r="S34" s="38">
        <f t="shared" si="29"/>
        <v>317.2161876381813</v>
      </c>
      <c r="T34" s="38">
        <f t="shared" si="30"/>
        <v>153.80178794578487</v>
      </c>
      <c r="U34" s="38">
        <f t="shared" si="31"/>
        <v>0</v>
      </c>
      <c r="V34" s="38">
        <f t="shared" si="32"/>
        <v>0</v>
      </c>
      <c r="X34">
        <v>31209</v>
      </c>
    </row>
    <row r="35" spans="1:28" ht="13.5">
      <c r="A35" s="44" t="s">
        <v>51</v>
      </c>
      <c r="B35" s="26">
        <f aca="true" t="shared" si="37" ref="B35:L35">SUM(B36:B46)</f>
        <v>5714</v>
      </c>
      <c r="C35" s="26">
        <f t="shared" si="37"/>
        <v>1092</v>
      </c>
      <c r="D35" s="26">
        <f t="shared" si="37"/>
        <v>20</v>
      </c>
      <c r="E35" s="26">
        <f t="shared" si="37"/>
        <v>49</v>
      </c>
      <c r="F35" s="26">
        <f>SUM(F36:F46)</f>
        <v>150</v>
      </c>
      <c r="G35" s="26">
        <f t="shared" si="37"/>
        <v>68</v>
      </c>
      <c r="H35" s="26">
        <f t="shared" si="37"/>
        <v>4335</v>
      </c>
      <c r="I35" s="26">
        <f>SUM(I36:I46)</f>
        <v>366</v>
      </c>
      <c r="J35" s="26">
        <f>SUM(J36:J46)</f>
        <v>0</v>
      </c>
      <c r="K35" s="27">
        <f t="shared" si="37"/>
        <v>677</v>
      </c>
      <c r="L35" s="28">
        <f t="shared" si="37"/>
        <v>23</v>
      </c>
      <c r="M35" s="45">
        <f t="shared" si="23"/>
        <v>876.5443840718663</v>
      </c>
      <c r="N35" s="31">
        <f t="shared" si="24"/>
        <v>167.51600759651345</v>
      </c>
      <c r="O35" s="31">
        <f t="shared" si="25"/>
        <v>3.068058747188891</v>
      </c>
      <c r="P35" s="31">
        <f t="shared" si="26"/>
        <v>7.516743930612783</v>
      </c>
      <c r="Q35" s="31">
        <f t="shared" si="27"/>
        <v>23.01044060391668</v>
      </c>
      <c r="R35" s="31">
        <f t="shared" si="28"/>
        <v>10.43139974044223</v>
      </c>
      <c r="S35" s="31">
        <f t="shared" si="29"/>
        <v>665.0017334531922</v>
      </c>
      <c r="T35" s="31">
        <f t="shared" si="30"/>
        <v>56.14547507355671</v>
      </c>
      <c r="U35" s="31">
        <f t="shared" si="31"/>
        <v>103.85378859234396</v>
      </c>
      <c r="V35" s="31">
        <f t="shared" si="32"/>
        <v>3.528267559267225</v>
      </c>
      <c r="W35" s="32"/>
      <c r="X35" s="32">
        <f>SUM(X36:X46)</f>
        <v>651878</v>
      </c>
      <c r="Y35" s="32"/>
      <c r="Z35" s="32"/>
      <c r="AA35" s="32"/>
      <c r="AB35" s="32"/>
    </row>
    <row r="36" spans="1:24" ht="13.5">
      <c r="A36" s="40" t="s">
        <v>52</v>
      </c>
      <c r="B36" s="34">
        <f t="shared" si="33"/>
        <v>1827</v>
      </c>
      <c r="C36" s="34">
        <v>677</v>
      </c>
      <c r="D36" s="34">
        <v>20</v>
      </c>
      <c r="E36" s="34">
        <v>0</v>
      </c>
      <c r="F36" s="34">
        <v>0</v>
      </c>
      <c r="G36" s="34">
        <v>0</v>
      </c>
      <c r="H36" s="35">
        <v>1130</v>
      </c>
      <c r="I36" s="34">
        <v>0</v>
      </c>
      <c r="J36" s="34">
        <v>0</v>
      </c>
      <c r="K36" s="35">
        <v>95</v>
      </c>
      <c r="L36" s="36">
        <v>0</v>
      </c>
      <c r="M36" s="37">
        <f t="shared" si="23"/>
        <v>1893.9119076990057</v>
      </c>
      <c r="N36" s="38">
        <f t="shared" si="24"/>
        <v>701.7943960110712</v>
      </c>
      <c r="O36" s="38">
        <f t="shared" si="25"/>
        <v>20.732478464137994</v>
      </c>
      <c r="P36" s="38">
        <f t="shared" si="26"/>
        <v>0</v>
      </c>
      <c r="Q36" s="38">
        <f t="shared" si="27"/>
        <v>0</v>
      </c>
      <c r="R36" s="38">
        <f t="shared" si="28"/>
        <v>0</v>
      </c>
      <c r="S36" s="38">
        <f t="shared" si="29"/>
        <v>1171.3850332237967</v>
      </c>
      <c r="T36" s="38">
        <f t="shared" si="30"/>
        <v>0</v>
      </c>
      <c r="U36" s="38">
        <f t="shared" si="31"/>
        <v>98.47927270465549</v>
      </c>
      <c r="V36" s="38">
        <f t="shared" si="32"/>
        <v>0</v>
      </c>
      <c r="X36">
        <v>96467</v>
      </c>
    </row>
    <row r="37" spans="1:24" ht="13.5">
      <c r="A37" s="40" t="s">
        <v>53</v>
      </c>
      <c r="B37" s="34">
        <f t="shared" si="33"/>
        <v>852</v>
      </c>
      <c r="C37" s="34">
        <v>0</v>
      </c>
      <c r="D37" s="34">
        <v>0</v>
      </c>
      <c r="E37" s="34">
        <v>49</v>
      </c>
      <c r="F37" s="34">
        <v>150</v>
      </c>
      <c r="G37" s="34">
        <v>0</v>
      </c>
      <c r="H37" s="35">
        <v>653</v>
      </c>
      <c r="I37" s="34">
        <v>0</v>
      </c>
      <c r="J37" s="34">
        <v>0</v>
      </c>
      <c r="K37" s="35">
        <v>238</v>
      </c>
      <c r="L37" s="36">
        <v>0</v>
      </c>
      <c r="M37" s="37">
        <f t="shared" si="23"/>
        <v>496.76982997877656</v>
      </c>
      <c r="N37" s="38">
        <f t="shared" si="24"/>
        <v>0</v>
      </c>
      <c r="O37" s="38">
        <f t="shared" si="25"/>
        <v>0</v>
      </c>
      <c r="P37" s="38">
        <f t="shared" si="26"/>
        <v>28.570095855586914</v>
      </c>
      <c r="Q37" s="38">
        <f t="shared" si="27"/>
        <v>87.45947710893952</v>
      </c>
      <c r="R37" s="38">
        <f t="shared" si="28"/>
        <v>0</v>
      </c>
      <c r="S37" s="38">
        <f t="shared" si="29"/>
        <v>380.74025701425006</v>
      </c>
      <c r="T37" s="38">
        <f t="shared" si="30"/>
        <v>0</v>
      </c>
      <c r="U37" s="38">
        <f t="shared" si="31"/>
        <v>138.7690370128507</v>
      </c>
      <c r="V37" s="38">
        <f t="shared" si="32"/>
        <v>0</v>
      </c>
      <c r="X37">
        <v>171508</v>
      </c>
    </row>
    <row r="38" spans="1:24" ht="13.5">
      <c r="A38" s="40" t="s">
        <v>54</v>
      </c>
      <c r="B38" s="34">
        <f t="shared" si="33"/>
        <v>754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5">
        <v>754</v>
      </c>
      <c r="I38" s="34">
        <v>76</v>
      </c>
      <c r="J38" s="34">
        <v>0</v>
      </c>
      <c r="K38" s="35">
        <v>62</v>
      </c>
      <c r="L38" s="36">
        <v>5</v>
      </c>
      <c r="M38" s="37">
        <f t="shared" si="23"/>
        <v>914.0612687752306</v>
      </c>
      <c r="N38" s="38">
        <f t="shared" si="24"/>
        <v>0</v>
      </c>
      <c r="O38" s="38">
        <f t="shared" si="25"/>
        <v>0</v>
      </c>
      <c r="P38" s="38">
        <f t="shared" si="26"/>
        <v>0</v>
      </c>
      <c r="Q38" s="38">
        <f t="shared" si="27"/>
        <v>0</v>
      </c>
      <c r="R38" s="38">
        <f t="shared" si="28"/>
        <v>0</v>
      </c>
      <c r="S38" s="38">
        <f t="shared" si="29"/>
        <v>914.0612687752306</v>
      </c>
      <c r="T38" s="38">
        <f t="shared" si="30"/>
        <v>92.13349658742378</v>
      </c>
      <c r="U38" s="38">
        <f t="shared" si="31"/>
        <v>75.16153668974044</v>
      </c>
      <c r="V38" s="38">
        <f t="shared" si="32"/>
        <v>6.061414249172617</v>
      </c>
      <c r="X38">
        <v>82489</v>
      </c>
    </row>
    <row r="39" spans="1:24" ht="13.5">
      <c r="A39" s="40" t="s">
        <v>55</v>
      </c>
      <c r="B39" s="34">
        <f t="shared" si="33"/>
        <v>589</v>
      </c>
      <c r="C39" s="34">
        <v>180</v>
      </c>
      <c r="D39" s="34">
        <v>0</v>
      </c>
      <c r="E39" s="34">
        <v>0</v>
      </c>
      <c r="F39" s="34">
        <v>0</v>
      </c>
      <c r="G39" s="34">
        <v>0</v>
      </c>
      <c r="H39" s="35">
        <v>409</v>
      </c>
      <c r="I39" s="34">
        <v>157</v>
      </c>
      <c r="J39" s="34">
        <v>0</v>
      </c>
      <c r="K39" s="35">
        <v>33</v>
      </c>
      <c r="L39" s="36">
        <v>18</v>
      </c>
      <c r="M39" s="37">
        <f t="shared" si="23"/>
        <v>795.87066088343</v>
      </c>
      <c r="N39" s="38">
        <f t="shared" si="24"/>
        <v>243.22023592362885</v>
      </c>
      <c r="O39" s="38">
        <f t="shared" si="25"/>
        <v>0</v>
      </c>
      <c r="P39" s="38">
        <f t="shared" si="26"/>
        <v>0</v>
      </c>
      <c r="Q39" s="38">
        <f t="shared" si="27"/>
        <v>0</v>
      </c>
      <c r="R39" s="38">
        <f t="shared" si="28"/>
        <v>0</v>
      </c>
      <c r="S39" s="38">
        <f t="shared" si="29"/>
        <v>552.6504249598012</v>
      </c>
      <c r="T39" s="38">
        <f t="shared" si="30"/>
        <v>212.1420946667207</v>
      </c>
      <c r="U39" s="38">
        <f t="shared" si="31"/>
        <v>44.59037658599862</v>
      </c>
      <c r="V39" s="38">
        <f t="shared" si="32"/>
        <v>24.322023592362886</v>
      </c>
      <c r="X39">
        <v>74007</v>
      </c>
    </row>
    <row r="40" spans="1:24" ht="13.5">
      <c r="A40" s="40" t="s">
        <v>56</v>
      </c>
      <c r="B40" s="34">
        <f t="shared" si="33"/>
        <v>52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5">
        <v>52</v>
      </c>
      <c r="I40" s="34">
        <v>0</v>
      </c>
      <c r="J40" s="34">
        <v>0</v>
      </c>
      <c r="K40" s="35">
        <v>69</v>
      </c>
      <c r="L40" s="36">
        <v>0</v>
      </c>
      <c r="M40" s="37">
        <f t="shared" si="23"/>
        <v>86.04997517789178</v>
      </c>
      <c r="N40" s="38">
        <f t="shared" si="24"/>
        <v>0</v>
      </c>
      <c r="O40" s="38">
        <f t="shared" si="25"/>
        <v>0</v>
      </c>
      <c r="P40" s="38">
        <f t="shared" si="26"/>
        <v>0</v>
      </c>
      <c r="Q40" s="38">
        <f t="shared" si="27"/>
        <v>0</v>
      </c>
      <c r="R40" s="38">
        <f t="shared" si="28"/>
        <v>0</v>
      </c>
      <c r="S40" s="38">
        <f t="shared" si="29"/>
        <v>86.04997517789178</v>
      </c>
      <c r="T40" s="38">
        <f t="shared" si="30"/>
        <v>0</v>
      </c>
      <c r="U40" s="38">
        <f t="shared" si="31"/>
        <v>114.18169783220256</v>
      </c>
      <c r="V40" s="38">
        <f t="shared" si="32"/>
        <v>0</v>
      </c>
      <c r="X40">
        <v>60430</v>
      </c>
    </row>
    <row r="41" spans="1:24" ht="13.5">
      <c r="A41" s="40" t="s">
        <v>57</v>
      </c>
      <c r="B41" s="34">
        <f t="shared" si="33"/>
        <v>353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5">
        <v>353</v>
      </c>
      <c r="I41" s="34">
        <v>133</v>
      </c>
      <c r="J41" s="34">
        <v>0</v>
      </c>
      <c r="K41" s="35">
        <v>50</v>
      </c>
      <c r="L41" s="36">
        <v>0</v>
      </c>
      <c r="M41" s="37">
        <f t="shared" si="23"/>
        <v>695.1555730602599</v>
      </c>
      <c r="N41" s="38">
        <f t="shared" si="24"/>
        <v>0</v>
      </c>
      <c r="O41" s="38">
        <f t="shared" si="25"/>
        <v>0</v>
      </c>
      <c r="P41" s="38">
        <f t="shared" si="26"/>
        <v>0</v>
      </c>
      <c r="Q41" s="38">
        <f t="shared" si="27"/>
        <v>0</v>
      </c>
      <c r="R41" s="38">
        <f t="shared" si="28"/>
        <v>0</v>
      </c>
      <c r="S41" s="38">
        <f t="shared" si="29"/>
        <v>695.1555730602599</v>
      </c>
      <c r="T41" s="38">
        <f t="shared" si="30"/>
        <v>261.9141394249705</v>
      </c>
      <c r="U41" s="38">
        <f t="shared" si="31"/>
        <v>98.46396218983853</v>
      </c>
      <c r="V41" s="38">
        <f t="shared" si="32"/>
        <v>0</v>
      </c>
      <c r="X41">
        <v>50780</v>
      </c>
    </row>
    <row r="42" spans="1:24" ht="13.5">
      <c r="A42" s="40" t="s">
        <v>58</v>
      </c>
      <c r="B42" s="34">
        <f t="shared" si="33"/>
        <v>0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5">
        <v>0</v>
      </c>
      <c r="I42" s="34">
        <v>0</v>
      </c>
      <c r="J42" s="34">
        <v>0</v>
      </c>
      <c r="K42" s="35">
        <v>19</v>
      </c>
      <c r="L42" s="36">
        <v>0</v>
      </c>
      <c r="M42" s="37">
        <f t="shared" si="23"/>
        <v>0</v>
      </c>
      <c r="N42" s="38">
        <f t="shared" si="24"/>
        <v>0</v>
      </c>
      <c r="O42" s="38">
        <f t="shared" si="25"/>
        <v>0</v>
      </c>
      <c r="P42" s="38">
        <f t="shared" si="26"/>
        <v>0</v>
      </c>
      <c r="Q42" s="38">
        <f t="shared" si="27"/>
        <v>0</v>
      </c>
      <c r="R42" s="38">
        <f t="shared" si="28"/>
        <v>0</v>
      </c>
      <c r="S42" s="38">
        <f t="shared" si="29"/>
        <v>0</v>
      </c>
      <c r="T42" s="38">
        <f t="shared" si="30"/>
        <v>0</v>
      </c>
      <c r="U42" s="38">
        <f t="shared" si="31"/>
        <v>95.19038076152304</v>
      </c>
      <c r="V42" s="38">
        <f t="shared" si="32"/>
        <v>0</v>
      </c>
      <c r="X42">
        <v>19960</v>
      </c>
    </row>
    <row r="43" spans="1:24" ht="13.5">
      <c r="A43" s="40" t="s">
        <v>59</v>
      </c>
      <c r="B43" s="34">
        <f t="shared" si="33"/>
        <v>384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5">
        <v>384</v>
      </c>
      <c r="I43" s="34">
        <v>0</v>
      </c>
      <c r="J43" s="34">
        <v>0</v>
      </c>
      <c r="K43" s="35">
        <v>102</v>
      </c>
      <c r="L43" s="36">
        <v>0</v>
      </c>
      <c r="M43" s="37">
        <f t="shared" si="23"/>
        <v>759.658944786247</v>
      </c>
      <c r="N43" s="38">
        <f t="shared" si="24"/>
        <v>0</v>
      </c>
      <c r="O43" s="38">
        <f t="shared" si="25"/>
        <v>0</v>
      </c>
      <c r="P43" s="38">
        <f t="shared" si="26"/>
        <v>0</v>
      </c>
      <c r="Q43" s="38">
        <f t="shared" si="27"/>
        <v>0</v>
      </c>
      <c r="R43" s="38">
        <f t="shared" si="28"/>
        <v>0</v>
      </c>
      <c r="S43" s="38">
        <f t="shared" si="29"/>
        <v>759.658944786247</v>
      </c>
      <c r="T43" s="38">
        <f t="shared" si="30"/>
        <v>0</v>
      </c>
      <c r="U43" s="38">
        <f t="shared" si="31"/>
        <v>201.78440720884683</v>
      </c>
      <c r="V43" s="38">
        <f t="shared" si="32"/>
        <v>0</v>
      </c>
      <c r="X43">
        <v>50549</v>
      </c>
    </row>
    <row r="44" spans="1:24" ht="13.5">
      <c r="A44" s="40" t="s">
        <v>60</v>
      </c>
      <c r="B44" s="34">
        <f t="shared" si="33"/>
        <v>835</v>
      </c>
      <c r="C44" s="34">
        <v>235</v>
      </c>
      <c r="D44" s="34">
        <v>0</v>
      </c>
      <c r="E44" s="34">
        <v>0</v>
      </c>
      <c r="F44" s="34">
        <v>0</v>
      </c>
      <c r="G44" s="34">
        <v>0</v>
      </c>
      <c r="H44" s="35">
        <v>600</v>
      </c>
      <c r="I44" s="34">
        <v>0</v>
      </c>
      <c r="J44" s="34">
        <v>0</v>
      </c>
      <c r="K44" s="35">
        <v>9</v>
      </c>
      <c r="L44" s="36">
        <v>0</v>
      </c>
      <c r="M44" s="37">
        <f t="shared" si="23"/>
        <v>6953.118494462486</v>
      </c>
      <c r="N44" s="38">
        <f t="shared" si="24"/>
        <v>1956.8656840702806</v>
      </c>
      <c r="O44" s="38">
        <f t="shared" si="25"/>
        <v>0</v>
      </c>
      <c r="P44" s="38">
        <f t="shared" si="26"/>
        <v>0</v>
      </c>
      <c r="Q44" s="38">
        <f t="shared" si="27"/>
        <v>0</v>
      </c>
      <c r="R44" s="38">
        <f t="shared" si="28"/>
        <v>0</v>
      </c>
      <c r="S44" s="38">
        <f t="shared" si="29"/>
        <v>4996.252810392206</v>
      </c>
      <c r="T44" s="38">
        <f t="shared" si="30"/>
        <v>0</v>
      </c>
      <c r="U44" s="38">
        <f t="shared" si="31"/>
        <v>74.94379215588309</v>
      </c>
      <c r="V44" s="38">
        <f t="shared" si="32"/>
        <v>0</v>
      </c>
      <c r="X44">
        <v>12009</v>
      </c>
    </row>
    <row r="45" spans="1:24" ht="13.5">
      <c r="A45" s="40" t="s">
        <v>61</v>
      </c>
      <c r="B45" s="34">
        <f t="shared" si="33"/>
        <v>0</v>
      </c>
      <c r="C45" s="34">
        <v>0</v>
      </c>
      <c r="D45" s="34">
        <v>0</v>
      </c>
      <c r="E45" s="34">
        <v>0</v>
      </c>
      <c r="F45" s="34">
        <v>0</v>
      </c>
      <c r="G45" s="34">
        <v>0</v>
      </c>
      <c r="H45" s="35">
        <v>0</v>
      </c>
      <c r="I45" s="34">
        <v>0</v>
      </c>
      <c r="J45" s="34">
        <v>0</v>
      </c>
      <c r="K45" s="35">
        <v>0</v>
      </c>
      <c r="L45" s="36">
        <v>0</v>
      </c>
      <c r="M45" s="37">
        <f t="shared" si="23"/>
        <v>0</v>
      </c>
      <c r="N45" s="38">
        <f t="shared" si="24"/>
        <v>0</v>
      </c>
      <c r="O45" s="38">
        <f t="shared" si="25"/>
        <v>0</v>
      </c>
      <c r="P45" s="38">
        <f t="shared" si="26"/>
        <v>0</v>
      </c>
      <c r="Q45" s="38">
        <f t="shared" si="27"/>
        <v>0</v>
      </c>
      <c r="R45" s="38">
        <f t="shared" si="28"/>
        <v>0</v>
      </c>
      <c r="S45" s="38">
        <f t="shared" si="29"/>
        <v>0</v>
      </c>
      <c r="T45" s="38">
        <f t="shared" si="30"/>
        <v>0</v>
      </c>
      <c r="U45" s="38">
        <f t="shared" si="31"/>
        <v>0</v>
      </c>
      <c r="V45" s="38">
        <f t="shared" si="32"/>
        <v>0</v>
      </c>
      <c r="X45">
        <v>8254</v>
      </c>
    </row>
    <row r="46" spans="1:24" ht="13.5">
      <c r="A46" s="40" t="s">
        <v>62</v>
      </c>
      <c r="B46" s="34">
        <f t="shared" si="33"/>
        <v>68</v>
      </c>
      <c r="C46" s="34">
        <v>0</v>
      </c>
      <c r="D46" s="34">
        <v>0</v>
      </c>
      <c r="E46" s="34">
        <v>0</v>
      </c>
      <c r="F46" s="34">
        <v>0</v>
      </c>
      <c r="G46" s="34">
        <v>68</v>
      </c>
      <c r="H46" s="35">
        <v>0</v>
      </c>
      <c r="I46" s="34">
        <v>0</v>
      </c>
      <c r="J46" s="34">
        <v>0</v>
      </c>
      <c r="K46" s="35">
        <v>0</v>
      </c>
      <c r="L46" s="36">
        <v>0</v>
      </c>
      <c r="M46" s="37">
        <f t="shared" si="23"/>
        <v>267.4532940019666</v>
      </c>
      <c r="N46" s="38">
        <f t="shared" si="24"/>
        <v>0</v>
      </c>
      <c r="O46" s="38">
        <f t="shared" si="25"/>
        <v>0</v>
      </c>
      <c r="P46" s="38">
        <f t="shared" si="26"/>
        <v>0</v>
      </c>
      <c r="Q46" s="38">
        <f t="shared" si="27"/>
        <v>0</v>
      </c>
      <c r="R46" s="38">
        <f t="shared" si="28"/>
        <v>267.4532940019666</v>
      </c>
      <c r="S46" s="38">
        <f t="shared" si="29"/>
        <v>0</v>
      </c>
      <c r="T46" s="38">
        <f t="shared" si="30"/>
        <v>0</v>
      </c>
      <c r="U46" s="38">
        <f t="shared" si="31"/>
        <v>0</v>
      </c>
      <c r="V46" s="38">
        <f t="shared" si="32"/>
        <v>0</v>
      </c>
      <c r="X46">
        <v>25425</v>
      </c>
    </row>
    <row r="47" spans="1:28" ht="13.5">
      <c r="A47" s="44" t="s">
        <v>63</v>
      </c>
      <c r="B47" s="26">
        <f aca="true" t="shared" si="38" ref="B47:L47">SUM(B48:B54)</f>
        <v>1455</v>
      </c>
      <c r="C47" s="26">
        <f t="shared" si="38"/>
        <v>442</v>
      </c>
      <c r="D47" s="26">
        <f t="shared" si="38"/>
        <v>0</v>
      </c>
      <c r="E47" s="26">
        <f t="shared" si="38"/>
        <v>0</v>
      </c>
      <c r="F47" s="26">
        <f>SUM(F48:F54)</f>
        <v>118</v>
      </c>
      <c r="G47" s="26">
        <f t="shared" si="38"/>
        <v>18</v>
      </c>
      <c r="H47" s="26">
        <f t="shared" si="38"/>
        <v>877</v>
      </c>
      <c r="I47" s="26">
        <f>SUM(I48:I54)</f>
        <v>408</v>
      </c>
      <c r="J47" s="26">
        <f>SUM(J48:J54)</f>
        <v>0</v>
      </c>
      <c r="K47" s="27">
        <f t="shared" si="38"/>
        <v>218</v>
      </c>
      <c r="L47" s="28">
        <f t="shared" si="38"/>
        <v>6</v>
      </c>
      <c r="M47" s="45">
        <f t="shared" si="23"/>
        <v>909.1022693192043</v>
      </c>
      <c r="N47" s="31">
        <f t="shared" si="24"/>
        <v>276.1671498550435</v>
      </c>
      <c r="O47" s="31">
        <f t="shared" si="25"/>
        <v>0</v>
      </c>
      <c r="P47" s="31">
        <f t="shared" si="26"/>
        <v>0</v>
      </c>
      <c r="Q47" s="31">
        <f t="shared" si="27"/>
        <v>73.72788163550935</v>
      </c>
      <c r="R47" s="31">
        <f t="shared" si="28"/>
        <v>11.24662601219634</v>
      </c>
      <c r="S47" s="31">
        <f t="shared" si="29"/>
        <v>547.9606118164551</v>
      </c>
      <c r="T47" s="31">
        <f t="shared" si="30"/>
        <v>254.92352294311706</v>
      </c>
      <c r="U47" s="31">
        <f t="shared" si="31"/>
        <v>136.20913725882235</v>
      </c>
      <c r="V47" s="31">
        <f t="shared" si="32"/>
        <v>3.7488753373987804</v>
      </c>
      <c r="W47" s="32"/>
      <c r="X47" s="32">
        <f>SUM(X48:X54)</f>
        <v>160048</v>
      </c>
      <c r="Y47" s="32"/>
      <c r="Z47" s="32"/>
      <c r="AA47" s="32"/>
      <c r="AB47" s="32"/>
    </row>
    <row r="48" spans="1:24" ht="13.5">
      <c r="A48" s="40" t="s">
        <v>64</v>
      </c>
      <c r="B48" s="34">
        <f t="shared" si="33"/>
        <v>1220</v>
      </c>
      <c r="C48" s="34">
        <v>382</v>
      </c>
      <c r="D48" s="34">
        <v>0</v>
      </c>
      <c r="E48" s="34">
        <v>0</v>
      </c>
      <c r="F48" s="34">
        <v>118</v>
      </c>
      <c r="G48" s="34">
        <v>18</v>
      </c>
      <c r="H48" s="35">
        <v>702</v>
      </c>
      <c r="I48" s="34">
        <v>233</v>
      </c>
      <c r="J48" s="34">
        <v>0</v>
      </c>
      <c r="K48" s="35">
        <v>147</v>
      </c>
      <c r="L48" s="36">
        <v>0</v>
      </c>
      <c r="M48" s="37">
        <f t="shared" si="23"/>
        <v>1298.4801396398313</v>
      </c>
      <c r="N48" s="38">
        <f t="shared" si="24"/>
        <v>406.5732896249308</v>
      </c>
      <c r="O48" s="38">
        <f t="shared" si="25"/>
        <v>0</v>
      </c>
      <c r="P48" s="38">
        <f t="shared" si="26"/>
        <v>0</v>
      </c>
      <c r="Q48" s="38">
        <f t="shared" si="27"/>
        <v>125.59070203073779</v>
      </c>
      <c r="R48" s="38">
        <f t="shared" si="28"/>
        <v>19.15790369960407</v>
      </c>
      <c r="S48" s="38">
        <f t="shared" si="29"/>
        <v>747.1582442845588</v>
      </c>
      <c r="T48" s="38">
        <f t="shared" si="30"/>
        <v>247.9884201115416</v>
      </c>
      <c r="U48" s="38">
        <f t="shared" si="31"/>
        <v>156.45621354676658</v>
      </c>
      <c r="V48" s="38">
        <f t="shared" si="32"/>
        <v>0</v>
      </c>
      <c r="X48">
        <v>93956</v>
      </c>
    </row>
    <row r="49" spans="1:24" ht="13.5">
      <c r="A49" s="40" t="s">
        <v>65</v>
      </c>
      <c r="B49" s="34">
        <f t="shared" si="33"/>
        <v>0</v>
      </c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35">
        <v>0</v>
      </c>
      <c r="I49" s="34">
        <v>0</v>
      </c>
      <c r="J49" s="34">
        <v>0</v>
      </c>
      <c r="K49" s="35">
        <v>12</v>
      </c>
      <c r="L49" s="36">
        <v>0</v>
      </c>
      <c r="M49" s="37">
        <f t="shared" si="23"/>
        <v>0</v>
      </c>
      <c r="N49" s="38">
        <f t="shared" si="24"/>
        <v>0</v>
      </c>
      <c r="O49" s="38">
        <f t="shared" si="25"/>
        <v>0</v>
      </c>
      <c r="P49" s="38">
        <f t="shared" si="26"/>
        <v>0</v>
      </c>
      <c r="Q49" s="38">
        <f t="shared" si="27"/>
        <v>0</v>
      </c>
      <c r="R49" s="38">
        <f t="shared" si="28"/>
        <v>0</v>
      </c>
      <c r="S49" s="38">
        <f t="shared" si="29"/>
        <v>0</v>
      </c>
      <c r="T49" s="38">
        <f t="shared" si="30"/>
        <v>0</v>
      </c>
      <c r="U49" s="38">
        <f t="shared" si="31"/>
        <v>102.78372591006423</v>
      </c>
      <c r="V49" s="38">
        <f t="shared" si="32"/>
        <v>0</v>
      </c>
      <c r="X49">
        <v>11675</v>
      </c>
    </row>
    <row r="50" spans="1:24" ht="13.5">
      <c r="A50" s="40" t="s">
        <v>66</v>
      </c>
      <c r="B50" s="34">
        <f t="shared" si="33"/>
        <v>0</v>
      </c>
      <c r="C50" s="34">
        <v>0</v>
      </c>
      <c r="D50" s="34">
        <v>0</v>
      </c>
      <c r="E50" s="34">
        <v>0</v>
      </c>
      <c r="F50" s="34">
        <v>0</v>
      </c>
      <c r="G50" s="34">
        <v>0</v>
      </c>
      <c r="H50" s="35">
        <v>0</v>
      </c>
      <c r="I50" s="34">
        <v>0</v>
      </c>
      <c r="J50" s="34">
        <v>0</v>
      </c>
      <c r="K50" s="35">
        <v>19</v>
      </c>
      <c r="L50" s="36">
        <v>0</v>
      </c>
      <c r="M50" s="37">
        <f t="shared" si="23"/>
        <v>0</v>
      </c>
      <c r="N50" s="38">
        <f t="shared" si="24"/>
        <v>0</v>
      </c>
      <c r="O50" s="38">
        <f t="shared" si="25"/>
        <v>0</v>
      </c>
      <c r="P50" s="38">
        <f t="shared" si="26"/>
        <v>0</v>
      </c>
      <c r="Q50" s="38">
        <f t="shared" si="27"/>
        <v>0</v>
      </c>
      <c r="R50" s="38">
        <f t="shared" si="28"/>
        <v>0</v>
      </c>
      <c r="S50" s="38">
        <f t="shared" si="29"/>
        <v>0</v>
      </c>
      <c r="T50" s="38">
        <f t="shared" si="30"/>
        <v>0</v>
      </c>
      <c r="U50" s="38">
        <f t="shared" si="31"/>
        <v>233.47259768985012</v>
      </c>
      <c r="V50" s="38">
        <f t="shared" si="32"/>
        <v>0</v>
      </c>
      <c r="X50">
        <v>8138</v>
      </c>
    </row>
    <row r="51" spans="1:24" ht="13.5">
      <c r="A51" s="40" t="s">
        <v>67</v>
      </c>
      <c r="B51" s="34">
        <f t="shared" si="33"/>
        <v>0</v>
      </c>
      <c r="C51" s="34">
        <v>0</v>
      </c>
      <c r="D51" s="34">
        <v>0</v>
      </c>
      <c r="E51" s="34">
        <v>0</v>
      </c>
      <c r="F51" s="34">
        <v>0</v>
      </c>
      <c r="G51" s="34">
        <v>0</v>
      </c>
      <c r="H51" s="35">
        <v>0</v>
      </c>
      <c r="I51" s="34">
        <v>0</v>
      </c>
      <c r="J51" s="34">
        <v>0</v>
      </c>
      <c r="K51" s="35">
        <v>21</v>
      </c>
      <c r="L51" s="36">
        <v>6</v>
      </c>
      <c r="M51" s="37">
        <f t="shared" si="23"/>
        <v>0</v>
      </c>
      <c r="N51" s="38">
        <f t="shared" si="24"/>
        <v>0</v>
      </c>
      <c r="O51" s="38">
        <f t="shared" si="25"/>
        <v>0</v>
      </c>
      <c r="P51" s="38">
        <f t="shared" si="26"/>
        <v>0</v>
      </c>
      <c r="Q51" s="38">
        <f t="shared" si="27"/>
        <v>0</v>
      </c>
      <c r="R51" s="38">
        <f t="shared" si="28"/>
        <v>0</v>
      </c>
      <c r="S51" s="38">
        <f t="shared" si="29"/>
        <v>0</v>
      </c>
      <c r="T51" s="38">
        <f t="shared" si="30"/>
        <v>0</v>
      </c>
      <c r="U51" s="38">
        <f t="shared" si="31"/>
        <v>148.82006944936575</v>
      </c>
      <c r="V51" s="38">
        <f t="shared" si="32"/>
        <v>42.52001984267593</v>
      </c>
      <c r="X51">
        <v>14111</v>
      </c>
    </row>
    <row r="52" spans="1:24" ht="13.5">
      <c r="A52" s="40" t="s">
        <v>68</v>
      </c>
      <c r="B52" s="34">
        <f t="shared" si="33"/>
        <v>0</v>
      </c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5">
        <v>0</v>
      </c>
      <c r="I52" s="34">
        <v>0</v>
      </c>
      <c r="J52" s="34">
        <v>0</v>
      </c>
      <c r="K52" s="35">
        <v>19</v>
      </c>
      <c r="L52" s="36">
        <v>0</v>
      </c>
      <c r="M52" s="37">
        <f t="shared" si="23"/>
        <v>0</v>
      </c>
      <c r="N52" s="38">
        <f t="shared" si="24"/>
        <v>0</v>
      </c>
      <c r="O52" s="38">
        <f t="shared" si="25"/>
        <v>0</v>
      </c>
      <c r="P52" s="38">
        <f t="shared" si="26"/>
        <v>0</v>
      </c>
      <c r="Q52" s="38">
        <f t="shared" si="27"/>
        <v>0</v>
      </c>
      <c r="R52" s="38">
        <f t="shared" si="28"/>
        <v>0</v>
      </c>
      <c r="S52" s="38">
        <f t="shared" si="29"/>
        <v>0</v>
      </c>
      <c r="T52" s="38">
        <f t="shared" si="30"/>
        <v>0</v>
      </c>
      <c r="U52" s="38">
        <f t="shared" si="31"/>
        <v>145.0049606960238</v>
      </c>
      <c r="V52" s="38">
        <f t="shared" si="32"/>
        <v>0</v>
      </c>
      <c r="X52">
        <v>13103</v>
      </c>
    </row>
    <row r="53" spans="1:24" ht="13.5">
      <c r="A53" s="40" t="s">
        <v>69</v>
      </c>
      <c r="B53" s="34">
        <f t="shared" si="33"/>
        <v>235</v>
      </c>
      <c r="C53" s="34">
        <v>60</v>
      </c>
      <c r="D53" s="34">
        <v>0</v>
      </c>
      <c r="E53" s="34">
        <v>0</v>
      </c>
      <c r="F53" s="34">
        <v>0</v>
      </c>
      <c r="G53" s="34">
        <v>0</v>
      </c>
      <c r="H53" s="35">
        <v>175</v>
      </c>
      <c r="I53" s="34">
        <v>175</v>
      </c>
      <c r="J53" s="34">
        <v>0</v>
      </c>
      <c r="K53" s="35">
        <v>0</v>
      </c>
      <c r="L53" s="36">
        <v>0</v>
      </c>
      <c r="M53" s="37">
        <f t="shared" si="23"/>
        <v>2745.006424483121</v>
      </c>
      <c r="N53" s="38">
        <f t="shared" si="24"/>
        <v>700.85270412335</v>
      </c>
      <c r="O53" s="38">
        <f t="shared" si="25"/>
        <v>0</v>
      </c>
      <c r="P53" s="38">
        <f t="shared" si="26"/>
        <v>0</v>
      </c>
      <c r="Q53" s="38">
        <f t="shared" si="27"/>
        <v>0</v>
      </c>
      <c r="R53" s="38">
        <f t="shared" si="28"/>
        <v>0</v>
      </c>
      <c r="S53" s="38">
        <f t="shared" si="29"/>
        <v>2044.1537203597711</v>
      </c>
      <c r="T53" s="38">
        <f t="shared" si="30"/>
        <v>2044.1537203597711</v>
      </c>
      <c r="U53" s="38">
        <f t="shared" si="31"/>
        <v>0</v>
      </c>
      <c r="V53" s="38">
        <f t="shared" si="32"/>
        <v>0</v>
      </c>
      <c r="X53">
        <v>8561</v>
      </c>
    </row>
    <row r="54" spans="1:24" ht="13.5">
      <c r="A54" s="40" t="s">
        <v>70</v>
      </c>
      <c r="B54" s="34">
        <f t="shared" si="33"/>
        <v>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35">
        <v>0</v>
      </c>
      <c r="I54" s="34">
        <v>0</v>
      </c>
      <c r="J54" s="34">
        <v>0</v>
      </c>
      <c r="K54" s="35">
        <v>0</v>
      </c>
      <c r="L54" s="36">
        <v>0</v>
      </c>
      <c r="M54" s="37">
        <f t="shared" si="23"/>
        <v>0</v>
      </c>
      <c r="N54" s="38">
        <f t="shared" si="24"/>
        <v>0</v>
      </c>
      <c r="O54" s="38">
        <f t="shared" si="25"/>
        <v>0</v>
      </c>
      <c r="P54" s="38">
        <f t="shared" si="26"/>
        <v>0</v>
      </c>
      <c r="Q54" s="38">
        <f t="shared" si="27"/>
        <v>0</v>
      </c>
      <c r="R54" s="38">
        <f t="shared" si="28"/>
        <v>0</v>
      </c>
      <c r="S54" s="38">
        <f t="shared" si="29"/>
        <v>0</v>
      </c>
      <c r="T54" s="38">
        <f t="shared" si="30"/>
        <v>0</v>
      </c>
      <c r="U54" s="38">
        <f t="shared" si="31"/>
        <v>0</v>
      </c>
      <c r="V54" s="38">
        <f t="shared" si="32"/>
        <v>0</v>
      </c>
      <c r="X54">
        <v>10504</v>
      </c>
    </row>
    <row r="55" spans="1:28" ht="13.5">
      <c r="A55" s="44" t="s">
        <v>71</v>
      </c>
      <c r="B55" s="26">
        <f aca="true" t="shared" si="39" ref="B55:L55">SUM(B56:B61)</f>
        <v>1136</v>
      </c>
      <c r="C55" s="26">
        <f t="shared" si="39"/>
        <v>305</v>
      </c>
      <c r="D55" s="26">
        <f t="shared" si="39"/>
        <v>0</v>
      </c>
      <c r="E55" s="26">
        <f t="shared" si="39"/>
        <v>14</v>
      </c>
      <c r="F55" s="26">
        <f>SUM(F56:F61)</f>
        <v>0</v>
      </c>
      <c r="G55" s="26">
        <f t="shared" si="39"/>
        <v>84</v>
      </c>
      <c r="H55" s="26">
        <f t="shared" si="39"/>
        <v>733</v>
      </c>
      <c r="I55" s="26">
        <f>SUM(I56:I61)</f>
        <v>281</v>
      </c>
      <c r="J55" s="26">
        <f>SUM(J56:J61)</f>
        <v>0</v>
      </c>
      <c r="K55" s="27">
        <f t="shared" si="39"/>
        <v>163</v>
      </c>
      <c r="L55" s="28">
        <f t="shared" si="39"/>
        <v>4</v>
      </c>
      <c r="M55" s="45">
        <f t="shared" si="23"/>
        <v>1322.729760255231</v>
      </c>
      <c r="N55" s="31">
        <f t="shared" si="24"/>
        <v>355.1343106319062</v>
      </c>
      <c r="O55" s="31">
        <f t="shared" si="25"/>
        <v>0</v>
      </c>
      <c r="P55" s="31">
        <f t="shared" si="26"/>
        <v>16.301247045398974</v>
      </c>
      <c r="Q55" s="31">
        <f t="shared" si="27"/>
        <v>0</v>
      </c>
      <c r="R55" s="31">
        <f t="shared" si="28"/>
        <v>97.80748227239384</v>
      </c>
      <c r="S55" s="31">
        <f t="shared" si="29"/>
        <v>853.4867203055319</v>
      </c>
      <c r="T55" s="31">
        <f t="shared" si="30"/>
        <v>327.1893156969365</v>
      </c>
      <c r="U55" s="31">
        <f t="shared" si="31"/>
        <v>189.79309060000233</v>
      </c>
      <c r="V55" s="31">
        <f t="shared" si="32"/>
        <v>4.657499155828278</v>
      </c>
      <c r="W55" s="32"/>
      <c r="X55" s="32">
        <f>SUM(X56:X61)</f>
        <v>85883</v>
      </c>
      <c r="Y55" s="32"/>
      <c r="Z55" s="32"/>
      <c r="AA55" s="32"/>
      <c r="AB55" s="32"/>
    </row>
    <row r="56" spans="1:24" ht="13.5">
      <c r="A56" s="40" t="s">
        <v>72</v>
      </c>
      <c r="B56" s="34">
        <f t="shared" si="33"/>
        <v>311</v>
      </c>
      <c r="C56" s="34">
        <v>0</v>
      </c>
      <c r="D56" s="34">
        <v>0</v>
      </c>
      <c r="E56" s="34">
        <v>8</v>
      </c>
      <c r="F56" s="34">
        <v>0</v>
      </c>
      <c r="G56" s="34">
        <v>0</v>
      </c>
      <c r="H56" s="35">
        <v>303</v>
      </c>
      <c r="I56" s="34">
        <v>33</v>
      </c>
      <c r="J56" s="34">
        <v>0</v>
      </c>
      <c r="K56" s="35">
        <v>43</v>
      </c>
      <c r="L56" s="36">
        <v>0</v>
      </c>
      <c r="M56" s="37">
        <f t="shared" si="23"/>
        <v>1343.644690227253</v>
      </c>
      <c r="N56" s="38">
        <f t="shared" si="24"/>
        <v>0</v>
      </c>
      <c r="O56" s="38">
        <f t="shared" si="25"/>
        <v>0</v>
      </c>
      <c r="P56" s="38">
        <f t="shared" si="26"/>
        <v>34.563207465652816</v>
      </c>
      <c r="Q56" s="38">
        <f t="shared" si="27"/>
        <v>0</v>
      </c>
      <c r="R56" s="38">
        <f t="shared" si="28"/>
        <v>0</v>
      </c>
      <c r="S56" s="38">
        <f t="shared" si="29"/>
        <v>1309.0814827616002</v>
      </c>
      <c r="T56" s="38">
        <f t="shared" si="30"/>
        <v>142.57323079581786</v>
      </c>
      <c r="U56" s="38">
        <f t="shared" si="31"/>
        <v>185.77724012788386</v>
      </c>
      <c r="V56" s="38">
        <f t="shared" si="32"/>
        <v>0</v>
      </c>
      <c r="X56">
        <v>23146</v>
      </c>
    </row>
    <row r="57" spans="1:24" ht="13.5">
      <c r="A57" s="40" t="s">
        <v>73</v>
      </c>
      <c r="B57" s="34">
        <f t="shared" si="33"/>
        <v>509</v>
      </c>
      <c r="C57" s="34">
        <v>305</v>
      </c>
      <c r="D57" s="34">
        <v>0</v>
      </c>
      <c r="E57" s="34">
        <v>0</v>
      </c>
      <c r="F57" s="34">
        <v>0</v>
      </c>
      <c r="G57" s="34">
        <v>64</v>
      </c>
      <c r="H57" s="35">
        <v>140</v>
      </c>
      <c r="I57" s="34">
        <v>50</v>
      </c>
      <c r="J57" s="34">
        <v>0</v>
      </c>
      <c r="K57" s="35">
        <v>1</v>
      </c>
      <c r="L57" s="36">
        <v>0</v>
      </c>
      <c r="M57" s="37">
        <f t="shared" si="23"/>
        <v>4237.076500457837</v>
      </c>
      <c r="N57" s="38">
        <f t="shared" si="24"/>
        <v>2538.9161741446765</v>
      </c>
      <c r="O57" s="38">
        <f t="shared" si="25"/>
        <v>0</v>
      </c>
      <c r="P57" s="38">
        <f t="shared" si="26"/>
        <v>0</v>
      </c>
      <c r="Q57" s="38">
        <f t="shared" si="27"/>
        <v>0</v>
      </c>
      <c r="R57" s="38">
        <f t="shared" si="28"/>
        <v>532.7561808041289</v>
      </c>
      <c r="S57" s="38">
        <f t="shared" si="29"/>
        <v>1165.4041455090319</v>
      </c>
      <c r="T57" s="38">
        <f t="shared" si="30"/>
        <v>416.2157662532257</v>
      </c>
      <c r="U57" s="38">
        <f t="shared" si="31"/>
        <v>8.324315325064514</v>
      </c>
      <c r="V57" s="38">
        <f t="shared" si="32"/>
        <v>0</v>
      </c>
      <c r="X57">
        <v>12013</v>
      </c>
    </row>
    <row r="58" spans="1:24" ht="13.5">
      <c r="A58" s="40" t="s">
        <v>74</v>
      </c>
      <c r="B58" s="34">
        <f t="shared" si="33"/>
        <v>98</v>
      </c>
      <c r="C58" s="34">
        <v>0</v>
      </c>
      <c r="D58" s="34">
        <v>0</v>
      </c>
      <c r="E58" s="34">
        <v>6</v>
      </c>
      <c r="F58" s="34">
        <v>0</v>
      </c>
      <c r="G58" s="34">
        <v>0</v>
      </c>
      <c r="H58" s="35">
        <v>92</v>
      </c>
      <c r="I58" s="34">
        <v>0</v>
      </c>
      <c r="J58" s="34">
        <v>0</v>
      </c>
      <c r="K58" s="35">
        <v>0</v>
      </c>
      <c r="L58" s="36">
        <v>0</v>
      </c>
      <c r="M58" s="37">
        <f t="shared" si="23"/>
        <v>1240.8204608761712</v>
      </c>
      <c r="N58" s="38">
        <f t="shared" si="24"/>
        <v>0</v>
      </c>
      <c r="O58" s="38">
        <f t="shared" si="25"/>
        <v>0</v>
      </c>
      <c r="P58" s="38">
        <f t="shared" si="26"/>
        <v>75.96859964547987</v>
      </c>
      <c r="Q58" s="38">
        <f t="shared" si="27"/>
        <v>0</v>
      </c>
      <c r="R58" s="38">
        <f t="shared" si="28"/>
        <v>0</v>
      </c>
      <c r="S58" s="38">
        <f t="shared" si="29"/>
        <v>1164.8518612306914</v>
      </c>
      <c r="T58" s="38">
        <f t="shared" si="30"/>
        <v>0</v>
      </c>
      <c r="U58" s="38">
        <f t="shared" si="31"/>
        <v>0</v>
      </c>
      <c r="V58" s="38">
        <f t="shared" si="32"/>
        <v>0</v>
      </c>
      <c r="X58">
        <v>7898</v>
      </c>
    </row>
    <row r="59" spans="1:24" ht="13.5">
      <c r="A59" s="40" t="s">
        <v>75</v>
      </c>
      <c r="B59" s="34">
        <f t="shared" si="33"/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5">
        <v>0</v>
      </c>
      <c r="I59" s="34">
        <v>0</v>
      </c>
      <c r="J59" s="34">
        <v>0</v>
      </c>
      <c r="K59" s="35">
        <v>18</v>
      </c>
      <c r="L59" s="36">
        <v>0</v>
      </c>
      <c r="M59" s="37">
        <f t="shared" si="23"/>
        <v>0</v>
      </c>
      <c r="N59" s="38">
        <f t="shared" si="24"/>
        <v>0</v>
      </c>
      <c r="O59" s="38">
        <f t="shared" si="25"/>
        <v>0</v>
      </c>
      <c r="P59" s="38">
        <f t="shared" si="26"/>
        <v>0</v>
      </c>
      <c r="Q59" s="38">
        <f t="shared" si="27"/>
        <v>0</v>
      </c>
      <c r="R59" s="38">
        <f t="shared" si="28"/>
        <v>0</v>
      </c>
      <c r="S59" s="38">
        <f t="shared" si="29"/>
        <v>0</v>
      </c>
      <c r="T59" s="38">
        <f t="shared" si="30"/>
        <v>0</v>
      </c>
      <c r="U59" s="38">
        <f t="shared" si="31"/>
        <v>225.8185923974407</v>
      </c>
      <c r="V59" s="38">
        <f t="shared" si="32"/>
        <v>0</v>
      </c>
      <c r="X59">
        <v>7971</v>
      </c>
    </row>
    <row r="60" spans="1:24" ht="13.5">
      <c r="A60" s="40" t="s">
        <v>76</v>
      </c>
      <c r="B60" s="34">
        <f t="shared" si="33"/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5">
        <v>0</v>
      </c>
      <c r="I60" s="34">
        <v>0</v>
      </c>
      <c r="J60" s="34">
        <v>0</v>
      </c>
      <c r="K60" s="35">
        <v>73</v>
      </c>
      <c r="L60" s="36">
        <v>4</v>
      </c>
      <c r="M60" s="37">
        <f t="shared" si="23"/>
        <v>0</v>
      </c>
      <c r="N60" s="38">
        <f t="shared" si="24"/>
        <v>0</v>
      </c>
      <c r="O60" s="38">
        <f t="shared" si="25"/>
        <v>0</v>
      </c>
      <c r="P60" s="38">
        <f t="shared" si="26"/>
        <v>0</v>
      </c>
      <c r="Q60" s="38">
        <f t="shared" si="27"/>
        <v>0</v>
      </c>
      <c r="R60" s="38">
        <f t="shared" si="28"/>
        <v>0</v>
      </c>
      <c r="S60" s="38">
        <f t="shared" si="29"/>
        <v>0</v>
      </c>
      <c r="T60" s="38">
        <f t="shared" si="30"/>
        <v>0</v>
      </c>
      <c r="U60" s="38">
        <f t="shared" si="31"/>
        <v>357.33516080082234</v>
      </c>
      <c r="V60" s="38">
        <f t="shared" si="32"/>
        <v>19.580008811003964</v>
      </c>
      <c r="X60">
        <v>20429</v>
      </c>
    </row>
    <row r="61" spans="1:24" ht="13.5">
      <c r="A61" s="40" t="s">
        <v>77</v>
      </c>
      <c r="B61" s="34">
        <f t="shared" si="33"/>
        <v>218</v>
      </c>
      <c r="C61" s="34">
        <v>0</v>
      </c>
      <c r="D61" s="34">
        <v>0</v>
      </c>
      <c r="E61" s="34">
        <v>0</v>
      </c>
      <c r="F61" s="34">
        <v>0</v>
      </c>
      <c r="G61" s="34">
        <v>20</v>
      </c>
      <c r="H61" s="35">
        <v>198</v>
      </c>
      <c r="I61" s="34">
        <v>198</v>
      </c>
      <c r="J61" s="34">
        <v>0</v>
      </c>
      <c r="K61" s="35">
        <v>28</v>
      </c>
      <c r="L61" s="36">
        <v>0</v>
      </c>
      <c r="M61" s="37">
        <f t="shared" si="23"/>
        <v>1511.1604048246222</v>
      </c>
      <c r="N61" s="38">
        <f t="shared" si="24"/>
        <v>0</v>
      </c>
      <c r="O61" s="38">
        <f t="shared" si="25"/>
        <v>0</v>
      </c>
      <c r="P61" s="38">
        <f t="shared" si="26"/>
        <v>0</v>
      </c>
      <c r="Q61" s="38">
        <f t="shared" si="27"/>
        <v>0</v>
      </c>
      <c r="R61" s="38">
        <f t="shared" si="28"/>
        <v>138.63856924996534</v>
      </c>
      <c r="S61" s="38">
        <f t="shared" si="29"/>
        <v>1372.5218355746567</v>
      </c>
      <c r="T61" s="38">
        <f t="shared" si="30"/>
        <v>1372.5218355746567</v>
      </c>
      <c r="U61" s="38">
        <f t="shared" si="31"/>
        <v>194.09399694995147</v>
      </c>
      <c r="V61" s="38">
        <f t="shared" si="32"/>
        <v>0</v>
      </c>
      <c r="X61">
        <v>14426</v>
      </c>
    </row>
    <row r="62" spans="1:28" ht="13.5">
      <c r="A62" s="44" t="s">
        <v>78</v>
      </c>
      <c r="B62" s="26">
        <f aca="true" t="shared" si="40" ref="B62:L62">SUM(B63)</f>
        <v>2327</v>
      </c>
      <c r="C62" s="26">
        <f t="shared" si="40"/>
        <v>382</v>
      </c>
      <c r="D62" s="26">
        <f t="shared" si="40"/>
        <v>6</v>
      </c>
      <c r="E62" s="26">
        <f t="shared" si="40"/>
        <v>0</v>
      </c>
      <c r="F62" s="26">
        <f t="shared" si="40"/>
        <v>45</v>
      </c>
      <c r="G62" s="26">
        <f t="shared" si="40"/>
        <v>154</v>
      </c>
      <c r="H62" s="26">
        <f t="shared" si="40"/>
        <v>1740</v>
      </c>
      <c r="I62" s="26">
        <f t="shared" si="40"/>
        <v>213</v>
      </c>
      <c r="J62" s="26">
        <f t="shared" si="40"/>
        <v>0</v>
      </c>
      <c r="K62" s="27">
        <f t="shared" si="40"/>
        <v>338</v>
      </c>
      <c r="L62" s="28">
        <f t="shared" si="40"/>
        <v>37</v>
      </c>
      <c r="M62" s="45">
        <f t="shared" si="23"/>
        <v>833.1901119990835</v>
      </c>
      <c r="N62" s="31">
        <f t="shared" si="24"/>
        <v>136.77637420870212</v>
      </c>
      <c r="O62" s="31">
        <f t="shared" si="25"/>
        <v>2.148320013749248</v>
      </c>
      <c r="P62" s="31">
        <f t="shared" si="26"/>
        <v>0</v>
      </c>
      <c r="Q62" s="31">
        <f t="shared" si="27"/>
        <v>16.112400103119363</v>
      </c>
      <c r="R62" s="31">
        <f t="shared" si="28"/>
        <v>55.140213686230695</v>
      </c>
      <c r="S62" s="31">
        <f t="shared" si="29"/>
        <v>623.0128039872819</v>
      </c>
      <c r="T62" s="31">
        <f t="shared" si="30"/>
        <v>76.26536048809831</v>
      </c>
      <c r="U62" s="31">
        <f t="shared" si="31"/>
        <v>121.02202744120765</v>
      </c>
      <c r="V62" s="31">
        <f t="shared" si="32"/>
        <v>13.247973418120365</v>
      </c>
      <c r="W62" s="32"/>
      <c r="X62" s="32">
        <f>SUM(X63)</f>
        <v>279288</v>
      </c>
      <c r="Y62" s="32"/>
      <c r="Z62" s="32"/>
      <c r="AA62" s="32"/>
      <c r="AB62" s="32"/>
    </row>
    <row r="63" spans="1:24" ht="13.5">
      <c r="A63" s="46" t="s">
        <v>79</v>
      </c>
      <c r="B63" s="47">
        <f t="shared" si="33"/>
        <v>2327</v>
      </c>
      <c r="C63" s="47">
        <v>382</v>
      </c>
      <c r="D63" s="47">
        <v>6</v>
      </c>
      <c r="E63" s="47">
        <v>0</v>
      </c>
      <c r="F63" s="47">
        <v>45</v>
      </c>
      <c r="G63" s="47">
        <v>154</v>
      </c>
      <c r="H63" s="48">
        <v>1740</v>
      </c>
      <c r="I63" s="47">
        <v>213</v>
      </c>
      <c r="J63" s="47">
        <v>0</v>
      </c>
      <c r="K63" s="48">
        <v>338</v>
      </c>
      <c r="L63" s="49">
        <v>37</v>
      </c>
      <c r="M63" s="50">
        <f t="shared" si="23"/>
        <v>833.1901119990835</v>
      </c>
      <c r="N63" s="51">
        <f t="shared" si="24"/>
        <v>136.77637420870212</v>
      </c>
      <c r="O63" s="51">
        <f t="shared" si="25"/>
        <v>2.148320013749248</v>
      </c>
      <c r="P63" s="51">
        <f t="shared" si="26"/>
        <v>0</v>
      </c>
      <c r="Q63" s="51">
        <f t="shared" si="27"/>
        <v>16.112400103119363</v>
      </c>
      <c r="R63" s="51">
        <f t="shared" si="28"/>
        <v>55.140213686230695</v>
      </c>
      <c r="S63" s="51">
        <f t="shared" si="29"/>
        <v>623.0128039872819</v>
      </c>
      <c r="T63" s="51">
        <f t="shared" si="30"/>
        <v>76.26536048809831</v>
      </c>
      <c r="U63" s="51">
        <f t="shared" si="31"/>
        <v>121.02202744120765</v>
      </c>
      <c r="V63" s="51">
        <f t="shared" si="32"/>
        <v>13.247973418120365</v>
      </c>
      <c r="X63">
        <v>279288</v>
      </c>
    </row>
    <row r="64" spans="2:22" ht="13.5"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1"/>
      <c r="N64" s="41"/>
      <c r="O64" s="41"/>
      <c r="P64" s="41"/>
      <c r="Q64" s="41"/>
      <c r="R64" s="41"/>
      <c r="S64" s="41"/>
      <c r="T64" s="41"/>
      <c r="U64" s="41"/>
      <c r="V64" s="41"/>
    </row>
    <row r="65" spans="2:22" ht="13.5"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1"/>
      <c r="N65" s="41"/>
      <c r="O65" s="41"/>
      <c r="P65" s="41"/>
      <c r="Q65" s="41"/>
      <c r="R65" s="41"/>
      <c r="S65" s="41"/>
      <c r="T65" s="41"/>
      <c r="U65" s="41"/>
      <c r="V65" s="41"/>
    </row>
    <row r="66" spans="1:22" ht="13.5">
      <c r="A66" s="52" t="s">
        <v>80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1"/>
      <c r="N66" s="41"/>
      <c r="O66" s="41"/>
      <c r="P66" s="41"/>
      <c r="Q66" s="41"/>
      <c r="S66" s="2"/>
      <c r="T66" s="2"/>
      <c r="U66" s="2" t="s">
        <v>2</v>
      </c>
      <c r="V66" s="41"/>
    </row>
    <row r="67" spans="1:24" ht="13.5">
      <c r="A67" s="3"/>
      <c r="B67" s="65" t="s">
        <v>3</v>
      </c>
      <c r="C67" s="66"/>
      <c r="D67" s="66"/>
      <c r="E67" s="66"/>
      <c r="F67" s="66"/>
      <c r="G67" s="66"/>
      <c r="H67" s="66"/>
      <c r="I67" s="66"/>
      <c r="J67" s="66"/>
      <c r="K67" s="66"/>
      <c r="L67" s="4"/>
      <c r="M67" s="67" t="s">
        <v>4</v>
      </c>
      <c r="N67" s="66"/>
      <c r="O67" s="66"/>
      <c r="P67" s="68"/>
      <c r="Q67" s="68"/>
      <c r="R67" s="68"/>
      <c r="S67" s="68"/>
      <c r="T67" s="68"/>
      <c r="U67" s="68"/>
      <c r="V67" s="69"/>
      <c r="X67" t="s">
        <v>5</v>
      </c>
    </row>
    <row r="68" spans="1:22" ht="13.5">
      <c r="A68" s="5"/>
      <c r="B68" s="6"/>
      <c r="C68" s="7"/>
      <c r="D68" s="7"/>
      <c r="E68" s="7"/>
      <c r="F68" s="8"/>
      <c r="G68" s="9"/>
      <c r="H68" s="10"/>
      <c r="I68" s="10"/>
      <c r="J68" s="11"/>
      <c r="K68" s="6"/>
      <c r="L68" s="12"/>
      <c r="M68" s="13"/>
      <c r="N68" s="7"/>
      <c r="O68" s="7"/>
      <c r="P68" s="7"/>
      <c r="Q68" s="7"/>
      <c r="R68" s="10"/>
      <c r="S68" s="9"/>
      <c r="T68" s="9"/>
      <c r="U68" s="9"/>
      <c r="V68" s="14"/>
    </row>
    <row r="69" spans="1:22" ht="13.5">
      <c r="A69" s="5"/>
      <c r="B69" s="70" t="s">
        <v>6</v>
      </c>
      <c r="C69" s="15"/>
      <c r="D69" s="16"/>
      <c r="E69" s="15"/>
      <c r="F69" s="6"/>
      <c r="G69" s="15"/>
      <c r="H69" s="17"/>
      <c r="I69" s="53"/>
      <c r="J69" s="71" t="s">
        <v>7</v>
      </c>
      <c r="K69" s="73" t="s">
        <v>8</v>
      </c>
      <c r="L69" s="75" t="s">
        <v>9</v>
      </c>
      <c r="M69" s="77" t="s">
        <v>6</v>
      </c>
      <c r="N69" s="15"/>
      <c r="O69" s="15"/>
      <c r="P69" s="15"/>
      <c r="Q69" s="15"/>
      <c r="R69" s="15"/>
      <c r="S69" s="17"/>
      <c r="T69" s="53"/>
      <c r="U69" s="19"/>
      <c r="V69" s="14"/>
    </row>
    <row r="70" spans="1:22" ht="45">
      <c r="A70" s="20"/>
      <c r="B70" s="70"/>
      <c r="C70" s="54" t="s">
        <v>10</v>
      </c>
      <c r="D70" s="55" t="s">
        <v>11</v>
      </c>
      <c r="E70" s="54" t="s">
        <v>12</v>
      </c>
      <c r="F70" s="54" t="s">
        <v>13</v>
      </c>
      <c r="G70" s="54" t="s">
        <v>14</v>
      </c>
      <c r="H70" s="22" t="s">
        <v>15</v>
      </c>
      <c r="I70" s="56" t="s">
        <v>16</v>
      </c>
      <c r="J70" s="72"/>
      <c r="K70" s="74"/>
      <c r="L70" s="76"/>
      <c r="M70" s="78"/>
      <c r="N70" s="21" t="s">
        <v>10</v>
      </c>
      <c r="O70" s="22" t="s">
        <v>17</v>
      </c>
      <c r="P70" s="21" t="s">
        <v>12</v>
      </c>
      <c r="Q70" s="21" t="s">
        <v>13</v>
      </c>
      <c r="R70" s="21" t="s">
        <v>14</v>
      </c>
      <c r="S70" s="22" t="s">
        <v>18</v>
      </c>
      <c r="T70" s="57" t="s">
        <v>16</v>
      </c>
      <c r="U70" s="21" t="s">
        <v>8</v>
      </c>
      <c r="V70" s="24" t="s">
        <v>19</v>
      </c>
    </row>
    <row r="71" spans="1:28" ht="13.5">
      <c r="A71" s="44" t="s">
        <v>81</v>
      </c>
      <c r="B71" s="58">
        <f aca="true" t="shared" si="41" ref="B71:L71">SUM(B72:B75)</f>
        <v>2907</v>
      </c>
      <c r="C71" s="58">
        <f t="shared" si="41"/>
        <v>558</v>
      </c>
      <c r="D71" s="58">
        <f t="shared" si="41"/>
        <v>6</v>
      </c>
      <c r="E71" s="58">
        <f t="shared" si="41"/>
        <v>36</v>
      </c>
      <c r="F71" s="58">
        <f>SUM(F72:F75)</f>
        <v>272</v>
      </c>
      <c r="G71" s="58">
        <f t="shared" si="41"/>
        <v>77</v>
      </c>
      <c r="H71" s="58">
        <f t="shared" si="41"/>
        <v>1958</v>
      </c>
      <c r="I71" s="58">
        <f>SUM(I72:I75)</f>
        <v>353</v>
      </c>
      <c r="J71" s="58">
        <f>SUM(J72:J75)</f>
        <v>0</v>
      </c>
      <c r="K71" s="59">
        <f t="shared" si="41"/>
        <v>577</v>
      </c>
      <c r="L71" s="60">
        <f t="shared" si="41"/>
        <v>65</v>
      </c>
      <c r="M71" s="45">
        <f aca="true" t="shared" si="42" ref="M71:M127">B71/X71*100000</f>
        <v>892.0434146206744</v>
      </c>
      <c r="N71" s="31">
        <f aca="true" t="shared" si="43" ref="N71:N127">C71/X71*100000</f>
        <v>171.2281476980861</v>
      </c>
      <c r="O71" s="31">
        <f aca="true" t="shared" si="44" ref="O71:O127">D71/X71*100000</f>
        <v>1.8411628784740441</v>
      </c>
      <c r="P71" s="31">
        <f aca="true" t="shared" si="45" ref="P71:P127">E71/X71*100000</f>
        <v>11.046977270844266</v>
      </c>
      <c r="Q71" s="31">
        <f aca="true" t="shared" si="46" ref="Q71:Q127">F71/X71*100000</f>
        <v>83.46605049082333</v>
      </c>
      <c r="R71" s="31">
        <f aca="true" t="shared" si="47" ref="R71:R127">G71/X71*100000</f>
        <v>23.6282569404169</v>
      </c>
      <c r="S71" s="31">
        <f aca="true" t="shared" si="48" ref="S71:S127">H71/X71*100000</f>
        <v>600.8328193420298</v>
      </c>
      <c r="T71" s="31">
        <f aca="true" t="shared" si="49" ref="T71:T127">I71/X71*100000</f>
        <v>108.32174935022293</v>
      </c>
      <c r="U71" s="31">
        <f aca="true" t="shared" si="50" ref="U71:U127">K71/X71*100000</f>
        <v>177.05849681325392</v>
      </c>
      <c r="V71" s="31">
        <f aca="true" t="shared" si="51" ref="V71:V127">L71/X71*100000</f>
        <v>19.94593118346881</v>
      </c>
      <c r="W71" s="32"/>
      <c r="X71" s="32">
        <f>SUM(X72:X75)</f>
        <v>325881</v>
      </c>
      <c r="Y71" s="32"/>
      <c r="Z71" s="32"/>
      <c r="AA71" s="32"/>
      <c r="AB71" s="32"/>
    </row>
    <row r="72" spans="1:24" ht="13.5">
      <c r="A72" s="40" t="s">
        <v>82</v>
      </c>
      <c r="B72" s="34">
        <f aca="true" t="shared" si="52" ref="B72:B127">SUM(C72:H72)</f>
        <v>1855</v>
      </c>
      <c r="C72" s="34">
        <v>388</v>
      </c>
      <c r="D72" s="34">
        <v>6</v>
      </c>
      <c r="E72" s="34">
        <v>36</v>
      </c>
      <c r="F72" s="34">
        <v>272</v>
      </c>
      <c r="G72" s="34">
        <v>0</v>
      </c>
      <c r="H72" s="35">
        <v>1153</v>
      </c>
      <c r="I72" s="34">
        <v>53</v>
      </c>
      <c r="J72" s="34">
        <v>0</v>
      </c>
      <c r="K72" s="35">
        <v>260</v>
      </c>
      <c r="L72" s="36">
        <v>15</v>
      </c>
      <c r="M72" s="37">
        <f t="shared" si="42"/>
        <v>1511.398634445223</v>
      </c>
      <c r="N72" s="38">
        <f t="shared" si="43"/>
        <v>316.1308194958202</v>
      </c>
      <c r="O72" s="38">
        <f t="shared" si="44"/>
        <v>4.888620920038457</v>
      </c>
      <c r="P72" s="38">
        <f t="shared" si="45"/>
        <v>29.331725520230744</v>
      </c>
      <c r="Q72" s="38">
        <f t="shared" si="46"/>
        <v>221.61748170841005</v>
      </c>
      <c r="R72" s="38">
        <f t="shared" si="47"/>
        <v>0</v>
      </c>
      <c r="S72" s="38">
        <f t="shared" si="48"/>
        <v>939.4299868007236</v>
      </c>
      <c r="T72" s="38">
        <f t="shared" si="49"/>
        <v>43.18281812700637</v>
      </c>
      <c r="U72" s="38">
        <f t="shared" si="50"/>
        <v>211.84023986833313</v>
      </c>
      <c r="V72" s="38">
        <f t="shared" si="51"/>
        <v>12.221552300096143</v>
      </c>
      <c r="X72">
        <v>122734</v>
      </c>
    </row>
    <row r="73" spans="1:24" ht="13.5">
      <c r="A73" s="40" t="s">
        <v>83</v>
      </c>
      <c r="B73" s="34">
        <f t="shared" si="52"/>
        <v>625</v>
      </c>
      <c r="C73" s="34">
        <v>0</v>
      </c>
      <c r="D73" s="34">
        <v>0</v>
      </c>
      <c r="E73" s="34">
        <v>0</v>
      </c>
      <c r="F73" s="34">
        <v>0</v>
      </c>
      <c r="G73" s="34">
        <v>0</v>
      </c>
      <c r="H73" s="35">
        <v>625</v>
      </c>
      <c r="I73" s="34">
        <v>266</v>
      </c>
      <c r="J73" s="34">
        <v>0</v>
      </c>
      <c r="K73" s="35">
        <v>133</v>
      </c>
      <c r="L73" s="36">
        <v>17</v>
      </c>
      <c r="M73" s="37">
        <f t="shared" si="42"/>
        <v>681.3177229816644</v>
      </c>
      <c r="N73" s="38">
        <f t="shared" si="43"/>
        <v>0</v>
      </c>
      <c r="O73" s="38">
        <f t="shared" si="44"/>
        <v>0</v>
      </c>
      <c r="P73" s="38">
        <f t="shared" si="45"/>
        <v>0</v>
      </c>
      <c r="Q73" s="38">
        <f t="shared" si="46"/>
        <v>0</v>
      </c>
      <c r="R73" s="38">
        <f t="shared" si="47"/>
        <v>0</v>
      </c>
      <c r="S73" s="38">
        <f t="shared" si="48"/>
        <v>681.3177229816644</v>
      </c>
      <c r="T73" s="38">
        <f t="shared" si="49"/>
        <v>289.9688229009963</v>
      </c>
      <c r="U73" s="38">
        <f t="shared" si="50"/>
        <v>144.98441145049816</v>
      </c>
      <c r="V73" s="38">
        <f t="shared" si="51"/>
        <v>18.53184206510127</v>
      </c>
      <c r="X73">
        <v>91734</v>
      </c>
    </row>
    <row r="74" spans="1:24" ht="13.5">
      <c r="A74" s="40" t="s">
        <v>84</v>
      </c>
      <c r="B74" s="34">
        <f t="shared" si="52"/>
        <v>156</v>
      </c>
      <c r="C74" s="34">
        <v>0</v>
      </c>
      <c r="D74" s="34">
        <v>0</v>
      </c>
      <c r="E74" s="34">
        <v>0</v>
      </c>
      <c r="F74" s="34">
        <v>0</v>
      </c>
      <c r="G74" s="34">
        <v>77</v>
      </c>
      <c r="H74" s="35">
        <v>79</v>
      </c>
      <c r="I74" s="34">
        <v>34</v>
      </c>
      <c r="J74" s="34">
        <v>0</v>
      </c>
      <c r="K74" s="35">
        <v>91</v>
      </c>
      <c r="L74" s="36">
        <v>0</v>
      </c>
      <c r="M74" s="37">
        <f t="shared" si="42"/>
        <v>297.6531196336577</v>
      </c>
      <c r="N74" s="38">
        <f t="shared" si="43"/>
        <v>0</v>
      </c>
      <c r="O74" s="38">
        <f t="shared" si="44"/>
        <v>0</v>
      </c>
      <c r="P74" s="38">
        <f t="shared" si="45"/>
        <v>0</v>
      </c>
      <c r="Q74" s="38">
        <f t="shared" si="46"/>
        <v>0</v>
      </c>
      <c r="R74" s="38">
        <f t="shared" si="47"/>
        <v>146.91852699866436</v>
      </c>
      <c r="S74" s="38">
        <f t="shared" si="48"/>
        <v>150.7345926349933</v>
      </c>
      <c r="T74" s="38">
        <f t="shared" si="49"/>
        <v>64.87311581759207</v>
      </c>
      <c r="U74" s="38">
        <f t="shared" si="50"/>
        <v>173.630986452967</v>
      </c>
      <c r="V74" s="38">
        <f t="shared" si="51"/>
        <v>0</v>
      </c>
      <c r="X74">
        <v>52410</v>
      </c>
    </row>
    <row r="75" spans="1:24" ht="13.5">
      <c r="A75" s="40" t="s">
        <v>85</v>
      </c>
      <c r="B75" s="34">
        <f t="shared" si="52"/>
        <v>271</v>
      </c>
      <c r="C75" s="34">
        <v>170</v>
      </c>
      <c r="D75" s="34">
        <v>0</v>
      </c>
      <c r="E75" s="34">
        <v>0</v>
      </c>
      <c r="F75" s="34">
        <v>0</v>
      </c>
      <c r="G75" s="34">
        <v>0</v>
      </c>
      <c r="H75" s="35">
        <v>101</v>
      </c>
      <c r="I75" s="34">
        <v>0</v>
      </c>
      <c r="J75" s="34">
        <v>0</v>
      </c>
      <c r="K75" s="35">
        <v>93</v>
      </c>
      <c r="L75" s="36">
        <v>33</v>
      </c>
      <c r="M75" s="37">
        <f t="shared" si="42"/>
        <v>459.29867972814947</v>
      </c>
      <c r="N75" s="38">
        <f t="shared" si="43"/>
        <v>288.1209430028982</v>
      </c>
      <c r="O75" s="38">
        <f t="shared" si="44"/>
        <v>0</v>
      </c>
      <c r="P75" s="38">
        <f t="shared" si="45"/>
        <v>0</v>
      </c>
      <c r="Q75" s="38">
        <f t="shared" si="46"/>
        <v>0</v>
      </c>
      <c r="R75" s="38">
        <f t="shared" si="47"/>
        <v>0</v>
      </c>
      <c r="S75" s="38">
        <f t="shared" si="48"/>
        <v>171.17773672525126</v>
      </c>
      <c r="T75" s="38">
        <f t="shared" si="49"/>
        <v>0</v>
      </c>
      <c r="U75" s="38">
        <f t="shared" si="50"/>
        <v>157.61910411335018</v>
      </c>
      <c r="V75" s="38">
        <f t="shared" si="51"/>
        <v>55.92935952409199</v>
      </c>
      <c r="X75">
        <v>59003</v>
      </c>
    </row>
    <row r="76" spans="1:28" ht="13.5">
      <c r="A76" s="44" t="s">
        <v>86</v>
      </c>
      <c r="B76" s="26">
        <f aca="true" t="shared" si="53" ref="B76:L76">SUM(B77:B78)</f>
        <v>5697</v>
      </c>
      <c r="C76" s="26">
        <f t="shared" si="53"/>
        <v>1621</v>
      </c>
      <c r="D76" s="26">
        <f t="shared" si="53"/>
        <v>4</v>
      </c>
      <c r="E76" s="26">
        <f t="shared" si="53"/>
        <v>0</v>
      </c>
      <c r="F76" s="26">
        <f>SUM(F77:F78)</f>
        <v>0</v>
      </c>
      <c r="G76" s="26">
        <f t="shared" si="53"/>
        <v>72</v>
      </c>
      <c r="H76" s="26">
        <f t="shared" si="53"/>
        <v>4000</v>
      </c>
      <c r="I76" s="26">
        <f>SUM(I77:I78)</f>
        <v>592</v>
      </c>
      <c r="J76" s="26">
        <f>SUM(J77:J78)</f>
        <v>0</v>
      </c>
      <c r="K76" s="27">
        <f t="shared" si="53"/>
        <v>405</v>
      </c>
      <c r="L76" s="28">
        <f t="shared" si="53"/>
        <v>8</v>
      </c>
      <c r="M76" s="45">
        <f t="shared" si="42"/>
        <v>867.939705842025</v>
      </c>
      <c r="N76" s="31">
        <f t="shared" si="43"/>
        <v>246.95984959977577</v>
      </c>
      <c r="O76" s="31">
        <f t="shared" si="44"/>
        <v>0.609401232818694</v>
      </c>
      <c r="P76" s="31">
        <f t="shared" si="45"/>
        <v>0</v>
      </c>
      <c r="Q76" s="31">
        <f t="shared" si="46"/>
        <v>0</v>
      </c>
      <c r="R76" s="31">
        <f t="shared" si="47"/>
        <v>10.969222190736492</v>
      </c>
      <c r="S76" s="31">
        <f t="shared" si="48"/>
        <v>609.401232818694</v>
      </c>
      <c r="T76" s="31">
        <f t="shared" si="49"/>
        <v>90.19138245716671</v>
      </c>
      <c r="U76" s="31">
        <f t="shared" si="50"/>
        <v>61.70187482289277</v>
      </c>
      <c r="V76" s="31">
        <f t="shared" si="51"/>
        <v>1.218802465637388</v>
      </c>
      <c r="W76" s="32"/>
      <c r="X76" s="32">
        <f>SUM(X77:X78)</f>
        <v>656382</v>
      </c>
      <c r="Y76" s="32"/>
      <c r="Z76" s="32"/>
      <c r="AA76" s="32"/>
      <c r="AB76" s="32"/>
    </row>
    <row r="77" spans="1:24" ht="13.5">
      <c r="A77" s="40" t="s">
        <v>87</v>
      </c>
      <c r="B77" s="34">
        <f t="shared" si="52"/>
        <v>4313</v>
      </c>
      <c r="C77" s="34">
        <v>1335</v>
      </c>
      <c r="D77" s="34">
        <v>4</v>
      </c>
      <c r="E77" s="34">
        <v>0</v>
      </c>
      <c r="F77" s="34">
        <v>0</v>
      </c>
      <c r="G77" s="34">
        <v>72</v>
      </c>
      <c r="H77" s="35">
        <v>2902</v>
      </c>
      <c r="I77" s="34">
        <v>257</v>
      </c>
      <c r="J77" s="34">
        <v>0</v>
      </c>
      <c r="K77" s="35">
        <v>323</v>
      </c>
      <c r="L77" s="36">
        <v>8</v>
      </c>
      <c r="M77" s="37">
        <f t="shared" si="42"/>
        <v>779.0851845563026</v>
      </c>
      <c r="N77" s="38">
        <f t="shared" si="43"/>
        <v>241.1497151362541</v>
      </c>
      <c r="O77" s="38">
        <f t="shared" si="44"/>
        <v>0.7225459629550685</v>
      </c>
      <c r="P77" s="38">
        <f t="shared" si="45"/>
        <v>0</v>
      </c>
      <c r="Q77" s="38">
        <f t="shared" si="46"/>
        <v>0</v>
      </c>
      <c r="R77" s="38">
        <f t="shared" si="47"/>
        <v>13.005827333191231</v>
      </c>
      <c r="S77" s="38">
        <f t="shared" si="48"/>
        <v>524.2070961239023</v>
      </c>
      <c r="T77" s="38">
        <f t="shared" si="49"/>
        <v>46.42357811986315</v>
      </c>
      <c r="U77" s="38">
        <f t="shared" si="50"/>
        <v>58.34558650862178</v>
      </c>
      <c r="V77" s="38">
        <f t="shared" si="51"/>
        <v>1.445091925910137</v>
      </c>
      <c r="X77">
        <v>553598</v>
      </c>
    </row>
    <row r="78" spans="1:24" ht="13.5">
      <c r="A78" s="40" t="s">
        <v>88</v>
      </c>
      <c r="B78" s="34">
        <f t="shared" si="52"/>
        <v>1384</v>
      </c>
      <c r="C78" s="34">
        <v>286</v>
      </c>
      <c r="D78" s="34">
        <v>0</v>
      </c>
      <c r="E78" s="34">
        <v>0</v>
      </c>
      <c r="F78" s="34">
        <v>0</v>
      </c>
      <c r="G78" s="34">
        <v>0</v>
      </c>
      <c r="H78" s="35">
        <v>1098</v>
      </c>
      <c r="I78" s="34">
        <v>335</v>
      </c>
      <c r="J78" s="34">
        <v>0</v>
      </c>
      <c r="K78" s="35">
        <v>82</v>
      </c>
      <c r="L78" s="36">
        <v>0</v>
      </c>
      <c r="M78" s="37">
        <f t="shared" si="42"/>
        <v>1346.5130759651308</v>
      </c>
      <c r="N78" s="38">
        <f t="shared" si="43"/>
        <v>278.25342465753425</v>
      </c>
      <c r="O78" s="38">
        <f t="shared" si="44"/>
        <v>0</v>
      </c>
      <c r="P78" s="38">
        <f t="shared" si="45"/>
        <v>0</v>
      </c>
      <c r="Q78" s="38">
        <f t="shared" si="46"/>
        <v>0</v>
      </c>
      <c r="R78" s="38">
        <f t="shared" si="47"/>
        <v>0</v>
      </c>
      <c r="S78" s="38">
        <f t="shared" si="48"/>
        <v>1068.2596513075964</v>
      </c>
      <c r="T78" s="38">
        <f t="shared" si="49"/>
        <v>325.92621419676215</v>
      </c>
      <c r="U78" s="38">
        <f t="shared" si="50"/>
        <v>79.77895392278954</v>
      </c>
      <c r="V78" s="38">
        <f t="shared" si="51"/>
        <v>0</v>
      </c>
      <c r="X78">
        <v>102784</v>
      </c>
    </row>
    <row r="79" spans="1:28" ht="13.5">
      <c r="A79" s="44" t="s">
        <v>89</v>
      </c>
      <c r="B79" s="26">
        <f aca="true" t="shared" si="54" ref="B79:L79">SUM(B80:B83)</f>
        <v>5742</v>
      </c>
      <c r="C79" s="26">
        <f t="shared" si="54"/>
        <v>1198</v>
      </c>
      <c r="D79" s="26">
        <f t="shared" si="54"/>
        <v>0</v>
      </c>
      <c r="E79" s="26">
        <f t="shared" si="54"/>
        <v>6</v>
      </c>
      <c r="F79" s="26">
        <f>SUM(F80:F83)</f>
        <v>0</v>
      </c>
      <c r="G79" s="26">
        <f t="shared" si="54"/>
        <v>0</v>
      </c>
      <c r="H79" s="26">
        <f t="shared" si="54"/>
        <v>4538</v>
      </c>
      <c r="I79" s="26">
        <f>SUM(I80:I83)</f>
        <v>1086</v>
      </c>
      <c r="J79" s="26">
        <f>SUM(J80:J83)</f>
        <v>0</v>
      </c>
      <c r="K79" s="27">
        <f t="shared" si="54"/>
        <v>409</v>
      </c>
      <c r="L79" s="28">
        <f t="shared" si="54"/>
        <v>12</v>
      </c>
      <c r="M79" s="45">
        <f t="shared" si="42"/>
        <v>875.9057280146442</v>
      </c>
      <c r="N79" s="31">
        <f t="shared" si="43"/>
        <v>182.74731141789337</v>
      </c>
      <c r="O79" s="31">
        <f t="shared" si="44"/>
        <v>0</v>
      </c>
      <c r="P79" s="31">
        <f t="shared" si="45"/>
        <v>0.9152619937457097</v>
      </c>
      <c r="Q79" s="31">
        <f t="shared" si="46"/>
        <v>0</v>
      </c>
      <c r="R79" s="31">
        <f t="shared" si="47"/>
        <v>0</v>
      </c>
      <c r="S79" s="31">
        <f t="shared" si="48"/>
        <v>692.2431546030051</v>
      </c>
      <c r="T79" s="31">
        <f t="shared" si="49"/>
        <v>165.66242086797345</v>
      </c>
      <c r="U79" s="31">
        <f t="shared" si="50"/>
        <v>62.39035924033255</v>
      </c>
      <c r="V79" s="31">
        <f t="shared" si="51"/>
        <v>1.8305239874914194</v>
      </c>
      <c r="W79" s="32"/>
      <c r="X79" s="32">
        <f>SUM(X80:X83)</f>
        <v>655550</v>
      </c>
      <c r="Y79" s="32"/>
      <c r="Z79" s="32"/>
      <c r="AA79" s="32"/>
      <c r="AB79" s="32"/>
    </row>
    <row r="80" spans="1:24" ht="13.5">
      <c r="A80" s="40" t="s">
        <v>90</v>
      </c>
      <c r="B80" s="34">
        <f t="shared" si="52"/>
        <v>3528</v>
      </c>
      <c r="C80" s="34">
        <v>968</v>
      </c>
      <c r="D80" s="34">
        <v>0</v>
      </c>
      <c r="E80" s="34">
        <v>6</v>
      </c>
      <c r="F80" s="34">
        <v>0</v>
      </c>
      <c r="G80" s="34">
        <v>0</v>
      </c>
      <c r="H80" s="35">
        <v>2554</v>
      </c>
      <c r="I80" s="34">
        <v>442</v>
      </c>
      <c r="J80" s="34">
        <v>0</v>
      </c>
      <c r="K80" s="35">
        <v>198</v>
      </c>
      <c r="L80" s="36">
        <v>0</v>
      </c>
      <c r="M80" s="37">
        <f t="shared" si="42"/>
        <v>1072.421916559009</v>
      </c>
      <c r="N80" s="38">
        <f t="shared" si="43"/>
        <v>294.2472832282088</v>
      </c>
      <c r="O80" s="38">
        <f t="shared" si="44"/>
        <v>0</v>
      </c>
      <c r="P80" s="38">
        <f t="shared" si="45"/>
        <v>1.823846796869063</v>
      </c>
      <c r="Q80" s="38">
        <f t="shared" si="46"/>
        <v>0</v>
      </c>
      <c r="R80" s="38">
        <f t="shared" si="47"/>
        <v>0</v>
      </c>
      <c r="S80" s="38">
        <f t="shared" si="48"/>
        <v>776.3507865339312</v>
      </c>
      <c r="T80" s="38">
        <f t="shared" si="49"/>
        <v>134.35671403602097</v>
      </c>
      <c r="U80" s="38">
        <f t="shared" si="50"/>
        <v>60.18694429667907</v>
      </c>
      <c r="V80" s="38">
        <f t="shared" si="51"/>
        <v>0</v>
      </c>
      <c r="X80">
        <v>328975</v>
      </c>
    </row>
    <row r="81" spans="1:24" ht="13.5">
      <c r="A81" s="40" t="s">
        <v>91</v>
      </c>
      <c r="B81" s="34">
        <f t="shared" si="52"/>
        <v>1005</v>
      </c>
      <c r="C81" s="34">
        <v>0</v>
      </c>
      <c r="D81" s="34">
        <v>0</v>
      </c>
      <c r="E81" s="34">
        <v>0</v>
      </c>
      <c r="F81" s="34">
        <v>0</v>
      </c>
      <c r="G81" s="34">
        <v>0</v>
      </c>
      <c r="H81" s="35">
        <v>1005</v>
      </c>
      <c r="I81" s="34">
        <v>226</v>
      </c>
      <c r="J81" s="34">
        <v>0</v>
      </c>
      <c r="K81" s="35">
        <v>55</v>
      </c>
      <c r="L81" s="36">
        <v>0</v>
      </c>
      <c r="M81" s="37">
        <f t="shared" si="42"/>
        <v>665.0432112653688</v>
      </c>
      <c r="N81" s="38">
        <f t="shared" si="43"/>
        <v>0</v>
      </c>
      <c r="O81" s="38">
        <f t="shared" si="44"/>
        <v>0</v>
      </c>
      <c r="P81" s="38">
        <f t="shared" si="45"/>
        <v>0</v>
      </c>
      <c r="Q81" s="38">
        <f t="shared" si="46"/>
        <v>0</v>
      </c>
      <c r="R81" s="38">
        <f t="shared" si="47"/>
        <v>0</v>
      </c>
      <c r="S81" s="38">
        <f t="shared" si="48"/>
        <v>665.0432112653688</v>
      </c>
      <c r="T81" s="38">
        <f t="shared" si="49"/>
        <v>149.5520057173864</v>
      </c>
      <c r="U81" s="38">
        <f t="shared" si="50"/>
        <v>36.39539962148784</v>
      </c>
      <c r="V81" s="38">
        <f t="shared" si="51"/>
        <v>0</v>
      </c>
      <c r="X81">
        <v>151118</v>
      </c>
    </row>
    <row r="82" spans="1:24" ht="13.5">
      <c r="A82" s="40" t="s">
        <v>92</v>
      </c>
      <c r="B82" s="34">
        <f t="shared" si="52"/>
        <v>703</v>
      </c>
      <c r="C82" s="34">
        <v>0</v>
      </c>
      <c r="D82" s="34">
        <v>0</v>
      </c>
      <c r="E82" s="34">
        <v>0</v>
      </c>
      <c r="F82" s="34">
        <v>0</v>
      </c>
      <c r="G82" s="34">
        <v>0</v>
      </c>
      <c r="H82" s="35">
        <v>703</v>
      </c>
      <c r="I82" s="34">
        <v>142</v>
      </c>
      <c r="J82" s="34">
        <v>0</v>
      </c>
      <c r="K82" s="35">
        <v>57</v>
      </c>
      <c r="L82" s="36">
        <v>12</v>
      </c>
      <c r="M82" s="37">
        <f t="shared" si="42"/>
        <v>544.5391169635941</v>
      </c>
      <c r="N82" s="38">
        <f t="shared" si="43"/>
        <v>0</v>
      </c>
      <c r="O82" s="38">
        <f t="shared" si="44"/>
        <v>0</v>
      </c>
      <c r="P82" s="38">
        <f t="shared" si="45"/>
        <v>0</v>
      </c>
      <c r="Q82" s="38">
        <f t="shared" si="46"/>
        <v>0</v>
      </c>
      <c r="R82" s="38">
        <f t="shared" si="47"/>
        <v>0</v>
      </c>
      <c r="S82" s="38">
        <f t="shared" si="48"/>
        <v>544.5391169635941</v>
      </c>
      <c r="T82" s="38">
        <f t="shared" si="49"/>
        <v>109.99225406661502</v>
      </c>
      <c r="U82" s="38">
        <f t="shared" si="50"/>
        <v>44.15182029434547</v>
      </c>
      <c r="V82" s="38">
        <f t="shared" si="51"/>
        <v>9.295120061967467</v>
      </c>
      <c r="X82">
        <v>129100</v>
      </c>
    </row>
    <row r="83" spans="1:24" ht="13.5">
      <c r="A83" s="40" t="s">
        <v>93</v>
      </c>
      <c r="B83" s="34">
        <f t="shared" si="52"/>
        <v>506</v>
      </c>
      <c r="C83" s="34">
        <v>230</v>
      </c>
      <c r="D83" s="34">
        <v>0</v>
      </c>
      <c r="E83" s="34">
        <v>0</v>
      </c>
      <c r="F83" s="34">
        <v>0</v>
      </c>
      <c r="G83" s="34">
        <v>0</v>
      </c>
      <c r="H83" s="35">
        <v>276</v>
      </c>
      <c r="I83" s="34">
        <v>276</v>
      </c>
      <c r="J83" s="34">
        <v>0</v>
      </c>
      <c r="K83" s="35">
        <v>99</v>
      </c>
      <c r="L83" s="36">
        <v>0</v>
      </c>
      <c r="M83" s="37">
        <f t="shared" si="42"/>
        <v>1091.5287874538903</v>
      </c>
      <c r="N83" s="38">
        <f t="shared" si="43"/>
        <v>496.1494488426775</v>
      </c>
      <c r="O83" s="38">
        <f t="shared" si="44"/>
        <v>0</v>
      </c>
      <c r="P83" s="38">
        <f t="shared" si="45"/>
        <v>0</v>
      </c>
      <c r="Q83" s="38">
        <f t="shared" si="46"/>
        <v>0</v>
      </c>
      <c r="R83" s="38">
        <f t="shared" si="47"/>
        <v>0</v>
      </c>
      <c r="S83" s="38">
        <f t="shared" si="48"/>
        <v>595.379338611213</v>
      </c>
      <c r="T83" s="38">
        <f t="shared" si="49"/>
        <v>595.379338611213</v>
      </c>
      <c r="U83" s="38">
        <f t="shared" si="50"/>
        <v>213.55998015402207</v>
      </c>
      <c r="V83" s="38">
        <f t="shared" si="51"/>
        <v>0</v>
      </c>
      <c r="X83">
        <v>46357</v>
      </c>
    </row>
    <row r="84" spans="1:28" ht="13.5">
      <c r="A84" s="44" t="s">
        <v>94</v>
      </c>
      <c r="B84" s="26">
        <f aca="true" t="shared" si="55" ref="B84:L84">SUM(B85:B86)</f>
        <v>3657</v>
      </c>
      <c r="C84" s="26">
        <f t="shared" si="55"/>
        <v>1241</v>
      </c>
      <c r="D84" s="26">
        <f t="shared" si="55"/>
        <v>0</v>
      </c>
      <c r="E84" s="26">
        <f t="shared" si="55"/>
        <v>0</v>
      </c>
      <c r="F84" s="26">
        <f>SUM(F85:F86)</f>
        <v>0</v>
      </c>
      <c r="G84" s="26">
        <f t="shared" si="55"/>
        <v>0</v>
      </c>
      <c r="H84" s="26">
        <f t="shared" si="55"/>
        <v>2416</v>
      </c>
      <c r="I84" s="26">
        <f>SUM(I85:I86)</f>
        <v>655</v>
      </c>
      <c r="J84" s="26">
        <f>SUM(J85:J86)</f>
        <v>0</v>
      </c>
      <c r="K84" s="27">
        <f t="shared" si="55"/>
        <v>263</v>
      </c>
      <c r="L84" s="28">
        <f t="shared" si="55"/>
        <v>8</v>
      </c>
      <c r="M84" s="45">
        <f t="shared" si="42"/>
        <v>1118.6051846753844</v>
      </c>
      <c r="N84" s="31">
        <f t="shared" si="43"/>
        <v>379.5977670719584</v>
      </c>
      <c r="O84" s="31">
        <f t="shared" si="44"/>
        <v>0</v>
      </c>
      <c r="P84" s="31">
        <f t="shared" si="45"/>
        <v>0</v>
      </c>
      <c r="Q84" s="31">
        <f t="shared" si="46"/>
        <v>0</v>
      </c>
      <c r="R84" s="31">
        <f t="shared" si="47"/>
        <v>0</v>
      </c>
      <c r="S84" s="31">
        <f t="shared" si="48"/>
        <v>739.0074176034258</v>
      </c>
      <c r="T84" s="31">
        <f t="shared" si="49"/>
        <v>200.35176263669038</v>
      </c>
      <c r="U84" s="31">
        <f t="shared" si="50"/>
        <v>80.44658560831995</v>
      </c>
      <c r="V84" s="31">
        <f t="shared" si="51"/>
        <v>2.447044429150417</v>
      </c>
      <c r="W84" s="32"/>
      <c r="X84" s="32">
        <f>SUM(X85:X86)</f>
        <v>326925</v>
      </c>
      <c r="Y84" s="32"/>
      <c r="Z84" s="32"/>
      <c r="AA84" s="32"/>
      <c r="AB84" s="32"/>
    </row>
    <row r="85" spans="1:24" ht="13.5">
      <c r="A85" s="40" t="s">
        <v>95</v>
      </c>
      <c r="B85" s="34">
        <f t="shared" si="52"/>
        <v>1469</v>
      </c>
      <c r="C85" s="34">
        <v>108</v>
      </c>
      <c r="D85" s="34">
        <v>0</v>
      </c>
      <c r="E85" s="34">
        <v>0</v>
      </c>
      <c r="F85" s="34">
        <v>0</v>
      </c>
      <c r="G85" s="34">
        <v>0</v>
      </c>
      <c r="H85" s="35">
        <v>1361</v>
      </c>
      <c r="I85" s="34">
        <v>120</v>
      </c>
      <c r="J85" s="34">
        <v>0</v>
      </c>
      <c r="K85" s="35">
        <v>62</v>
      </c>
      <c r="L85" s="36">
        <v>0</v>
      </c>
      <c r="M85" s="37">
        <f t="shared" si="42"/>
        <v>947.130883301096</v>
      </c>
      <c r="N85" s="38">
        <f t="shared" si="43"/>
        <v>69.63249516441006</v>
      </c>
      <c r="O85" s="38">
        <f t="shared" si="44"/>
        <v>0</v>
      </c>
      <c r="P85" s="38">
        <f t="shared" si="45"/>
        <v>0</v>
      </c>
      <c r="Q85" s="38">
        <f t="shared" si="46"/>
        <v>0</v>
      </c>
      <c r="R85" s="38">
        <f t="shared" si="47"/>
        <v>0</v>
      </c>
      <c r="S85" s="38">
        <f t="shared" si="48"/>
        <v>877.498388136686</v>
      </c>
      <c r="T85" s="38">
        <f t="shared" si="49"/>
        <v>77.36943907156673</v>
      </c>
      <c r="U85" s="38">
        <f t="shared" si="50"/>
        <v>39.974210186976144</v>
      </c>
      <c r="V85" s="38">
        <f t="shared" si="51"/>
        <v>0</v>
      </c>
      <c r="X85">
        <v>155100</v>
      </c>
    </row>
    <row r="86" spans="1:24" ht="13.5">
      <c r="A86" s="40" t="s">
        <v>96</v>
      </c>
      <c r="B86" s="34">
        <f t="shared" si="52"/>
        <v>2188</v>
      </c>
      <c r="C86" s="34">
        <v>1133</v>
      </c>
      <c r="D86" s="34">
        <v>0</v>
      </c>
      <c r="E86" s="34">
        <v>0</v>
      </c>
      <c r="F86" s="34">
        <v>0</v>
      </c>
      <c r="G86" s="34">
        <v>0</v>
      </c>
      <c r="H86" s="35">
        <v>1055</v>
      </c>
      <c r="I86" s="34">
        <v>535</v>
      </c>
      <c r="J86" s="34">
        <v>0</v>
      </c>
      <c r="K86" s="35">
        <v>201</v>
      </c>
      <c r="L86" s="36">
        <v>8</v>
      </c>
      <c r="M86" s="37">
        <f t="shared" si="42"/>
        <v>1273.388622144624</v>
      </c>
      <c r="N86" s="38">
        <f t="shared" si="43"/>
        <v>659.3918230758038</v>
      </c>
      <c r="O86" s="38">
        <f t="shared" si="44"/>
        <v>0</v>
      </c>
      <c r="P86" s="38">
        <f t="shared" si="45"/>
        <v>0</v>
      </c>
      <c r="Q86" s="38">
        <f t="shared" si="46"/>
        <v>0</v>
      </c>
      <c r="R86" s="38">
        <f t="shared" si="47"/>
        <v>0</v>
      </c>
      <c r="S86" s="38">
        <f t="shared" si="48"/>
        <v>613.99679906882</v>
      </c>
      <c r="T86" s="38">
        <f t="shared" si="49"/>
        <v>311.3633056889277</v>
      </c>
      <c r="U86" s="38">
        <f t="shared" si="50"/>
        <v>116.97948494107378</v>
      </c>
      <c r="V86" s="38">
        <f t="shared" si="51"/>
        <v>4.65589989815219</v>
      </c>
      <c r="X86">
        <v>171825</v>
      </c>
    </row>
    <row r="87" spans="1:28" ht="13.5">
      <c r="A87" s="44" t="s">
        <v>97</v>
      </c>
      <c r="B87" s="26">
        <f aca="true" t="shared" si="56" ref="B87:L87">SUM(B88:B97)</f>
        <v>1694</v>
      </c>
      <c r="C87" s="26">
        <f t="shared" si="56"/>
        <v>469</v>
      </c>
      <c r="D87" s="26">
        <f t="shared" si="56"/>
        <v>0</v>
      </c>
      <c r="E87" s="26">
        <f t="shared" si="56"/>
        <v>24</v>
      </c>
      <c r="F87" s="26">
        <f>SUM(F88:F97)</f>
        <v>0</v>
      </c>
      <c r="G87" s="26">
        <f t="shared" si="56"/>
        <v>0</v>
      </c>
      <c r="H87" s="26">
        <f t="shared" si="56"/>
        <v>1201</v>
      </c>
      <c r="I87" s="26">
        <f>SUM(I88:I97)</f>
        <v>427</v>
      </c>
      <c r="J87" s="26">
        <f>SUM(J88:J97)</f>
        <v>0</v>
      </c>
      <c r="K87" s="27">
        <f t="shared" si="56"/>
        <v>114</v>
      </c>
      <c r="L87" s="28">
        <f t="shared" si="56"/>
        <v>10</v>
      </c>
      <c r="M87" s="45">
        <f t="shared" si="42"/>
        <v>1053.4301776031043</v>
      </c>
      <c r="N87" s="31">
        <f t="shared" si="43"/>
        <v>291.6521566091239</v>
      </c>
      <c r="O87" s="31">
        <f t="shared" si="44"/>
        <v>0</v>
      </c>
      <c r="P87" s="31">
        <f t="shared" si="45"/>
        <v>14.924630615392271</v>
      </c>
      <c r="Q87" s="31">
        <f t="shared" si="46"/>
        <v>0</v>
      </c>
      <c r="R87" s="31">
        <f t="shared" si="47"/>
        <v>0</v>
      </c>
      <c r="S87" s="31">
        <f t="shared" si="48"/>
        <v>746.8533903785882</v>
      </c>
      <c r="T87" s="31">
        <f t="shared" si="49"/>
        <v>265.53405303218744</v>
      </c>
      <c r="U87" s="31">
        <f t="shared" si="50"/>
        <v>70.89199542311329</v>
      </c>
      <c r="V87" s="31">
        <f t="shared" si="51"/>
        <v>6.218596089746779</v>
      </c>
      <c r="W87" s="32"/>
      <c r="X87" s="32">
        <f>SUM(X88:X97)</f>
        <v>160808</v>
      </c>
      <c r="Y87" s="32"/>
      <c r="Z87" s="32"/>
      <c r="AA87" s="32"/>
      <c r="AB87" s="32"/>
    </row>
    <row r="88" spans="1:24" ht="13.5">
      <c r="A88" s="40" t="s">
        <v>98</v>
      </c>
      <c r="B88" s="34">
        <f t="shared" si="52"/>
        <v>481</v>
      </c>
      <c r="C88" s="34">
        <v>0</v>
      </c>
      <c r="D88" s="34">
        <v>0</v>
      </c>
      <c r="E88" s="34">
        <v>4</v>
      </c>
      <c r="F88" s="34">
        <v>0</v>
      </c>
      <c r="G88" s="34">
        <v>0</v>
      </c>
      <c r="H88" s="35">
        <v>477</v>
      </c>
      <c r="I88" s="34">
        <v>79</v>
      </c>
      <c r="J88" s="34">
        <v>0</v>
      </c>
      <c r="K88" s="35">
        <v>104</v>
      </c>
      <c r="L88" s="36">
        <v>10</v>
      </c>
      <c r="M88" s="37">
        <f t="shared" si="42"/>
        <v>1001.937217489116</v>
      </c>
      <c r="N88" s="38">
        <f t="shared" si="43"/>
        <v>0</v>
      </c>
      <c r="O88" s="38">
        <f t="shared" si="44"/>
        <v>0</v>
      </c>
      <c r="P88" s="38">
        <f t="shared" si="45"/>
        <v>8.332118232757722</v>
      </c>
      <c r="Q88" s="38">
        <f t="shared" si="46"/>
        <v>0</v>
      </c>
      <c r="R88" s="38">
        <f t="shared" si="47"/>
        <v>0</v>
      </c>
      <c r="S88" s="38">
        <f t="shared" si="48"/>
        <v>993.6050992563585</v>
      </c>
      <c r="T88" s="38">
        <f t="shared" si="49"/>
        <v>164.55933509696504</v>
      </c>
      <c r="U88" s="38">
        <f t="shared" si="50"/>
        <v>216.6350740517008</v>
      </c>
      <c r="V88" s="38">
        <f t="shared" si="51"/>
        <v>20.830295581894305</v>
      </c>
      <c r="X88">
        <v>48007</v>
      </c>
    </row>
    <row r="89" spans="1:24" ht="13.5">
      <c r="A89" s="40" t="s">
        <v>99</v>
      </c>
      <c r="B89" s="34">
        <f t="shared" si="52"/>
        <v>0</v>
      </c>
      <c r="C89" s="34">
        <v>0</v>
      </c>
      <c r="D89" s="34">
        <v>0</v>
      </c>
      <c r="E89" s="34">
        <v>0</v>
      </c>
      <c r="F89" s="34">
        <v>0</v>
      </c>
      <c r="G89" s="34">
        <v>0</v>
      </c>
      <c r="H89" s="35">
        <v>0</v>
      </c>
      <c r="I89" s="34">
        <v>0</v>
      </c>
      <c r="J89" s="34">
        <v>0</v>
      </c>
      <c r="K89" s="35">
        <v>0</v>
      </c>
      <c r="L89" s="36">
        <v>0</v>
      </c>
      <c r="M89" s="37">
        <f t="shared" si="42"/>
        <v>0</v>
      </c>
      <c r="N89" s="38">
        <f t="shared" si="43"/>
        <v>0</v>
      </c>
      <c r="O89" s="38">
        <f t="shared" si="44"/>
        <v>0</v>
      </c>
      <c r="P89" s="38">
        <f t="shared" si="45"/>
        <v>0</v>
      </c>
      <c r="Q89" s="38">
        <f t="shared" si="46"/>
        <v>0</v>
      </c>
      <c r="R89" s="38">
        <f t="shared" si="47"/>
        <v>0</v>
      </c>
      <c r="S89" s="38">
        <f t="shared" si="48"/>
        <v>0</v>
      </c>
      <c r="T89" s="38">
        <f t="shared" si="49"/>
        <v>0</v>
      </c>
      <c r="U89" s="38">
        <f t="shared" si="50"/>
        <v>0</v>
      </c>
      <c r="V89" s="38">
        <f t="shared" si="51"/>
        <v>0</v>
      </c>
      <c r="X89">
        <v>8138</v>
      </c>
    </row>
    <row r="90" spans="1:24" ht="13.5">
      <c r="A90" s="40" t="s">
        <v>100</v>
      </c>
      <c r="B90" s="34">
        <f t="shared" si="52"/>
        <v>29</v>
      </c>
      <c r="C90" s="34">
        <v>0</v>
      </c>
      <c r="D90" s="34">
        <v>0</v>
      </c>
      <c r="E90" s="34">
        <v>0</v>
      </c>
      <c r="F90" s="34">
        <v>0</v>
      </c>
      <c r="G90" s="34">
        <v>0</v>
      </c>
      <c r="H90" s="35">
        <v>29</v>
      </c>
      <c r="I90" s="34">
        <v>0</v>
      </c>
      <c r="J90" s="34">
        <v>0</v>
      </c>
      <c r="K90" s="35">
        <v>0</v>
      </c>
      <c r="L90" s="36">
        <v>0</v>
      </c>
      <c r="M90" s="37">
        <f t="shared" si="42"/>
        <v>427.1615849167771</v>
      </c>
      <c r="N90" s="38">
        <f t="shared" si="43"/>
        <v>0</v>
      </c>
      <c r="O90" s="38">
        <f t="shared" si="44"/>
        <v>0</v>
      </c>
      <c r="P90" s="38">
        <f t="shared" si="45"/>
        <v>0</v>
      </c>
      <c r="Q90" s="38">
        <f t="shared" si="46"/>
        <v>0</v>
      </c>
      <c r="R90" s="38">
        <f t="shared" si="47"/>
        <v>0</v>
      </c>
      <c r="S90" s="38">
        <f t="shared" si="48"/>
        <v>427.1615849167771</v>
      </c>
      <c r="T90" s="38">
        <f t="shared" si="49"/>
        <v>0</v>
      </c>
      <c r="U90" s="38">
        <f t="shared" si="50"/>
        <v>0</v>
      </c>
      <c r="V90" s="38">
        <f t="shared" si="51"/>
        <v>0</v>
      </c>
      <c r="X90">
        <v>6789</v>
      </c>
    </row>
    <row r="91" spans="1:24" ht="13.5">
      <c r="A91" s="40" t="s">
        <v>101</v>
      </c>
      <c r="B91" s="34">
        <f t="shared" si="52"/>
        <v>394</v>
      </c>
      <c r="C91" s="34">
        <v>274</v>
      </c>
      <c r="D91" s="34">
        <v>0</v>
      </c>
      <c r="E91" s="34">
        <v>0</v>
      </c>
      <c r="F91" s="34">
        <v>0</v>
      </c>
      <c r="G91" s="34">
        <v>0</v>
      </c>
      <c r="H91" s="35">
        <v>120</v>
      </c>
      <c r="I91" s="34">
        <v>120</v>
      </c>
      <c r="J91" s="34">
        <v>0</v>
      </c>
      <c r="K91" s="35">
        <v>0</v>
      </c>
      <c r="L91" s="36">
        <v>0</v>
      </c>
      <c r="M91" s="37">
        <f t="shared" si="42"/>
        <v>3012.923453391451</v>
      </c>
      <c r="N91" s="38">
        <f t="shared" si="43"/>
        <v>2095.2817924600445</v>
      </c>
      <c r="O91" s="38">
        <f t="shared" si="44"/>
        <v>0</v>
      </c>
      <c r="P91" s="38">
        <f t="shared" si="45"/>
        <v>0</v>
      </c>
      <c r="Q91" s="38">
        <f t="shared" si="46"/>
        <v>0</v>
      </c>
      <c r="R91" s="38">
        <f t="shared" si="47"/>
        <v>0</v>
      </c>
      <c r="S91" s="38">
        <f t="shared" si="48"/>
        <v>917.6416609314062</v>
      </c>
      <c r="T91" s="38">
        <f t="shared" si="49"/>
        <v>917.6416609314062</v>
      </c>
      <c r="U91" s="38">
        <f t="shared" si="50"/>
        <v>0</v>
      </c>
      <c r="V91" s="38">
        <f t="shared" si="51"/>
        <v>0</v>
      </c>
      <c r="X91">
        <v>13077</v>
      </c>
    </row>
    <row r="92" spans="1:24" ht="13.5">
      <c r="A92" s="40" t="s">
        <v>102</v>
      </c>
      <c r="B92" s="34">
        <f t="shared" si="52"/>
        <v>479</v>
      </c>
      <c r="C92" s="34">
        <v>195</v>
      </c>
      <c r="D92" s="34">
        <v>0</v>
      </c>
      <c r="E92" s="34">
        <v>20</v>
      </c>
      <c r="F92" s="34">
        <v>0</v>
      </c>
      <c r="G92" s="34">
        <v>0</v>
      </c>
      <c r="H92" s="35">
        <v>264</v>
      </c>
      <c r="I92" s="34">
        <v>59</v>
      </c>
      <c r="J92" s="34">
        <v>0</v>
      </c>
      <c r="K92" s="35">
        <v>10</v>
      </c>
      <c r="L92" s="36">
        <v>0</v>
      </c>
      <c r="M92" s="37">
        <f t="shared" si="42"/>
        <v>1865.4100786665629</v>
      </c>
      <c r="N92" s="38">
        <f t="shared" si="43"/>
        <v>759.4049380792896</v>
      </c>
      <c r="O92" s="38">
        <f t="shared" si="44"/>
        <v>0</v>
      </c>
      <c r="P92" s="38">
        <f t="shared" si="45"/>
        <v>77.88768595685022</v>
      </c>
      <c r="Q92" s="38">
        <f t="shared" si="46"/>
        <v>0</v>
      </c>
      <c r="R92" s="38">
        <f t="shared" si="47"/>
        <v>0</v>
      </c>
      <c r="S92" s="38">
        <f t="shared" si="48"/>
        <v>1028.117454630423</v>
      </c>
      <c r="T92" s="38">
        <f t="shared" si="49"/>
        <v>229.76867357270814</v>
      </c>
      <c r="U92" s="38">
        <f t="shared" si="50"/>
        <v>38.94384297842511</v>
      </c>
      <c r="V92" s="38">
        <f t="shared" si="51"/>
        <v>0</v>
      </c>
      <c r="X92">
        <v>25678</v>
      </c>
    </row>
    <row r="93" spans="1:24" ht="13.5">
      <c r="A93" s="40" t="s">
        <v>103</v>
      </c>
      <c r="B93" s="34">
        <f t="shared" si="52"/>
        <v>0</v>
      </c>
      <c r="C93" s="34">
        <v>0</v>
      </c>
      <c r="D93" s="34">
        <v>0</v>
      </c>
      <c r="E93" s="34">
        <v>0</v>
      </c>
      <c r="F93" s="34">
        <v>0</v>
      </c>
      <c r="G93" s="34">
        <v>0</v>
      </c>
      <c r="H93" s="35">
        <v>0</v>
      </c>
      <c r="I93" s="34">
        <v>0</v>
      </c>
      <c r="J93" s="34">
        <v>0</v>
      </c>
      <c r="K93" s="35">
        <v>0</v>
      </c>
      <c r="L93" s="36">
        <v>0</v>
      </c>
      <c r="M93" s="37">
        <f t="shared" si="42"/>
        <v>0</v>
      </c>
      <c r="N93" s="38">
        <f t="shared" si="43"/>
        <v>0</v>
      </c>
      <c r="O93" s="38">
        <f t="shared" si="44"/>
        <v>0</v>
      </c>
      <c r="P93" s="38">
        <f t="shared" si="45"/>
        <v>0</v>
      </c>
      <c r="Q93" s="38">
        <f t="shared" si="46"/>
        <v>0</v>
      </c>
      <c r="R93" s="38">
        <f t="shared" si="47"/>
        <v>0</v>
      </c>
      <c r="S93" s="38">
        <f t="shared" si="48"/>
        <v>0</v>
      </c>
      <c r="T93" s="38">
        <f t="shared" si="49"/>
        <v>0</v>
      </c>
      <c r="U93" s="38">
        <f t="shared" si="50"/>
        <v>0</v>
      </c>
      <c r="V93" s="38">
        <f t="shared" si="51"/>
        <v>0</v>
      </c>
      <c r="X93">
        <v>11184</v>
      </c>
    </row>
    <row r="94" spans="1:24" ht="13.5">
      <c r="A94" s="40" t="s">
        <v>104</v>
      </c>
      <c r="B94" s="34">
        <f t="shared" si="52"/>
        <v>65</v>
      </c>
      <c r="C94" s="34">
        <v>0</v>
      </c>
      <c r="D94" s="34">
        <v>0</v>
      </c>
      <c r="E94" s="34">
        <v>0</v>
      </c>
      <c r="F94" s="34">
        <v>0</v>
      </c>
      <c r="G94" s="34">
        <v>0</v>
      </c>
      <c r="H94" s="35">
        <v>65</v>
      </c>
      <c r="I94" s="34">
        <v>65</v>
      </c>
      <c r="J94" s="34">
        <v>0</v>
      </c>
      <c r="K94" s="35">
        <v>0</v>
      </c>
      <c r="L94" s="36">
        <v>0</v>
      </c>
      <c r="M94" s="37">
        <f t="shared" si="42"/>
        <v>1239.2755004766445</v>
      </c>
      <c r="N94" s="38">
        <f t="shared" si="43"/>
        <v>0</v>
      </c>
      <c r="O94" s="38">
        <f t="shared" si="44"/>
        <v>0</v>
      </c>
      <c r="P94" s="38">
        <f t="shared" si="45"/>
        <v>0</v>
      </c>
      <c r="Q94" s="38">
        <f t="shared" si="46"/>
        <v>0</v>
      </c>
      <c r="R94" s="38">
        <f t="shared" si="47"/>
        <v>0</v>
      </c>
      <c r="S94" s="38">
        <f t="shared" si="48"/>
        <v>1239.2755004766445</v>
      </c>
      <c r="T94" s="38">
        <f t="shared" si="49"/>
        <v>1239.2755004766445</v>
      </c>
      <c r="U94" s="38">
        <f t="shared" si="50"/>
        <v>0</v>
      </c>
      <c r="V94" s="38">
        <f t="shared" si="51"/>
        <v>0</v>
      </c>
      <c r="X94">
        <v>5245</v>
      </c>
    </row>
    <row r="95" spans="1:24" ht="13.5">
      <c r="A95" s="40" t="s">
        <v>105</v>
      </c>
      <c r="B95" s="34">
        <f t="shared" si="52"/>
        <v>166</v>
      </c>
      <c r="C95" s="34">
        <v>0</v>
      </c>
      <c r="D95" s="34">
        <v>0</v>
      </c>
      <c r="E95" s="34">
        <v>0</v>
      </c>
      <c r="F95" s="34">
        <v>0</v>
      </c>
      <c r="G95" s="34">
        <v>0</v>
      </c>
      <c r="H95" s="35">
        <v>166</v>
      </c>
      <c r="I95" s="34">
        <v>56</v>
      </c>
      <c r="J95" s="34">
        <v>0</v>
      </c>
      <c r="K95" s="35">
        <v>0</v>
      </c>
      <c r="L95" s="36">
        <v>0</v>
      </c>
      <c r="M95" s="37">
        <f t="shared" si="42"/>
        <v>943.6643738275255</v>
      </c>
      <c r="N95" s="38">
        <f t="shared" si="43"/>
        <v>0</v>
      </c>
      <c r="O95" s="38">
        <f t="shared" si="44"/>
        <v>0</v>
      </c>
      <c r="P95" s="38">
        <f t="shared" si="45"/>
        <v>0</v>
      </c>
      <c r="Q95" s="38">
        <f t="shared" si="46"/>
        <v>0</v>
      </c>
      <c r="R95" s="38">
        <f t="shared" si="47"/>
        <v>0</v>
      </c>
      <c r="S95" s="38">
        <f t="shared" si="48"/>
        <v>943.6643738275255</v>
      </c>
      <c r="T95" s="38">
        <f t="shared" si="49"/>
        <v>318.34460803820133</v>
      </c>
      <c r="U95" s="38">
        <f t="shared" si="50"/>
        <v>0</v>
      </c>
      <c r="V95" s="38">
        <f t="shared" si="51"/>
        <v>0</v>
      </c>
      <c r="X95">
        <v>17591</v>
      </c>
    </row>
    <row r="96" spans="1:24" ht="13.5">
      <c r="A96" s="40" t="s">
        <v>106</v>
      </c>
      <c r="B96" s="34">
        <f t="shared" si="52"/>
        <v>0</v>
      </c>
      <c r="C96" s="34">
        <v>0</v>
      </c>
      <c r="D96" s="34">
        <v>0</v>
      </c>
      <c r="E96" s="34">
        <v>0</v>
      </c>
      <c r="F96" s="34">
        <v>0</v>
      </c>
      <c r="G96" s="34">
        <v>0</v>
      </c>
      <c r="H96" s="35">
        <v>0</v>
      </c>
      <c r="I96" s="34">
        <v>0</v>
      </c>
      <c r="J96" s="34">
        <v>0</v>
      </c>
      <c r="K96" s="35">
        <v>0</v>
      </c>
      <c r="L96" s="36">
        <v>0</v>
      </c>
      <c r="M96" s="37">
        <f t="shared" si="42"/>
        <v>0</v>
      </c>
      <c r="N96" s="38">
        <f t="shared" si="43"/>
        <v>0</v>
      </c>
      <c r="O96" s="38">
        <f t="shared" si="44"/>
        <v>0</v>
      </c>
      <c r="P96" s="38">
        <f t="shared" si="45"/>
        <v>0</v>
      </c>
      <c r="Q96" s="38">
        <f t="shared" si="46"/>
        <v>0</v>
      </c>
      <c r="R96" s="38">
        <f t="shared" si="47"/>
        <v>0</v>
      </c>
      <c r="S96" s="38">
        <f t="shared" si="48"/>
        <v>0</v>
      </c>
      <c r="T96" s="38">
        <f t="shared" si="49"/>
        <v>0</v>
      </c>
      <c r="U96" s="38">
        <f t="shared" si="50"/>
        <v>0</v>
      </c>
      <c r="V96" s="38">
        <f t="shared" si="51"/>
        <v>0</v>
      </c>
      <c r="X96">
        <v>8130</v>
      </c>
    </row>
    <row r="97" spans="1:24" ht="13.5">
      <c r="A97" s="40" t="s">
        <v>107</v>
      </c>
      <c r="B97" s="34">
        <f t="shared" si="52"/>
        <v>80</v>
      </c>
      <c r="C97" s="34">
        <v>0</v>
      </c>
      <c r="D97" s="34">
        <v>0</v>
      </c>
      <c r="E97" s="34">
        <v>0</v>
      </c>
      <c r="F97" s="34">
        <v>0</v>
      </c>
      <c r="G97" s="34">
        <v>0</v>
      </c>
      <c r="H97" s="35">
        <v>80</v>
      </c>
      <c r="I97" s="34">
        <v>48</v>
      </c>
      <c r="J97" s="34">
        <v>0</v>
      </c>
      <c r="K97" s="35">
        <v>0</v>
      </c>
      <c r="L97" s="36">
        <v>0</v>
      </c>
      <c r="M97" s="37">
        <f t="shared" si="42"/>
        <v>471.4479344687371</v>
      </c>
      <c r="N97" s="38">
        <f t="shared" si="43"/>
        <v>0</v>
      </c>
      <c r="O97" s="38">
        <f t="shared" si="44"/>
        <v>0</v>
      </c>
      <c r="P97" s="38">
        <f t="shared" si="45"/>
        <v>0</v>
      </c>
      <c r="Q97" s="38">
        <f t="shared" si="46"/>
        <v>0</v>
      </c>
      <c r="R97" s="38">
        <f t="shared" si="47"/>
        <v>0</v>
      </c>
      <c r="S97" s="38">
        <f t="shared" si="48"/>
        <v>471.4479344687371</v>
      </c>
      <c r="T97" s="38">
        <f t="shared" si="49"/>
        <v>282.8687606812423</v>
      </c>
      <c r="U97" s="38">
        <f t="shared" si="50"/>
        <v>0</v>
      </c>
      <c r="V97" s="38">
        <f t="shared" si="51"/>
        <v>0</v>
      </c>
      <c r="X97">
        <v>16969</v>
      </c>
    </row>
    <row r="98" spans="1:28" ht="13.5">
      <c r="A98" s="44" t="s">
        <v>108</v>
      </c>
      <c r="B98" s="26">
        <f aca="true" t="shared" si="57" ref="B98:L98">SUM(B99:B105)</f>
        <v>2870</v>
      </c>
      <c r="C98" s="26">
        <f t="shared" si="57"/>
        <v>860</v>
      </c>
      <c r="D98" s="26">
        <f t="shared" si="57"/>
        <v>6</v>
      </c>
      <c r="E98" s="26">
        <f t="shared" si="57"/>
        <v>20</v>
      </c>
      <c r="F98" s="26">
        <f>SUM(F99:F105)</f>
        <v>0</v>
      </c>
      <c r="G98" s="26">
        <v>0</v>
      </c>
      <c r="H98" s="26">
        <f t="shared" si="57"/>
        <v>1984</v>
      </c>
      <c r="I98" s="26">
        <f>SUM(I99:I105)</f>
        <v>355</v>
      </c>
      <c r="J98" s="26">
        <f>SUM(J99:J105)</f>
        <v>0</v>
      </c>
      <c r="K98" s="27">
        <f t="shared" si="57"/>
        <v>240</v>
      </c>
      <c r="L98" s="28">
        <f t="shared" si="57"/>
        <v>25</v>
      </c>
      <c r="M98" s="45">
        <f t="shared" si="42"/>
        <v>1462.8079796939826</v>
      </c>
      <c r="N98" s="31">
        <f t="shared" si="43"/>
        <v>438.3327047166638</v>
      </c>
      <c r="O98" s="31">
        <f t="shared" si="44"/>
        <v>3.0581351491860267</v>
      </c>
      <c r="P98" s="31">
        <f t="shared" si="45"/>
        <v>10.193783830620088</v>
      </c>
      <c r="Q98" s="31">
        <f t="shared" si="46"/>
        <v>0</v>
      </c>
      <c r="R98" s="31">
        <f t="shared" si="47"/>
        <v>0</v>
      </c>
      <c r="S98" s="31">
        <f t="shared" si="48"/>
        <v>1011.2233559975127</v>
      </c>
      <c r="T98" s="31">
        <f t="shared" si="49"/>
        <v>180.93966299350654</v>
      </c>
      <c r="U98" s="31">
        <f t="shared" si="50"/>
        <v>122.32540596744106</v>
      </c>
      <c r="V98" s="31">
        <f t="shared" si="51"/>
        <v>12.74222978827511</v>
      </c>
      <c r="W98" s="32"/>
      <c r="X98" s="32">
        <f>SUM(X99:X105)</f>
        <v>196198</v>
      </c>
      <c r="Y98" s="32"/>
      <c r="Z98" s="32"/>
      <c r="AA98" s="32"/>
      <c r="AB98" s="32"/>
    </row>
    <row r="99" spans="1:24" ht="13.5">
      <c r="A99" s="40" t="s">
        <v>109</v>
      </c>
      <c r="B99" s="34">
        <f t="shared" si="52"/>
        <v>917</v>
      </c>
      <c r="C99" s="34">
        <v>150</v>
      </c>
      <c r="D99" s="34">
        <v>0</v>
      </c>
      <c r="E99" s="34">
        <v>20</v>
      </c>
      <c r="F99" s="34">
        <v>0</v>
      </c>
      <c r="G99" s="34">
        <v>0</v>
      </c>
      <c r="H99" s="35">
        <v>747</v>
      </c>
      <c r="I99" s="34">
        <v>222</v>
      </c>
      <c r="J99" s="34">
        <v>0</v>
      </c>
      <c r="K99" s="35">
        <v>113</v>
      </c>
      <c r="L99" s="36">
        <v>0</v>
      </c>
      <c r="M99" s="37">
        <f t="shared" si="42"/>
        <v>1173.8802053330262</v>
      </c>
      <c r="N99" s="38">
        <f t="shared" si="43"/>
        <v>192.0196628134721</v>
      </c>
      <c r="O99" s="38">
        <f t="shared" si="44"/>
        <v>0</v>
      </c>
      <c r="P99" s="38">
        <f t="shared" si="45"/>
        <v>25.602621708462948</v>
      </c>
      <c r="Q99" s="38">
        <f t="shared" si="46"/>
        <v>0</v>
      </c>
      <c r="R99" s="38">
        <f t="shared" si="47"/>
        <v>0</v>
      </c>
      <c r="S99" s="38">
        <f t="shared" si="48"/>
        <v>956.257920811091</v>
      </c>
      <c r="T99" s="38">
        <f t="shared" si="49"/>
        <v>284.1891009639387</v>
      </c>
      <c r="U99" s="38">
        <f t="shared" si="50"/>
        <v>144.65481265281565</v>
      </c>
      <c r="V99" s="38">
        <f t="shared" si="51"/>
        <v>0</v>
      </c>
      <c r="X99">
        <v>78117</v>
      </c>
    </row>
    <row r="100" spans="1:24" ht="13.5">
      <c r="A100" s="40" t="s">
        <v>110</v>
      </c>
      <c r="B100" s="34">
        <f t="shared" si="52"/>
        <v>367</v>
      </c>
      <c r="C100" s="34">
        <v>61</v>
      </c>
      <c r="D100" s="34">
        <v>0</v>
      </c>
      <c r="E100" s="34">
        <v>0</v>
      </c>
      <c r="F100" s="34">
        <v>0</v>
      </c>
      <c r="G100" s="34">
        <v>0</v>
      </c>
      <c r="H100" s="35">
        <v>306</v>
      </c>
      <c r="I100" s="34">
        <v>83</v>
      </c>
      <c r="J100" s="34">
        <v>0</v>
      </c>
      <c r="K100" s="35">
        <v>91</v>
      </c>
      <c r="L100" s="36">
        <v>15</v>
      </c>
      <c r="M100" s="37">
        <f t="shared" si="42"/>
        <v>1120.7817987479004</v>
      </c>
      <c r="N100" s="38">
        <f t="shared" si="43"/>
        <v>186.2879828981524</v>
      </c>
      <c r="O100" s="38">
        <f t="shared" si="44"/>
        <v>0</v>
      </c>
      <c r="P100" s="38">
        <f t="shared" si="45"/>
        <v>0</v>
      </c>
      <c r="Q100" s="38">
        <f t="shared" si="46"/>
        <v>0</v>
      </c>
      <c r="R100" s="38">
        <f t="shared" si="47"/>
        <v>0</v>
      </c>
      <c r="S100" s="38">
        <f t="shared" si="48"/>
        <v>934.4938158497481</v>
      </c>
      <c r="T100" s="38">
        <f t="shared" si="49"/>
        <v>253.4738127958467</v>
      </c>
      <c r="U100" s="38">
        <f t="shared" si="50"/>
        <v>277.9050236677355</v>
      </c>
      <c r="V100" s="38">
        <f t="shared" si="51"/>
        <v>45.80852038479157</v>
      </c>
      <c r="X100">
        <v>32745</v>
      </c>
    </row>
    <row r="101" spans="1:24" ht="13.5">
      <c r="A101" s="40" t="s">
        <v>111</v>
      </c>
      <c r="B101" s="34">
        <f t="shared" si="52"/>
        <v>1486</v>
      </c>
      <c r="C101" s="34">
        <v>649</v>
      </c>
      <c r="D101" s="34">
        <v>6</v>
      </c>
      <c r="E101" s="34">
        <v>0</v>
      </c>
      <c r="F101" s="34">
        <v>0</v>
      </c>
      <c r="G101" s="34">
        <v>0</v>
      </c>
      <c r="H101" s="35">
        <v>831</v>
      </c>
      <c r="I101" s="34">
        <v>20</v>
      </c>
      <c r="J101" s="34">
        <v>0</v>
      </c>
      <c r="K101" s="35">
        <v>15</v>
      </c>
      <c r="L101" s="36">
        <v>4</v>
      </c>
      <c r="M101" s="37">
        <f t="shared" si="42"/>
        <v>3608.9860352155433</v>
      </c>
      <c r="N101" s="38">
        <f t="shared" si="43"/>
        <v>1576.199149969642</v>
      </c>
      <c r="O101" s="38">
        <f t="shared" si="44"/>
        <v>14.571948998178506</v>
      </c>
      <c r="P101" s="38">
        <f t="shared" si="45"/>
        <v>0</v>
      </c>
      <c r="Q101" s="38">
        <f t="shared" si="46"/>
        <v>0</v>
      </c>
      <c r="R101" s="38">
        <f t="shared" si="47"/>
        <v>0</v>
      </c>
      <c r="S101" s="38">
        <f t="shared" si="48"/>
        <v>2018.2149362477232</v>
      </c>
      <c r="T101" s="38">
        <f t="shared" si="49"/>
        <v>48.57316332726169</v>
      </c>
      <c r="U101" s="38">
        <f t="shared" si="50"/>
        <v>36.42987249544627</v>
      </c>
      <c r="V101" s="38">
        <f t="shared" si="51"/>
        <v>9.714632665452337</v>
      </c>
      <c r="X101">
        <v>41175</v>
      </c>
    </row>
    <row r="102" spans="1:24" ht="13.5">
      <c r="A102" s="40" t="s">
        <v>112</v>
      </c>
      <c r="B102" s="34">
        <f t="shared" si="52"/>
        <v>0</v>
      </c>
      <c r="C102" s="34">
        <v>0</v>
      </c>
      <c r="D102" s="34">
        <v>0</v>
      </c>
      <c r="E102" s="34">
        <v>0</v>
      </c>
      <c r="F102" s="34">
        <v>0</v>
      </c>
      <c r="G102" s="34">
        <v>0</v>
      </c>
      <c r="H102" s="35">
        <v>0</v>
      </c>
      <c r="I102" s="34">
        <v>0</v>
      </c>
      <c r="J102" s="34">
        <v>0</v>
      </c>
      <c r="K102" s="35">
        <v>21</v>
      </c>
      <c r="L102" s="36">
        <v>6</v>
      </c>
      <c r="M102" s="37">
        <f t="shared" si="42"/>
        <v>0</v>
      </c>
      <c r="N102" s="38">
        <f t="shared" si="43"/>
        <v>0</v>
      </c>
      <c r="O102" s="38">
        <f t="shared" si="44"/>
        <v>0</v>
      </c>
      <c r="P102" s="38">
        <f t="shared" si="45"/>
        <v>0</v>
      </c>
      <c r="Q102" s="38">
        <f t="shared" si="46"/>
        <v>0</v>
      </c>
      <c r="R102" s="38">
        <f t="shared" si="47"/>
        <v>0</v>
      </c>
      <c r="S102" s="38">
        <f t="shared" si="48"/>
        <v>0</v>
      </c>
      <c r="T102" s="38">
        <f t="shared" si="49"/>
        <v>0</v>
      </c>
      <c r="U102" s="38">
        <f t="shared" si="50"/>
        <v>189.94211287988423</v>
      </c>
      <c r="V102" s="38">
        <f t="shared" si="51"/>
        <v>54.269175108538356</v>
      </c>
      <c r="X102">
        <v>11056</v>
      </c>
    </row>
    <row r="103" spans="1:24" ht="13.5">
      <c r="A103" s="40" t="s">
        <v>113</v>
      </c>
      <c r="B103" s="34">
        <f t="shared" si="52"/>
        <v>0</v>
      </c>
      <c r="C103" s="34">
        <v>0</v>
      </c>
      <c r="D103" s="34">
        <v>0</v>
      </c>
      <c r="E103" s="34">
        <v>0</v>
      </c>
      <c r="F103" s="34">
        <v>0</v>
      </c>
      <c r="G103" s="34">
        <v>0</v>
      </c>
      <c r="H103" s="35">
        <v>0</v>
      </c>
      <c r="I103" s="34">
        <v>0</v>
      </c>
      <c r="J103" s="34">
        <v>0</v>
      </c>
      <c r="K103" s="35">
        <v>0</v>
      </c>
      <c r="L103" s="36">
        <v>0</v>
      </c>
      <c r="M103" s="37">
        <f t="shared" si="42"/>
        <v>0</v>
      </c>
      <c r="N103" s="38">
        <f t="shared" si="43"/>
        <v>0</v>
      </c>
      <c r="O103" s="38">
        <f t="shared" si="44"/>
        <v>0</v>
      </c>
      <c r="P103" s="38">
        <f t="shared" si="45"/>
        <v>0</v>
      </c>
      <c r="Q103" s="38">
        <f t="shared" si="46"/>
        <v>0</v>
      </c>
      <c r="R103" s="38">
        <f t="shared" si="47"/>
        <v>0</v>
      </c>
      <c r="S103" s="38">
        <f t="shared" si="48"/>
        <v>0</v>
      </c>
      <c r="T103" s="38">
        <f t="shared" si="49"/>
        <v>0</v>
      </c>
      <c r="U103" s="38">
        <f t="shared" si="50"/>
        <v>0</v>
      </c>
      <c r="V103" s="38">
        <f t="shared" si="51"/>
        <v>0</v>
      </c>
      <c r="X103">
        <v>10889</v>
      </c>
    </row>
    <row r="104" spans="1:24" ht="13.5">
      <c r="A104" s="40" t="s">
        <v>114</v>
      </c>
      <c r="B104" s="34">
        <f t="shared" si="52"/>
        <v>100</v>
      </c>
      <c r="C104" s="34">
        <v>0</v>
      </c>
      <c r="D104" s="34">
        <v>0</v>
      </c>
      <c r="E104" s="34">
        <v>0</v>
      </c>
      <c r="F104" s="34">
        <v>0</v>
      </c>
      <c r="G104" s="34">
        <v>0</v>
      </c>
      <c r="H104" s="35">
        <v>100</v>
      </c>
      <c r="I104" s="34">
        <v>30</v>
      </c>
      <c r="J104" s="34">
        <v>0</v>
      </c>
      <c r="K104" s="35">
        <v>0</v>
      </c>
      <c r="L104" s="36">
        <v>0</v>
      </c>
      <c r="M104" s="37">
        <f t="shared" si="42"/>
        <v>823.4519104084322</v>
      </c>
      <c r="N104" s="38">
        <f t="shared" si="43"/>
        <v>0</v>
      </c>
      <c r="O104" s="38">
        <f t="shared" si="44"/>
        <v>0</v>
      </c>
      <c r="P104" s="38">
        <f t="shared" si="45"/>
        <v>0</v>
      </c>
      <c r="Q104" s="38">
        <f t="shared" si="46"/>
        <v>0</v>
      </c>
      <c r="R104" s="38">
        <f t="shared" si="47"/>
        <v>0</v>
      </c>
      <c r="S104" s="38">
        <f t="shared" si="48"/>
        <v>823.4519104084322</v>
      </c>
      <c r="T104" s="38">
        <f t="shared" si="49"/>
        <v>247.03557312252966</v>
      </c>
      <c r="U104" s="38">
        <f t="shared" si="50"/>
        <v>0</v>
      </c>
      <c r="V104" s="38">
        <f t="shared" si="51"/>
        <v>0</v>
      </c>
      <c r="X104">
        <v>12144</v>
      </c>
    </row>
    <row r="105" spans="1:24" ht="13.5">
      <c r="A105" s="40" t="s">
        <v>115</v>
      </c>
      <c r="B105" s="34">
        <f t="shared" si="52"/>
        <v>0</v>
      </c>
      <c r="C105" s="34">
        <v>0</v>
      </c>
      <c r="D105" s="34">
        <v>0</v>
      </c>
      <c r="E105" s="34">
        <v>0</v>
      </c>
      <c r="F105" s="34">
        <v>0</v>
      </c>
      <c r="G105" s="34">
        <v>0</v>
      </c>
      <c r="H105" s="35">
        <v>0</v>
      </c>
      <c r="I105" s="34">
        <v>0</v>
      </c>
      <c r="J105" s="34">
        <v>0</v>
      </c>
      <c r="K105" s="35">
        <v>0</v>
      </c>
      <c r="L105" s="36">
        <v>0</v>
      </c>
      <c r="M105" s="37">
        <f t="shared" si="42"/>
        <v>0</v>
      </c>
      <c r="N105" s="38">
        <f t="shared" si="43"/>
        <v>0</v>
      </c>
      <c r="O105" s="38">
        <f t="shared" si="44"/>
        <v>0</v>
      </c>
      <c r="P105" s="38">
        <f t="shared" si="45"/>
        <v>0</v>
      </c>
      <c r="Q105" s="38">
        <f t="shared" si="46"/>
        <v>0</v>
      </c>
      <c r="R105" s="38">
        <f t="shared" si="47"/>
        <v>0</v>
      </c>
      <c r="S105" s="38">
        <f t="shared" si="48"/>
        <v>0</v>
      </c>
      <c r="T105" s="38">
        <f t="shared" si="49"/>
        <v>0</v>
      </c>
      <c r="U105" s="38">
        <f t="shared" si="50"/>
        <v>0</v>
      </c>
      <c r="V105" s="38">
        <f t="shared" si="51"/>
        <v>0</v>
      </c>
      <c r="X105">
        <v>10072</v>
      </c>
    </row>
    <row r="106" spans="1:28" ht="13.5">
      <c r="A106" s="44" t="s">
        <v>116</v>
      </c>
      <c r="B106" s="26">
        <f aca="true" t="shared" si="58" ref="B106:L106">SUM(B107:B115)</f>
        <v>1504</v>
      </c>
      <c r="C106" s="26">
        <f t="shared" si="58"/>
        <v>371</v>
      </c>
      <c r="D106" s="26">
        <f t="shared" si="58"/>
        <v>0</v>
      </c>
      <c r="E106" s="26">
        <f t="shared" si="58"/>
        <v>12</v>
      </c>
      <c r="F106" s="26">
        <f>SUM(F107:F115)</f>
        <v>0</v>
      </c>
      <c r="G106" s="26">
        <f t="shared" si="58"/>
        <v>0</v>
      </c>
      <c r="H106" s="26">
        <f t="shared" si="58"/>
        <v>1121</v>
      </c>
      <c r="I106" s="26">
        <f>SUM(I107:I115)</f>
        <v>340</v>
      </c>
      <c r="J106" s="26">
        <f>SUM(J107:J115)</f>
        <v>0</v>
      </c>
      <c r="K106" s="27">
        <f t="shared" si="58"/>
        <v>248</v>
      </c>
      <c r="L106" s="28">
        <f t="shared" si="58"/>
        <v>40</v>
      </c>
      <c r="M106" s="45">
        <f t="shared" si="42"/>
        <v>709.4774679579408</v>
      </c>
      <c r="N106" s="31">
        <f t="shared" si="43"/>
        <v>175.01073179015694</v>
      </c>
      <c r="O106" s="31">
        <f t="shared" si="44"/>
        <v>0</v>
      </c>
      <c r="P106" s="31">
        <f t="shared" si="45"/>
        <v>5.660724478387825</v>
      </c>
      <c r="Q106" s="31">
        <f t="shared" si="46"/>
        <v>0</v>
      </c>
      <c r="R106" s="31">
        <f t="shared" si="47"/>
        <v>0</v>
      </c>
      <c r="S106" s="31">
        <f t="shared" si="48"/>
        <v>528.8060116893961</v>
      </c>
      <c r="T106" s="31">
        <f t="shared" si="49"/>
        <v>160.38719355432173</v>
      </c>
      <c r="U106" s="31">
        <f t="shared" si="50"/>
        <v>116.98830588668173</v>
      </c>
      <c r="V106" s="31">
        <f t="shared" si="51"/>
        <v>18.869081594626085</v>
      </c>
      <c r="W106" s="32"/>
      <c r="X106" s="32">
        <f>SUM(X107:X115)</f>
        <v>211987</v>
      </c>
      <c r="Y106" s="32"/>
      <c r="Z106" s="32"/>
      <c r="AA106" s="32"/>
      <c r="AB106" s="32"/>
    </row>
    <row r="107" spans="1:24" ht="13.5">
      <c r="A107" s="40" t="s">
        <v>117</v>
      </c>
      <c r="B107" s="34">
        <f t="shared" si="52"/>
        <v>748</v>
      </c>
      <c r="C107" s="34">
        <v>371</v>
      </c>
      <c r="D107" s="34">
        <v>0</v>
      </c>
      <c r="E107" s="34">
        <v>12</v>
      </c>
      <c r="F107" s="34">
        <v>0</v>
      </c>
      <c r="G107" s="34">
        <v>0</v>
      </c>
      <c r="H107" s="35">
        <v>365</v>
      </c>
      <c r="I107" s="34">
        <v>79</v>
      </c>
      <c r="J107" s="34">
        <v>0</v>
      </c>
      <c r="K107" s="35">
        <v>118</v>
      </c>
      <c r="L107" s="36">
        <v>15</v>
      </c>
      <c r="M107" s="37">
        <f t="shared" si="42"/>
        <v>1234.608655464959</v>
      </c>
      <c r="N107" s="38">
        <f t="shared" si="43"/>
        <v>612.3526887399729</v>
      </c>
      <c r="O107" s="38">
        <f t="shared" si="44"/>
        <v>0</v>
      </c>
      <c r="P107" s="38">
        <f t="shared" si="45"/>
        <v>19.80655597002608</v>
      </c>
      <c r="Q107" s="38">
        <f t="shared" si="46"/>
        <v>0</v>
      </c>
      <c r="R107" s="38">
        <f t="shared" si="47"/>
        <v>0</v>
      </c>
      <c r="S107" s="38">
        <f t="shared" si="48"/>
        <v>602.4494107549599</v>
      </c>
      <c r="T107" s="38">
        <f t="shared" si="49"/>
        <v>130.39316013600504</v>
      </c>
      <c r="U107" s="38">
        <f t="shared" si="50"/>
        <v>194.76446703858977</v>
      </c>
      <c r="V107" s="38">
        <f t="shared" si="51"/>
        <v>24.7581949625326</v>
      </c>
      <c r="X107">
        <v>60586</v>
      </c>
    </row>
    <row r="108" spans="1:24" ht="13.5">
      <c r="A108" s="40" t="s">
        <v>118</v>
      </c>
      <c r="B108" s="34">
        <f t="shared" si="52"/>
        <v>100</v>
      </c>
      <c r="C108" s="34">
        <v>0</v>
      </c>
      <c r="D108" s="34">
        <v>0</v>
      </c>
      <c r="E108" s="34">
        <v>0</v>
      </c>
      <c r="F108" s="34">
        <v>0</v>
      </c>
      <c r="G108" s="34">
        <v>0</v>
      </c>
      <c r="H108" s="35">
        <v>100</v>
      </c>
      <c r="I108" s="34">
        <v>40</v>
      </c>
      <c r="J108" s="34">
        <v>0</v>
      </c>
      <c r="K108" s="35">
        <v>46</v>
      </c>
      <c r="L108" s="36">
        <v>0</v>
      </c>
      <c r="M108" s="37">
        <f t="shared" si="42"/>
        <v>210.6859935951458</v>
      </c>
      <c r="N108" s="38">
        <f t="shared" si="43"/>
        <v>0</v>
      </c>
      <c r="O108" s="38">
        <f t="shared" si="44"/>
        <v>0</v>
      </c>
      <c r="P108" s="38">
        <f t="shared" si="45"/>
        <v>0</v>
      </c>
      <c r="Q108" s="38">
        <f t="shared" si="46"/>
        <v>0</v>
      </c>
      <c r="R108" s="38">
        <f t="shared" si="47"/>
        <v>0</v>
      </c>
      <c r="S108" s="38">
        <f t="shared" si="48"/>
        <v>210.6859935951458</v>
      </c>
      <c r="T108" s="38">
        <f t="shared" si="49"/>
        <v>84.27439743805832</v>
      </c>
      <c r="U108" s="38">
        <f t="shared" si="50"/>
        <v>96.91555705376707</v>
      </c>
      <c r="V108" s="38">
        <f t="shared" si="51"/>
        <v>0</v>
      </c>
      <c r="X108">
        <v>47464</v>
      </c>
    </row>
    <row r="109" spans="1:24" ht="13.5">
      <c r="A109" s="40" t="s">
        <v>119</v>
      </c>
      <c r="B109" s="34">
        <f t="shared" si="52"/>
        <v>137</v>
      </c>
      <c r="C109" s="34">
        <v>0</v>
      </c>
      <c r="D109" s="34">
        <v>0</v>
      </c>
      <c r="E109" s="34">
        <v>0</v>
      </c>
      <c r="F109" s="34">
        <v>0</v>
      </c>
      <c r="G109" s="34">
        <v>0</v>
      </c>
      <c r="H109" s="35">
        <v>137</v>
      </c>
      <c r="I109" s="34">
        <v>107</v>
      </c>
      <c r="J109" s="34">
        <v>0</v>
      </c>
      <c r="K109" s="35">
        <v>0</v>
      </c>
      <c r="L109" s="36">
        <v>0</v>
      </c>
      <c r="M109" s="37">
        <f t="shared" si="42"/>
        <v>679.7995335682033</v>
      </c>
      <c r="N109" s="38">
        <f t="shared" si="43"/>
        <v>0</v>
      </c>
      <c r="O109" s="38">
        <f t="shared" si="44"/>
        <v>0</v>
      </c>
      <c r="P109" s="38">
        <f t="shared" si="45"/>
        <v>0</v>
      </c>
      <c r="Q109" s="38">
        <f t="shared" si="46"/>
        <v>0</v>
      </c>
      <c r="R109" s="38">
        <f t="shared" si="47"/>
        <v>0</v>
      </c>
      <c r="S109" s="38">
        <f t="shared" si="48"/>
        <v>679.7995335682033</v>
      </c>
      <c r="T109" s="38">
        <f t="shared" si="49"/>
        <v>530.9383218379398</v>
      </c>
      <c r="U109" s="38">
        <f t="shared" si="50"/>
        <v>0</v>
      </c>
      <c r="V109" s="38">
        <f t="shared" si="51"/>
        <v>0</v>
      </c>
      <c r="X109">
        <v>20153</v>
      </c>
    </row>
    <row r="110" spans="1:24" ht="13.5">
      <c r="A110" s="40" t="s">
        <v>120</v>
      </c>
      <c r="B110" s="34">
        <f t="shared" si="52"/>
        <v>390</v>
      </c>
      <c r="C110" s="34">
        <v>0</v>
      </c>
      <c r="D110" s="34">
        <v>0</v>
      </c>
      <c r="E110" s="34">
        <v>0</v>
      </c>
      <c r="F110" s="34">
        <v>0</v>
      </c>
      <c r="G110" s="34">
        <v>0</v>
      </c>
      <c r="H110" s="35">
        <v>390</v>
      </c>
      <c r="I110" s="34">
        <v>40</v>
      </c>
      <c r="J110" s="34">
        <v>0</v>
      </c>
      <c r="K110" s="35">
        <v>0</v>
      </c>
      <c r="L110" s="36">
        <v>0</v>
      </c>
      <c r="M110" s="37">
        <f t="shared" si="42"/>
        <v>1586.333129957291</v>
      </c>
      <c r="N110" s="38">
        <f t="shared" si="43"/>
        <v>0</v>
      </c>
      <c r="O110" s="38">
        <f t="shared" si="44"/>
        <v>0</v>
      </c>
      <c r="P110" s="38">
        <f t="shared" si="45"/>
        <v>0</v>
      </c>
      <c r="Q110" s="38">
        <f t="shared" si="46"/>
        <v>0</v>
      </c>
      <c r="R110" s="38">
        <f t="shared" si="47"/>
        <v>0</v>
      </c>
      <c r="S110" s="38">
        <f t="shared" si="48"/>
        <v>1586.333129957291</v>
      </c>
      <c r="T110" s="38">
        <f t="shared" si="49"/>
        <v>162.70083384177346</v>
      </c>
      <c r="U110" s="38">
        <f t="shared" si="50"/>
        <v>0</v>
      </c>
      <c r="V110" s="38">
        <f t="shared" si="51"/>
        <v>0</v>
      </c>
      <c r="X110">
        <v>24585</v>
      </c>
    </row>
    <row r="111" spans="1:24" ht="13.5">
      <c r="A111" s="40" t="s">
        <v>121</v>
      </c>
      <c r="B111" s="34">
        <f t="shared" si="52"/>
        <v>0</v>
      </c>
      <c r="C111" s="34">
        <v>0</v>
      </c>
      <c r="D111" s="34">
        <v>0</v>
      </c>
      <c r="E111" s="34">
        <v>0</v>
      </c>
      <c r="F111" s="34">
        <v>0</v>
      </c>
      <c r="G111" s="34">
        <v>0</v>
      </c>
      <c r="H111" s="35">
        <v>0</v>
      </c>
      <c r="I111" s="34">
        <v>0</v>
      </c>
      <c r="J111" s="34">
        <v>0</v>
      </c>
      <c r="K111" s="35">
        <v>10</v>
      </c>
      <c r="L111" s="36">
        <v>0</v>
      </c>
      <c r="M111" s="37">
        <f t="shared" si="42"/>
        <v>0</v>
      </c>
      <c r="N111" s="38">
        <f t="shared" si="43"/>
        <v>0</v>
      </c>
      <c r="O111" s="38">
        <f t="shared" si="44"/>
        <v>0</v>
      </c>
      <c r="P111" s="38">
        <f t="shared" si="45"/>
        <v>0</v>
      </c>
      <c r="Q111" s="38">
        <f t="shared" si="46"/>
        <v>0</v>
      </c>
      <c r="R111" s="38">
        <f t="shared" si="47"/>
        <v>0</v>
      </c>
      <c r="S111" s="38">
        <f t="shared" si="48"/>
        <v>0</v>
      </c>
      <c r="T111" s="38">
        <f t="shared" si="49"/>
        <v>0</v>
      </c>
      <c r="U111" s="38">
        <f t="shared" si="50"/>
        <v>49.63025460320612</v>
      </c>
      <c r="V111" s="38">
        <f t="shared" si="51"/>
        <v>0</v>
      </c>
      <c r="X111">
        <v>20149</v>
      </c>
    </row>
    <row r="112" spans="1:24" ht="13.5">
      <c r="A112" s="40" t="s">
        <v>122</v>
      </c>
      <c r="B112" s="34">
        <f t="shared" si="52"/>
        <v>30</v>
      </c>
      <c r="C112" s="34">
        <v>0</v>
      </c>
      <c r="D112" s="34">
        <v>0</v>
      </c>
      <c r="E112" s="34">
        <v>0</v>
      </c>
      <c r="F112" s="34">
        <v>0</v>
      </c>
      <c r="G112" s="34">
        <v>0</v>
      </c>
      <c r="H112" s="35">
        <v>30</v>
      </c>
      <c r="I112" s="34">
        <v>30</v>
      </c>
      <c r="J112" s="34">
        <v>0</v>
      </c>
      <c r="K112" s="35">
        <v>10</v>
      </c>
      <c r="L112" s="36">
        <v>0</v>
      </c>
      <c r="M112" s="37">
        <f t="shared" si="42"/>
        <v>630.517023959647</v>
      </c>
      <c r="N112" s="38">
        <f t="shared" si="43"/>
        <v>0</v>
      </c>
      <c r="O112" s="38">
        <f t="shared" si="44"/>
        <v>0</v>
      </c>
      <c r="P112" s="38">
        <f t="shared" si="45"/>
        <v>0</v>
      </c>
      <c r="Q112" s="38">
        <f t="shared" si="46"/>
        <v>0</v>
      </c>
      <c r="R112" s="38">
        <f t="shared" si="47"/>
        <v>0</v>
      </c>
      <c r="S112" s="38">
        <f t="shared" si="48"/>
        <v>630.517023959647</v>
      </c>
      <c r="T112" s="38">
        <f t="shared" si="49"/>
        <v>630.517023959647</v>
      </c>
      <c r="U112" s="38">
        <f t="shared" si="50"/>
        <v>210.1723413198823</v>
      </c>
      <c r="V112" s="38">
        <f t="shared" si="51"/>
        <v>0</v>
      </c>
      <c r="X112">
        <v>4758</v>
      </c>
    </row>
    <row r="113" spans="1:24" ht="13.5">
      <c r="A113" s="40" t="s">
        <v>123</v>
      </c>
      <c r="B113" s="34">
        <f t="shared" si="52"/>
        <v>0</v>
      </c>
      <c r="C113" s="34">
        <v>0</v>
      </c>
      <c r="D113" s="34">
        <v>0</v>
      </c>
      <c r="E113" s="34">
        <v>0</v>
      </c>
      <c r="F113" s="34">
        <v>0</v>
      </c>
      <c r="G113" s="34">
        <v>0</v>
      </c>
      <c r="H113" s="35">
        <v>0</v>
      </c>
      <c r="I113" s="34">
        <v>0</v>
      </c>
      <c r="J113" s="34">
        <v>0</v>
      </c>
      <c r="K113" s="35">
        <v>27</v>
      </c>
      <c r="L113" s="36">
        <v>6</v>
      </c>
      <c r="M113" s="37">
        <f t="shared" si="42"/>
        <v>0</v>
      </c>
      <c r="N113" s="38">
        <f t="shared" si="43"/>
        <v>0</v>
      </c>
      <c r="O113" s="38">
        <f t="shared" si="44"/>
        <v>0</v>
      </c>
      <c r="P113" s="38">
        <f t="shared" si="45"/>
        <v>0</v>
      </c>
      <c r="Q113" s="38">
        <f t="shared" si="46"/>
        <v>0</v>
      </c>
      <c r="R113" s="38">
        <f t="shared" si="47"/>
        <v>0</v>
      </c>
      <c r="S113" s="38">
        <f t="shared" si="48"/>
        <v>0</v>
      </c>
      <c r="T113" s="38">
        <f t="shared" si="49"/>
        <v>0</v>
      </c>
      <c r="U113" s="38">
        <f t="shared" si="50"/>
        <v>239.7655625610514</v>
      </c>
      <c r="V113" s="38">
        <f t="shared" si="51"/>
        <v>53.28123612467809</v>
      </c>
      <c r="X113">
        <v>11261</v>
      </c>
    </row>
    <row r="114" spans="1:24" ht="13.5">
      <c r="A114" s="40" t="s">
        <v>124</v>
      </c>
      <c r="B114" s="34">
        <f t="shared" si="52"/>
        <v>0</v>
      </c>
      <c r="C114" s="34">
        <v>0</v>
      </c>
      <c r="D114" s="34">
        <v>0</v>
      </c>
      <c r="E114" s="34">
        <v>0</v>
      </c>
      <c r="F114" s="34">
        <v>0</v>
      </c>
      <c r="G114" s="34">
        <v>0</v>
      </c>
      <c r="H114" s="35">
        <v>0</v>
      </c>
      <c r="I114" s="34">
        <v>0</v>
      </c>
      <c r="J114" s="34">
        <v>0</v>
      </c>
      <c r="K114" s="35">
        <v>19</v>
      </c>
      <c r="L114" s="36">
        <v>19</v>
      </c>
      <c r="M114" s="37">
        <f t="shared" si="42"/>
        <v>0</v>
      </c>
      <c r="N114" s="38">
        <f t="shared" si="43"/>
        <v>0</v>
      </c>
      <c r="O114" s="38">
        <f t="shared" si="44"/>
        <v>0</v>
      </c>
      <c r="P114" s="38">
        <f t="shared" si="45"/>
        <v>0</v>
      </c>
      <c r="Q114" s="38">
        <f t="shared" si="46"/>
        <v>0</v>
      </c>
      <c r="R114" s="38">
        <f t="shared" si="47"/>
        <v>0</v>
      </c>
      <c r="S114" s="38">
        <f t="shared" si="48"/>
        <v>0</v>
      </c>
      <c r="T114" s="38">
        <f t="shared" si="49"/>
        <v>0</v>
      </c>
      <c r="U114" s="38">
        <f t="shared" si="50"/>
        <v>130.44075243718248</v>
      </c>
      <c r="V114" s="38">
        <f t="shared" si="51"/>
        <v>130.44075243718248</v>
      </c>
      <c r="X114">
        <v>14566</v>
      </c>
    </row>
    <row r="115" spans="1:24" ht="13.5">
      <c r="A115" s="40" t="s">
        <v>125</v>
      </c>
      <c r="B115" s="34">
        <f t="shared" si="52"/>
        <v>99</v>
      </c>
      <c r="C115" s="34">
        <v>0</v>
      </c>
      <c r="D115" s="34">
        <v>0</v>
      </c>
      <c r="E115" s="34">
        <v>0</v>
      </c>
      <c r="F115" s="34">
        <v>0</v>
      </c>
      <c r="G115" s="34">
        <v>0</v>
      </c>
      <c r="H115" s="35">
        <v>99</v>
      </c>
      <c r="I115" s="34">
        <v>44</v>
      </c>
      <c r="J115" s="34">
        <v>0</v>
      </c>
      <c r="K115" s="35">
        <v>18</v>
      </c>
      <c r="L115" s="36">
        <v>0</v>
      </c>
      <c r="M115" s="37">
        <f t="shared" si="42"/>
        <v>1169.5215593620792</v>
      </c>
      <c r="N115" s="38">
        <f t="shared" si="43"/>
        <v>0</v>
      </c>
      <c r="O115" s="38">
        <f t="shared" si="44"/>
        <v>0</v>
      </c>
      <c r="P115" s="38">
        <f t="shared" si="45"/>
        <v>0</v>
      </c>
      <c r="Q115" s="38">
        <f t="shared" si="46"/>
        <v>0</v>
      </c>
      <c r="R115" s="38">
        <f t="shared" si="47"/>
        <v>0</v>
      </c>
      <c r="S115" s="38">
        <f t="shared" si="48"/>
        <v>1169.5215593620792</v>
      </c>
      <c r="T115" s="38">
        <f t="shared" si="49"/>
        <v>519.7873597164796</v>
      </c>
      <c r="U115" s="38">
        <f t="shared" si="50"/>
        <v>212.640283520378</v>
      </c>
      <c r="V115" s="38">
        <f t="shared" si="51"/>
        <v>0</v>
      </c>
      <c r="X115">
        <v>8465</v>
      </c>
    </row>
    <row r="116" spans="1:28" ht="13.5">
      <c r="A116" s="44" t="s">
        <v>126</v>
      </c>
      <c r="B116" s="26">
        <f aca="true" t="shared" si="59" ref="B116:L116">SUM(B117:B127)</f>
        <v>2890</v>
      </c>
      <c r="C116" s="26">
        <f t="shared" si="59"/>
        <v>816</v>
      </c>
      <c r="D116" s="26">
        <f t="shared" si="59"/>
        <v>4</v>
      </c>
      <c r="E116" s="26">
        <f t="shared" si="59"/>
        <v>0</v>
      </c>
      <c r="F116" s="26">
        <f>SUM(F117:F127)</f>
        <v>0</v>
      </c>
      <c r="G116" s="26">
        <f t="shared" si="59"/>
        <v>1007</v>
      </c>
      <c r="H116" s="26">
        <f t="shared" si="59"/>
        <v>1063</v>
      </c>
      <c r="I116" s="26">
        <f>SUM(I117:I127)</f>
        <v>665</v>
      </c>
      <c r="J116" s="26">
        <f>SUM(J117:J127)</f>
        <v>149</v>
      </c>
      <c r="K116" s="27">
        <f t="shared" si="59"/>
        <v>316</v>
      </c>
      <c r="L116" s="28">
        <f t="shared" si="59"/>
        <v>4</v>
      </c>
      <c r="M116" s="45">
        <f t="shared" si="42"/>
        <v>1983.6911756630607</v>
      </c>
      <c r="N116" s="31">
        <f t="shared" si="43"/>
        <v>560.101037834276</v>
      </c>
      <c r="O116" s="31">
        <f t="shared" si="44"/>
        <v>2.745593322717039</v>
      </c>
      <c r="P116" s="31">
        <f t="shared" si="45"/>
        <v>0</v>
      </c>
      <c r="Q116" s="31">
        <f t="shared" si="46"/>
        <v>0</v>
      </c>
      <c r="R116" s="31">
        <f t="shared" si="47"/>
        <v>691.2031189940146</v>
      </c>
      <c r="S116" s="31">
        <f t="shared" si="48"/>
        <v>729.6414255120532</v>
      </c>
      <c r="T116" s="31">
        <f t="shared" si="49"/>
        <v>456.45488990170776</v>
      </c>
      <c r="U116" s="31">
        <f t="shared" si="50"/>
        <v>216.90187249464608</v>
      </c>
      <c r="V116" s="31">
        <f t="shared" si="51"/>
        <v>2.745593322717039</v>
      </c>
      <c r="W116" s="32"/>
      <c r="X116" s="32">
        <f>SUM(X117:X127)</f>
        <v>145688</v>
      </c>
      <c r="Y116" s="32"/>
      <c r="Z116" s="32"/>
      <c r="AA116" s="32"/>
      <c r="AB116" s="32"/>
    </row>
    <row r="117" spans="1:24" ht="13.5">
      <c r="A117" s="40" t="s">
        <v>127</v>
      </c>
      <c r="B117" s="34">
        <f t="shared" si="52"/>
        <v>843</v>
      </c>
      <c r="C117" s="34">
        <v>339</v>
      </c>
      <c r="D117" s="34">
        <v>0</v>
      </c>
      <c r="E117" s="34">
        <v>0</v>
      </c>
      <c r="F117" s="34">
        <v>0</v>
      </c>
      <c r="G117" s="34">
        <v>149</v>
      </c>
      <c r="H117" s="35">
        <v>355</v>
      </c>
      <c r="I117" s="34">
        <v>207</v>
      </c>
      <c r="J117" s="34">
        <v>149</v>
      </c>
      <c r="K117" s="35">
        <v>173</v>
      </c>
      <c r="L117" s="36">
        <v>0</v>
      </c>
      <c r="M117" s="37">
        <f t="shared" si="42"/>
        <v>1648.0294025649046</v>
      </c>
      <c r="N117" s="38">
        <f t="shared" si="43"/>
        <v>662.7306850172037</v>
      </c>
      <c r="O117" s="38">
        <f t="shared" si="44"/>
        <v>0</v>
      </c>
      <c r="P117" s="38">
        <f t="shared" si="45"/>
        <v>0</v>
      </c>
      <c r="Q117" s="38">
        <f t="shared" si="46"/>
        <v>0</v>
      </c>
      <c r="R117" s="38">
        <f t="shared" si="47"/>
        <v>291.28870816390366</v>
      </c>
      <c r="S117" s="38">
        <f t="shared" si="48"/>
        <v>694.0100093837973</v>
      </c>
      <c r="T117" s="38">
        <f t="shared" si="49"/>
        <v>404.67625899280574</v>
      </c>
      <c r="U117" s="38">
        <f t="shared" si="50"/>
        <v>338.2076947137942</v>
      </c>
      <c r="V117" s="38">
        <f t="shared" si="51"/>
        <v>0</v>
      </c>
      <c r="X117">
        <v>51152</v>
      </c>
    </row>
    <row r="118" spans="1:24" ht="13.5">
      <c r="A118" s="40" t="s">
        <v>128</v>
      </c>
      <c r="B118" s="34">
        <f t="shared" si="52"/>
        <v>1484</v>
      </c>
      <c r="C118" s="34">
        <v>171</v>
      </c>
      <c r="D118" s="34">
        <v>0</v>
      </c>
      <c r="E118" s="34">
        <v>0</v>
      </c>
      <c r="F118" s="34">
        <v>0</v>
      </c>
      <c r="G118" s="34">
        <v>858</v>
      </c>
      <c r="H118" s="35">
        <v>455</v>
      </c>
      <c r="I118" s="34">
        <v>336</v>
      </c>
      <c r="J118" s="34">
        <v>0</v>
      </c>
      <c r="K118" s="35">
        <v>47</v>
      </c>
      <c r="L118" s="36">
        <v>4</v>
      </c>
      <c r="M118" s="37">
        <f t="shared" si="42"/>
        <v>4972.523790376625</v>
      </c>
      <c r="N118" s="38">
        <f t="shared" si="43"/>
        <v>572.9794933655006</v>
      </c>
      <c r="O118" s="38">
        <f t="shared" si="44"/>
        <v>0</v>
      </c>
      <c r="P118" s="38">
        <f t="shared" si="45"/>
        <v>0</v>
      </c>
      <c r="Q118" s="38">
        <f t="shared" si="46"/>
        <v>0</v>
      </c>
      <c r="R118" s="38">
        <f t="shared" si="47"/>
        <v>2874.9497386409325</v>
      </c>
      <c r="S118" s="38">
        <f t="shared" si="48"/>
        <v>1524.5945583701916</v>
      </c>
      <c r="T118" s="38">
        <f t="shared" si="49"/>
        <v>1125.8544431041414</v>
      </c>
      <c r="U118" s="38">
        <f t="shared" si="50"/>
        <v>157.4855917437341</v>
      </c>
      <c r="V118" s="38">
        <f t="shared" si="51"/>
        <v>13.403029084573115</v>
      </c>
      <c r="X118">
        <v>29844</v>
      </c>
    </row>
    <row r="119" spans="1:24" ht="13.5">
      <c r="A119" s="40" t="s">
        <v>129</v>
      </c>
      <c r="B119" s="34">
        <f t="shared" si="52"/>
        <v>0</v>
      </c>
      <c r="C119" s="34">
        <v>0</v>
      </c>
      <c r="D119" s="34">
        <v>0</v>
      </c>
      <c r="E119" s="34">
        <v>0</v>
      </c>
      <c r="F119" s="34">
        <v>0</v>
      </c>
      <c r="G119" s="34">
        <v>0</v>
      </c>
      <c r="H119" s="35">
        <v>0</v>
      </c>
      <c r="I119" s="34">
        <v>0</v>
      </c>
      <c r="J119" s="34">
        <v>0</v>
      </c>
      <c r="K119" s="35">
        <v>0</v>
      </c>
      <c r="L119" s="36">
        <v>0</v>
      </c>
      <c r="M119" s="37">
        <f t="shared" si="42"/>
        <v>0</v>
      </c>
      <c r="N119" s="38">
        <f t="shared" si="43"/>
        <v>0</v>
      </c>
      <c r="O119" s="38">
        <f t="shared" si="44"/>
        <v>0</v>
      </c>
      <c r="P119" s="38">
        <f t="shared" si="45"/>
        <v>0</v>
      </c>
      <c r="Q119" s="38">
        <f t="shared" si="46"/>
        <v>0</v>
      </c>
      <c r="R119" s="38">
        <f t="shared" si="47"/>
        <v>0</v>
      </c>
      <c r="S119" s="38">
        <f t="shared" si="48"/>
        <v>0</v>
      </c>
      <c r="T119" s="38">
        <f t="shared" si="49"/>
        <v>0</v>
      </c>
      <c r="U119" s="38">
        <f t="shared" si="50"/>
        <v>0</v>
      </c>
      <c r="V119" s="38">
        <f t="shared" si="51"/>
        <v>0</v>
      </c>
      <c r="X119">
        <v>5648</v>
      </c>
    </row>
    <row r="120" spans="1:24" ht="13.5">
      <c r="A120" s="40" t="s">
        <v>130</v>
      </c>
      <c r="B120" s="34">
        <f t="shared" si="52"/>
        <v>51</v>
      </c>
      <c r="C120" s="34">
        <v>0</v>
      </c>
      <c r="D120" s="34">
        <v>4</v>
      </c>
      <c r="E120" s="34">
        <v>0</v>
      </c>
      <c r="F120" s="34">
        <v>0</v>
      </c>
      <c r="G120" s="34">
        <v>0</v>
      </c>
      <c r="H120" s="35">
        <v>47</v>
      </c>
      <c r="I120" s="34">
        <v>12</v>
      </c>
      <c r="J120" s="34">
        <v>0</v>
      </c>
      <c r="K120" s="35">
        <v>19</v>
      </c>
      <c r="L120" s="36">
        <v>0</v>
      </c>
      <c r="M120" s="37">
        <f t="shared" si="42"/>
        <v>848.0212836714333</v>
      </c>
      <c r="N120" s="38">
        <f t="shared" si="43"/>
        <v>0</v>
      </c>
      <c r="O120" s="38">
        <f t="shared" si="44"/>
        <v>66.51147322913202</v>
      </c>
      <c r="P120" s="38">
        <f t="shared" si="45"/>
        <v>0</v>
      </c>
      <c r="Q120" s="38">
        <f t="shared" si="46"/>
        <v>0</v>
      </c>
      <c r="R120" s="38">
        <f t="shared" si="47"/>
        <v>0</v>
      </c>
      <c r="S120" s="38">
        <f t="shared" si="48"/>
        <v>781.5098104423013</v>
      </c>
      <c r="T120" s="38">
        <f t="shared" si="49"/>
        <v>199.53441968739608</v>
      </c>
      <c r="U120" s="38">
        <f t="shared" si="50"/>
        <v>315.92949783837713</v>
      </c>
      <c r="V120" s="38">
        <f t="shared" si="51"/>
        <v>0</v>
      </c>
      <c r="X120">
        <v>6014</v>
      </c>
    </row>
    <row r="121" spans="1:24" ht="13.5">
      <c r="A121" s="40" t="s">
        <v>131</v>
      </c>
      <c r="B121" s="34">
        <f t="shared" si="52"/>
        <v>109</v>
      </c>
      <c r="C121" s="34">
        <v>0</v>
      </c>
      <c r="D121" s="34">
        <v>0</v>
      </c>
      <c r="E121" s="34">
        <v>0</v>
      </c>
      <c r="F121" s="34">
        <v>0</v>
      </c>
      <c r="G121" s="34">
        <v>0</v>
      </c>
      <c r="H121" s="35">
        <v>109</v>
      </c>
      <c r="I121" s="34">
        <v>38</v>
      </c>
      <c r="J121" s="34">
        <v>0</v>
      </c>
      <c r="K121" s="35">
        <v>14</v>
      </c>
      <c r="L121" s="36">
        <v>0</v>
      </c>
      <c r="M121" s="37">
        <f t="shared" si="42"/>
        <v>1049.9951835083325</v>
      </c>
      <c r="N121" s="38">
        <f t="shared" si="43"/>
        <v>0</v>
      </c>
      <c r="O121" s="38">
        <f t="shared" si="44"/>
        <v>0</v>
      </c>
      <c r="P121" s="38">
        <f t="shared" si="45"/>
        <v>0</v>
      </c>
      <c r="Q121" s="38">
        <f t="shared" si="46"/>
        <v>0</v>
      </c>
      <c r="R121" s="38">
        <f t="shared" si="47"/>
        <v>0</v>
      </c>
      <c r="S121" s="38">
        <f t="shared" si="48"/>
        <v>1049.9951835083325</v>
      </c>
      <c r="T121" s="38">
        <f t="shared" si="49"/>
        <v>366.05336672767555</v>
      </c>
      <c r="U121" s="38">
        <f t="shared" si="50"/>
        <v>134.86176668914362</v>
      </c>
      <c r="V121" s="38">
        <f t="shared" si="51"/>
        <v>0</v>
      </c>
      <c r="X121">
        <v>10381</v>
      </c>
    </row>
    <row r="122" spans="1:24" ht="13.5">
      <c r="A122" s="40" t="s">
        <v>132</v>
      </c>
      <c r="B122" s="34">
        <f t="shared" si="52"/>
        <v>331</v>
      </c>
      <c r="C122" s="34">
        <v>306</v>
      </c>
      <c r="D122" s="34">
        <v>0</v>
      </c>
      <c r="E122" s="34">
        <v>0</v>
      </c>
      <c r="F122" s="34">
        <v>0</v>
      </c>
      <c r="G122" s="34">
        <v>0</v>
      </c>
      <c r="H122" s="35">
        <v>25</v>
      </c>
      <c r="I122" s="34">
        <v>0</v>
      </c>
      <c r="J122" s="34">
        <v>0</v>
      </c>
      <c r="K122" s="35">
        <v>0</v>
      </c>
      <c r="L122" s="36">
        <v>0</v>
      </c>
      <c r="M122" s="37">
        <f t="shared" si="42"/>
        <v>7011.226435077314</v>
      </c>
      <c r="N122" s="38">
        <f t="shared" si="43"/>
        <v>6481.677610675704</v>
      </c>
      <c r="O122" s="38">
        <f t="shared" si="44"/>
        <v>0</v>
      </c>
      <c r="P122" s="38">
        <f t="shared" si="45"/>
        <v>0</v>
      </c>
      <c r="Q122" s="38">
        <f t="shared" si="46"/>
        <v>0</v>
      </c>
      <c r="R122" s="38">
        <f t="shared" si="47"/>
        <v>0</v>
      </c>
      <c r="S122" s="38">
        <f t="shared" si="48"/>
        <v>529.5488244016099</v>
      </c>
      <c r="T122" s="38">
        <f t="shared" si="49"/>
        <v>0</v>
      </c>
      <c r="U122" s="38">
        <f t="shared" si="50"/>
        <v>0</v>
      </c>
      <c r="V122" s="38">
        <f t="shared" si="51"/>
        <v>0</v>
      </c>
      <c r="X122">
        <v>4721</v>
      </c>
    </row>
    <row r="123" spans="1:24" ht="13.5">
      <c r="A123" s="40" t="s">
        <v>133</v>
      </c>
      <c r="B123" s="34">
        <f t="shared" si="52"/>
        <v>0</v>
      </c>
      <c r="C123" s="34">
        <v>0</v>
      </c>
      <c r="D123" s="34">
        <v>0</v>
      </c>
      <c r="E123" s="34">
        <v>0</v>
      </c>
      <c r="F123" s="34">
        <v>0</v>
      </c>
      <c r="G123" s="34">
        <v>0</v>
      </c>
      <c r="H123" s="35">
        <v>0</v>
      </c>
      <c r="I123" s="34">
        <v>0</v>
      </c>
      <c r="J123" s="34">
        <v>0</v>
      </c>
      <c r="K123" s="35">
        <v>0</v>
      </c>
      <c r="L123" s="36">
        <v>0</v>
      </c>
      <c r="M123" s="37">
        <f t="shared" si="42"/>
        <v>0</v>
      </c>
      <c r="N123" s="38">
        <f t="shared" si="43"/>
        <v>0</v>
      </c>
      <c r="O123" s="38">
        <f t="shared" si="44"/>
        <v>0</v>
      </c>
      <c r="P123" s="38">
        <f t="shared" si="45"/>
        <v>0</v>
      </c>
      <c r="Q123" s="38">
        <f t="shared" si="46"/>
        <v>0</v>
      </c>
      <c r="R123" s="38">
        <f t="shared" si="47"/>
        <v>0</v>
      </c>
      <c r="S123" s="38">
        <f t="shared" si="48"/>
        <v>0</v>
      </c>
      <c r="T123" s="38">
        <f t="shared" si="49"/>
        <v>0</v>
      </c>
      <c r="U123" s="38">
        <f t="shared" si="50"/>
        <v>0</v>
      </c>
      <c r="V123" s="38">
        <f t="shared" si="51"/>
        <v>0</v>
      </c>
      <c r="X123">
        <v>5954</v>
      </c>
    </row>
    <row r="124" spans="1:24" ht="13.5">
      <c r="A124" s="40" t="s">
        <v>134</v>
      </c>
      <c r="B124" s="34">
        <f t="shared" si="52"/>
        <v>0</v>
      </c>
      <c r="C124" s="34">
        <v>0</v>
      </c>
      <c r="D124" s="34">
        <v>0</v>
      </c>
      <c r="E124" s="34">
        <v>0</v>
      </c>
      <c r="F124" s="34">
        <v>0</v>
      </c>
      <c r="G124" s="34">
        <v>0</v>
      </c>
      <c r="H124" s="35">
        <v>0</v>
      </c>
      <c r="I124" s="34">
        <v>0</v>
      </c>
      <c r="J124" s="34">
        <v>0</v>
      </c>
      <c r="K124" s="35">
        <v>53</v>
      </c>
      <c r="L124" s="36">
        <v>0</v>
      </c>
      <c r="M124" s="37">
        <f t="shared" si="42"/>
        <v>0</v>
      </c>
      <c r="N124" s="38">
        <f t="shared" si="43"/>
        <v>0</v>
      </c>
      <c r="O124" s="38">
        <f t="shared" si="44"/>
        <v>0</v>
      </c>
      <c r="P124" s="38">
        <f t="shared" si="45"/>
        <v>0</v>
      </c>
      <c r="Q124" s="38">
        <f t="shared" si="46"/>
        <v>0</v>
      </c>
      <c r="R124" s="38">
        <f t="shared" si="47"/>
        <v>0</v>
      </c>
      <c r="S124" s="38">
        <f t="shared" si="48"/>
        <v>0</v>
      </c>
      <c r="T124" s="38">
        <f t="shared" si="49"/>
        <v>0</v>
      </c>
      <c r="U124" s="38">
        <f t="shared" si="50"/>
        <v>406.2547907404569</v>
      </c>
      <c r="V124" s="38">
        <f t="shared" si="51"/>
        <v>0</v>
      </c>
      <c r="X124">
        <v>13046</v>
      </c>
    </row>
    <row r="125" spans="1:24" ht="13.5">
      <c r="A125" s="40" t="s">
        <v>135</v>
      </c>
      <c r="B125" s="34">
        <f t="shared" si="52"/>
        <v>0</v>
      </c>
      <c r="C125" s="34">
        <v>0</v>
      </c>
      <c r="D125" s="34">
        <v>0</v>
      </c>
      <c r="E125" s="34">
        <v>0</v>
      </c>
      <c r="F125" s="34">
        <v>0</v>
      </c>
      <c r="G125" s="34">
        <v>0</v>
      </c>
      <c r="H125" s="35">
        <v>0</v>
      </c>
      <c r="I125" s="34">
        <v>0</v>
      </c>
      <c r="J125" s="34">
        <v>0</v>
      </c>
      <c r="K125" s="35">
        <v>10</v>
      </c>
      <c r="L125" s="36">
        <v>0</v>
      </c>
      <c r="M125" s="37">
        <f t="shared" si="42"/>
        <v>0</v>
      </c>
      <c r="N125" s="38">
        <f t="shared" si="43"/>
        <v>0</v>
      </c>
      <c r="O125" s="38">
        <f t="shared" si="44"/>
        <v>0</v>
      </c>
      <c r="P125" s="38">
        <f t="shared" si="45"/>
        <v>0</v>
      </c>
      <c r="Q125" s="38">
        <f t="shared" si="46"/>
        <v>0</v>
      </c>
      <c r="R125" s="38">
        <f t="shared" si="47"/>
        <v>0</v>
      </c>
      <c r="S125" s="38">
        <f t="shared" si="48"/>
        <v>0</v>
      </c>
      <c r="T125" s="38">
        <f t="shared" si="49"/>
        <v>0</v>
      </c>
      <c r="U125" s="38">
        <f t="shared" si="50"/>
        <v>175.56179775280899</v>
      </c>
      <c r="V125" s="38">
        <f t="shared" si="51"/>
        <v>0</v>
      </c>
      <c r="X125">
        <v>5696</v>
      </c>
    </row>
    <row r="126" spans="1:24" ht="13.5">
      <c r="A126" s="40" t="s">
        <v>136</v>
      </c>
      <c r="B126" s="34">
        <f t="shared" si="52"/>
        <v>72</v>
      </c>
      <c r="C126" s="34">
        <v>0</v>
      </c>
      <c r="D126" s="34">
        <v>0</v>
      </c>
      <c r="E126" s="34">
        <v>0</v>
      </c>
      <c r="F126" s="34">
        <v>0</v>
      </c>
      <c r="G126" s="34">
        <v>0</v>
      </c>
      <c r="H126" s="35">
        <v>72</v>
      </c>
      <c r="I126" s="34">
        <v>72</v>
      </c>
      <c r="J126" s="34">
        <v>0</v>
      </c>
      <c r="K126" s="35">
        <v>0</v>
      </c>
      <c r="L126" s="36">
        <v>0</v>
      </c>
      <c r="M126" s="37">
        <f t="shared" si="42"/>
        <v>1274.3362831858408</v>
      </c>
      <c r="N126" s="38">
        <f t="shared" si="43"/>
        <v>0</v>
      </c>
      <c r="O126" s="38">
        <f t="shared" si="44"/>
        <v>0</v>
      </c>
      <c r="P126" s="38">
        <f t="shared" si="45"/>
        <v>0</v>
      </c>
      <c r="Q126" s="38">
        <f t="shared" si="46"/>
        <v>0</v>
      </c>
      <c r="R126" s="38">
        <f t="shared" si="47"/>
        <v>0</v>
      </c>
      <c r="S126" s="38">
        <f t="shared" si="48"/>
        <v>1274.3362831858408</v>
      </c>
      <c r="T126" s="38">
        <f t="shared" si="49"/>
        <v>1274.3362831858408</v>
      </c>
      <c r="U126" s="38">
        <f t="shared" si="50"/>
        <v>0</v>
      </c>
      <c r="V126" s="38">
        <f t="shared" si="51"/>
        <v>0</v>
      </c>
      <c r="X126">
        <v>5650</v>
      </c>
    </row>
    <row r="127" spans="1:24" ht="13.5">
      <c r="A127" s="46" t="s">
        <v>137</v>
      </c>
      <c r="B127" s="47">
        <f t="shared" si="52"/>
        <v>0</v>
      </c>
      <c r="C127" s="47">
        <v>0</v>
      </c>
      <c r="D127" s="47">
        <v>0</v>
      </c>
      <c r="E127" s="47">
        <v>0</v>
      </c>
      <c r="F127" s="47">
        <v>0</v>
      </c>
      <c r="G127" s="47">
        <v>0</v>
      </c>
      <c r="H127" s="48">
        <v>0</v>
      </c>
      <c r="I127" s="47">
        <v>0</v>
      </c>
      <c r="J127" s="47">
        <v>0</v>
      </c>
      <c r="K127" s="48">
        <v>0</v>
      </c>
      <c r="L127" s="49">
        <v>0</v>
      </c>
      <c r="M127" s="50">
        <f t="shared" si="42"/>
        <v>0</v>
      </c>
      <c r="N127" s="51">
        <f t="shared" si="43"/>
        <v>0</v>
      </c>
      <c r="O127" s="51">
        <f t="shared" si="44"/>
        <v>0</v>
      </c>
      <c r="P127" s="51">
        <f t="shared" si="45"/>
        <v>0</v>
      </c>
      <c r="Q127" s="51">
        <f t="shared" si="46"/>
        <v>0</v>
      </c>
      <c r="R127" s="51">
        <f t="shared" si="47"/>
        <v>0</v>
      </c>
      <c r="S127" s="51">
        <f t="shared" si="48"/>
        <v>0</v>
      </c>
      <c r="T127" s="51">
        <f t="shared" si="49"/>
        <v>0</v>
      </c>
      <c r="U127" s="51">
        <f t="shared" si="50"/>
        <v>0</v>
      </c>
      <c r="V127" s="51">
        <f t="shared" si="51"/>
        <v>0</v>
      </c>
      <c r="X127">
        <v>7582</v>
      </c>
    </row>
    <row r="128" spans="1:17" ht="13.5">
      <c r="A128" s="61" t="s">
        <v>138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3.5">
      <c r="A129" s="62" t="s">
        <v>139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3.5">
      <c r="A130" s="62" t="s">
        <v>140</v>
      </c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63"/>
    </row>
    <row r="131" ht="13.5">
      <c r="A131" s="64"/>
    </row>
  </sheetData>
  <mergeCells count="15">
    <mergeCell ref="A1:V1"/>
    <mergeCell ref="B3:K3"/>
    <mergeCell ref="M3:V3"/>
    <mergeCell ref="B5:B6"/>
    <mergeCell ref="J5:J6"/>
    <mergeCell ref="K5:K6"/>
    <mergeCell ref="L5:L6"/>
    <mergeCell ref="M5:M6"/>
    <mergeCell ref="B67:K67"/>
    <mergeCell ref="M67:V67"/>
    <mergeCell ref="B69:B70"/>
    <mergeCell ref="J69:J70"/>
    <mergeCell ref="K69:K70"/>
    <mergeCell ref="L69:L70"/>
    <mergeCell ref="M69:M70"/>
  </mergeCells>
  <printOptions/>
  <pageMargins left="0.75" right="0.75" top="1" bottom="1" header="0.512" footer="0.512"/>
  <pageSetup horizontalDpi="600" verticalDpi="600" orientation="portrait" paperSize="9" scale="84" r:id="rId1"/>
  <rowBreaks count="1" manualBreakCount="1">
    <brk id="65" max="21" man="1"/>
  </rowBreaks>
  <colBreaks count="2" manualBreakCount="2">
    <brk id="12" max="128" man="1"/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健康福祉政策課</dc:creator>
  <cp:keywords/>
  <dc:description/>
  <cp:lastModifiedBy> 健康福祉政策課</cp:lastModifiedBy>
  <cp:lastPrinted>2002-12-13T06:35:27Z</cp:lastPrinted>
  <dcterms:created xsi:type="dcterms:W3CDTF">2002-12-13T06:33:39Z</dcterms:created>
  <dcterms:modified xsi:type="dcterms:W3CDTF">2002-12-13T07:25:01Z</dcterms:modified>
  <cp:category/>
  <cp:version/>
  <cp:contentType/>
  <cp:contentStatus/>
</cp:coreProperties>
</file>