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Data\h.kbkw\Desktop\"/>
    </mc:Choice>
  </mc:AlternateContent>
  <bookViews>
    <workbookView xWindow="-105" yWindow="495" windowWidth="38625" windowHeight="21225"/>
  </bookViews>
  <sheets>
    <sheet name="短期予測" sheetId="5" r:id="rId1"/>
    <sheet name="var" sheetId="3" state="hidden" r:id="rId2"/>
  </sheets>
  <definedNames>
    <definedName name="_xlnm.Print_Area" localSheetId="0">短期予測!$A$1:$AS$105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M294" i="5" l="1"/>
  <c r="BL294" i="5"/>
  <c r="BJ294" i="5"/>
  <c r="BI294" i="5"/>
  <c r="BH294" i="5"/>
  <c r="BG294" i="5"/>
  <c r="BF294" i="5"/>
  <c r="BD294" i="5"/>
  <c r="BC294" i="5"/>
  <c r="BA294" i="5"/>
  <c r="AZ294" i="5"/>
  <c r="AY294" i="5"/>
  <c r="AX294" i="5"/>
  <c r="AW294" i="5"/>
  <c r="AU294" i="5"/>
  <c r="AT294" i="5"/>
  <c r="AR294" i="5"/>
  <c r="AQ294" i="5"/>
  <c r="AP294" i="5"/>
  <c r="AO294" i="5"/>
  <c r="AN294" i="5"/>
  <c r="AL294" i="5"/>
  <c r="AK294" i="5"/>
  <c r="AI294" i="5"/>
  <c r="AH294" i="5"/>
  <c r="AG294" i="5"/>
  <c r="AF294" i="5"/>
  <c r="AE294" i="5"/>
  <c r="AA98" i="5"/>
  <c r="F74" i="5"/>
  <c r="AI99" i="5" s="1"/>
  <c r="I67" i="5"/>
  <c r="B67" i="5"/>
  <c r="I61" i="5"/>
  <c r="I68" i="5" s="1"/>
  <c r="B74" i="5"/>
  <c r="AE99" i="5" s="1"/>
  <c r="H67" i="5"/>
  <c r="G67" i="5"/>
  <c r="F67" i="5"/>
  <c r="E67" i="5"/>
  <c r="D67" i="5"/>
  <c r="C67" i="5"/>
  <c r="B48" i="5"/>
  <c r="I53" i="5"/>
  <c r="I57" i="5" s="1"/>
  <c r="H53" i="5"/>
  <c r="H57" i="5" s="1"/>
  <c r="G53" i="5"/>
  <c r="G57" i="5" s="1"/>
  <c r="F53" i="5"/>
  <c r="F57" i="5" s="1"/>
  <c r="E53" i="5"/>
  <c r="E57" i="5" s="1"/>
  <c r="D53" i="5"/>
  <c r="D57" i="5" s="1"/>
  <c r="C53" i="5"/>
  <c r="C57" i="5" s="1"/>
  <c r="B53" i="5"/>
  <c r="B57" i="5" s="1"/>
  <c r="I52" i="5"/>
  <c r="H52" i="5"/>
  <c r="G52" i="5"/>
  <c r="F52" i="5"/>
  <c r="E52" i="5"/>
  <c r="D52" i="5"/>
  <c r="D51" i="5" s="1"/>
  <c r="D55" i="5" s="1"/>
  <c r="C52" i="5"/>
  <c r="C51" i="5" s="1"/>
  <c r="C55" i="5" s="1"/>
  <c r="B52" i="5"/>
  <c r="B51" i="5" s="1"/>
  <c r="B55" i="5" s="1"/>
  <c r="B49" i="5"/>
  <c r="H61" i="5"/>
  <c r="G61" i="5"/>
  <c r="F61" i="5"/>
  <c r="E61" i="5"/>
  <c r="D61" i="5"/>
  <c r="C61" i="5"/>
  <c r="B61" i="5"/>
  <c r="B45" i="5"/>
  <c r="C45" i="5" s="1"/>
  <c r="BK293" i="5"/>
  <c r="BB293" i="5"/>
  <c r="AS293" i="5"/>
  <c r="AJ293" i="5"/>
  <c r="AA293" i="5"/>
  <c r="AS160" i="5"/>
  <c r="AJ294" i="5" l="1"/>
  <c r="AS294" i="5"/>
  <c r="BK294" i="5"/>
  <c r="BB294" i="5"/>
  <c r="AN295" i="5"/>
  <c r="AT295" i="5"/>
  <c r="AZ295" i="5"/>
  <c r="AR295" i="5"/>
  <c r="BA295" i="5"/>
  <c r="AP295" i="5"/>
  <c r="BC295" i="5"/>
  <c r="BC296" i="5" s="1"/>
  <c r="AW295" i="5"/>
  <c r="AW296" i="5" s="1"/>
  <c r="BD295" i="5"/>
  <c r="BF295" i="5"/>
  <c r="AQ295" i="5"/>
  <c r="AY295" i="5"/>
  <c r="AY296" i="5" s="1"/>
  <c r="BG295" i="5"/>
  <c r="AX295" i="5"/>
  <c r="BI295" i="5"/>
  <c r="BI296" i="5" s="1"/>
  <c r="BJ295" i="5"/>
  <c r="BJ296" i="5" s="1"/>
  <c r="BL295" i="5"/>
  <c r="BL296" i="5" s="1"/>
  <c r="AO295" i="5"/>
  <c r="AU295" i="5"/>
  <c r="BH295" i="5"/>
  <c r="BH296" i="5" s="1"/>
  <c r="BH297" i="5" s="1"/>
  <c r="BM295" i="5"/>
  <c r="BM296" i="5" s="1"/>
  <c r="AZ296" i="5"/>
  <c r="AX296" i="5"/>
  <c r="BD296" i="5"/>
  <c r="I51" i="5"/>
  <c r="I55" i="5" s="1"/>
  <c r="G51" i="5"/>
  <c r="G55" i="5" s="1"/>
  <c r="F51" i="5"/>
  <c r="F55" i="5" s="1"/>
  <c r="E51" i="5"/>
  <c r="E55" i="5" s="1"/>
  <c r="H51" i="5"/>
  <c r="H55" i="5" s="1"/>
  <c r="I56" i="5"/>
  <c r="B68" i="5"/>
  <c r="AN161" i="5" s="1"/>
  <c r="AN162" i="5" s="1"/>
  <c r="D56" i="5"/>
  <c r="D59" i="5" s="1"/>
  <c r="D64" i="5" s="1"/>
  <c r="F56" i="5"/>
  <c r="E56" i="5"/>
  <c r="G56" i="5"/>
  <c r="H56" i="5"/>
  <c r="B56" i="5"/>
  <c r="B59" i="5" s="1"/>
  <c r="B64" i="5" s="1"/>
  <c r="C56" i="5"/>
  <c r="C59" i="5" s="1"/>
  <c r="C64" i="5" s="1"/>
  <c r="AJ98" i="5"/>
  <c r="AS222" i="5"/>
  <c r="BB98" i="5"/>
  <c r="BK98" i="5"/>
  <c r="BT98" i="5"/>
  <c r="B228" i="5"/>
  <c r="I163" i="5"/>
  <c r="I293" i="5" s="1"/>
  <c r="H163" i="5"/>
  <c r="H293" i="5" s="1"/>
  <c r="F163" i="5"/>
  <c r="F293" i="5" s="1"/>
  <c r="E163" i="5"/>
  <c r="E293" i="5" s="1"/>
  <c r="D163" i="5"/>
  <c r="D293" i="5" s="1"/>
  <c r="C163" i="5"/>
  <c r="C293" i="5" s="1"/>
  <c r="B163" i="5"/>
  <c r="B293" i="5" s="1"/>
  <c r="T98" i="5"/>
  <c r="S98" i="5"/>
  <c r="R98" i="5"/>
  <c r="Q98" i="5"/>
  <c r="P98" i="5"/>
  <c r="O98" i="5"/>
  <c r="N98" i="5"/>
  <c r="M98" i="5"/>
  <c r="C74" i="5"/>
  <c r="D74" i="5"/>
  <c r="E74" i="5"/>
  <c r="G74" i="5"/>
  <c r="H74" i="5"/>
  <c r="I74" i="5"/>
  <c r="B75" i="5"/>
  <c r="C75" i="5"/>
  <c r="D75" i="5"/>
  <c r="E75" i="5"/>
  <c r="F75" i="5"/>
  <c r="G75" i="5"/>
  <c r="H75" i="5"/>
  <c r="I75" i="5"/>
  <c r="F59" i="5" l="1"/>
  <c r="F64" i="5" s="1"/>
  <c r="F65" i="5" s="1"/>
  <c r="Z99" i="5" s="1"/>
  <c r="AI100" i="5" s="1"/>
  <c r="BF296" i="5"/>
  <c r="G59" i="5"/>
  <c r="G64" i="5" s="1"/>
  <c r="G65" i="5" s="1"/>
  <c r="BA296" i="5"/>
  <c r="BJ297" i="5" s="1"/>
  <c r="AS295" i="5"/>
  <c r="BK295" i="5"/>
  <c r="E59" i="5"/>
  <c r="E64" i="5" s="1"/>
  <c r="E65" i="5" s="1"/>
  <c r="I59" i="5"/>
  <c r="I64" i="5" s="1"/>
  <c r="I65" i="5" s="1"/>
  <c r="BB295" i="5"/>
  <c r="BB296" i="5" s="1"/>
  <c r="H59" i="5"/>
  <c r="H64" i="5" s="1"/>
  <c r="H65" i="5" s="1"/>
  <c r="BM297" i="5"/>
  <c r="BI297" i="5"/>
  <c r="BG296" i="5"/>
  <c r="BG297" i="5" s="1"/>
  <c r="BL297" i="5"/>
  <c r="BF297" i="5"/>
  <c r="AN223" i="5"/>
  <c r="AN224" i="5" s="1"/>
  <c r="AU161" i="5"/>
  <c r="AU223" i="5"/>
  <c r="AL99" i="5"/>
  <c r="AH99" i="5"/>
  <c r="AG99" i="5"/>
  <c r="AK99" i="5"/>
  <c r="AF99" i="5"/>
  <c r="AJ99" i="5"/>
  <c r="BM99" i="5"/>
  <c r="BV99" i="5"/>
  <c r="BD99" i="5"/>
  <c r="BD100" i="5" s="1"/>
  <c r="BC99" i="5"/>
  <c r="BU99" i="5"/>
  <c r="BL99" i="5"/>
  <c r="BB99" i="5"/>
  <c r="BK99" i="5"/>
  <c r="BT99" i="5"/>
  <c r="BJ99" i="5"/>
  <c r="BA99" i="5"/>
  <c r="BS99" i="5"/>
  <c r="BI99" i="5"/>
  <c r="AZ99" i="5"/>
  <c r="BR99" i="5"/>
  <c r="AY99" i="5"/>
  <c r="BH99" i="5"/>
  <c r="BQ99" i="5"/>
  <c r="BG99" i="5"/>
  <c r="AX99" i="5"/>
  <c r="BP99" i="5"/>
  <c r="BO99" i="5"/>
  <c r="AW99" i="5"/>
  <c r="BF99" i="5"/>
  <c r="Q293" i="5"/>
  <c r="B98" i="5"/>
  <c r="N293" i="5"/>
  <c r="M293" i="5"/>
  <c r="D98" i="5"/>
  <c r="O293" i="5"/>
  <c r="G98" i="5"/>
  <c r="R293" i="5"/>
  <c r="H98" i="5"/>
  <c r="S293" i="5"/>
  <c r="I98" i="5"/>
  <c r="T293" i="5"/>
  <c r="E98" i="5"/>
  <c r="P293" i="5"/>
  <c r="G163" i="5"/>
  <c r="D65" i="5"/>
  <c r="E68" i="5"/>
  <c r="AQ223" i="5" s="1"/>
  <c r="C65" i="5"/>
  <c r="B65" i="5"/>
  <c r="V99" i="5" s="1"/>
  <c r="AE100" i="5" s="1"/>
  <c r="F68" i="5"/>
  <c r="G68" i="5"/>
  <c r="AS161" i="5" s="1"/>
  <c r="C68" i="5"/>
  <c r="C228" i="5" s="1"/>
  <c r="H68" i="5"/>
  <c r="AT223" i="5" s="1"/>
  <c r="D68" i="5"/>
  <c r="AP223" i="5" s="1"/>
  <c r="I228" i="5"/>
  <c r="O99" i="5"/>
  <c r="S99" i="5"/>
  <c r="R99" i="5"/>
  <c r="N99" i="5"/>
  <c r="Q99" i="5"/>
  <c r="M99" i="5"/>
  <c r="T99" i="5"/>
  <c r="P99" i="5"/>
  <c r="F98" i="5"/>
  <c r="C98" i="5"/>
  <c r="AQ161" i="5" l="1"/>
  <c r="AT161" i="5"/>
  <c r="AO223" i="5"/>
  <c r="AO224" i="5" s="1"/>
  <c r="AS223" i="5"/>
  <c r="BB100" i="5" s="1"/>
  <c r="AO161" i="5"/>
  <c r="BC100" i="5"/>
  <c r="AN225" i="5"/>
  <c r="BK296" i="5"/>
  <c r="BK297" i="5" s="1"/>
  <c r="AW100" i="5"/>
  <c r="AW101" i="5" s="1"/>
  <c r="BH100" i="5"/>
  <c r="AT224" i="5"/>
  <c r="BP100" i="5"/>
  <c r="BQ100" i="5"/>
  <c r="BQ101" i="5" s="1"/>
  <c r="BV100" i="5"/>
  <c r="BT100" i="5"/>
  <c r="BF100" i="5"/>
  <c r="AO162" i="5"/>
  <c r="AT162" i="5"/>
  <c r="Y294" i="5"/>
  <c r="AH295" i="5" s="1"/>
  <c r="Z294" i="5"/>
  <c r="AI295" i="5" s="1"/>
  <c r="W294" i="5"/>
  <c r="AF295" i="5" s="1"/>
  <c r="AP161" i="5"/>
  <c r="AP162" i="5" s="1"/>
  <c r="AS162" i="5"/>
  <c r="AU162" i="5"/>
  <c r="AR161" i="5"/>
  <c r="AR162" i="5" s="1"/>
  <c r="AR163" i="5" s="1"/>
  <c r="AR223" i="5"/>
  <c r="AR224" i="5" s="1"/>
  <c r="AR225" i="5" s="1"/>
  <c r="AZ100" i="5"/>
  <c r="X99" i="5"/>
  <c r="AG100" i="5" s="1"/>
  <c r="X294" i="5"/>
  <c r="I69" i="5"/>
  <c r="AC294" i="5"/>
  <c r="Y99" i="5"/>
  <c r="AH100" i="5" s="1"/>
  <c r="B69" i="5"/>
  <c r="V294" i="5"/>
  <c r="AA99" i="5"/>
  <c r="AJ100" i="5" s="1"/>
  <c r="AA294" i="5"/>
  <c r="AB99" i="5"/>
  <c r="AK100" i="5" s="1"/>
  <c r="AB294" i="5"/>
  <c r="BK100" i="5"/>
  <c r="BL100" i="5"/>
  <c r="BL101" i="5" s="1"/>
  <c r="BS100" i="5"/>
  <c r="AP224" i="5"/>
  <c r="AQ224" i="5"/>
  <c r="AX100" i="5"/>
  <c r="AY100" i="5"/>
  <c r="AQ162" i="5"/>
  <c r="BR100" i="5"/>
  <c r="AU224" i="5"/>
  <c r="BD101" i="5" s="1"/>
  <c r="AN163" i="5"/>
  <c r="BM100" i="5"/>
  <c r="BM101" i="5" s="1"/>
  <c r="BU100" i="5"/>
  <c r="BJ100" i="5"/>
  <c r="BI100" i="5"/>
  <c r="BG100" i="5"/>
  <c r="BO100" i="5"/>
  <c r="BO101" i="5" s="1"/>
  <c r="AC99" i="5"/>
  <c r="AL100" i="5" s="1"/>
  <c r="W99" i="5"/>
  <c r="AF100" i="5" s="1"/>
  <c r="Z100" i="5"/>
  <c r="AI101" i="5" s="1"/>
  <c r="V100" i="5"/>
  <c r="AE101" i="5" s="1"/>
  <c r="J163" i="5"/>
  <c r="G293" i="5"/>
  <c r="J293" i="5" s="1"/>
  <c r="Q100" i="5"/>
  <c r="Q294" i="5"/>
  <c r="M100" i="5"/>
  <c r="M295" i="5" s="1"/>
  <c r="M294" i="5"/>
  <c r="T100" i="5"/>
  <c r="T295" i="5" s="1"/>
  <c r="T294" i="5"/>
  <c r="P100" i="5"/>
  <c r="P295" i="5" s="1"/>
  <c r="P294" i="5"/>
  <c r="N100" i="5"/>
  <c r="N294" i="5"/>
  <c r="R100" i="5"/>
  <c r="R294" i="5"/>
  <c r="S100" i="5"/>
  <c r="S295" i="5" s="1"/>
  <c r="S294" i="5"/>
  <c r="O100" i="5"/>
  <c r="O294" i="5"/>
  <c r="E69" i="5"/>
  <c r="F228" i="5"/>
  <c r="F69" i="5"/>
  <c r="G228" i="5"/>
  <c r="G69" i="5"/>
  <c r="D228" i="5"/>
  <c r="C69" i="5"/>
  <c r="H69" i="5"/>
  <c r="D69" i="5"/>
  <c r="H228" i="5"/>
  <c r="I229" i="5"/>
  <c r="E228" i="5"/>
  <c r="F99" i="5"/>
  <c r="E99" i="5"/>
  <c r="H99" i="5"/>
  <c r="I99" i="5"/>
  <c r="G99" i="5"/>
  <c r="J98" i="5"/>
  <c r="B99" i="5"/>
  <c r="C99" i="5"/>
  <c r="D99" i="5"/>
  <c r="AX101" i="5" l="1"/>
  <c r="G229" i="5"/>
  <c r="Z295" i="5"/>
  <c r="AI296" i="5" s="1"/>
  <c r="AS224" i="5"/>
  <c r="AS225" i="5" s="1"/>
  <c r="AW102" i="5"/>
  <c r="BC101" i="5"/>
  <c r="BF101" i="5"/>
  <c r="BF102" i="5" s="1"/>
  <c r="Y295" i="5"/>
  <c r="Y296" i="5" s="1"/>
  <c r="W295" i="5"/>
  <c r="AF296" i="5" s="1"/>
  <c r="BK101" i="5"/>
  <c r="BO102" i="5"/>
  <c r="BO103" i="5" s="1"/>
  <c r="AY101" i="5"/>
  <c r="AS163" i="5"/>
  <c r="BI101" i="5"/>
  <c r="X100" i="5"/>
  <c r="AG101" i="5" s="1"/>
  <c r="BL102" i="5"/>
  <c r="BT101" i="5"/>
  <c r="Y100" i="5"/>
  <c r="Y101" i="5" s="1"/>
  <c r="BU101" i="5"/>
  <c r="BU102" i="5" s="1"/>
  <c r="AA100" i="5"/>
  <c r="AJ101" i="5" s="1"/>
  <c r="BM102" i="5"/>
  <c r="BA100" i="5"/>
  <c r="BA101" i="5" s="1"/>
  <c r="BA102" i="5" s="1"/>
  <c r="AB100" i="5"/>
  <c r="AK101" i="5" s="1"/>
  <c r="AQ225" i="5"/>
  <c r="AP163" i="5"/>
  <c r="AR296" i="5"/>
  <c r="AQ163" i="5"/>
  <c r="AB295" i="5"/>
  <c r="AB296" i="5" s="1"/>
  <c r="AK295" i="5"/>
  <c r="AQ296" i="5"/>
  <c r="AC295" i="5"/>
  <c r="AC296" i="5" s="1"/>
  <c r="AL295" i="5"/>
  <c r="AJ295" i="5"/>
  <c r="AA295" i="5"/>
  <c r="AO296" i="5"/>
  <c r="X295" i="5"/>
  <c r="AG295" i="5"/>
  <c r="V295" i="5"/>
  <c r="V296" i="5" s="1"/>
  <c r="AE295" i="5"/>
  <c r="AN226" i="5"/>
  <c r="AP225" i="5"/>
  <c r="BH101" i="5"/>
  <c r="AT225" i="5"/>
  <c r="BG101" i="5"/>
  <c r="BG102" i="5" s="1"/>
  <c r="AO225" i="5"/>
  <c r="AX102" i="5" s="1"/>
  <c r="AT163" i="5"/>
  <c r="AR226" i="5"/>
  <c r="AO163" i="5"/>
  <c r="AR164" i="5"/>
  <c r="AU225" i="5"/>
  <c r="AU163" i="5"/>
  <c r="AZ101" i="5"/>
  <c r="AN164" i="5"/>
  <c r="BV101" i="5"/>
  <c r="BV102" i="5" s="1"/>
  <c r="BS101" i="5"/>
  <c r="BR101" i="5"/>
  <c r="BR102" i="5" s="1"/>
  <c r="BP101" i="5"/>
  <c r="Z101" i="5"/>
  <c r="AI102" i="5" s="1"/>
  <c r="V101" i="5"/>
  <c r="AE102" i="5" s="1"/>
  <c r="W100" i="5"/>
  <c r="W101" i="5" s="1"/>
  <c r="AC100" i="5"/>
  <c r="AC101" i="5" s="1"/>
  <c r="F229" i="5"/>
  <c r="M101" i="5"/>
  <c r="M102" i="5" s="1"/>
  <c r="P101" i="5"/>
  <c r="P102" i="5" s="1"/>
  <c r="T101" i="5"/>
  <c r="T296" i="5" s="1"/>
  <c r="O101" i="5"/>
  <c r="O295" i="5"/>
  <c r="N101" i="5"/>
  <c r="N295" i="5"/>
  <c r="Q101" i="5"/>
  <c r="Q295" i="5"/>
  <c r="R101" i="5"/>
  <c r="R295" i="5"/>
  <c r="S101" i="5"/>
  <c r="I164" i="5"/>
  <c r="I294" i="5" s="1"/>
  <c r="C164" i="5"/>
  <c r="C294" i="5" s="1"/>
  <c r="E164" i="5"/>
  <c r="E294" i="5" s="1"/>
  <c r="D164" i="5"/>
  <c r="D294" i="5" s="1"/>
  <c r="F164" i="5"/>
  <c r="F294" i="5" s="1"/>
  <c r="B164" i="5"/>
  <c r="B294" i="5" s="1"/>
  <c r="H164" i="5"/>
  <c r="H294" i="5" s="1"/>
  <c r="G164" i="5"/>
  <c r="G294" i="5" s="1"/>
  <c r="C229" i="5"/>
  <c r="H229" i="5"/>
  <c r="I230" i="5"/>
  <c r="J228" i="5"/>
  <c r="E229" i="5"/>
  <c r="D230" i="5"/>
  <c r="D229" i="5"/>
  <c r="J99" i="5"/>
  <c r="E100" i="5"/>
  <c r="C100" i="5"/>
  <c r="F100" i="5"/>
  <c r="D100" i="5"/>
  <c r="B100" i="5"/>
  <c r="H100" i="5"/>
  <c r="B229" i="5"/>
  <c r="G100" i="5"/>
  <c r="I100" i="5"/>
  <c r="G230" i="5"/>
  <c r="BF103" i="5" l="1"/>
  <c r="BB101" i="5"/>
  <c r="BK102" i="5" s="1"/>
  <c r="AW103" i="5"/>
  <c r="Z296" i="5"/>
  <c r="AI297" i="5" s="1"/>
  <c r="W296" i="5"/>
  <c r="AF297" i="5" s="1"/>
  <c r="AH296" i="5"/>
  <c r="AH297" i="5" s="1"/>
  <c r="BU103" i="5"/>
  <c r="BV103" i="5"/>
  <c r="AB101" i="5"/>
  <c r="AK102" i="5" s="1"/>
  <c r="X101" i="5"/>
  <c r="D166" i="5" s="1"/>
  <c r="AP164" i="5"/>
  <c r="AS164" i="5"/>
  <c r="W102" i="5"/>
  <c r="BT102" i="5"/>
  <c r="AA101" i="5"/>
  <c r="AJ102" i="5" s="1"/>
  <c r="X296" i="5"/>
  <c r="AA296" i="5"/>
  <c r="AZ102" i="5"/>
  <c r="AH101" i="5"/>
  <c r="AH102" i="5" s="1"/>
  <c r="Y102" i="5"/>
  <c r="Y103" i="5" s="1"/>
  <c r="AS226" i="5"/>
  <c r="AT164" i="5"/>
  <c r="AC297" i="5"/>
  <c r="M296" i="5"/>
  <c r="V297" i="5" s="1"/>
  <c r="P296" i="5"/>
  <c r="Y297" i="5" s="1"/>
  <c r="BJ101" i="5"/>
  <c r="BJ102" i="5" s="1"/>
  <c r="BJ103" i="5" s="1"/>
  <c r="AP226" i="5"/>
  <c r="AG296" i="5"/>
  <c r="AP296" i="5"/>
  <c r="AO297" i="5"/>
  <c r="AX297" i="5"/>
  <c r="AZ297" i="5"/>
  <c r="AE296" i="5"/>
  <c r="AE297" i="5" s="1"/>
  <c r="AN296" i="5"/>
  <c r="AJ296" i="5"/>
  <c r="AS296" i="5"/>
  <c r="AL101" i="5"/>
  <c r="AL102" i="5" s="1"/>
  <c r="AK296" i="5"/>
  <c r="AK297" i="5" s="1"/>
  <c r="AT296" i="5"/>
  <c r="AR297" i="5"/>
  <c r="BA297" i="5"/>
  <c r="AL296" i="5"/>
  <c r="AL297" i="5" s="1"/>
  <c r="AU296" i="5"/>
  <c r="BO104" i="5"/>
  <c r="BI102" i="5"/>
  <c r="AT226" i="5"/>
  <c r="BC102" i="5"/>
  <c r="BG103" i="5"/>
  <c r="AR165" i="5"/>
  <c r="BD102" i="5"/>
  <c r="BB102" i="5"/>
  <c r="AN227" i="5"/>
  <c r="AR227" i="5"/>
  <c r="BP102" i="5"/>
  <c r="BP103" i="5" s="1"/>
  <c r="AY102" i="5"/>
  <c r="AF101" i="5"/>
  <c r="AF102" i="5" s="1"/>
  <c r="BH102" i="5"/>
  <c r="BQ102" i="5"/>
  <c r="AN165" i="5"/>
  <c r="BA103" i="5"/>
  <c r="T102" i="5"/>
  <c r="T103" i="5" s="1"/>
  <c r="AC102" i="5"/>
  <c r="V102" i="5"/>
  <c r="V103" i="5" s="1"/>
  <c r="Z102" i="5"/>
  <c r="AI103" i="5" s="1"/>
  <c r="D165" i="5"/>
  <c r="D295" i="5" s="1"/>
  <c r="J294" i="5"/>
  <c r="S102" i="5"/>
  <c r="S296" i="5"/>
  <c r="AB297" i="5" s="1"/>
  <c r="P103" i="5"/>
  <c r="P297" i="5"/>
  <c r="N102" i="5"/>
  <c r="N296" i="5"/>
  <c r="R102" i="5"/>
  <c r="R296" i="5"/>
  <c r="O102" i="5"/>
  <c r="O296" i="5"/>
  <c r="I165" i="5"/>
  <c r="I295" i="5" s="1"/>
  <c r="Q102" i="5"/>
  <c r="Q296" i="5"/>
  <c r="M103" i="5"/>
  <c r="M297" i="5"/>
  <c r="B166" i="5"/>
  <c r="B165" i="5"/>
  <c r="B295" i="5" s="1"/>
  <c r="E165" i="5"/>
  <c r="E295" i="5" s="1"/>
  <c r="H165" i="5"/>
  <c r="H295" i="5" s="1"/>
  <c r="F165" i="5"/>
  <c r="F295" i="5" s="1"/>
  <c r="C165" i="5"/>
  <c r="C295" i="5" s="1"/>
  <c r="G165" i="5"/>
  <c r="G295" i="5" s="1"/>
  <c r="E230" i="5"/>
  <c r="F230" i="5"/>
  <c r="C230" i="5"/>
  <c r="H230" i="5"/>
  <c r="I231" i="5"/>
  <c r="J229" i="5"/>
  <c r="J164" i="5"/>
  <c r="I101" i="5"/>
  <c r="B230" i="5"/>
  <c r="D231" i="5"/>
  <c r="C101" i="5"/>
  <c r="E101" i="5"/>
  <c r="B101" i="5"/>
  <c r="G101" i="5"/>
  <c r="H101" i="5"/>
  <c r="J100" i="5"/>
  <c r="D101" i="5"/>
  <c r="F101" i="5"/>
  <c r="BF104" i="5" l="1"/>
  <c r="AQ297" i="5"/>
  <c r="AQ298" i="5" s="1"/>
  <c r="Z297" i="5"/>
  <c r="W297" i="5"/>
  <c r="AF298" i="5" s="1"/>
  <c r="AH298" i="5"/>
  <c r="AB102" i="5"/>
  <c r="AK103" i="5" s="1"/>
  <c r="X102" i="5"/>
  <c r="X103" i="5" s="1"/>
  <c r="AG102" i="5"/>
  <c r="AP227" i="5" s="1"/>
  <c r="AA102" i="5"/>
  <c r="AA103" i="5" s="1"/>
  <c r="AY103" i="5"/>
  <c r="AH103" i="5"/>
  <c r="AH104" i="5" s="1"/>
  <c r="X297" i="5"/>
  <c r="AG297" i="5"/>
  <c r="AA297" i="5"/>
  <c r="BB103" i="5"/>
  <c r="AJ297" i="5"/>
  <c r="BI103" i="5"/>
  <c r="AO298" i="5"/>
  <c r="W103" i="5"/>
  <c r="AF103" i="5"/>
  <c r="AQ226" i="5"/>
  <c r="AQ164" i="5"/>
  <c r="AQ165" i="5" s="1"/>
  <c r="AR298" i="5"/>
  <c r="D296" i="5"/>
  <c r="AL298" i="5"/>
  <c r="BH103" i="5"/>
  <c r="AT165" i="5"/>
  <c r="BQ103" i="5"/>
  <c r="AK298" i="5"/>
  <c r="AT227" i="5"/>
  <c r="V298" i="5"/>
  <c r="Y298" i="5"/>
  <c r="AE298" i="5"/>
  <c r="AU164" i="5"/>
  <c r="AU165" i="5" s="1"/>
  <c r="AI298" i="5"/>
  <c r="AO164" i="5"/>
  <c r="AO165" i="5" s="1"/>
  <c r="BO105" i="5"/>
  <c r="AU226" i="5"/>
  <c r="AU227" i="5" s="1"/>
  <c r="BS102" i="5"/>
  <c r="BS103" i="5" s="1"/>
  <c r="BS104" i="5" s="1"/>
  <c r="BJ104" i="5"/>
  <c r="Y104" i="5"/>
  <c r="AB103" i="5"/>
  <c r="T297" i="5"/>
  <c r="AC298" i="5" s="1"/>
  <c r="AC103" i="5"/>
  <c r="AC104" i="5" s="1"/>
  <c r="AS227" i="5"/>
  <c r="AO226" i="5"/>
  <c r="AO227" i="5" s="1"/>
  <c r="AT297" i="5"/>
  <c r="AT298" i="5" s="1"/>
  <c r="BC297" i="5"/>
  <c r="AS297" i="5"/>
  <c r="BB297" i="5"/>
  <c r="AU297" i="5"/>
  <c r="AU298" i="5" s="1"/>
  <c r="BD297" i="5"/>
  <c r="BA298" i="5"/>
  <c r="BJ298" i="5"/>
  <c r="AN297" i="5"/>
  <c r="AN298" i="5" s="1"/>
  <c r="AW297" i="5"/>
  <c r="BP104" i="5"/>
  <c r="AZ298" i="5"/>
  <c r="AZ299" i="5" s="1"/>
  <c r="BI298" i="5"/>
  <c r="AX298" i="5"/>
  <c r="BG298" i="5"/>
  <c r="AP297" i="5"/>
  <c r="AY297" i="5"/>
  <c r="BR103" i="5"/>
  <c r="AR166" i="5"/>
  <c r="BM103" i="5"/>
  <c r="AR228" i="5"/>
  <c r="AE103" i="5"/>
  <c r="AE104" i="5" s="1"/>
  <c r="AL103" i="5"/>
  <c r="AS165" i="5"/>
  <c r="AW104" i="5"/>
  <c r="BA104" i="5"/>
  <c r="BK103" i="5"/>
  <c r="BT103" i="5"/>
  <c r="BC103" i="5"/>
  <c r="BL103" i="5"/>
  <c r="Z103" i="5"/>
  <c r="AI104" i="5" s="1"/>
  <c r="V104" i="5"/>
  <c r="I166" i="5"/>
  <c r="I296" i="5" s="1"/>
  <c r="J295" i="5"/>
  <c r="B296" i="5"/>
  <c r="N103" i="5"/>
  <c r="N297" i="5"/>
  <c r="R103" i="5"/>
  <c r="R297" i="5"/>
  <c r="P104" i="5"/>
  <c r="P298" i="5"/>
  <c r="T104" i="5"/>
  <c r="T298" i="5"/>
  <c r="Q103" i="5"/>
  <c r="Q297" i="5"/>
  <c r="Z298" i="5" s="1"/>
  <c r="O103" i="5"/>
  <c r="O297" i="5"/>
  <c r="S103" i="5"/>
  <c r="S297" i="5"/>
  <c r="AB298" i="5" s="1"/>
  <c r="M104" i="5"/>
  <c r="M298" i="5"/>
  <c r="H166" i="5"/>
  <c r="H296" i="5" s="1"/>
  <c r="E231" i="5"/>
  <c r="F166" i="5"/>
  <c r="F296" i="5" s="1"/>
  <c r="C166" i="5"/>
  <c r="C296" i="5" s="1"/>
  <c r="E166" i="5"/>
  <c r="E296" i="5" s="1"/>
  <c r="F231" i="5"/>
  <c r="G166" i="5"/>
  <c r="G296" i="5" s="1"/>
  <c r="C231" i="5"/>
  <c r="G231" i="5"/>
  <c r="J230" i="5"/>
  <c r="D232" i="5"/>
  <c r="J165" i="5"/>
  <c r="C102" i="5"/>
  <c r="F102" i="5"/>
  <c r="B102" i="5"/>
  <c r="E102" i="5"/>
  <c r="B231" i="5"/>
  <c r="I102" i="5"/>
  <c r="G102" i="5"/>
  <c r="J101" i="5"/>
  <c r="D102" i="5"/>
  <c r="H102" i="5"/>
  <c r="H231" i="5"/>
  <c r="AQ299" i="5" l="1"/>
  <c r="AJ103" i="5"/>
  <c r="AJ104" i="5" s="1"/>
  <c r="X298" i="5"/>
  <c r="W298" i="5"/>
  <c r="AF299" i="5" s="1"/>
  <c r="AH299" i="5"/>
  <c r="AQ300" i="5" s="1"/>
  <c r="AP165" i="5"/>
  <c r="D167" i="5"/>
  <c r="D297" i="5" s="1"/>
  <c r="AG103" i="5"/>
  <c r="AP228" i="5" s="1"/>
  <c r="BH104" i="5"/>
  <c r="AQ166" i="5"/>
  <c r="AG298" i="5"/>
  <c r="AG299" i="5" s="1"/>
  <c r="W104" i="5"/>
  <c r="BK104" i="5"/>
  <c r="AP298" i="5"/>
  <c r="AF104" i="5"/>
  <c r="AS298" i="5"/>
  <c r="AO166" i="5"/>
  <c r="AY104" i="5"/>
  <c r="AJ298" i="5"/>
  <c r="AA298" i="5"/>
  <c r="AZ300" i="5"/>
  <c r="V299" i="5"/>
  <c r="BR104" i="5"/>
  <c r="AX299" i="5"/>
  <c r="AE299" i="5"/>
  <c r="AU166" i="5"/>
  <c r="AU299" i="5"/>
  <c r="AO228" i="5"/>
  <c r="AH105" i="5"/>
  <c r="AB104" i="5"/>
  <c r="BA299" i="5"/>
  <c r="Y299" i="5"/>
  <c r="AQ227" i="5"/>
  <c r="AQ228" i="5" s="1"/>
  <c r="AQ229" i="5" s="1"/>
  <c r="AQ230" i="5" s="1"/>
  <c r="AZ103" i="5"/>
  <c r="AC299" i="5"/>
  <c r="BQ104" i="5"/>
  <c r="BI299" i="5"/>
  <c r="BI300" i="5" s="1"/>
  <c r="AQ167" i="5"/>
  <c r="AT299" i="5"/>
  <c r="BC104" i="5"/>
  <c r="BS105" i="5"/>
  <c r="AN299" i="5"/>
  <c r="AA104" i="5"/>
  <c r="V105" i="5"/>
  <c r="BJ299" i="5"/>
  <c r="BB104" i="5"/>
  <c r="AL299" i="5"/>
  <c r="AI299" i="5"/>
  <c r="AK299" i="5"/>
  <c r="Y105" i="5"/>
  <c r="AO299" i="5"/>
  <c r="BG299" i="5"/>
  <c r="AR299" i="5"/>
  <c r="BD103" i="5"/>
  <c r="BD104" i="5" s="1"/>
  <c r="AX103" i="5"/>
  <c r="AX104" i="5" s="1"/>
  <c r="I167" i="5"/>
  <c r="I297" i="5" s="1"/>
  <c r="I232" i="5"/>
  <c r="AK104" i="5"/>
  <c r="BT104" i="5"/>
  <c r="AE105" i="5"/>
  <c r="AY298" i="5"/>
  <c r="BH298" i="5"/>
  <c r="AW298" i="5"/>
  <c r="AW299" i="5" s="1"/>
  <c r="BF298" i="5"/>
  <c r="BD298" i="5"/>
  <c r="BD299" i="5" s="1"/>
  <c r="BM298" i="5"/>
  <c r="BA105" i="5"/>
  <c r="BB298" i="5"/>
  <c r="BK298" i="5"/>
  <c r="BC298" i="5"/>
  <c r="BC299" i="5" s="1"/>
  <c r="BL298" i="5"/>
  <c r="AR229" i="5"/>
  <c r="BF105" i="5"/>
  <c r="AR167" i="5"/>
  <c r="AN228" i="5"/>
  <c r="AN229" i="5" s="1"/>
  <c r="AT166" i="5"/>
  <c r="AT228" i="5"/>
  <c r="AN166" i="5"/>
  <c r="AN167" i="5" s="1"/>
  <c r="BV104" i="5"/>
  <c r="BJ105" i="5"/>
  <c r="AL104" i="5"/>
  <c r="AL105" i="5" s="1"/>
  <c r="AU228" i="5"/>
  <c r="BL104" i="5"/>
  <c r="BU104" i="5"/>
  <c r="AC105" i="5"/>
  <c r="Z104" i="5"/>
  <c r="AI105" i="5" s="1"/>
  <c r="X104" i="5"/>
  <c r="J296" i="5"/>
  <c r="P105" i="5"/>
  <c r="P299" i="5"/>
  <c r="N104" i="5"/>
  <c r="N298" i="5"/>
  <c r="S104" i="5"/>
  <c r="S298" i="5"/>
  <c r="AB299" i="5" s="1"/>
  <c r="T105" i="5"/>
  <c r="T299" i="5"/>
  <c r="R104" i="5"/>
  <c r="R298" i="5"/>
  <c r="Q104" i="5"/>
  <c r="Q298" i="5"/>
  <c r="Z299" i="5" s="1"/>
  <c r="B167" i="5"/>
  <c r="B297" i="5" s="1"/>
  <c r="M105" i="5"/>
  <c r="M299" i="5"/>
  <c r="O104" i="5"/>
  <c r="O298" i="5"/>
  <c r="E232" i="5"/>
  <c r="F233" i="5"/>
  <c r="F167" i="5"/>
  <c r="F297" i="5" s="1"/>
  <c r="F232" i="5"/>
  <c r="H167" i="5"/>
  <c r="H297" i="5" s="1"/>
  <c r="C167" i="5"/>
  <c r="C297" i="5" s="1"/>
  <c r="E167" i="5"/>
  <c r="E297" i="5" s="1"/>
  <c r="G167" i="5"/>
  <c r="G297" i="5" s="1"/>
  <c r="G232" i="5"/>
  <c r="C232" i="5"/>
  <c r="D233" i="5"/>
  <c r="I103" i="5"/>
  <c r="H103" i="5"/>
  <c r="F103" i="5"/>
  <c r="C103" i="5"/>
  <c r="H232" i="5"/>
  <c r="B232" i="5"/>
  <c r="G103" i="5"/>
  <c r="E103" i="5"/>
  <c r="B103" i="5"/>
  <c r="D103" i="5"/>
  <c r="J231" i="5"/>
  <c r="J102" i="5"/>
  <c r="J166" i="5"/>
  <c r="AS166" i="5" l="1"/>
  <c r="X299" i="5"/>
  <c r="AS228" i="5"/>
  <c r="AS229" i="5" s="1"/>
  <c r="W299" i="5"/>
  <c r="AF300" i="5" s="1"/>
  <c r="AS167" i="5"/>
  <c r="AE300" i="5"/>
  <c r="AG104" i="5"/>
  <c r="AG105" i="5" s="1"/>
  <c r="BH105" i="5"/>
  <c r="AH300" i="5"/>
  <c r="AQ301" i="5" s="1"/>
  <c r="D168" i="5"/>
  <c r="AP166" i="5"/>
  <c r="D169" i="5" s="1"/>
  <c r="BQ105" i="5"/>
  <c r="AY299" i="5"/>
  <c r="BT105" i="5"/>
  <c r="AP299" i="5"/>
  <c r="AP300" i="5" s="1"/>
  <c r="AO167" i="5"/>
  <c r="W105" i="5"/>
  <c r="BB299" i="5"/>
  <c r="BB105" i="5"/>
  <c r="AJ105" i="5"/>
  <c r="AF105" i="5"/>
  <c r="AO229" i="5"/>
  <c r="AY105" i="5"/>
  <c r="AS299" i="5"/>
  <c r="AJ299" i="5"/>
  <c r="AK105" i="5"/>
  <c r="AX105" i="5"/>
  <c r="AA299" i="5"/>
  <c r="Y300" i="5"/>
  <c r="BI301" i="5"/>
  <c r="AN300" i="5"/>
  <c r="V300" i="5"/>
  <c r="AE301" i="5" s="1"/>
  <c r="AR300" i="5"/>
  <c r="AH106" i="5"/>
  <c r="AQ231" i="5" s="1"/>
  <c r="AQ168" i="5"/>
  <c r="AB105" i="5"/>
  <c r="BG300" i="5"/>
  <c r="BD300" i="5"/>
  <c r="AC300" i="5"/>
  <c r="AO300" i="5"/>
  <c r="AL300" i="5"/>
  <c r="BJ300" i="5"/>
  <c r="AA105" i="5"/>
  <c r="AZ104" i="5"/>
  <c r="AZ105" i="5" s="1"/>
  <c r="AZ106" i="5" s="1"/>
  <c r="AZ107" i="5" s="1"/>
  <c r="BI104" i="5"/>
  <c r="BC300" i="5"/>
  <c r="V106" i="5"/>
  <c r="BA106" i="5"/>
  <c r="AU300" i="5"/>
  <c r="BL299" i="5"/>
  <c r="BL300" i="5" s="1"/>
  <c r="BL301" i="5" s="1"/>
  <c r="BF299" i="5"/>
  <c r="BF300" i="5" s="1"/>
  <c r="BM299" i="5"/>
  <c r="BM300" i="5" s="1"/>
  <c r="AW300" i="5"/>
  <c r="BL105" i="5"/>
  <c r="BK105" i="5"/>
  <c r="D298" i="5"/>
  <c r="AU229" i="5"/>
  <c r="AU230" i="5" s="1"/>
  <c r="BK299" i="5"/>
  <c r="AE106" i="5"/>
  <c r="BU105" i="5"/>
  <c r="AN168" i="5"/>
  <c r="AT229" i="5"/>
  <c r="AK300" i="5"/>
  <c r="AT167" i="5"/>
  <c r="Y106" i="5"/>
  <c r="X105" i="5"/>
  <c r="I168" i="5"/>
  <c r="I298" i="5" s="1"/>
  <c r="BA300" i="5"/>
  <c r="BG104" i="5"/>
  <c r="BG105" i="5" s="1"/>
  <c r="AI300" i="5"/>
  <c r="BM104" i="5"/>
  <c r="BM105" i="5" s="1"/>
  <c r="AX300" i="5"/>
  <c r="AZ301" i="5"/>
  <c r="I233" i="5"/>
  <c r="AG300" i="5"/>
  <c r="AT300" i="5"/>
  <c r="BH299" i="5"/>
  <c r="AN230" i="5"/>
  <c r="BJ106" i="5"/>
  <c r="BD105" i="5"/>
  <c r="BS106" i="5"/>
  <c r="BO106" i="5"/>
  <c r="BC105" i="5"/>
  <c r="AW105" i="5"/>
  <c r="AW106" i="5" s="1"/>
  <c r="AL106" i="5"/>
  <c r="AU167" i="5"/>
  <c r="AU168" i="5" s="1"/>
  <c r="AR168" i="5"/>
  <c r="AR230" i="5"/>
  <c r="Z105" i="5"/>
  <c r="AI106" i="5" s="1"/>
  <c r="AC106" i="5"/>
  <c r="B168" i="5"/>
  <c r="B298" i="5" s="1"/>
  <c r="J297" i="5"/>
  <c r="H168" i="5"/>
  <c r="H298" i="5" s="1"/>
  <c r="T106" i="5"/>
  <c r="T300" i="5"/>
  <c r="M106" i="5"/>
  <c r="M300" i="5"/>
  <c r="O105" i="5"/>
  <c r="O299" i="5"/>
  <c r="X300" i="5" s="1"/>
  <c r="N105" i="5"/>
  <c r="N299" i="5"/>
  <c r="Q105" i="5"/>
  <c r="Q299" i="5"/>
  <c r="Z300" i="5" s="1"/>
  <c r="S105" i="5"/>
  <c r="S299" i="5"/>
  <c r="AB300" i="5" s="1"/>
  <c r="P106" i="5"/>
  <c r="P300" i="5"/>
  <c r="R105" i="5"/>
  <c r="R299" i="5"/>
  <c r="E233" i="5"/>
  <c r="C168" i="5"/>
  <c r="C298" i="5" s="1"/>
  <c r="F168" i="5"/>
  <c r="F298" i="5" s="1"/>
  <c r="E168" i="5"/>
  <c r="E298" i="5" s="1"/>
  <c r="G168" i="5"/>
  <c r="G298" i="5" s="1"/>
  <c r="G233" i="5"/>
  <c r="D234" i="5"/>
  <c r="J232" i="5"/>
  <c r="H79" i="5" s="1"/>
  <c r="J167" i="5"/>
  <c r="C79" i="5" s="1"/>
  <c r="C233" i="5"/>
  <c r="C104" i="5"/>
  <c r="H104" i="5"/>
  <c r="D104" i="5"/>
  <c r="J103" i="5"/>
  <c r="G104" i="5"/>
  <c r="F104" i="5"/>
  <c r="E104" i="5"/>
  <c r="B233" i="5"/>
  <c r="B104" i="5"/>
  <c r="H233" i="5"/>
  <c r="I104" i="5"/>
  <c r="BQ106" i="5" l="1"/>
  <c r="W300" i="5"/>
  <c r="AT168" i="5"/>
  <c r="AP229" i="5"/>
  <c r="AY106" i="5" s="1"/>
  <c r="BH106" i="5"/>
  <c r="BQ107" i="5" s="1"/>
  <c r="AS168" i="5"/>
  <c r="AN301" i="5"/>
  <c r="AF106" i="5"/>
  <c r="AX106" i="5"/>
  <c r="W106" i="5"/>
  <c r="AH301" i="5"/>
  <c r="AQ302" i="5" s="1"/>
  <c r="AP167" i="5"/>
  <c r="AP168" i="5" s="1"/>
  <c r="BH300" i="5"/>
  <c r="BK300" i="5"/>
  <c r="BB300" i="5"/>
  <c r="AY300" i="5"/>
  <c r="AY301" i="5" s="1"/>
  <c r="AO168" i="5"/>
  <c r="BU106" i="5"/>
  <c r="AJ106" i="5"/>
  <c r="AO230" i="5"/>
  <c r="BK106" i="5"/>
  <c r="AS230" i="5"/>
  <c r="BG106" i="5"/>
  <c r="AS300" i="5"/>
  <c r="BB106" i="5"/>
  <c r="AK106" i="5"/>
  <c r="AJ300" i="5"/>
  <c r="AN169" i="5"/>
  <c r="AA300" i="5"/>
  <c r="V301" i="5"/>
  <c r="AE302" i="5" s="1"/>
  <c r="AB106" i="5"/>
  <c r="BT106" i="5"/>
  <c r="BD301" i="5"/>
  <c r="AC301" i="5"/>
  <c r="BA107" i="5"/>
  <c r="AT230" i="5"/>
  <c r="AW301" i="5"/>
  <c r="AL301" i="5"/>
  <c r="AR301" i="5"/>
  <c r="Y301" i="5"/>
  <c r="AU301" i="5"/>
  <c r="BD302" i="5" s="1"/>
  <c r="AQ169" i="5"/>
  <c r="BM301" i="5"/>
  <c r="AZ108" i="5"/>
  <c r="AH107" i="5"/>
  <c r="AQ232" i="5" s="1"/>
  <c r="AZ302" i="5"/>
  <c r="AO301" i="5"/>
  <c r="BJ107" i="5"/>
  <c r="AX301" i="5"/>
  <c r="AE107" i="5"/>
  <c r="BC106" i="5"/>
  <c r="BC301" i="5"/>
  <c r="BL302" i="5" s="1"/>
  <c r="AA106" i="5"/>
  <c r="BD106" i="5"/>
  <c r="BD107" i="5" s="1"/>
  <c r="AN231" i="5"/>
  <c r="BF301" i="5"/>
  <c r="BI105" i="5"/>
  <c r="BI106" i="5" s="1"/>
  <c r="BI107" i="5" s="1"/>
  <c r="BI108" i="5" s="1"/>
  <c r="BR105" i="5"/>
  <c r="V107" i="5"/>
  <c r="AT301" i="5"/>
  <c r="BS107" i="5"/>
  <c r="X106" i="5"/>
  <c r="BG301" i="5"/>
  <c r="AG106" i="5"/>
  <c r="BP105" i="5"/>
  <c r="BP106" i="5" s="1"/>
  <c r="BV105" i="5"/>
  <c r="BV106" i="5" s="1"/>
  <c r="Y107" i="5"/>
  <c r="I234" i="5"/>
  <c r="AI301" i="5"/>
  <c r="BI302" i="5"/>
  <c r="AG301" i="5"/>
  <c r="I169" i="5"/>
  <c r="I299" i="5" s="1"/>
  <c r="AK301" i="5"/>
  <c r="D299" i="5"/>
  <c r="AW107" i="5"/>
  <c r="AP301" i="5"/>
  <c r="BA301" i="5"/>
  <c r="BJ301" i="5"/>
  <c r="AN302" i="5"/>
  <c r="AF301" i="5"/>
  <c r="AL107" i="5"/>
  <c r="AU169" i="5"/>
  <c r="BM106" i="5"/>
  <c r="AU231" i="5"/>
  <c r="BF106" i="5"/>
  <c r="BF107" i="5" s="1"/>
  <c r="AR169" i="5"/>
  <c r="AR231" i="5"/>
  <c r="BL106" i="5"/>
  <c r="AC107" i="5"/>
  <c r="Z106" i="5"/>
  <c r="AI107" i="5" s="1"/>
  <c r="H169" i="5"/>
  <c r="H299" i="5" s="1"/>
  <c r="H170" i="5"/>
  <c r="H300" i="5" s="1"/>
  <c r="J298" i="5"/>
  <c r="R106" i="5"/>
  <c r="R300" i="5"/>
  <c r="S106" i="5"/>
  <c r="S300" i="5"/>
  <c r="AB301" i="5" s="1"/>
  <c r="M107" i="5"/>
  <c r="M301" i="5"/>
  <c r="P107" i="5"/>
  <c r="P301" i="5"/>
  <c r="O106" i="5"/>
  <c r="O300" i="5"/>
  <c r="X301" i="5" s="1"/>
  <c r="T107" i="5"/>
  <c r="T301" i="5"/>
  <c r="Q106" i="5"/>
  <c r="Q300" i="5"/>
  <c r="Z301" i="5" s="1"/>
  <c r="N106" i="5"/>
  <c r="N300" i="5"/>
  <c r="W301" i="5" s="1"/>
  <c r="C85" i="5"/>
  <c r="C91" i="5"/>
  <c r="B169" i="5"/>
  <c r="B299" i="5" s="1"/>
  <c r="F234" i="5"/>
  <c r="E234" i="5"/>
  <c r="F169" i="5"/>
  <c r="F299" i="5" s="1"/>
  <c r="C169" i="5"/>
  <c r="C299" i="5" s="1"/>
  <c r="E169" i="5"/>
  <c r="E299" i="5" s="1"/>
  <c r="G169" i="5"/>
  <c r="G299" i="5" s="1"/>
  <c r="G234" i="5"/>
  <c r="J233" i="5"/>
  <c r="B105" i="5"/>
  <c r="I105" i="5"/>
  <c r="J104" i="5"/>
  <c r="F105" i="5"/>
  <c r="D105" i="5"/>
  <c r="B234" i="5"/>
  <c r="H234" i="5"/>
  <c r="J168" i="5"/>
  <c r="E105" i="5"/>
  <c r="H105" i="5"/>
  <c r="C105" i="5"/>
  <c r="C234" i="5"/>
  <c r="G105" i="5"/>
  <c r="BH107" i="5" l="1"/>
  <c r="AT169" i="5"/>
  <c r="AP230" i="5"/>
  <c r="AP231" i="5" s="1"/>
  <c r="AS169" i="5"/>
  <c r="AW302" i="5"/>
  <c r="AW303" i="5" s="1"/>
  <c r="AF107" i="5"/>
  <c r="AO169" i="5"/>
  <c r="W107" i="5"/>
  <c r="BT107" i="5"/>
  <c r="D170" i="5"/>
  <c r="D300" i="5" s="1"/>
  <c r="BK301" i="5"/>
  <c r="BG107" i="5"/>
  <c r="AX107" i="5"/>
  <c r="BH301" i="5"/>
  <c r="AP169" i="5"/>
  <c r="AH302" i="5"/>
  <c r="AQ303" i="5" s="1"/>
  <c r="AJ107" i="5"/>
  <c r="BB301" i="5"/>
  <c r="BK107" i="5"/>
  <c r="AO231" i="5"/>
  <c r="AC302" i="5"/>
  <c r="BB107" i="5"/>
  <c r="AY302" i="5"/>
  <c r="BP107" i="5"/>
  <c r="AS231" i="5"/>
  <c r="BM302" i="5"/>
  <c r="BM303" i="5" s="1"/>
  <c r="AT231" i="5"/>
  <c r="AK107" i="5"/>
  <c r="BF302" i="5"/>
  <c r="AS301" i="5"/>
  <c r="AT302" i="5"/>
  <c r="AN170" i="5"/>
  <c r="AJ301" i="5"/>
  <c r="AL302" i="5"/>
  <c r="AA301" i="5"/>
  <c r="V302" i="5"/>
  <c r="AE303" i="5" s="1"/>
  <c r="AB107" i="5"/>
  <c r="BA302" i="5"/>
  <c r="BC107" i="5"/>
  <c r="BJ108" i="5"/>
  <c r="BI303" i="5"/>
  <c r="V108" i="5"/>
  <c r="Y302" i="5"/>
  <c r="AR302" i="5"/>
  <c r="BH302" i="5"/>
  <c r="AU302" i="5"/>
  <c r="BD303" i="5" s="1"/>
  <c r="BM107" i="5"/>
  <c r="BM108" i="5" s="1"/>
  <c r="AG107" i="5"/>
  <c r="BI109" i="5"/>
  <c r="AX302" i="5"/>
  <c r="AZ109" i="5"/>
  <c r="X107" i="5"/>
  <c r="AH108" i="5"/>
  <c r="AQ233" i="5" s="1"/>
  <c r="BS108" i="5"/>
  <c r="AW108" i="5"/>
  <c r="AQ170" i="5"/>
  <c r="AE108" i="5"/>
  <c r="AN232" i="5"/>
  <c r="BG302" i="5"/>
  <c r="BC302" i="5"/>
  <c r="BL303" i="5" s="1"/>
  <c r="AU170" i="5"/>
  <c r="AA107" i="5"/>
  <c r="BR106" i="5"/>
  <c r="BR107" i="5" s="1"/>
  <c r="BR108" i="5" s="1"/>
  <c r="BR109" i="5" s="1"/>
  <c r="Y108" i="5"/>
  <c r="AZ303" i="5"/>
  <c r="I170" i="5"/>
  <c r="I300" i="5" s="1"/>
  <c r="BF108" i="5"/>
  <c r="BJ302" i="5"/>
  <c r="AL108" i="5"/>
  <c r="AG302" i="5"/>
  <c r="AF302" i="5"/>
  <c r="AY107" i="5"/>
  <c r="AO302" i="5"/>
  <c r="AN303" i="5"/>
  <c r="AP302" i="5"/>
  <c r="AI302" i="5"/>
  <c r="BQ108" i="5"/>
  <c r="BV107" i="5"/>
  <c r="AK302" i="5"/>
  <c r="AR170" i="5"/>
  <c r="BO107" i="5"/>
  <c r="BO108" i="5" s="1"/>
  <c r="BL107" i="5"/>
  <c r="BU107" i="5"/>
  <c r="AU232" i="5"/>
  <c r="BD108" i="5"/>
  <c r="AR232" i="5"/>
  <c r="BA108" i="5"/>
  <c r="AC108" i="5"/>
  <c r="Z107" i="5"/>
  <c r="AI108" i="5" s="1"/>
  <c r="B170" i="5"/>
  <c r="B300" i="5" s="1"/>
  <c r="J299" i="5"/>
  <c r="P108" i="5"/>
  <c r="P302" i="5"/>
  <c r="M108" i="5"/>
  <c r="M302" i="5"/>
  <c r="N107" i="5"/>
  <c r="N301" i="5"/>
  <c r="W302" i="5" s="1"/>
  <c r="T108" i="5"/>
  <c r="T302" i="5"/>
  <c r="O107" i="5"/>
  <c r="O301" i="5"/>
  <c r="X302" i="5" s="1"/>
  <c r="S107" i="5"/>
  <c r="S301" i="5"/>
  <c r="AB302" i="5" s="1"/>
  <c r="R107" i="5"/>
  <c r="R301" i="5"/>
  <c r="Q107" i="5"/>
  <c r="Q301" i="5"/>
  <c r="Z302" i="5" s="1"/>
  <c r="F170" i="5"/>
  <c r="F300" i="5" s="1"/>
  <c r="C170" i="5"/>
  <c r="C300" i="5" s="1"/>
  <c r="E170" i="5"/>
  <c r="E300" i="5" s="1"/>
  <c r="I171" i="5"/>
  <c r="I301" i="5" s="1"/>
  <c r="G170" i="5"/>
  <c r="G300" i="5" s="1"/>
  <c r="G235" i="5"/>
  <c r="F235" i="5"/>
  <c r="I235" i="5"/>
  <c r="J234" i="5"/>
  <c r="C235" i="5"/>
  <c r="D235" i="5"/>
  <c r="E235" i="5"/>
  <c r="I106" i="5"/>
  <c r="C106" i="5"/>
  <c r="J105" i="5"/>
  <c r="G106" i="5"/>
  <c r="E106" i="5"/>
  <c r="H235" i="5"/>
  <c r="B235" i="5"/>
  <c r="F106" i="5"/>
  <c r="H106" i="5"/>
  <c r="D106" i="5"/>
  <c r="J169" i="5"/>
  <c r="B106" i="5"/>
  <c r="BF303" i="5" l="1"/>
  <c r="AO170" i="5"/>
  <c r="AS170" i="5"/>
  <c r="AF108" i="5"/>
  <c r="W108" i="5"/>
  <c r="BT108" i="5"/>
  <c r="AX108" i="5"/>
  <c r="BK302" i="5"/>
  <c r="AP170" i="5"/>
  <c r="BG108" i="5"/>
  <c r="AH303" i="5"/>
  <c r="AQ304" i="5" s="1"/>
  <c r="BP108" i="5"/>
  <c r="AJ108" i="5"/>
  <c r="AO232" i="5"/>
  <c r="BH303" i="5"/>
  <c r="AL303" i="5"/>
  <c r="BB302" i="5"/>
  <c r="BK108" i="5"/>
  <c r="AT232" i="5"/>
  <c r="BB108" i="5"/>
  <c r="AC303" i="5"/>
  <c r="AB108" i="5"/>
  <c r="BC108" i="5"/>
  <c r="AY108" i="5"/>
  <c r="AS302" i="5"/>
  <c r="BA303" i="5"/>
  <c r="AS232" i="5"/>
  <c r="V109" i="5"/>
  <c r="BL108" i="5"/>
  <c r="AE109" i="5"/>
  <c r="BJ303" i="5"/>
  <c r="AU303" i="5"/>
  <c r="BD304" i="5" s="1"/>
  <c r="AT170" i="5"/>
  <c r="AK108" i="5"/>
  <c r="AT303" i="5"/>
  <c r="BV108" i="5"/>
  <c r="BV109" i="5" s="1"/>
  <c r="AJ302" i="5"/>
  <c r="V303" i="5"/>
  <c r="AE304" i="5" s="1"/>
  <c r="AO303" i="5"/>
  <c r="AA302" i="5"/>
  <c r="BS109" i="5"/>
  <c r="BG303" i="5"/>
  <c r="AH109" i="5"/>
  <c r="AQ234" i="5" s="1"/>
  <c r="Y303" i="5"/>
  <c r="BM304" i="5"/>
  <c r="AR303" i="5"/>
  <c r="BA304" i="5" s="1"/>
  <c r="AG108" i="5"/>
  <c r="BI110" i="5"/>
  <c r="BA109" i="5"/>
  <c r="AP232" i="5"/>
  <c r="X108" i="5"/>
  <c r="BR110" i="5"/>
  <c r="BF109" i="5"/>
  <c r="AQ171" i="5"/>
  <c r="BC303" i="5"/>
  <c r="BC304" i="5" s="1"/>
  <c r="AO171" i="5"/>
  <c r="AN171" i="5"/>
  <c r="AN233" i="5"/>
  <c r="AU171" i="5"/>
  <c r="AZ304" i="5"/>
  <c r="AW109" i="5"/>
  <c r="AA108" i="5"/>
  <c r="BI304" i="5"/>
  <c r="AP303" i="5"/>
  <c r="AX303" i="5"/>
  <c r="BO109" i="5"/>
  <c r="AU233" i="5"/>
  <c r="AW304" i="5"/>
  <c r="Y109" i="5"/>
  <c r="AN304" i="5"/>
  <c r="AZ110" i="5"/>
  <c r="BF304" i="5"/>
  <c r="AL109" i="5"/>
  <c r="BU108" i="5"/>
  <c r="AK303" i="5"/>
  <c r="AY303" i="5"/>
  <c r="AG303" i="5"/>
  <c r="BH108" i="5"/>
  <c r="AI303" i="5"/>
  <c r="AF303" i="5"/>
  <c r="BJ109" i="5"/>
  <c r="AR171" i="5"/>
  <c r="BD109" i="5"/>
  <c r="BM109" i="5"/>
  <c r="AR233" i="5"/>
  <c r="B171" i="5"/>
  <c r="B301" i="5" s="1"/>
  <c r="H171" i="5"/>
  <c r="H301" i="5" s="1"/>
  <c r="Z108" i="5"/>
  <c r="AI109" i="5" s="1"/>
  <c r="AC109" i="5"/>
  <c r="D171" i="5"/>
  <c r="D301" i="5" s="1"/>
  <c r="C172" i="5"/>
  <c r="C302" i="5" s="1"/>
  <c r="J300" i="5"/>
  <c r="N79" i="5" s="1"/>
  <c r="T109" i="5"/>
  <c r="T303" i="5"/>
  <c r="S108" i="5"/>
  <c r="S302" i="5"/>
  <c r="AB303" i="5" s="1"/>
  <c r="Q108" i="5"/>
  <c r="Q302" i="5"/>
  <c r="Z303" i="5" s="1"/>
  <c r="N108" i="5"/>
  <c r="N302" i="5"/>
  <c r="W303" i="5" s="1"/>
  <c r="O108" i="5"/>
  <c r="O302" i="5"/>
  <c r="X303" i="5" s="1"/>
  <c r="R108" i="5"/>
  <c r="R302" i="5"/>
  <c r="M109" i="5"/>
  <c r="M303" i="5"/>
  <c r="P109" i="5"/>
  <c r="P303" i="5"/>
  <c r="F171" i="5"/>
  <c r="F301" i="5" s="1"/>
  <c r="F172" i="5"/>
  <c r="F302" i="5" s="1"/>
  <c r="C171" i="5"/>
  <c r="C301" i="5" s="1"/>
  <c r="D172" i="5"/>
  <c r="D302" i="5" s="1"/>
  <c r="H172" i="5"/>
  <c r="H302" i="5" s="1"/>
  <c r="E171" i="5"/>
  <c r="E301" i="5" s="1"/>
  <c r="I172" i="5"/>
  <c r="I302" i="5" s="1"/>
  <c r="G171" i="5"/>
  <c r="G301" i="5" s="1"/>
  <c r="G236" i="5"/>
  <c r="I237" i="5"/>
  <c r="I236" i="5"/>
  <c r="J235" i="5"/>
  <c r="H107" i="5"/>
  <c r="D107" i="5"/>
  <c r="J170" i="5"/>
  <c r="H236" i="5"/>
  <c r="I107" i="5"/>
  <c r="J106" i="5"/>
  <c r="E107" i="5"/>
  <c r="C107" i="5"/>
  <c r="C236" i="5"/>
  <c r="B236" i="5"/>
  <c r="F236" i="5"/>
  <c r="B107" i="5"/>
  <c r="F107" i="5"/>
  <c r="G107" i="5"/>
  <c r="E236" i="5"/>
  <c r="D236" i="5"/>
  <c r="AS171" i="5" l="1"/>
  <c r="AF109" i="5"/>
  <c r="W109" i="5"/>
  <c r="BP109" i="5"/>
  <c r="BT109" i="5"/>
  <c r="BG109" i="5"/>
  <c r="BK303" i="5"/>
  <c r="AP171" i="5"/>
  <c r="AJ109" i="5"/>
  <c r="AS172" i="5" s="1"/>
  <c r="AX109" i="5"/>
  <c r="BG110" i="5" s="1"/>
  <c r="AT233" i="5"/>
  <c r="AO233" i="5"/>
  <c r="AL304" i="5"/>
  <c r="AH304" i="5"/>
  <c r="AQ305" i="5" s="1"/>
  <c r="AC304" i="5"/>
  <c r="BK109" i="5"/>
  <c r="BB303" i="5"/>
  <c r="AB109" i="5"/>
  <c r="AN172" i="5"/>
  <c r="BB109" i="5"/>
  <c r="BC109" i="5"/>
  <c r="BL109" i="5"/>
  <c r="AS233" i="5"/>
  <c r="AO304" i="5"/>
  <c r="AY109" i="5"/>
  <c r="BU109" i="5"/>
  <c r="BH109" i="5"/>
  <c r="AS303" i="5"/>
  <c r="BJ304" i="5"/>
  <c r="BJ305" i="5" s="1"/>
  <c r="AT304" i="5"/>
  <c r="BC305" i="5" s="1"/>
  <c r="AQ172" i="5"/>
  <c r="AU304" i="5"/>
  <c r="BM305" i="5"/>
  <c r="V110" i="5"/>
  <c r="BR111" i="5"/>
  <c r="AU234" i="5"/>
  <c r="AE110" i="5"/>
  <c r="AK109" i="5"/>
  <c r="AN234" i="5"/>
  <c r="AG109" i="5"/>
  <c r="AP172" i="5" s="1"/>
  <c r="AA303" i="5"/>
  <c r="BO110" i="5"/>
  <c r="AT171" i="5"/>
  <c r="BJ110" i="5"/>
  <c r="BF110" i="5"/>
  <c r="V304" i="5"/>
  <c r="AE305" i="5" s="1"/>
  <c r="BA110" i="5"/>
  <c r="AR304" i="5"/>
  <c r="BA305" i="5" s="1"/>
  <c r="AH110" i="5"/>
  <c r="AX304" i="5"/>
  <c r="AJ303" i="5"/>
  <c r="AP233" i="5"/>
  <c r="AW110" i="5"/>
  <c r="Y304" i="5"/>
  <c r="BG304" i="5"/>
  <c r="BF305" i="5"/>
  <c r="BI111" i="5"/>
  <c r="X109" i="5"/>
  <c r="BL304" i="5"/>
  <c r="BL305" i="5" s="1"/>
  <c r="AO172" i="5"/>
  <c r="BI305" i="5"/>
  <c r="AP304" i="5"/>
  <c r="Y110" i="5"/>
  <c r="AA109" i="5"/>
  <c r="AW305" i="5"/>
  <c r="AU172" i="5"/>
  <c r="AN305" i="5"/>
  <c r="AZ111" i="5"/>
  <c r="BD110" i="5"/>
  <c r="AZ305" i="5"/>
  <c r="AY304" i="5"/>
  <c r="BH304" i="5"/>
  <c r="AC110" i="5"/>
  <c r="AF304" i="5"/>
  <c r="BS110" i="5"/>
  <c r="AI304" i="5"/>
  <c r="AG304" i="5"/>
  <c r="AK304" i="5"/>
  <c r="BQ109" i="5"/>
  <c r="AL110" i="5"/>
  <c r="AR234" i="5"/>
  <c r="BM110" i="5"/>
  <c r="BV110" i="5"/>
  <c r="AR172" i="5"/>
  <c r="Z109" i="5"/>
  <c r="AI110" i="5" s="1"/>
  <c r="B172" i="5"/>
  <c r="B302" i="5" s="1"/>
  <c r="J301" i="5"/>
  <c r="N109" i="5"/>
  <c r="N303" i="5"/>
  <c r="W304" i="5" s="1"/>
  <c r="M110" i="5"/>
  <c r="M304" i="5"/>
  <c r="Q109" i="5"/>
  <c r="Q303" i="5"/>
  <c r="Z304" i="5" s="1"/>
  <c r="T110" i="5"/>
  <c r="T304" i="5"/>
  <c r="S109" i="5"/>
  <c r="S303" i="5"/>
  <c r="AB304" i="5" s="1"/>
  <c r="R109" i="5"/>
  <c r="R303" i="5"/>
  <c r="P110" i="5"/>
  <c r="P304" i="5"/>
  <c r="O109" i="5"/>
  <c r="O303" i="5"/>
  <c r="X304" i="5" s="1"/>
  <c r="H173" i="5"/>
  <c r="H303" i="5" s="1"/>
  <c r="D173" i="5"/>
  <c r="D303" i="5" s="1"/>
  <c r="I173" i="5"/>
  <c r="I303" i="5" s="1"/>
  <c r="E172" i="5"/>
  <c r="E302" i="5" s="1"/>
  <c r="G172" i="5"/>
  <c r="G302" i="5" s="1"/>
  <c r="B173" i="5"/>
  <c r="G237" i="5"/>
  <c r="I238" i="5"/>
  <c r="D237" i="5"/>
  <c r="E108" i="5"/>
  <c r="J107" i="5"/>
  <c r="B237" i="5"/>
  <c r="G108" i="5"/>
  <c r="I108" i="5"/>
  <c r="F108" i="5"/>
  <c r="B108" i="5"/>
  <c r="C108" i="5"/>
  <c r="J171" i="5"/>
  <c r="H108" i="5"/>
  <c r="J236" i="5"/>
  <c r="E237" i="5"/>
  <c r="F237" i="5"/>
  <c r="C237" i="5"/>
  <c r="H237" i="5"/>
  <c r="D108" i="5"/>
  <c r="AO234" i="5" l="1"/>
  <c r="AF110" i="5"/>
  <c r="W110" i="5"/>
  <c r="BP110" i="5"/>
  <c r="BP111" i="5" s="1"/>
  <c r="BT110" i="5"/>
  <c r="BK304" i="5"/>
  <c r="AJ110" i="5"/>
  <c r="AS173" i="5" s="1"/>
  <c r="AU305" i="5"/>
  <c r="AS234" i="5"/>
  <c r="AL305" i="5"/>
  <c r="AX110" i="5"/>
  <c r="BG111" i="5" s="1"/>
  <c r="AT234" i="5"/>
  <c r="AH305" i="5"/>
  <c r="AQ306" i="5" s="1"/>
  <c r="AC305" i="5"/>
  <c r="AL306" i="5" s="1"/>
  <c r="BU110" i="5"/>
  <c r="BB304" i="5"/>
  <c r="BD305" i="5"/>
  <c r="V111" i="5"/>
  <c r="AB110" i="5"/>
  <c r="BL110" i="5"/>
  <c r="BB110" i="5"/>
  <c r="BK110" i="5"/>
  <c r="BT111" i="5" s="1"/>
  <c r="BC110" i="5"/>
  <c r="AG110" i="5"/>
  <c r="AP173" i="5" s="1"/>
  <c r="AS304" i="5"/>
  <c r="AY110" i="5"/>
  <c r="AN235" i="5"/>
  <c r="BH110" i="5"/>
  <c r="BD111" i="5"/>
  <c r="AX305" i="5"/>
  <c r="AT305" i="5"/>
  <c r="BC306" i="5" s="1"/>
  <c r="BR112" i="5"/>
  <c r="AW111" i="5"/>
  <c r="AE111" i="5"/>
  <c r="AE112" i="5" s="1"/>
  <c r="BQ110" i="5"/>
  <c r="AQ173" i="5"/>
  <c r="BI112" i="5"/>
  <c r="AN173" i="5"/>
  <c r="BO111" i="5"/>
  <c r="AK110" i="5"/>
  <c r="AT172" i="5"/>
  <c r="AA304" i="5"/>
  <c r="BJ111" i="5"/>
  <c r="BS111" i="5"/>
  <c r="AP234" i="5"/>
  <c r="BF111" i="5"/>
  <c r="BG305" i="5"/>
  <c r="AP305" i="5"/>
  <c r="AH111" i="5"/>
  <c r="V305" i="5"/>
  <c r="AE306" i="5" s="1"/>
  <c r="AQ235" i="5"/>
  <c r="BF306" i="5"/>
  <c r="AJ304" i="5"/>
  <c r="X110" i="5"/>
  <c r="Y305" i="5"/>
  <c r="AN306" i="5"/>
  <c r="AY305" i="5"/>
  <c r="Y111" i="5"/>
  <c r="AO173" i="5"/>
  <c r="AF111" i="5"/>
  <c r="BM111" i="5"/>
  <c r="AA110" i="5"/>
  <c r="BJ306" i="5"/>
  <c r="AW306" i="5"/>
  <c r="AO235" i="5"/>
  <c r="BL306" i="5"/>
  <c r="BH305" i="5"/>
  <c r="BV111" i="5"/>
  <c r="AC111" i="5"/>
  <c r="AI305" i="5"/>
  <c r="AR305" i="5"/>
  <c r="AF305" i="5"/>
  <c r="AZ306" i="5"/>
  <c r="BI306" i="5"/>
  <c r="AK305" i="5"/>
  <c r="AO305" i="5"/>
  <c r="AG305" i="5"/>
  <c r="AR173" i="5"/>
  <c r="AR235" i="5"/>
  <c r="AL111" i="5"/>
  <c r="AU235" i="5"/>
  <c r="BA111" i="5"/>
  <c r="AU173" i="5"/>
  <c r="Z110" i="5"/>
  <c r="AI111" i="5" s="1"/>
  <c r="C173" i="5"/>
  <c r="C303" i="5" s="1"/>
  <c r="B303" i="5"/>
  <c r="J302" i="5"/>
  <c r="S110" i="5"/>
  <c r="S304" i="5"/>
  <c r="AB305" i="5" s="1"/>
  <c r="P111" i="5"/>
  <c r="P305" i="5"/>
  <c r="N110" i="5"/>
  <c r="W111" i="5" s="1"/>
  <c r="N304" i="5"/>
  <c r="W305" i="5" s="1"/>
  <c r="Q110" i="5"/>
  <c r="Q304" i="5"/>
  <c r="Z305" i="5" s="1"/>
  <c r="F173" i="5"/>
  <c r="F303" i="5" s="1"/>
  <c r="T111" i="5"/>
  <c r="T305" i="5"/>
  <c r="O110" i="5"/>
  <c r="O304" i="5"/>
  <c r="X305" i="5" s="1"/>
  <c r="R110" i="5"/>
  <c r="R304" i="5"/>
  <c r="M111" i="5"/>
  <c r="M305" i="5"/>
  <c r="I174" i="5"/>
  <c r="I304" i="5" s="1"/>
  <c r="F174" i="5"/>
  <c r="F304" i="5" s="1"/>
  <c r="E173" i="5"/>
  <c r="E303" i="5" s="1"/>
  <c r="C174" i="5"/>
  <c r="C304" i="5" s="1"/>
  <c r="H174" i="5"/>
  <c r="H304" i="5" s="1"/>
  <c r="G173" i="5"/>
  <c r="G303" i="5" s="1"/>
  <c r="B174" i="5"/>
  <c r="G238" i="5"/>
  <c r="I239" i="5"/>
  <c r="J237" i="5"/>
  <c r="D109" i="5"/>
  <c r="J108" i="5"/>
  <c r="I109" i="5"/>
  <c r="B238" i="5"/>
  <c r="E238" i="5"/>
  <c r="C109" i="5"/>
  <c r="C238" i="5"/>
  <c r="F109" i="5"/>
  <c r="G109" i="5"/>
  <c r="J172" i="5"/>
  <c r="E109" i="5"/>
  <c r="D238" i="5"/>
  <c r="H238" i="5"/>
  <c r="F238" i="5"/>
  <c r="H109" i="5"/>
  <c r="B109" i="5"/>
  <c r="BQ111" i="5" l="1"/>
  <c r="BP112" i="5"/>
  <c r="AH306" i="5"/>
  <c r="AS235" i="5"/>
  <c r="AJ111" i="5"/>
  <c r="BK305" i="5"/>
  <c r="AT235" i="5"/>
  <c r="BD306" i="5"/>
  <c r="BD307" i="5" s="1"/>
  <c r="AU306" i="5"/>
  <c r="AX111" i="5"/>
  <c r="BG112" i="5" s="1"/>
  <c r="BP113" i="5" s="1"/>
  <c r="BC111" i="5"/>
  <c r="BC112" i="5" s="1"/>
  <c r="AC306" i="5"/>
  <c r="AL307" i="5" s="1"/>
  <c r="BU111" i="5"/>
  <c r="BG306" i="5"/>
  <c r="BM306" i="5"/>
  <c r="BH111" i="5"/>
  <c r="BQ112" i="5" s="1"/>
  <c r="AY111" i="5"/>
  <c r="V112" i="5"/>
  <c r="AE113" i="5" s="1"/>
  <c r="BB305" i="5"/>
  <c r="AN236" i="5"/>
  <c r="AN237" i="5" s="1"/>
  <c r="AB111" i="5"/>
  <c r="AG111" i="5"/>
  <c r="AP174" i="5" s="1"/>
  <c r="BL111" i="5"/>
  <c r="BL112" i="5" s="1"/>
  <c r="BK111" i="5"/>
  <c r="BT112" i="5" s="1"/>
  <c r="BB111" i="5"/>
  <c r="AW112" i="5"/>
  <c r="AH112" i="5"/>
  <c r="BR113" i="5"/>
  <c r="BM112" i="5"/>
  <c r="BO112" i="5"/>
  <c r="AQ174" i="5"/>
  <c r="BF112" i="5"/>
  <c r="BH306" i="5"/>
  <c r="AN174" i="5"/>
  <c r="AN175" i="5" s="1"/>
  <c r="AP235" i="5"/>
  <c r="AY306" i="5"/>
  <c r="BF307" i="5"/>
  <c r="AA305" i="5"/>
  <c r="BV112" i="5"/>
  <c r="AO236" i="5"/>
  <c r="AJ305" i="5"/>
  <c r="BS112" i="5"/>
  <c r="AS305" i="5"/>
  <c r="AT173" i="5"/>
  <c r="AK111" i="5"/>
  <c r="AT236" i="5" s="1"/>
  <c r="V306" i="5"/>
  <c r="AE307" i="5" s="1"/>
  <c r="AQ236" i="5"/>
  <c r="AZ112" i="5"/>
  <c r="BI113" i="5" s="1"/>
  <c r="X111" i="5"/>
  <c r="Y306" i="5"/>
  <c r="AH307" i="5" s="1"/>
  <c r="AF112" i="5"/>
  <c r="AO174" i="5"/>
  <c r="Y112" i="5"/>
  <c r="AA111" i="5"/>
  <c r="AW307" i="5"/>
  <c r="BI307" i="5"/>
  <c r="AC112" i="5"/>
  <c r="BA112" i="5"/>
  <c r="AZ307" i="5"/>
  <c r="AL112" i="5"/>
  <c r="AF306" i="5"/>
  <c r="AG306" i="5"/>
  <c r="AP306" i="5"/>
  <c r="AR306" i="5"/>
  <c r="BA306" i="5"/>
  <c r="AI306" i="5"/>
  <c r="BL307" i="5"/>
  <c r="AO306" i="5"/>
  <c r="AQ307" i="5"/>
  <c r="AK306" i="5"/>
  <c r="AX306" i="5"/>
  <c r="AN307" i="5"/>
  <c r="AU307" i="5"/>
  <c r="AT306" i="5"/>
  <c r="BC307" i="5" s="1"/>
  <c r="BJ112" i="5"/>
  <c r="AU174" i="5"/>
  <c r="AR236" i="5"/>
  <c r="AU236" i="5"/>
  <c r="BD112" i="5"/>
  <c r="AR174" i="5"/>
  <c r="Z111" i="5"/>
  <c r="AI112" i="5" s="1"/>
  <c r="J303" i="5"/>
  <c r="B304" i="5"/>
  <c r="D174" i="5"/>
  <c r="D304" i="5" s="1"/>
  <c r="P112" i="5"/>
  <c r="P306" i="5"/>
  <c r="S111" i="5"/>
  <c r="S305" i="5"/>
  <c r="AB306" i="5" s="1"/>
  <c r="N111" i="5"/>
  <c r="W112" i="5" s="1"/>
  <c r="N305" i="5"/>
  <c r="W306" i="5" s="1"/>
  <c r="Q111" i="5"/>
  <c r="Q305" i="5"/>
  <c r="Z306" i="5" s="1"/>
  <c r="R111" i="5"/>
  <c r="R305" i="5"/>
  <c r="M112" i="5"/>
  <c r="M306" i="5"/>
  <c r="O111" i="5"/>
  <c r="O305" i="5"/>
  <c r="X306" i="5" s="1"/>
  <c r="T112" i="5"/>
  <c r="T306" i="5"/>
  <c r="E174" i="5"/>
  <c r="E304" i="5" s="1"/>
  <c r="H175" i="5"/>
  <c r="H305" i="5" s="1"/>
  <c r="C175" i="5"/>
  <c r="C305" i="5" s="1"/>
  <c r="I175" i="5"/>
  <c r="I305" i="5" s="1"/>
  <c r="G174" i="5"/>
  <c r="G304" i="5" s="1"/>
  <c r="B175" i="5"/>
  <c r="G239" i="5"/>
  <c r="J173" i="5"/>
  <c r="J109" i="5"/>
  <c r="J238" i="5"/>
  <c r="B110" i="5"/>
  <c r="D239" i="5"/>
  <c r="G110" i="5"/>
  <c r="F239" i="5"/>
  <c r="F110" i="5"/>
  <c r="H110" i="5"/>
  <c r="B239" i="5"/>
  <c r="I110" i="5"/>
  <c r="H239" i="5"/>
  <c r="E110" i="5"/>
  <c r="C239" i="5"/>
  <c r="D110" i="5"/>
  <c r="C110" i="5"/>
  <c r="E239" i="5"/>
  <c r="AC307" i="5" l="1"/>
  <c r="BB112" i="5"/>
  <c r="AS236" i="5"/>
  <c r="AJ112" i="5"/>
  <c r="AS237" i="5" s="1"/>
  <c r="AS174" i="5"/>
  <c r="AX112" i="5"/>
  <c r="BK306" i="5"/>
  <c r="BM307" i="5"/>
  <c r="BM308" i="5" s="1"/>
  <c r="V113" i="5"/>
  <c r="AE114" i="5" s="1"/>
  <c r="AG112" i="5"/>
  <c r="BU112" i="5"/>
  <c r="AP236" i="5"/>
  <c r="AP237" i="5" s="1"/>
  <c r="BB306" i="5"/>
  <c r="BF113" i="5"/>
  <c r="BH112" i="5"/>
  <c r="BQ113" i="5" s="1"/>
  <c r="AW113" i="5"/>
  <c r="BF114" i="5" s="1"/>
  <c r="AB112" i="5"/>
  <c r="BR114" i="5"/>
  <c r="V307" i="5"/>
  <c r="AE308" i="5" s="1"/>
  <c r="BK112" i="5"/>
  <c r="BK113" i="5" s="1"/>
  <c r="BO113" i="5"/>
  <c r="AY112" i="5"/>
  <c r="BU113" i="5"/>
  <c r="BL113" i="5"/>
  <c r="AH113" i="5"/>
  <c r="AQ175" i="5"/>
  <c r="BV113" i="5"/>
  <c r="BF308" i="5"/>
  <c r="AX113" i="5"/>
  <c r="AJ306" i="5"/>
  <c r="BH307" i="5"/>
  <c r="Y307" i="5"/>
  <c r="AH308" i="5" s="1"/>
  <c r="AA306" i="5"/>
  <c r="X112" i="5"/>
  <c r="AG113" i="5" s="1"/>
  <c r="AS306" i="5"/>
  <c r="BB307" i="5" s="1"/>
  <c r="AN238" i="5"/>
  <c r="AN176" i="5"/>
  <c r="AZ113" i="5"/>
  <c r="BI114" i="5" s="1"/>
  <c r="AK112" i="5"/>
  <c r="AT237" i="5" s="1"/>
  <c r="BC113" i="5"/>
  <c r="AT174" i="5"/>
  <c r="AO175" i="5"/>
  <c r="AQ237" i="5"/>
  <c r="AF113" i="5"/>
  <c r="AO237" i="5"/>
  <c r="BI308" i="5"/>
  <c r="BG113" i="5"/>
  <c r="Y113" i="5"/>
  <c r="BB113" i="5"/>
  <c r="AA112" i="5"/>
  <c r="BD308" i="5"/>
  <c r="AC113" i="5"/>
  <c r="AW308" i="5"/>
  <c r="AL113" i="5"/>
  <c r="AU237" i="5"/>
  <c r="AO307" i="5"/>
  <c r="AU175" i="5"/>
  <c r="AP175" i="5"/>
  <c r="BJ113" i="5"/>
  <c r="BL308" i="5"/>
  <c r="AQ308" i="5"/>
  <c r="AZ308" i="5"/>
  <c r="AR307" i="5"/>
  <c r="AL308" i="5"/>
  <c r="AI307" i="5"/>
  <c r="AK307" i="5"/>
  <c r="AT307" i="5"/>
  <c r="AP307" i="5"/>
  <c r="AY307" i="5"/>
  <c r="AF307" i="5"/>
  <c r="AU308" i="5"/>
  <c r="BA307" i="5"/>
  <c r="BJ307" i="5"/>
  <c r="AG307" i="5"/>
  <c r="AN308" i="5"/>
  <c r="AX307" i="5"/>
  <c r="BG307" i="5"/>
  <c r="AR237" i="5"/>
  <c r="AR175" i="5"/>
  <c r="BA113" i="5"/>
  <c r="BD113" i="5"/>
  <c r="BM113" i="5"/>
  <c r="BS113" i="5"/>
  <c r="Z112" i="5"/>
  <c r="F175" i="5"/>
  <c r="F305" i="5" s="1"/>
  <c r="B305" i="5"/>
  <c r="D175" i="5"/>
  <c r="D305" i="5" s="1"/>
  <c r="J304" i="5"/>
  <c r="M113" i="5"/>
  <c r="V114" i="5" s="1"/>
  <c r="M307" i="5"/>
  <c r="O112" i="5"/>
  <c r="O306" i="5"/>
  <c r="X307" i="5" s="1"/>
  <c r="P113" i="5"/>
  <c r="P307" i="5"/>
  <c r="S112" i="5"/>
  <c r="S306" i="5"/>
  <c r="AB307" i="5" s="1"/>
  <c r="T113" i="5"/>
  <c r="T307" i="5"/>
  <c r="AC308" i="5" s="1"/>
  <c r="R112" i="5"/>
  <c r="R306" i="5"/>
  <c r="N112" i="5"/>
  <c r="W113" i="5" s="1"/>
  <c r="N306" i="5"/>
  <c r="W307" i="5" s="1"/>
  <c r="Q112" i="5"/>
  <c r="Q306" i="5"/>
  <c r="Z307" i="5" s="1"/>
  <c r="C176" i="5"/>
  <c r="C306" i="5" s="1"/>
  <c r="F176" i="5"/>
  <c r="F306" i="5" s="1"/>
  <c r="I176" i="5"/>
  <c r="I306" i="5" s="1"/>
  <c r="E175" i="5"/>
  <c r="E305" i="5" s="1"/>
  <c r="H176" i="5"/>
  <c r="H306" i="5" s="1"/>
  <c r="G175" i="5"/>
  <c r="G305" i="5" s="1"/>
  <c r="B176" i="5"/>
  <c r="G240" i="5"/>
  <c r="I240" i="5"/>
  <c r="J239" i="5"/>
  <c r="H80" i="5" s="1"/>
  <c r="C111" i="5"/>
  <c r="I111" i="5"/>
  <c r="B240" i="5"/>
  <c r="D240" i="5"/>
  <c r="E240" i="5"/>
  <c r="D111" i="5"/>
  <c r="H111" i="5"/>
  <c r="F111" i="5"/>
  <c r="G111" i="5"/>
  <c r="J110" i="5"/>
  <c r="J174" i="5"/>
  <c r="C80" i="5" s="1"/>
  <c r="E111" i="5"/>
  <c r="F240" i="5"/>
  <c r="B111" i="5"/>
  <c r="H240" i="5"/>
  <c r="C240" i="5"/>
  <c r="AS175" i="5" l="1"/>
  <c r="AJ113" i="5"/>
  <c r="BK307" i="5"/>
  <c r="AY113" i="5"/>
  <c r="AU309" i="5"/>
  <c r="BT113" i="5"/>
  <c r="BT114" i="5" s="1"/>
  <c r="AW114" i="5"/>
  <c r="BF115" i="5" s="1"/>
  <c r="BO114" i="5"/>
  <c r="BO115" i="5" s="1"/>
  <c r="AB113" i="5"/>
  <c r="BR115" i="5"/>
  <c r="V308" i="5"/>
  <c r="AE309" i="5" s="1"/>
  <c r="BH113" i="5"/>
  <c r="BQ114" i="5" s="1"/>
  <c r="BU114" i="5"/>
  <c r="BL114" i="5"/>
  <c r="Y308" i="5"/>
  <c r="AH309" i="5" s="1"/>
  <c r="AQ176" i="5"/>
  <c r="AS307" i="5"/>
  <c r="BB308" i="5" s="1"/>
  <c r="AF114" i="5"/>
  <c r="AQ238" i="5"/>
  <c r="AQ239" i="5" s="1"/>
  <c r="BM309" i="5"/>
  <c r="AH114" i="5"/>
  <c r="BG114" i="5"/>
  <c r="BF309" i="5"/>
  <c r="AJ307" i="5"/>
  <c r="AA307" i="5"/>
  <c r="X113" i="5"/>
  <c r="AG114" i="5" s="1"/>
  <c r="AO176" i="5"/>
  <c r="AE115" i="5"/>
  <c r="AO238" i="5"/>
  <c r="AN239" i="5"/>
  <c r="AX114" i="5"/>
  <c r="AZ114" i="5"/>
  <c r="BK308" i="5"/>
  <c r="AN177" i="5"/>
  <c r="AT175" i="5"/>
  <c r="BC114" i="5"/>
  <c r="AK113" i="5"/>
  <c r="BP114" i="5"/>
  <c r="Y114" i="5"/>
  <c r="AS238" i="5"/>
  <c r="BB114" i="5"/>
  <c r="BK114" i="5"/>
  <c r="AC114" i="5"/>
  <c r="AL114" i="5"/>
  <c r="AP238" i="5"/>
  <c r="AS176" i="5"/>
  <c r="AW309" i="5"/>
  <c r="BD114" i="5"/>
  <c r="AA113" i="5"/>
  <c r="AJ114" i="5" s="1"/>
  <c r="AQ309" i="5"/>
  <c r="AU176" i="5"/>
  <c r="AY114" i="5"/>
  <c r="BS114" i="5"/>
  <c r="AU238" i="5"/>
  <c r="BA308" i="5"/>
  <c r="AP176" i="5"/>
  <c r="AX308" i="5"/>
  <c r="AT308" i="5"/>
  <c r="BA114" i="5"/>
  <c r="AP308" i="5"/>
  <c r="AY308" i="5"/>
  <c r="BH308" i="5"/>
  <c r="BJ308" i="5"/>
  <c r="AF308" i="5"/>
  <c r="AO308" i="5"/>
  <c r="AI308" i="5"/>
  <c r="BC308" i="5"/>
  <c r="AR308" i="5"/>
  <c r="AK308" i="5"/>
  <c r="AZ309" i="5"/>
  <c r="BI309" i="5"/>
  <c r="BG308" i="5"/>
  <c r="AL309" i="5"/>
  <c r="BD309" i="5"/>
  <c r="AN309" i="5"/>
  <c r="Z113" i="5"/>
  <c r="AG308" i="5"/>
  <c r="BJ114" i="5"/>
  <c r="BM114" i="5"/>
  <c r="BV114" i="5"/>
  <c r="AI113" i="5"/>
  <c r="D177" i="5"/>
  <c r="D307" i="5" s="1"/>
  <c r="J305" i="5"/>
  <c r="B306" i="5"/>
  <c r="M114" i="5"/>
  <c r="V115" i="5" s="1"/>
  <c r="M308" i="5"/>
  <c r="R113" i="5"/>
  <c r="R307" i="5"/>
  <c r="Q113" i="5"/>
  <c r="Q307" i="5"/>
  <c r="Z308" i="5" s="1"/>
  <c r="T114" i="5"/>
  <c r="T308" i="5"/>
  <c r="AC309" i="5" s="1"/>
  <c r="S113" i="5"/>
  <c r="AB114" i="5" s="1"/>
  <c r="S307" i="5"/>
  <c r="AB308" i="5" s="1"/>
  <c r="O113" i="5"/>
  <c r="O307" i="5"/>
  <c r="X308" i="5" s="1"/>
  <c r="N113" i="5"/>
  <c r="W114" i="5" s="1"/>
  <c r="N307" i="5"/>
  <c r="W308" i="5" s="1"/>
  <c r="P114" i="5"/>
  <c r="P308" i="5"/>
  <c r="C177" i="5"/>
  <c r="C307" i="5" s="1"/>
  <c r="D176" i="5"/>
  <c r="D306" i="5" s="1"/>
  <c r="C92" i="5"/>
  <c r="C86" i="5"/>
  <c r="I177" i="5"/>
  <c r="I307" i="5" s="1"/>
  <c r="F177" i="5"/>
  <c r="F307" i="5" s="1"/>
  <c r="H177" i="5"/>
  <c r="H307" i="5" s="1"/>
  <c r="E176" i="5"/>
  <c r="E306" i="5" s="1"/>
  <c r="G176" i="5"/>
  <c r="G306" i="5" s="1"/>
  <c r="B177" i="5"/>
  <c r="G241" i="5"/>
  <c r="I242" i="5"/>
  <c r="I241" i="5"/>
  <c r="J240" i="5"/>
  <c r="C241" i="5"/>
  <c r="B241" i="5"/>
  <c r="I112" i="5"/>
  <c r="H112" i="5"/>
  <c r="J175" i="5"/>
  <c r="J111" i="5"/>
  <c r="E241" i="5"/>
  <c r="F241" i="5"/>
  <c r="G112" i="5"/>
  <c r="D112" i="5"/>
  <c r="D241" i="5"/>
  <c r="C112" i="5"/>
  <c r="B112" i="5"/>
  <c r="H241" i="5"/>
  <c r="E112" i="5"/>
  <c r="F112" i="5"/>
  <c r="AO239" i="5" l="1"/>
  <c r="BF310" i="5"/>
  <c r="Y309" i="5"/>
  <c r="AH310" i="5" s="1"/>
  <c r="AW115" i="5"/>
  <c r="AW116" i="5" s="1"/>
  <c r="V309" i="5"/>
  <c r="AZ115" i="5"/>
  <c r="AF115" i="5"/>
  <c r="BL115" i="5"/>
  <c r="BH114" i="5"/>
  <c r="BH115" i="5" s="1"/>
  <c r="BU115" i="5"/>
  <c r="AQ177" i="5"/>
  <c r="AH115" i="5"/>
  <c r="AQ240" i="5" s="1"/>
  <c r="BP115" i="5"/>
  <c r="BG115" i="5"/>
  <c r="AO177" i="5"/>
  <c r="AO178" i="5" s="1"/>
  <c r="AS308" i="5"/>
  <c r="BB309" i="5" s="1"/>
  <c r="AA308" i="5"/>
  <c r="AJ308" i="5"/>
  <c r="X114" i="5"/>
  <c r="AG115" i="5" s="1"/>
  <c r="AE116" i="5"/>
  <c r="AN240" i="5"/>
  <c r="AN178" i="5"/>
  <c r="AX115" i="5"/>
  <c r="BI115" i="5"/>
  <c r="BR116" i="5" s="1"/>
  <c r="AP239" i="5"/>
  <c r="AP177" i="5"/>
  <c r="BO116" i="5"/>
  <c r="AU177" i="5"/>
  <c r="AZ116" i="5"/>
  <c r="AT176" i="5"/>
  <c r="Y115" i="5"/>
  <c r="AU239" i="5"/>
  <c r="AS239" i="5"/>
  <c r="AK114" i="5"/>
  <c r="AT238" i="5"/>
  <c r="AL115" i="5"/>
  <c r="AC115" i="5"/>
  <c r="BK115" i="5"/>
  <c r="BB115" i="5"/>
  <c r="BM115" i="5"/>
  <c r="BT115" i="5"/>
  <c r="BA309" i="5"/>
  <c r="AW310" i="5"/>
  <c r="BF311" i="5" s="1"/>
  <c r="AA114" i="5"/>
  <c r="AJ115" i="5" s="1"/>
  <c r="AS177" i="5"/>
  <c r="BD115" i="5"/>
  <c r="AZ310" i="5"/>
  <c r="AY115" i="5"/>
  <c r="BJ309" i="5"/>
  <c r="BG309" i="5"/>
  <c r="AX309" i="5"/>
  <c r="AY309" i="5"/>
  <c r="BJ115" i="5"/>
  <c r="BI310" i="5"/>
  <c r="AO309" i="5"/>
  <c r="AR309" i="5"/>
  <c r="AP309" i="5"/>
  <c r="BV115" i="5"/>
  <c r="BH309" i="5"/>
  <c r="BS115" i="5"/>
  <c r="Z114" i="5"/>
  <c r="BC309" i="5"/>
  <c r="BL309" i="5"/>
  <c r="BK309" i="5"/>
  <c r="BD310" i="5"/>
  <c r="BM310" i="5"/>
  <c r="AK309" i="5"/>
  <c r="AE310" i="5"/>
  <c r="AI309" i="5"/>
  <c r="AT309" i="5"/>
  <c r="AL310" i="5"/>
  <c r="AU310" i="5"/>
  <c r="AF309" i="5"/>
  <c r="AG309" i="5"/>
  <c r="AI114" i="5"/>
  <c r="AQ310" i="5"/>
  <c r="AN310" i="5"/>
  <c r="AR176" i="5"/>
  <c r="AR238" i="5"/>
  <c r="AO240" i="5"/>
  <c r="J306" i="5"/>
  <c r="B307" i="5"/>
  <c r="S114" i="5"/>
  <c r="AB115" i="5" s="1"/>
  <c r="S308" i="5"/>
  <c r="AB309" i="5" s="1"/>
  <c r="Q114" i="5"/>
  <c r="Q308" i="5"/>
  <c r="Z309" i="5" s="1"/>
  <c r="R114" i="5"/>
  <c r="R308" i="5"/>
  <c r="T115" i="5"/>
  <c r="T309" i="5"/>
  <c r="AC310" i="5" s="1"/>
  <c r="F178" i="5"/>
  <c r="F308" i="5" s="1"/>
  <c r="M115" i="5"/>
  <c r="V116" i="5" s="1"/>
  <c r="M309" i="5"/>
  <c r="V310" i="5" s="1"/>
  <c r="N114" i="5"/>
  <c r="W115" i="5" s="1"/>
  <c r="N308" i="5"/>
  <c r="W309" i="5" s="1"/>
  <c r="P115" i="5"/>
  <c r="P309" i="5"/>
  <c r="O114" i="5"/>
  <c r="O308" i="5"/>
  <c r="X309" i="5" s="1"/>
  <c r="E177" i="5"/>
  <c r="E307" i="5" s="1"/>
  <c r="I178" i="5"/>
  <c r="I308" i="5" s="1"/>
  <c r="B178" i="5"/>
  <c r="G177" i="5"/>
  <c r="G307" i="5" s="1"/>
  <c r="I243" i="5"/>
  <c r="J241" i="5"/>
  <c r="F113" i="5"/>
  <c r="E242" i="5"/>
  <c r="B113" i="5"/>
  <c r="D242" i="5"/>
  <c r="D113" i="5"/>
  <c r="C242" i="5"/>
  <c r="E113" i="5"/>
  <c r="C113" i="5"/>
  <c r="G113" i="5"/>
  <c r="I113" i="5"/>
  <c r="J176" i="5"/>
  <c r="H242" i="5"/>
  <c r="F242" i="5"/>
  <c r="H113" i="5"/>
  <c r="B242" i="5"/>
  <c r="J112" i="5"/>
  <c r="G242" i="5"/>
  <c r="Y310" i="5" l="1"/>
  <c r="AH116" i="5"/>
  <c r="BF116" i="5"/>
  <c r="BF117" i="5" s="1"/>
  <c r="AF116" i="5"/>
  <c r="AO241" i="5" s="1"/>
  <c r="AW117" i="5"/>
  <c r="AA309" i="5"/>
  <c r="AJ309" i="5"/>
  <c r="BP116" i="5"/>
  <c r="BU116" i="5"/>
  <c r="AU178" i="5"/>
  <c r="BQ115" i="5"/>
  <c r="AQ178" i="5"/>
  <c r="AQ179" i="5" s="1"/>
  <c r="X115" i="5"/>
  <c r="AG116" i="5" s="1"/>
  <c r="BH116" i="5"/>
  <c r="BQ116" i="5"/>
  <c r="BG116" i="5"/>
  <c r="AP178" i="5"/>
  <c r="AP240" i="5"/>
  <c r="AS309" i="5"/>
  <c r="BB310" i="5" s="1"/>
  <c r="AN179" i="5"/>
  <c r="AN241" i="5"/>
  <c r="AW118" i="5" s="1"/>
  <c r="AE117" i="5"/>
  <c r="BD116" i="5"/>
  <c r="BO117" i="5"/>
  <c r="BO118" i="5" s="1"/>
  <c r="AX116" i="5"/>
  <c r="AT177" i="5"/>
  <c r="AZ117" i="5"/>
  <c r="BI116" i="5"/>
  <c r="AQ241" i="5"/>
  <c r="AS240" i="5"/>
  <c r="AC116" i="5"/>
  <c r="BB116" i="5"/>
  <c r="Y116" i="5"/>
  <c r="AH117" i="5" s="1"/>
  <c r="AK115" i="5"/>
  <c r="AL116" i="5"/>
  <c r="AU240" i="5"/>
  <c r="AT239" i="5"/>
  <c r="BC115" i="5"/>
  <c r="BT116" i="5"/>
  <c r="BV116" i="5"/>
  <c r="BK116" i="5"/>
  <c r="AA115" i="5"/>
  <c r="AJ116" i="5" s="1"/>
  <c r="BA310" i="5"/>
  <c r="BJ310" i="5"/>
  <c r="AW311" i="5"/>
  <c r="BF312" i="5" s="1"/>
  <c r="AS178" i="5"/>
  <c r="AZ311" i="5"/>
  <c r="BM116" i="5"/>
  <c r="BI311" i="5"/>
  <c r="AO310" i="5"/>
  <c r="BS116" i="5"/>
  <c r="BG310" i="5"/>
  <c r="AP310" i="5"/>
  <c r="AX310" i="5"/>
  <c r="AX311" i="5" s="1"/>
  <c r="AY116" i="5"/>
  <c r="AY310" i="5"/>
  <c r="BH310" i="5"/>
  <c r="AT310" i="5"/>
  <c r="BM311" i="5"/>
  <c r="Z115" i="5"/>
  <c r="AI115" i="5"/>
  <c r="BL310" i="5"/>
  <c r="AU311" i="5"/>
  <c r="AR239" i="5"/>
  <c r="AR177" i="5"/>
  <c r="BK310" i="5"/>
  <c r="AI310" i="5"/>
  <c r="AL311" i="5"/>
  <c r="AE311" i="5"/>
  <c r="BD311" i="5"/>
  <c r="AQ311" i="5"/>
  <c r="BA115" i="5"/>
  <c r="AK310" i="5"/>
  <c r="BC310" i="5"/>
  <c r="AR310" i="5"/>
  <c r="AN311" i="5"/>
  <c r="AG310" i="5"/>
  <c r="AH311" i="5"/>
  <c r="AF310" i="5"/>
  <c r="C178" i="5"/>
  <c r="C308" i="5" s="1"/>
  <c r="B308" i="5"/>
  <c r="D178" i="5"/>
  <c r="D308" i="5" s="1"/>
  <c r="J307" i="5"/>
  <c r="N80" i="5" s="1"/>
  <c r="Q115" i="5"/>
  <c r="Q309" i="5"/>
  <c r="Z310" i="5" s="1"/>
  <c r="O115" i="5"/>
  <c r="O309" i="5"/>
  <c r="X310" i="5" s="1"/>
  <c r="S115" i="5"/>
  <c r="AB116" i="5" s="1"/>
  <c r="S309" i="5"/>
  <c r="AB310" i="5" s="1"/>
  <c r="P116" i="5"/>
  <c r="P310" i="5"/>
  <c r="Y311" i="5" s="1"/>
  <c r="H178" i="5"/>
  <c r="H308" i="5" s="1"/>
  <c r="T116" i="5"/>
  <c r="T310" i="5"/>
  <c r="AC311" i="5" s="1"/>
  <c r="N115" i="5"/>
  <c r="W116" i="5" s="1"/>
  <c r="N309" i="5"/>
  <c r="W310" i="5" s="1"/>
  <c r="M116" i="5"/>
  <c r="V117" i="5" s="1"/>
  <c r="M310" i="5"/>
  <c r="V311" i="5" s="1"/>
  <c r="R115" i="5"/>
  <c r="R309" i="5"/>
  <c r="H179" i="5"/>
  <c r="H309" i="5" s="1"/>
  <c r="E178" i="5"/>
  <c r="E308" i="5" s="1"/>
  <c r="I179" i="5"/>
  <c r="I309" i="5" s="1"/>
  <c r="G178" i="5"/>
  <c r="G308" i="5" s="1"/>
  <c r="B179" i="5"/>
  <c r="I244" i="5"/>
  <c r="J177" i="5"/>
  <c r="J242" i="5"/>
  <c r="G243" i="5"/>
  <c r="B243" i="5"/>
  <c r="H114" i="5"/>
  <c r="I114" i="5"/>
  <c r="B114" i="5"/>
  <c r="F243" i="5"/>
  <c r="G114" i="5"/>
  <c r="D114" i="5"/>
  <c r="J113" i="5"/>
  <c r="F114" i="5"/>
  <c r="H243" i="5"/>
  <c r="E114" i="5"/>
  <c r="C243" i="5"/>
  <c r="D243" i="5"/>
  <c r="C114" i="5"/>
  <c r="E243" i="5"/>
  <c r="BP117" i="5" l="1"/>
  <c r="AF117" i="5"/>
  <c r="AO179" i="5"/>
  <c r="BF118" i="5"/>
  <c r="BF119" i="5" s="1"/>
  <c r="BQ117" i="5"/>
  <c r="BH117" i="5"/>
  <c r="AU179" i="5"/>
  <c r="AA310" i="5"/>
  <c r="AJ310" i="5"/>
  <c r="AN242" i="5"/>
  <c r="X116" i="5"/>
  <c r="AG117" i="5" s="1"/>
  <c r="BG117" i="5"/>
  <c r="AQ180" i="5"/>
  <c r="AP179" i="5"/>
  <c r="Y117" i="5"/>
  <c r="AH118" i="5" s="1"/>
  <c r="AS310" i="5"/>
  <c r="BB311" i="5" s="1"/>
  <c r="AP241" i="5"/>
  <c r="AT178" i="5"/>
  <c r="AN180" i="5"/>
  <c r="AE118" i="5"/>
  <c r="AN243" i="5" s="1"/>
  <c r="AX117" i="5"/>
  <c r="AX118" i="5" s="1"/>
  <c r="BM117" i="5"/>
  <c r="BD117" i="5"/>
  <c r="AQ242" i="5"/>
  <c r="BI312" i="5"/>
  <c r="BB117" i="5"/>
  <c r="AZ118" i="5"/>
  <c r="BR117" i="5"/>
  <c r="BI117" i="5"/>
  <c r="BI118" i="5" s="1"/>
  <c r="AS241" i="5"/>
  <c r="BJ311" i="5"/>
  <c r="AC117" i="5"/>
  <c r="AU241" i="5"/>
  <c r="BK117" i="5"/>
  <c r="AT240" i="5"/>
  <c r="AK116" i="5"/>
  <c r="AT179" i="5" s="1"/>
  <c r="AL117" i="5"/>
  <c r="BL116" i="5"/>
  <c r="BC116" i="5"/>
  <c r="BC117" i="5" s="1"/>
  <c r="BT117" i="5"/>
  <c r="AA116" i="5"/>
  <c r="AJ117" i="5" s="1"/>
  <c r="AS179" i="5"/>
  <c r="BV117" i="5"/>
  <c r="BH311" i="5"/>
  <c r="AY311" i="5"/>
  <c r="BQ118" i="5"/>
  <c r="AY117" i="5"/>
  <c r="AO311" i="5"/>
  <c r="AX312" i="5" s="1"/>
  <c r="BK311" i="5"/>
  <c r="AP311" i="5"/>
  <c r="AU312" i="5"/>
  <c r="BG311" i="5"/>
  <c r="BG312" i="5" s="1"/>
  <c r="BD312" i="5"/>
  <c r="AR240" i="5"/>
  <c r="AI116" i="5"/>
  <c r="BA116" i="5"/>
  <c r="AR178" i="5"/>
  <c r="BC311" i="5"/>
  <c r="Z116" i="5"/>
  <c r="BL311" i="5"/>
  <c r="AQ312" i="5"/>
  <c r="AK311" i="5"/>
  <c r="BM312" i="5"/>
  <c r="AE312" i="5"/>
  <c r="AG311" i="5"/>
  <c r="AN312" i="5"/>
  <c r="AZ312" i="5"/>
  <c r="AI311" i="5"/>
  <c r="AF311" i="5"/>
  <c r="AH312" i="5"/>
  <c r="AW312" i="5"/>
  <c r="BF313" i="5" s="1"/>
  <c r="BJ116" i="5"/>
  <c r="AR311" i="5"/>
  <c r="BA311" i="5"/>
  <c r="AT311" i="5"/>
  <c r="AL312" i="5"/>
  <c r="AO242" i="5"/>
  <c r="AO180" i="5"/>
  <c r="AW119" i="5"/>
  <c r="AP180" i="5"/>
  <c r="D179" i="5"/>
  <c r="D309" i="5" s="1"/>
  <c r="C179" i="5"/>
  <c r="C309" i="5" s="1"/>
  <c r="B309" i="5"/>
  <c r="J308" i="5"/>
  <c r="C180" i="5"/>
  <c r="C310" i="5" s="1"/>
  <c r="S116" i="5"/>
  <c r="AB117" i="5" s="1"/>
  <c r="S310" i="5"/>
  <c r="AB311" i="5" s="1"/>
  <c r="O116" i="5"/>
  <c r="X117" i="5" s="1"/>
  <c r="AG118" i="5" s="1"/>
  <c r="O310" i="5"/>
  <c r="X311" i="5" s="1"/>
  <c r="M117" i="5"/>
  <c r="V118" i="5" s="1"/>
  <c r="M311" i="5"/>
  <c r="V312" i="5" s="1"/>
  <c r="Q116" i="5"/>
  <c r="Q310" i="5"/>
  <c r="Z311" i="5" s="1"/>
  <c r="T117" i="5"/>
  <c r="T311" i="5"/>
  <c r="AC312" i="5" s="1"/>
  <c r="N116" i="5"/>
  <c r="W117" i="5" s="1"/>
  <c r="AF118" i="5" s="1"/>
  <c r="N310" i="5"/>
  <c r="W311" i="5" s="1"/>
  <c r="F179" i="5"/>
  <c r="F309" i="5" s="1"/>
  <c r="P117" i="5"/>
  <c r="P311" i="5"/>
  <c r="Y312" i="5" s="1"/>
  <c r="R116" i="5"/>
  <c r="R310" i="5"/>
  <c r="E179" i="5"/>
  <c r="E309" i="5" s="1"/>
  <c r="I180" i="5"/>
  <c r="I310" i="5" s="1"/>
  <c r="G179" i="5"/>
  <c r="G309" i="5" s="1"/>
  <c r="B180" i="5"/>
  <c r="I245" i="5"/>
  <c r="H244" i="5"/>
  <c r="F244" i="5"/>
  <c r="J114" i="5"/>
  <c r="I115" i="5"/>
  <c r="H115" i="5"/>
  <c r="F115" i="5"/>
  <c r="D244" i="5"/>
  <c r="E115" i="5"/>
  <c r="D115" i="5"/>
  <c r="G115" i="5"/>
  <c r="B115" i="5"/>
  <c r="G244" i="5"/>
  <c r="E244" i="5"/>
  <c r="C115" i="5"/>
  <c r="C244" i="5"/>
  <c r="J243" i="5"/>
  <c r="J178" i="5"/>
  <c r="B244" i="5"/>
  <c r="AZ119" i="5" l="1"/>
  <c r="BP118" i="5"/>
  <c r="BO119" i="5"/>
  <c r="BO120" i="5" s="1"/>
  <c r="Y118" i="5"/>
  <c r="AH119" i="5" s="1"/>
  <c r="AQ244" i="5" s="1"/>
  <c r="AQ243" i="5"/>
  <c r="AE119" i="5"/>
  <c r="AN244" i="5" s="1"/>
  <c r="BG118" i="5"/>
  <c r="BG119" i="5" s="1"/>
  <c r="AA311" i="5"/>
  <c r="AP242" i="5"/>
  <c r="AJ311" i="5"/>
  <c r="AQ181" i="5"/>
  <c r="AY118" i="5"/>
  <c r="AN181" i="5"/>
  <c r="AN182" i="5" s="1"/>
  <c r="AS311" i="5"/>
  <c r="BB312" i="5" s="1"/>
  <c r="BK118" i="5"/>
  <c r="BD118" i="5"/>
  <c r="BB118" i="5"/>
  <c r="BF120" i="5"/>
  <c r="BO121" i="5" s="1"/>
  <c r="AL118" i="5"/>
  <c r="BM118" i="5"/>
  <c r="BM119" i="5" s="1"/>
  <c r="BV118" i="5"/>
  <c r="AU180" i="5"/>
  <c r="BP119" i="5"/>
  <c r="BI119" i="5"/>
  <c r="BI120" i="5" s="1"/>
  <c r="AU242" i="5"/>
  <c r="AC118" i="5"/>
  <c r="BR118" i="5"/>
  <c r="BR119" i="5" s="1"/>
  <c r="BT118" i="5"/>
  <c r="AT241" i="5"/>
  <c r="AK117" i="5"/>
  <c r="AT180" i="5" s="1"/>
  <c r="AS180" i="5"/>
  <c r="AS242" i="5"/>
  <c r="AA117" i="5"/>
  <c r="AJ118" i="5" s="1"/>
  <c r="BL117" i="5"/>
  <c r="BL118" i="5" s="1"/>
  <c r="BU117" i="5"/>
  <c r="AR241" i="5"/>
  <c r="BH312" i="5"/>
  <c r="AR179" i="5"/>
  <c r="AX119" i="5"/>
  <c r="BA117" i="5"/>
  <c r="AY312" i="5"/>
  <c r="BH118" i="5"/>
  <c r="BQ119" i="5" s="1"/>
  <c r="BD313" i="5"/>
  <c r="AU313" i="5"/>
  <c r="BM313" i="5"/>
  <c r="BK312" i="5"/>
  <c r="AP312" i="5"/>
  <c r="BC312" i="5"/>
  <c r="AI117" i="5"/>
  <c r="AN313" i="5"/>
  <c r="Z117" i="5"/>
  <c r="AQ313" i="5"/>
  <c r="BL312" i="5"/>
  <c r="BG313" i="5"/>
  <c r="AF312" i="5"/>
  <c r="AI312" i="5"/>
  <c r="AZ313" i="5"/>
  <c r="BI313" i="5"/>
  <c r="AE313" i="5"/>
  <c r="AG312" i="5"/>
  <c r="AO312" i="5"/>
  <c r="AK312" i="5"/>
  <c r="BA312" i="5"/>
  <c r="BJ312" i="5"/>
  <c r="BJ117" i="5"/>
  <c r="BS117" i="5"/>
  <c r="AW313" i="5"/>
  <c r="AL313" i="5"/>
  <c r="AT312" i="5"/>
  <c r="AR312" i="5"/>
  <c r="AH313" i="5"/>
  <c r="AO243" i="5"/>
  <c r="AZ120" i="5"/>
  <c r="AO181" i="5"/>
  <c r="AP181" i="5"/>
  <c r="AW120" i="5"/>
  <c r="F180" i="5"/>
  <c r="F310" i="5" s="1"/>
  <c r="D180" i="5"/>
  <c r="D310" i="5" s="1"/>
  <c r="B310" i="5"/>
  <c r="J309" i="5"/>
  <c r="R117" i="5"/>
  <c r="R311" i="5"/>
  <c r="S117" i="5"/>
  <c r="AB118" i="5" s="1"/>
  <c r="S311" i="5"/>
  <c r="AB312" i="5" s="1"/>
  <c r="Q117" i="5"/>
  <c r="Q311" i="5"/>
  <c r="Z312" i="5" s="1"/>
  <c r="P118" i="5"/>
  <c r="Y119" i="5" s="1"/>
  <c r="AH120" i="5" s="1"/>
  <c r="P312" i="5"/>
  <c r="Y313" i="5" s="1"/>
  <c r="H180" i="5"/>
  <c r="H310" i="5" s="1"/>
  <c r="O117" i="5"/>
  <c r="X118" i="5" s="1"/>
  <c r="AG119" i="5" s="1"/>
  <c r="O311" i="5"/>
  <c r="X312" i="5" s="1"/>
  <c r="N117" i="5"/>
  <c r="W118" i="5" s="1"/>
  <c r="AF119" i="5" s="1"/>
  <c r="N311" i="5"/>
  <c r="W312" i="5" s="1"/>
  <c r="T118" i="5"/>
  <c r="T312" i="5"/>
  <c r="AC313" i="5" s="1"/>
  <c r="M118" i="5"/>
  <c r="V119" i="5" s="1"/>
  <c r="M312" i="5"/>
  <c r="V313" i="5" s="1"/>
  <c r="E180" i="5"/>
  <c r="E310" i="5" s="1"/>
  <c r="I181" i="5"/>
  <c r="I311" i="5" s="1"/>
  <c r="G180" i="5"/>
  <c r="G310" i="5" s="1"/>
  <c r="B181" i="5"/>
  <c r="I246" i="5"/>
  <c r="J244" i="5"/>
  <c r="J115" i="5"/>
  <c r="G116" i="5"/>
  <c r="E116" i="5"/>
  <c r="I116" i="5"/>
  <c r="H245" i="5"/>
  <c r="B116" i="5"/>
  <c r="B245" i="5"/>
  <c r="D245" i="5"/>
  <c r="H116" i="5"/>
  <c r="C245" i="5"/>
  <c r="C116" i="5"/>
  <c r="G245" i="5"/>
  <c r="D116" i="5"/>
  <c r="E245" i="5"/>
  <c r="J179" i="5"/>
  <c r="F116" i="5"/>
  <c r="F245" i="5"/>
  <c r="AE120" i="5" l="1"/>
  <c r="AQ182" i="5"/>
  <c r="AJ312" i="5"/>
  <c r="AR242" i="5"/>
  <c r="AA312" i="5"/>
  <c r="BV119" i="5"/>
  <c r="AY119" i="5"/>
  <c r="AP243" i="5"/>
  <c r="AP244" i="5" s="1"/>
  <c r="BT119" i="5"/>
  <c r="BK119" i="5"/>
  <c r="AS312" i="5"/>
  <c r="BB313" i="5" s="1"/>
  <c r="AU243" i="5"/>
  <c r="BB119" i="5"/>
  <c r="AL119" i="5"/>
  <c r="AU181" i="5"/>
  <c r="BD119" i="5"/>
  <c r="BD120" i="5" s="1"/>
  <c r="AC119" i="5"/>
  <c r="BR120" i="5"/>
  <c r="BR121" i="5" s="1"/>
  <c r="AS181" i="5"/>
  <c r="AT242" i="5"/>
  <c r="AK118" i="5"/>
  <c r="AT181" i="5" s="1"/>
  <c r="AA118" i="5"/>
  <c r="AJ119" i="5" s="1"/>
  <c r="AS243" i="5"/>
  <c r="BC118" i="5"/>
  <c r="BU118" i="5"/>
  <c r="BU119" i="5" s="1"/>
  <c r="AY313" i="5"/>
  <c r="BG120" i="5"/>
  <c r="BA118" i="5"/>
  <c r="BA119" i="5" s="1"/>
  <c r="BH119" i="5"/>
  <c r="BQ120" i="5" s="1"/>
  <c r="BP120" i="5"/>
  <c r="BH313" i="5"/>
  <c r="AW314" i="5"/>
  <c r="AR180" i="5"/>
  <c r="AO313" i="5"/>
  <c r="BI314" i="5"/>
  <c r="BK313" i="5"/>
  <c r="BM314" i="5"/>
  <c r="BD314" i="5"/>
  <c r="BJ118" i="5"/>
  <c r="AU314" i="5"/>
  <c r="AI118" i="5"/>
  <c r="BV120" i="5"/>
  <c r="Z118" i="5"/>
  <c r="BL313" i="5"/>
  <c r="AZ314" i="5"/>
  <c r="BJ313" i="5"/>
  <c r="BS118" i="5"/>
  <c r="BF314" i="5"/>
  <c r="BA313" i="5"/>
  <c r="AG313" i="5"/>
  <c r="AH314" i="5"/>
  <c r="AE314" i="5"/>
  <c r="AX313" i="5"/>
  <c r="AK313" i="5"/>
  <c r="AQ314" i="5"/>
  <c r="AR313" i="5"/>
  <c r="AF313" i="5"/>
  <c r="AL314" i="5"/>
  <c r="AP313" i="5"/>
  <c r="AI313" i="5"/>
  <c r="AN314" i="5"/>
  <c r="AT313" i="5"/>
  <c r="BC313" i="5"/>
  <c r="AN183" i="5"/>
  <c r="AQ183" i="5"/>
  <c r="AW121" i="5"/>
  <c r="BI121" i="5"/>
  <c r="BF121" i="5"/>
  <c r="AZ121" i="5"/>
  <c r="AO182" i="5"/>
  <c r="AN245" i="5"/>
  <c r="AO244" i="5"/>
  <c r="AQ245" i="5"/>
  <c r="AP182" i="5"/>
  <c r="AX120" i="5"/>
  <c r="C181" i="5"/>
  <c r="C311" i="5" s="1"/>
  <c r="D181" i="5"/>
  <c r="D311" i="5" s="1"/>
  <c r="H181" i="5"/>
  <c r="H311" i="5" s="1"/>
  <c r="B311" i="5"/>
  <c r="J310" i="5"/>
  <c r="F181" i="5"/>
  <c r="F311" i="5" s="1"/>
  <c r="M119" i="5"/>
  <c r="V120" i="5" s="1"/>
  <c r="AE121" i="5" s="1"/>
  <c r="M313" i="5"/>
  <c r="V314" i="5" s="1"/>
  <c r="N118" i="5"/>
  <c r="W119" i="5" s="1"/>
  <c r="AF120" i="5" s="1"/>
  <c r="N312" i="5"/>
  <c r="W313" i="5" s="1"/>
  <c r="T119" i="5"/>
  <c r="T313" i="5"/>
  <c r="AC314" i="5" s="1"/>
  <c r="R118" i="5"/>
  <c r="R312" i="5"/>
  <c r="AA313" i="5" s="1"/>
  <c r="P119" i="5"/>
  <c r="Y120" i="5" s="1"/>
  <c r="AH121" i="5" s="1"/>
  <c r="P313" i="5"/>
  <c r="Y314" i="5" s="1"/>
  <c r="Q118" i="5"/>
  <c r="Q312" i="5"/>
  <c r="Z313" i="5" s="1"/>
  <c r="S118" i="5"/>
  <c r="AB119" i="5" s="1"/>
  <c r="S312" i="5"/>
  <c r="AB313" i="5" s="1"/>
  <c r="O118" i="5"/>
  <c r="X119" i="5" s="1"/>
  <c r="AG120" i="5" s="1"/>
  <c r="O312" i="5"/>
  <c r="X313" i="5" s="1"/>
  <c r="E181" i="5"/>
  <c r="E311" i="5" s="1"/>
  <c r="I182" i="5"/>
  <c r="I312" i="5" s="1"/>
  <c r="C182" i="5"/>
  <c r="C312" i="5" s="1"/>
  <c r="B182" i="5"/>
  <c r="G181" i="5"/>
  <c r="G311" i="5" s="1"/>
  <c r="F246" i="5"/>
  <c r="F117" i="5"/>
  <c r="D117" i="5"/>
  <c r="G246" i="5"/>
  <c r="C246" i="5"/>
  <c r="G117" i="5"/>
  <c r="D246" i="5"/>
  <c r="J245" i="5"/>
  <c r="E246" i="5"/>
  <c r="C117" i="5"/>
  <c r="H117" i="5"/>
  <c r="J116" i="5"/>
  <c r="B246" i="5"/>
  <c r="J180" i="5"/>
  <c r="B117" i="5"/>
  <c r="H246" i="5"/>
  <c r="I117" i="5"/>
  <c r="E117" i="5"/>
  <c r="AJ313" i="5" l="1"/>
  <c r="AY120" i="5"/>
  <c r="BT120" i="5"/>
  <c r="BG121" i="5"/>
  <c r="BK120" i="5"/>
  <c r="AS313" i="5"/>
  <c r="BM120" i="5"/>
  <c r="BV121" i="5" s="1"/>
  <c r="AL120" i="5"/>
  <c r="AU244" i="5"/>
  <c r="AC120" i="5"/>
  <c r="AU182" i="5"/>
  <c r="BB120" i="5"/>
  <c r="BH314" i="5"/>
  <c r="AS182" i="5"/>
  <c r="AA119" i="5"/>
  <c r="AJ120" i="5" s="1"/>
  <c r="AS244" i="5"/>
  <c r="AK119" i="5"/>
  <c r="AT182" i="5" s="1"/>
  <c r="AT243" i="5"/>
  <c r="BJ119" i="5"/>
  <c r="BJ120" i="5" s="1"/>
  <c r="BI315" i="5"/>
  <c r="BS119" i="5"/>
  <c r="BC119" i="5"/>
  <c r="BL119" i="5"/>
  <c r="BU120" i="5" s="1"/>
  <c r="BP121" i="5"/>
  <c r="BP122" i="5" s="1"/>
  <c r="BH120" i="5"/>
  <c r="AW315" i="5"/>
  <c r="AR181" i="5"/>
  <c r="BF315" i="5"/>
  <c r="BM315" i="5"/>
  <c r="AP314" i="5"/>
  <c r="BK314" i="5"/>
  <c r="Z119" i="5"/>
  <c r="BD315" i="5"/>
  <c r="AQ315" i="5"/>
  <c r="BJ314" i="5"/>
  <c r="AI119" i="5"/>
  <c r="AR243" i="5"/>
  <c r="BA120" i="5" s="1"/>
  <c r="BR122" i="5"/>
  <c r="BF122" i="5"/>
  <c r="AR314" i="5"/>
  <c r="AL315" i="5"/>
  <c r="AY121" i="5"/>
  <c r="AF314" i="5"/>
  <c r="AJ314" i="5"/>
  <c r="AX314" i="5"/>
  <c r="BG314" i="5"/>
  <c r="AY314" i="5"/>
  <c r="AG314" i="5"/>
  <c r="AO314" i="5"/>
  <c r="AE315" i="5"/>
  <c r="AT314" i="5"/>
  <c r="AK314" i="5"/>
  <c r="AH315" i="5"/>
  <c r="BA314" i="5"/>
  <c r="AI314" i="5"/>
  <c r="AZ315" i="5"/>
  <c r="BC314" i="5"/>
  <c r="BL314" i="5"/>
  <c r="AN315" i="5"/>
  <c r="AU315" i="5"/>
  <c r="AW122" i="5"/>
  <c r="AZ122" i="5"/>
  <c r="AX121" i="5"/>
  <c r="AQ246" i="5"/>
  <c r="AP183" i="5"/>
  <c r="AN246" i="5"/>
  <c r="AN184" i="5"/>
  <c r="BO122" i="5"/>
  <c r="AQ184" i="5"/>
  <c r="AO245" i="5"/>
  <c r="AO183" i="5"/>
  <c r="BI122" i="5"/>
  <c r="AP245" i="5"/>
  <c r="J311" i="5"/>
  <c r="D182" i="5"/>
  <c r="D312" i="5" s="1"/>
  <c r="F182" i="5"/>
  <c r="F312" i="5" s="1"/>
  <c r="B312" i="5"/>
  <c r="H182" i="5"/>
  <c r="H312" i="5" s="1"/>
  <c r="Q119" i="5"/>
  <c r="Q313" i="5"/>
  <c r="Z314" i="5" s="1"/>
  <c r="M120" i="5"/>
  <c r="V121" i="5" s="1"/>
  <c r="AE122" i="5" s="1"/>
  <c r="M314" i="5"/>
  <c r="V315" i="5" s="1"/>
  <c r="R119" i="5"/>
  <c r="R313" i="5"/>
  <c r="AA314" i="5" s="1"/>
  <c r="P120" i="5"/>
  <c r="Y121" i="5" s="1"/>
  <c r="AH122" i="5" s="1"/>
  <c r="P314" i="5"/>
  <c r="Y315" i="5" s="1"/>
  <c r="O119" i="5"/>
  <c r="X120" i="5" s="1"/>
  <c r="AG121" i="5" s="1"/>
  <c r="O313" i="5"/>
  <c r="X314" i="5" s="1"/>
  <c r="T120" i="5"/>
  <c r="T314" i="5"/>
  <c r="AC315" i="5" s="1"/>
  <c r="S119" i="5"/>
  <c r="AB120" i="5" s="1"/>
  <c r="S313" i="5"/>
  <c r="AB314" i="5" s="1"/>
  <c r="N119" i="5"/>
  <c r="W120" i="5" s="1"/>
  <c r="AF121" i="5" s="1"/>
  <c r="N313" i="5"/>
  <c r="W314" i="5" s="1"/>
  <c r="I183" i="5"/>
  <c r="I313" i="5" s="1"/>
  <c r="E182" i="5"/>
  <c r="E312" i="5" s="1"/>
  <c r="C183" i="5"/>
  <c r="C313" i="5" s="1"/>
  <c r="G182" i="5"/>
  <c r="G312" i="5" s="1"/>
  <c r="B183" i="5"/>
  <c r="J246" i="5"/>
  <c r="H81" i="5" s="1"/>
  <c r="F118" i="5"/>
  <c r="I118" i="5"/>
  <c r="C118" i="5"/>
  <c r="B118" i="5"/>
  <c r="I247" i="5"/>
  <c r="B247" i="5"/>
  <c r="E247" i="5"/>
  <c r="C247" i="5"/>
  <c r="J181" i="5"/>
  <c r="C81" i="5" s="1"/>
  <c r="F247" i="5"/>
  <c r="D247" i="5"/>
  <c r="E118" i="5"/>
  <c r="J117" i="5"/>
  <c r="H247" i="5"/>
  <c r="H118" i="5"/>
  <c r="G118" i="5"/>
  <c r="G247" i="5"/>
  <c r="D118" i="5"/>
  <c r="AS314" i="5" l="1"/>
  <c r="BG122" i="5"/>
  <c r="BM121" i="5"/>
  <c r="BV122" i="5" s="1"/>
  <c r="BH121" i="5"/>
  <c r="BH122" i="5" s="1"/>
  <c r="BT121" i="5"/>
  <c r="BM316" i="5"/>
  <c r="BB314" i="5"/>
  <c r="BB315" i="5" s="1"/>
  <c r="AC121" i="5"/>
  <c r="BK121" i="5"/>
  <c r="BT122" i="5" s="1"/>
  <c r="AU245" i="5"/>
  <c r="AK120" i="5"/>
  <c r="AT183" i="5" s="1"/>
  <c r="AL121" i="5"/>
  <c r="BD121" i="5"/>
  <c r="BM122" i="5" s="1"/>
  <c r="AU183" i="5"/>
  <c r="AW316" i="5"/>
  <c r="AP315" i="5"/>
  <c r="AS183" i="5"/>
  <c r="AA120" i="5"/>
  <c r="AJ121" i="5" s="1"/>
  <c r="BB121" i="5"/>
  <c r="BK122" i="5" s="1"/>
  <c r="AS245" i="5"/>
  <c r="AY315" i="5"/>
  <c r="BC120" i="5"/>
  <c r="AQ316" i="5"/>
  <c r="AR182" i="5"/>
  <c r="BF316" i="5"/>
  <c r="BS120" i="5"/>
  <c r="BS121" i="5" s="1"/>
  <c r="BQ121" i="5"/>
  <c r="BL120" i="5"/>
  <c r="AT244" i="5"/>
  <c r="AK121" i="5"/>
  <c r="Z120" i="5"/>
  <c r="AX122" i="5"/>
  <c r="BG123" i="5" s="1"/>
  <c r="AR244" i="5"/>
  <c r="BJ121" i="5"/>
  <c r="BH315" i="5"/>
  <c r="AI120" i="5"/>
  <c r="AR315" i="5"/>
  <c r="AO315" i="5"/>
  <c r="BP123" i="5"/>
  <c r="AY122" i="5"/>
  <c r="AS315" i="5"/>
  <c r="BO123" i="5"/>
  <c r="BL315" i="5"/>
  <c r="BG315" i="5"/>
  <c r="AU316" i="5"/>
  <c r="BF123" i="5"/>
  <c r="BD316" i="5"/>
  <c r="BM317" i="5" s="1"/>
  <c r="BA315" i="5"/>
  <c r="BJ315" i="5"/>
  <c r="AE316" i="5"/>
  <c r="AX315" i="5"/>
  <c r="AK315" i="5"/>
  <c r="AF315" i="5"/>
  <c r="AZ316" i="5"/>
  <c r="BI316" i="5"/>
  <c r="AN316" i="5"/>
  <c r="AI315" i="5"/>
  <c r="AT315" i="5"/>
  <c r="AH316" i="5"/>
  <c r="AG315" i="5"/>
  <c r="AJ315" i="5"/>
  <c r="AL316" i="5"/>
  <c r="BC315" i="5"/>
  <c r="BI123" i="5"/>
  <c r="AN185" i="5"/>
  <c r="AN247" i="5"/>
  <c r="AW123" i="5"/>
  <c r="AP184" i="5"/>
  <c r="AP246" i="5"/>
  <c r="AO184" i="5"/>
  <c r="AQ185" i="5"/>
  <c r="AO246" i="5"/>
  <c r="AQ247" i="5"/>
  <c r="AZ123" i="5"/>
  <c r="BR123" i="5"/>
  <c r="H183" i="5"/>
  <c r="H313" i="5" s="1"/>
  <c r="D183" i="5"/>
  <c r="D313" i="5" s="1"/>
  <c r="F183" i="5"/>
  <c r="F313" i="5" s="1"/>
  <c r="B313" i="5"/>
  <c r="J312" i="5"/>
  <c r="M121" i="5"/>
  <c r="V122" i="5" s="1"/>
  <c r="AE123" i="5" s="1"/>
  <c r="M315" i="5"/>
  <c r="V316" i="5" s="1"/>
  <c r="P121" i="5"/>
  <c r="Y122" i="5" s="1"/>
  <c r="AH123" i="5" s="1"/>
  <c r="P315" i="5"/>
  <c r="Y316" i="5" s="1"/>
  <c r="R120" i="5"/>
  <c r="R314" i="5"/>
  <c r="AA315" i="5" s="1"/>
  <c r="N120" i="5"/>
  <c r="W121" i="5" s="1"/>
  <c r="AF122" i="5" s="1"/>
  <c r="N314" i="5"/>
  <c r="W315" i="5" s="1"/>
  <c r="Q120" i="5"/>
  <c r="Q314" i="5"/>
  <c r="Z315" i="5" s="1"/>
  <c r="O120" i="5"/>
  <c r="X121" i="5" s="1"/>
  <c r="AG122" i="5" s="1"/>
  <c r="O314" i="5"/>
  <c r="X315" i="5" s="1"/>
  <c r="S120" i="5"/>
  <c r="AB121" i="5" s="1"/>
  <c r="S314" i="5"/>
  <c r="AB315" i="5" s="1"/>
  <c r="T121" i="5"/>
  <c r="T315" i="5"/>
  <c r="AC316" i="5" s="1"/>
  <c r="C93" i="5"/>
  <c r="C87" i="5"/>
  <c r="I184" i="5"/>
  <c r="I314" i="5" s="1"/>
  <c r="C184" i="5"/>
  <c r="C314" i="5" s="1"/>
  <c r="E183" i="5"/>
  <c r="E313" i="5" s="1"/>
  <c r="B184" i="5"/>
  <c r="G183" i="5"/>
  <c r="G313" i="5" s="1"/>
  <c r="J247" i="5"/>
  <c r="E248" i="5"/>
  <c r="F248" i="5"/>
  <c r="B119" i="5"/>
  <c r="C119" i="5"/>
  <c r="D248" i="5"/>
  <c r="J118" i="5"/>
  <c r="D119" i="5"/>
  <c r="G119" i="5"/>
  <c r="G248" i="5"/>
  <c r="J182" i="5"/>
  <c r="F119" i="5"/>
  <c r="E119" i="5"/>
  <c r="I248" i="5"/>
  <c r="H248" i="5"/>
  <c r="C248" i="5"/>
  <c r="H119" i="5"/>
  <c r="B248" i="5"/>
  <c r="I119" i="5"/>
  <c r="AL122" i="5" l="1"/>
  <c r="BK315" i="5"/>
  <c r="BK316" i="5" s="1"/>
  <c r="BQ122" i="5"/>
  <c r="AC122" i="5"/>
  <c r="AL123" i="5" s="1"/>
  <c r="AT245" i="5"/>
  <c r="AU184" i="5"/>
  <c r="AU185" i="5" s="1"/>
  <c r="BD122" i="5"/>
  <c r="AU246" i="5"/>
  <c r="BD123" i="5" s="1"/>
  <c r="BH316" i="5"/>
  <c r="BB122" i="5"/>
  <c r="BK123" i="5" s="1"/>
  <c r="Z121" i="5"/>
  <c r="AP316" i="5"/>
  <c r="AS246" i="5"/>
  <c r="BF317" i="5"/>
  <c r="AY316" i="5"/>
  <c r="AA121" i="5"/>
  <c r="AJ122" i="5" s="1"/>
  <c r="AS184" i="5"/>
  <c r="AT184" i="5"/>
  <c r="AZ317" i="5"/>
  <c r="AQ317" i="5"/>
  <c r="AT246" i="5"/>
  <c r="BM123" i="5"/>
  <c r="AR183" i="5"/>
  <c r="BL121" i="5"/>
  <c r="AK122" i="5"/>
  <c r="BU121" i="5"/>
  <c r="BC121" i="5"/>
  <c r="AR316" i="5"/>
  <c r="BA316" i="5"/>
  <c r="AX316" i="5"/>
  <c r="AO316" i="5"/>
  <c r="AS316" i="5"/>
  <c r="BB316" i="5"/>
  <c r="BS122" i="5"/>
  <c r="AN317" i="5"/>
  <c r="AR245" i="5"/>
  <c r="BQ123" i="5"/>
  <c r="BT123" i="5"/>
  <c r="BV123" i="5"/>
  <c r="AI121" i="5"/>
  <c r="BA121" i="5"/>
  <c r="AU317" i="5"/>
  <c r="BO124" i="5"/>
  <c r="BH123" i="5"/>
  <c r="BG316" i="5"/>
  <c r="AY123" i="5"/>
  <c r="BD317" i="5"/>
  <c r="BC316" i="5"/>
  <c r="BJ316" i="5"/>
  <c r="BJ317" i="5" s="1"/>
  <c r="BI317" i="5"/>
  <c r="AZ124" i="5"/>
  <c r="AF316" i="5"/>
  <c r="AW317" i="5"/>
  <c r="AK316" i="5"/>
  <c r="AJ316" i="5"/>
  <c r="AG316" i="5"/>
  <c r="AH317" i="5"/>
  <c r="BR124" i="5"/>
  <c r="AL317" i="5"/>
  <c r="BL316" i="5"/>
  <c r="AE317" i="5"/>
  <c r="AT316" i="5"/>
  <c r="AI316" i="5"/>
  <c r="AO247" i="5"/>
  <c r="AQ186" i="5"/>
  <c r="AX123" i="5"/>
  <c r="AN248" i="5"/>
  <c r="AO185" i="5"/>
  <c r="AP247" i="5"/>
  <c r="AW124" i="5"/>
  <c r="BF124" i="5"/>
  <c r="AP185" i="5"/>
  <c r="AN186" i="5"/>
  <c r="BI124" i="5"/>
  <c r="AQ248" i="5"/>
  <c r="BP124" i="5"/>
  <c r="F184" i="5"/>
  <c r="F314" i="5" s="1"/>
  <c r="H184" i="5"/>
  <c r="H314" i="5" s="1"/>
  <c r="J313" i="5"/>
  <c r="H185" i="5"/>
  <c r="H315" i="5" s="1"/>
  <c r="D184" i="5"/>
  <c r="D314" i="5" s="1"/>
  <c r="B314" i="5"/>
  <c r="T122" i="5"/>
  <c r="T316" i="5"/>
  <c r="AC317" i="5" s="1"/>
  <c r="N121" i="5"/>
  <c r="W122" i="5" s="1"/>
  <c r="AF123" i="5" s="1"/>
  <c r="N315" i="5"/>
  <c r="W316" i="5" s="1"/>
  <c r="O121" i="5"/>
  <c r="X122" i="5" s="1"/>
  <c r="AG123" i="5" s="1"/>
  <c r="O315" i="5"/>
  <c r="X316" i="5" s="1"/>
  <c r="M122" i="5"/>
  <c r="V123" i="5" s="1"/>
  <c r="AE124" i="5" s="1"/>
  <c r="M316" i="5"/>
  <c r="V317" i="5" s="1"/>
  <c r="R121" i="5"/>
  <c r="R315" i="5"/>
  <c r="AA316" i="5" s="1"/>
  <c r="P122" i="5"/>
  <c r="Y123" i="5" s="1"/>
  <c r="AH124" i="5" s="1"/>
  <c r="P316" i="5"/>
  <c r="Y317" i="5" s="1"/>
  <c r="S121" i="5"/>
  <c r="AB122" i="5" s="1"/>
  <c r="S315" i="5"/>
  <c r="AB316" i="5" s="1"/>
  <c r="Q121" i="5"/>
  <c r="Z122" i="5" s="1"/>
  <c r="Q315" i="5"/>
  <c r="Z316" i="5" s="1"/>
  <c r="E184" i="5"/>
  <c r="E314" i="5" s="1"/>
  <c r="I185" i="5"/>
  <c r="I315" i="5" s="1"/>
  <c r="F185" i="5"/>
  <c r="F315" i="5" s="1"/>
  <c r="B185" i="5"/>
  <c r="G184" i="5"/>
  <c r="G314" i="5" s="1"/>
  <c r="J248" i="5"/>
  <c r="E249" i="5"/>
  <c r="I249" i="5"/>
  <c r="G249" i="5"/>
  <c r="D249" i="5"/>
  <c r="F120" i="5"/>
  <c r="D120" i="5"/>
  <c r="I120" i="5"/>
  <c r="C249" i="5"/>
  <c r="H249" i="5"/>
  <c r="E120" i="5"/>
  <c r="G120" i="5"/>
  <c r="J119" i="5"/>
  <c r="H120" i="5"/>
  <c r="J183" i="5"/>
  <c r="C120" i="5"/>
  <c r="B249" i="5"/>
  <c r="B120" i="5"/>
  <c r="F249" i="5"/>
  <c r="AU247" i="5" l="1"/>
  <c r="AC123" i="5"/>
  <c r="AT247" i="5"/>
  <c r="BH317" i="5"/>
  <c r="BI318" i="5"/>
  <c r="AR184" i="5"/>
  <c r="AY317" i="5"/>
  <c r="AA122" i="5"/>
  <c r="AJ123" i="5" s="1"/>
  <c r="AS185" i="5"/>
  <c r="BB123" i="5"/>
  <c r="BK124" i="5" s="1"/>
  <c r="AS247" i="5"/>
  <c r="AP317" i="5"/>
  <c r="AT185" i="5"/>
  <c r="AZ318" i="5"/>
  <c r="BI319" i="5" s="1"/>
  <c r="AK123" i="5"/>
  <c r="AT248" i="5" s="1"/>
  <c r="BG317" i="5"/>
  <c r="AU318" i="5"/>
  <c r="AQ318" i="5"/>
  <c r="BU122" i="5"/>
  <c r="AR317" i="5"/>
  <c r="BV124" i="5"/>
  <c r="BK317" i="5"/>
  <c r="BD318" i="5"/>
  <c r="BA317" i="5"/>
  <c r="BQ124" i="5"/>
  <c r="BL122" i="5"/>
  <c r="BC122" i="5"/>
  <c r="BC123" i="5" s="1"/>
  <c r="BC124" i="5" s="1"/>
  <c r="AX317" i="5"/>
  <c r="AO317" i="5"/>
  <c r="BB317" i="5"/>
  <c r="AN318" i="5"/>
  <c r="AI122" i="5"/>
  <c r="BD124" i="5"/>
  <c r="AU248" i="5"/>
  <c r="AL124" i="5"/>
  <c r="AU186" i="5"/>
  <c r="BT124" i="5"/>
  <c r="BA122" i="5"/>
  <c r="BJ122" i="5"/>
  <c r="BI125" i="5"/>
  <c r="AR246" i="5"/>
  <c r="BH124" i="5"/>
  <c r="BL317" i="5"/>
  <c r="BC317" i="5"/>
  <c r="AW125" i="5"/>
  <c r="BM318" i="5"/>
  <c r="AX124" i="5"/>
  <c r="BM124" i="5"/>
  <c r="AJ317" i="5"/>
  <c r="AK317" i="5"/>
  <c r="AG317" i="5"/>
  <c r="AF317" i="5"/>
  <c r="AI317" i="5"/>
  <c r="AW318" i="5"/>
  <c r="BF318" i="5"/>
  <c r="AS317" i="5"/>
  <c r="AE318" i="5"/>
  <c r="AL318" i="5"/>
  <c r="AT317" i="5"/>
  <c r="AH318" i="5"/>
  <c r="BR125" i="5"/>
  <c r="BF125" i="5"/>
  <c r="BO125" i="5"/>
  <c r="AP186" i="5"/>
  <c r="AP248" i="5"/>
  <c r="AN249" i="5"/>
  <c r="AO248" i="5"/>
  <c r="AQ249" i="5"/>
  <c r="AZ125" i="5"/>
  <c r="AY124" i="5"/>
  <c r="BG124" i="5"/>
  <c r="AO186" i="5"/>
  <c r="AQ187" i="5"/>
  <c r="AN187" i="5"/>
  <c r="D185" i="5"/>
  <c r="D315" i="5" s="1"/>
  <c r="C185" i="5"/>
  <c r="C315" i="5" s="1"/>
  <c r="C186" i="5"/>
  <c r="C316" i="5" s="1"/>
  <c r="B315" i="5"/>
  <c r="J314" i="5"/>
  <c r="N81" i="5" s="1"/>
  <c r="S122" i="5"/>
  <c r="AB123" i="5" s="1"/>
  <c r="S316" i="5"/>
  <c r="AB317" i="5" s="1"/>
  <c r="P123" i="5"/>
  <c r="Y124" i="5" s="1"/>
  <c r="AH125" i="5" s="1"/>
  <c r="P317" i="5"/>
  <c r="Y318" i="5" s="1"/>
  <c r="O122" i="5"/>
  <c r="X123" i="5" s="1"/>
  <c r="AG124" i="5" s="1"/>
  <c r="O316" i="5"/>
  <c r="X317" i="5" s="1"/>
  <c r="R122" i="5"/>
  <c r="R316" i="5"/>
  <c r="AA317" i="5" s="1"/>
  <c r="D186" i="5"/>
  <c r="D316" i="5" s="1"/>
  <c r="M123" i="5"/>
  <c r="V124" i="5" s="1"/>
  <c r="AE125" i="5" s="1"/>
  <c r="M317" i="5"/>
  <c r="V318" i="5" s="1"/>
  <c r="Q122" i="5"/>
  <c r="Z123" i="5" s="1"/>
  <c r="Q316" i="5"/>
  <c r="Z317" i="5" s="1"/>
  <c r="N122" i="5"/>
  <c r="W123" i="5" s="1"/>
  <c r="AF124" i="5" s="1"/>
  <c r="N316" i="5"/>
  <c r="W317" i="5" s="1"/>
  <c r="T123" i="5"/>
  <c r="AC124" i="5" s="1"/>
  <c r="T317" i="5"/>
  <c r="AC318" i="5" s="1"/>
  <c r="I186" i="5"/>
  <c r="I316" i="5" s="1"/>
  <c r="E185" i="5"/>
  <c r="E315" i="5" s="1"/>
  <c r="F186" i="5"/>
  <c r="F316" i="5" s="1"/>
  <c r="G185" i="5"/>
  <c r="G315" i="5" s="1"/>
  <c r="B186" i="5"/>
  <c r="G250" i="5"/>
  <c r="J184" i="5"/>
  <c r="B121" i="5"/>
  <c r="H250" i="5"/>
  <c r="D250" i="5"/>
  <c r="J120" i="5"/>
  <c r="H121" i="5"/>
  <c r="E250" i="5"/>
  <c r="B250" i="5"/>
  <c r="C121" i="5"/>
  <c r="G121" i="5"/>
  <c r="D121" i="5"/>
  <c r="F250" i="5"/>
  <c r="E121" i="5"/>
  <c r="I121" i="5"/>
  <c r="J249" i="5"/>
  <c r="C250" i="5"/>
  <c r="F121" i="5"/>
  <c r="I250" i="5"/>
  <c r="AZ319" i="5" l="1"/>
  <c r="AR185" i="5"/>
  <c r="BH318" i="5"/>
  <c r="AS186" i="5"/>
  <c r="AY318" i="5"/>
  <c r="AA123" i="5"/>
  <c r="AJ124" i="5" s="1"/>
  <c r="AS248" i="5"/>
  <c r="BB124" i="5"/>
  <c r="BK125" i="5" s="1"/>
  <c r="BA318" i="5"/>
  <c r="AP318" i="5"/>
  <c r="AT186" i="5"/>
  <c r="AK124" i="5"/>
  <c r="AU319" i="5"/>
  <c r="BD319" i="5"/>
  <c r="AQ319" i="5"/>
  <c r="AR318" i="5"/>
  <c r="BM319" i="5"/>
  <c r="BK318" i="5"/>
  <c r="AX318" i="5"/>
  <c r="BG318" i="5"/>
  <c r="BJ318" i="5"/>
  <c r="BJ319" i="5" s="1"/>
  <c r="BQ125" i="5"/>
  <c r="BL123" i="5"/>
  <c r="BL124" i="5" s="1"/>
  <c r="BL125" i="5" s="1"/>
  <c r="BU123" i="5"/>
  <c r="AO318" i="5"/>
  <c r="BI126" i="5"/>
  <c r="BR126" i="5"/>
  <c r="AN319" i="5"/>
  <c r="AW319" i="5"/>
  <c r="BD125" i="5"/>
  <c r="BM125" i="5"/>
  <c r="AR247" i="5"/>
  <c r="BT125" i="5"/>
  <c r="AU249" i="5"/>
  <c r="AL125" i="5"/>
  <c r="AI123" i="5"/>
  <c r="AR186" i="5" s="1"/>
  <c r="AU187" i="5"/>
  <c r="BL318" i="5"/>
  <c r="BI320" i="5"/>
  <c r="BH125" i="5"/>
  <c r="BJ123" i="5"/>
  <c r="BS123" i="5"/>
  <c r="BA123" i="5"/>
  <c r="AZ320" i="5"/>
  <c r="BC318" i="5"/>
  <c r="BF126" i="5"/>
  <c r="BG125" i="5"/>
  <c r="BF319" i="5"/>
  <c r="BV125" i="5"/>
  <c r="AY319" i="5"/>
  <c r="AS318" i="5"/>
  <c r="BB318" i="5"/>
  <c r="AJ318" i="5"/>
  <c r="AK318" i="5"/>
  <c r="AH319" i="5"/>
  <c r="AQ320" i="5" s="1"/>
  <c r="AI318" i="5"/>
  <c r="AT318" i="5"/>
  <c r="AF318" i="5"/>
  <c r="AL319" i="5"/>
  <c r="AG318" i="5"/>
  <c r="AP319" i="5" s="1"/>
  <c r="AE319" i="5"/>
  <c r="BO126" i="5"/>
  <c r="AO187" i="5"/>
  <c r="AO249" i="5"/>
  <c r="BP125" i="5"/>
  <c r="AQ250" i="5"/>
  <c r="AT249" i="5"/>
  <c r="AN250" i="5"/>
  <c r="AX125" i="5"/>
  <c r="AP187" i="5"/>
  <c r="AW126" i="5"/>
  <c r="BC125" i="5"/>
  <c r="AN188" i="5"/>
  <c r="AY125" i="5"/>
  <c r="AQ188" i="5"/>
  <c r="AZ126" i="5"/>
  <c r="AP249" i="5"/>
  <c r="AS249" i="5"/>
  <c r="H186" i="5"/>
  <c r="H316" i="5" s="1"/>
  <c r="B316" i="5"/>
  <c r="J315" i="5"/>
  <c r="Q123" i="5"/>
  <c r="Z124" i="5" s="1"/>
  <c r="Q317" i="5"/>
  <c r="Z318" i="5" s="1"/>
  <c r="O123" i="5"/>
  <c r="X124" i="5" s="1"/>
  <c r="AG125" i="5" s="1"/>
  <c r="O317" i="5"/>
  <c r="X318" i="5" s="1"/>
  <c r="N123" i="5"/>
  <c r="W124" i="5" s="1"/>
  <c r="AF125" i="5" s="1"/>
  <c r="N317" i="5"/>
  <c r="W318" i="5" s="1"/>
  <c r="S123" i="5"/>
  <c r="AB124" i="5" s="1"/>
  <c r="S317" i="5"/>
  <c r="AB318" i="5" s="1"/>
  <c r="M124" i="5"/>
  <c r="V125" i="5" s="1"/>
  <c r="AE126" i="5" s="1"/>
  <c r="M318" i="5"/>
  <c r="V319" i="5" s="1"/>
  <c r="T124" i="5"/>
  <c r="AC125" i="5" s="1"/>
  <c r="T318" i="5"/>
  <c r="AC319" i="5" s="1"/>
  <c r="R123" i="5"/>
  <c r="AA124" i="5" s="1"/>
  <c r="AJ125" i="5" s="1"/>
  <c r="R317" i="5"/>
  <c r="AA318" i="5" s="1"/>
  <c r="P124" i="5"/>
  <c r="Y125" i="5" s="1"/>
  <c r="AH126" i="5" s="1"/>
  <c r="P318" i="5"/>
  <c r="Y319" i="5" s="1"/>
  <c r="E186" i="5"/>
  <c r="E316" i="5" s="1"/>
  <c r="H187" i="5"/>
  <c r="H317" i="5" s="1"/>
  <c r="F187" i="5"/>
  <c r="F317" i="5" s="1"/>
  <c r="I187" i="5"/>
  <c r="I317" i="5" s="1"/>
  <c r="G186" i="5"/>
  <c r="G316" i="5" s="1"/>
  <c r="B187" i="5"/>
  <c r="J185" i="5"/>
  <c r="C251" i="5"/>
  <c r="I122" i="5"/>
  <c r="B251" i="5"/>
  <c r="J121" i="5"/>
  <c r="I251" i="5"/>
  <c r="G251" i="5"/>
  <c r="F122" i="5"/>
  <c r="E122" i="5"/>
  <c r="J250" i="5"/>
  <c r="D122" i="5"/>
  <c r="G122" i="5"/>
  <c r="F251" i="5"/>
  <c r="E251" i="5"/>
  <c r="H122" i="5"/>
  <c r="D251" i="5"/>
  <c r="C122" i="5"/>
  <c r="H251" i="5"/>
  <c r="B122" i="5"/>
  <c r="BH319" i="5" l="1"/>
  <c r="AS187" i="5"/>
  <c r="AU320" i="5"/>
  <c r="BA319" i="5"/>
  <c r="BJ320" i="5" s="1"/>
  <c r="AT187" i="5"/>
  <c r="BD320" i="5"/>
  <c r="BB125" i="5"/>
  <c r="BB126" i="5" s="1"/>
  <c r="AK125" i="5"/>
  <c r="BM320" i="5"/>
  <c r="BG319" i="5"/>
  <c r="AX319" i="5"/>
  <c r="AO319" i="5"/>
  <c r="BI321" i="5"/>
  <c r="BQ126" i="5"/>
  <c r="AU188" i="5"/>
  <c r="BU124" i="5"/>
  <c r="BU125" i="5" s="1"/>
  <c r="BU126" i="5" s="1"/>
  <c r="BR127" i="5"/>
  <c r="BV126" i="5"/>
  <c r="AL126" i="5"/>
  <c r="BI127" i="5"/>
  <c r="AW320" i="5"/>
  <c r="BM126" i="5"/>
  <c r="BF320" i="5"/>
  <c r="AU250" i="5"/>
  <c r="BD126" i="5"/>
  <c r="BA124" i="5"/>
  <c r="BH126" i="5"/>
  <c r="BO127" i="5"/>
  <c r="AR248" i="5"/>
  <c r="AI124" i="5"/>
  <c r="BL319" i="5"/>
  <c r="BS124" i="5"/>
  <c r="BC319" i="5"/>
  <c r="BJ124" i="5"/>
  <c r="AW127" i="5"/>
  <c r="BP126" i="5"/>
  <c r="BH320" i="5"/>
  <c r="BT126" i="5"/>
  <c r="AX126" i="5"/>
  <c r="AZ321" i="5"/>
  <c r="AI319" i="5"/>
  <c r="AK319" i="5"/>
  <c r="AS319" i="5"/>
  <c r="AR319" i="5"/>
  <c r="AJ319" i="5"/>
  <c r="AE320" i="5"/>
  <c r="AL320" i="5"/>
  <c r="AG319" i="5"/>
  <c r="AF319" i="5"/>
  <c r="AH320" i="5"/>
  <c r="AY320" i="5"/>
  <c r="BB319" i="5"/>
  <c r="BK319" i="5"/>
  <c r="AN320" i="5"/>
  <c r="AT319" i="5"/>
  <c r="AO250" i="5"/>
  <c r="AO188" i="5"/>
  <c r="AN189" i="5"/>
  <c r="AP188" i="5"/>
  <c r="BC126" i="5"/>
  <c r="BL126" i="5"/>
  <c r="BF127" i="5"/>
  <c r="AS250" i="5"/>
  <c r="AQ189" i="5"/>
  <c r="AN251" i="5"/>
  <c r="AP250" i="5"/>
  <c r="AS188" i="5"/>
  <c r="AQ251" i="5"/>
  <c r="AY126" i="5"/>
  <c r="AT250" i="5"/>
  <c r="AZ127" i="5"/>
  <c r="BG126" i="5"/>
  <c r="B317" i="5"/>
  <c r="J316" i="5"/>
  <c r="O124" i="5"/>
  <c r="X125" i="5" s="1"/>
  <c r="AG126" i="5" s="1"/>
  <c r="O318" i="5"/>
  <c r="X319" i="5" s="1"/>
  <c r="Q124" i="5"/>
  <c r="Z125" i="5" s="1"/>
  <c r="Q318" i="5"/>
  <c r="Z319" i="5" s="1"/>
  <c r="P125" i="5"/>
  <c r="Y126" i="5" s="1"/>
  <c r="AH127" i="5" s="1"/>
  <c r="P319" i="5"/>
  <c r="Y320" i="5" s="1"/>
  <c r="N124" i="5"/>
  <c r="W125" i="5" s="1"/>
  <c r="AF126" i="5" s="1"/>
  <c r="N318" i="5"/>
  <c r="W319" i="5" s="1"/>
  <c r="R124" i="5"/>
  <c r="AA125" i="5" s="1"/>
  <c r="AJ126" i="5" s="1"/>
  <c r="R318" i="5"/>
  <c r="AA319" i="5" s="1"/>
  <c r="M125" i="5"/>
  <c r="V126" i="5" s="1"/>
  <c r="AE127" i="5" s="1"/>
  <c r="M319" i="5"/>
  <c r="V320" i="5" s="1"/>
  <c r="S124" i="5"/>
  <c r="AB125" i="5" s="1"/>
  <c r="AK126" i="5" s="1"/>
  <c r="S318" i="5"/>
  <c r="AB319" i="5" s="1"/>
  <c r="D187" i="5"/>
  <c r="D317" i="5" s="1"/>
  <c r="T125" i="5"/>
  <c r="AC126" i="5" s="1"/>
  <c r="T319" i="5"/>
  <c r="AC320" i="5" s="1"/>
  <c r="C187" i="5"/>
  <c r="C317" i="5" s="1"/>
  <c r="F188" i="5"/>
  <c r="F318" i="5" s="1"/>
  <c r="H188" i="5"/>
  <c r="H318" i="5" s="1"/>
  <c r="E187" i="5"/>
  <c r="E317" i="5" s="1"/>
  <c r="I188" i="5"/>
  <c r="I318" i="5" s="1"/>
  <c r="B188" i="5"/>
  <c r="G187" i="5"/>
  <c r="G317" i="5" s="1"/>
  <c r="J122" i="5"/>
  <c r="J251" i="5"/>
  <c r="C123" i="5"/>
  <c r="H252" i="5"/>
  <c r="D123" i="5"/>
  <c r="H123" i="5"/>
  <c r="E123" i="5"/>
  <c r="B252" i="5"/>
  <c r="J186" i="5"/>
  <c r="C252" i="5"/>
  <c r="F123" i="5"/>
  <c r="I252" i="5"/>
  <c r="E252" i="5"/>
  <c r="I123" i="5"/>
  <c r="B123" i="5"/>
  <c r="D252" i="5"/>
  <c r="F252" i="5"/>
  <c r="G123" i="5"/>
  <c r="G252" i="5"/>
  <c r="BD321" i="5" l="1"/>
  <c r="BK126" i="5"/>
  <c r="BT127" i="5" s="1"/>
  <c r="AT188" i="5"/>
  <c r="BI322" i="5"/>
  <c r="BM321" i="5"/>
  <c r="BM127" i="5"/>
  <c r="BR128" i="5"/>
  <c r="BG320" i="5"/>
  <c r="BL320" i="5"/>
  <c r="BV127" i="5"/>
  <c r="BV128" i="5" s="1"/>
  <c r="BF321" i="5"/>
  <c r="AX320" i="5"/>
  <c r="BG321" i="5" s="1"/>
  <c r="AU189" i="5"/>
  <c r="BQ127" i="5"/>
  <c r="AL127" i="5"/>
  <c r="AU251" i="5"/>
  <c r="BD127" i="5"/>
  <c r="BA125" i="5"/>
  <c r="AR249" i="5"/>
  <c r="AR187" i="5"/>
  <c r="AI125" i="5"/>
  <c r="AI126" i="5" s="1"/>
  <c r="BC320" i="5"/>
  <c r="BJ125" i="5"/>
  <c r="BS125" i="5"/>
  <c r="BM322" i="5"/>
  <c r="AZ128" i="5"/>
  <c r="BK320" i="5"/>
  <c r="AX127" i="5"/>
  <c r="AL321" i="5"/>
  <c r="AG320" i="5"/>
  <c r="AK320" i="5"/>
  <c r="AH321" i="5"/>
  <c r="AU321" i="5"/>
  <c r="AE321" i="5"/>
  <c r="AI320" i="5"/>
  <c r="AT320" i="5"/>
  <c r="AQ321" i="5"/>
  <c r="AJ320" i="5"/>
  <c r="AP320" i="5"/>
  <c r="AN321" i="5"/>
  <c r="AW321" i="5"/>
  <c r="AF320" i="5"/>
  <c r="AO320" i="5"/>
  <c r="BH321" i="5"/>
  <c r="AS320" i="5"/>
  <c r="BB320" i="5"/>
  <c r="AR320" i="5"/>
  <c r="BA320" i="5"/>
  <c r="BC127" i="5"/>
  <c r="BI128" i="5"/>
  <c r="AQ190" i="5"/>
  <c r="AP251" i="5"/>
  <c r="BF128" i="5"/>
  <c r="BO128" i="5"/>
  <c r="AN190" i="5"/>
  <c r="AY127" i="5"/>
  <c r="AN252" i="5"/>
  <c r="BG127" i="5"/>
  <c r="BP127" i="5"/>
  <c r="BH127" i="5"/>
  <c r="AS251" i="5"/>
  <c r="AP189" i="5"/>
  <c r="AO251" i="5"/>
  <c r="AQ252" i="5"/>
  <c r="AW128" i="5"/>
  <c r="BL127" i="5"/>
  <c r="BU127" i="5"/>
  <c r="AT251" i="5"/>
  <c r="BB127" i="5"/>
  <c r="AO189" i="5"/>
  <c r="AS189" i="5"/>
  <c r="AT189" i="5"/>
  <c r="D188" i="5"/>
  <c r="D318" i="5" s="1"/>
  <c r="B318" i="5"/>
  <c r="J317" i="5"/>
  <c r="M126" i="5"/>
  <c r="V127" i="5" s="1"/>
  <c r="AE128" i="5" s="1"/>
  <c r="M320" i="5"/>
  <c r="V321" i="5" s="1"/>
  <c r="N125" i="5"/>
  <c r="W126" i="5" s="1"/>
  <c r="AF127" i="5" s="1"/>
  <c r="N319" i="5"/>
  <c r="W320" i="5" s="1"/>
  <c r="Q125" i="5"/>
  <c r="Z126" i="5" s="1"/>
  <c r="Q319" i="5"/>
  <c r="Z320" i="5" s="1"/>
  <c r="O125" i="5"/>
  <c r="X126" i="5" s="1"/>
  <c r="AG127" i="5" s="1"/>
  <c r="O319" i="5"/>
  <c r="X320" i="5" s="1"/>
  <c r="C188" i="5"/>
  <c r="C318" i="5" s="1"/>
  <c r="T126" i="5"/>
  <c r="AC127" i="5" s="1"/>
  <c r="AL128" i="5" s="1"/>
  <c r="T320" i="5"/>
  <c r="AC321" i="5" s="1"/>
  <c r="R125" i="5"/>
  <c r="AA126" i="5" s="1"/>
  <c r="AJ127" i="5" s="1"/>
  <c r="R319" i="5"/>
  <c r="AA320" i="5" s="1"/>
  <c r="P126" i="5"/>
  <c r="Y127" i="5" s="1"/>
  <c r="AH128" i="5" s="1"/>
  <c r="P320" i="5"/>
  <c r="Y321" i="5" s="1"/>
  <c r="S125" i="5"/>
  <c r="AB126" i="5" s="1"/>
  <c r="AK127" i="5" s="1"/>
  <c r="S319" i="5"/>
  <c r="AB320" i="5" s="1"/>
  <c r="F189" i="5"/>
  <c r="F319" i="5" s="1"/>
  <c r="E188" i="5"/>
  <c r="E318" i="5" s="1"/>
  <c r="I189" i="5"/>
  <c r="I319" i="5" s="1"/>
  <c r="H189" i="5"/>
  <c r="H319" i="5" s="1"/>
  <c r="G188" i="5"/>
  <c r="G318" i="5" s="1"/>
  <c r="B189" i="5"/>
  <c r="G124" i="5"/>
  <c r="J123" i="5"/>
  <c r="I253" i="5"/>
  <c r="F124" i="5"/>
  <c r="E253" i="5"/>
  <c r="G253" i="5"/>
  <c r="F253" i="5"/>
  <c r="B124" i="5"/>
  <c r="J252" i="5"/>
  <c r="C253" i="5"/>
  <c r="D124" i="5"/>
  <c r="J187" i="5"/>
  <c r="C124" i="5"/>
  <c r="D253" i="5"/>
  <c r="I124" i="5"/>
  <c r="B253" i="5"/>
  <c r="E124" i="5"/>
  <c r="H124" i="5"/>
  <c r="H253" i="5"/>
  <c r="BK127" i="5" l="1"/>
  <c r="BG128" i="5"/>
  <c r="BL321" i="5"/>
  <c r="AU252" i="5"/>
  <c r="AU253" i="5" s="1"/>
  <c r="BT128" i="5"/>
  <c r="AU190" i="5"/>
  <c r="BD128" i="5"/>
  <c r="BM128" i="5"/>
  <c r="BJ126" i="5"/>
  <c r="AR188" i="5"/>
  <c r="AR189" i="5" s="1"/>
  <c r="AI127" i="5"/>
  <c r="AR250" i="5"/>
  <c r="AR251" i="5" s="1"/>
  <c r="BA126" i="5"/>
  <c r="BS126" i="5"/>
  <c r="BI129" i="5"/>
  <c r="AP321" i="5"/>
  <c r="AS321" i="5"/>
  <c r="AN322" i="5"/>
  <c r="AT321" i="5"/>
  <c r="AQ322" i="5"/>
  <c r="BB321" i="5"/>
  <c r="BO129" i="5"/>
  <c r="AO321" i="5"/>
  <c r="BU128" i="5"/>
  <c r="BR129" i="5"/>
  <c r="BC128" i="5"/>
  <c r="BL128" i="5"/>
  <c r="AY128" i="5"/>
  <c r="AF321" i="5"/>
  <c r="BK321" i="5"/>
  <c r="AJ321" i="5"/>
  <c r="AH322" i="5"/>
  <c r="AQ323" i="5" s="1"/>
  <c r="AU322" i="5"/>
  <c r="BD322" i="5"/>
  <c r="AL322" i="5"/>
  <c r="AI321" i="5"/>
  <c r="AE322" i="5"/>
  <c r="AK321" i="5"/>
  <c r="AX321" i="5"/>
  <c r="AG321" i="5"/>
  <c r="BA321" i="5"/>
  <c r="BJ321" i="5"/>
  <c r="AW322" i="5"/>
  <c r="BF322" i="5"/>
  <c r="AZ322" i="5"/>
  <c r="AR321" i="5"/>
  <c r="AY321" i="5"/>
  <c r="BC321" i="5"/>
  <c r="BF129" i="5"/>
  <c r="AQ253" i="5"/>
  <c r="AO252" i="5"/>
  <c r="AX128" i="5"/>
  <c r="AN253" i="5"/>
  <c r="AP190" i="5"/>
  <c r="AZ129" i="5"/>
  <c r="AP252" i="5"/>
  <c r="AS190" i="5"/>
  <c r="AS252" i="5"/>
  <c r="AO190" i="5"/>
  <c r="AT252" i="5"/>
  <c r="AU191" i="5"/>
  <c r="BP128" i="5"/>
  <c r="BP129" i="5" s="1"/>
  <c r="AQ191" i="5"/>
  <c r="BB128" i="5"/>
  <c r="BK128" i="5"/>
  <c r="BH128" i="5"/>
  <c r="BQ128" i="5"/>
  <c r="AN191" i="5"/>
  <c r="AW129" i="5"/>
  <c r="AT190" i="5"/>
  <c r="D189" i="5"/>
  <c r="D319" i="5" s="1"/>
  <c r="C189" i="5"/>
  <c r="C319" i="5" s="1"/>
  <c r="J318" i="5"/>
  <c r="B319" i="5"/>
  <c r="N126" i="5"/>
  <c r="W127" i="5" s="1"/>
  <c r="AF128" i="5" s="1"/>
  <c r="N320" i="5"/>
  <c r="W321" i="5" s="1"/>
  <c r="S126" i="5"/>
  <c r="AB127" i="5" s="1"/>
  <c r="AK128" i="5" s="1"/>
  <c r="S320" i="5"/>
  <c r="AB321" i="5" s="1"/>
  <c r="Q126" i="5"/>
  <c r="Z127" i="5" s="1"/>
  <c r="Q320" i="5"/>
  <c r="Z321" i="5" s="1"/>
  <c r="P127" i="5"/>
  <c r="Y128" i="5" s="1"/>
  <c r="AH129" i="5" s="1"/>
  <c r="P321" i="5"/>
  <c r="Y322" i="5" s="1"/>
  <c r="M127" i="5"/>
  <c r="V128" i="5" s="1"/>
  <c r="AE129" i="5" s="1"/>
  <c r="M321" i="5"/>
  <c r="V322" i="5" s="1"/>
  <c r="R126" i="5"/>
  <c r="AA127" i="5" s="1"/>
  <c r="AJ128" i="5" s="1"/>
  <c r="R320" i="5"/>
  <c r="AA321" i="5" s="1"/>
  <c r="O126" i="5"/>
  <c r="X127" i="5" s="1"/>
  <c r="AG128" i="5" s="1"/>
  <c r="O320" i="5"/>
  <c r="X321" i="5" s="1"/>
  <c r="T127" i="5"/>
  <c r="AC128" i="5" s="1"/>
  <c r="AL129" i="5" s="1"/>
  <c r="T321" i="5"/>
  <c r="AC322" i="5" s="1"/>
  <c r="H190" i="5"/>
  <c r="H320" i="5" s="1"/>
  <c r="I190" i="5"/>
  <c r="I320" i="5" s="1"/>
  <c r="E189" i="5"/>
  <c r="E319" i="5" s="1"/>
  <c r="G189" i="5"/>
  <c r="G319" i="5" s="1"/>
  <c r="B190" i="5"/>
  <c r="J253" i="5"/>
  <c r="H82" i="5" s="1"/>
  <c r="H125" i="5"/>
  <c r="C125" i="5"/>
  <c r="J188" i="5"/>
  <c r="C82" i="5" s="1"/>
  <c r="C254" i="5"/>
  <c r="J124" i="5"/>
  <c r="F254" i="5"/>
  <c r="B254" i="5"/>
  <c r="D254" i="5"/>
  <c r="G254" i="5"/>
  <c r="E254" i="5"/>
  <c r="I254" i="5"/>
  <c r="H254" i="5"/>
  <c r="E125" i="5"/>
  <c r="I125" i="5"/>
  <c r="D125" i="5"/>
  <c r="B125" i="5"/>
  <c r="F125" i="5"/>
  <c r="G125" i="5"/>
  <c r="BD129" i="5" l="1"/>
  <c r="BM129" i="5"/>
  <c r="BS127" i="5"/>
  <c r="BV129" i="5"/>
  <c r="AI128" i="5"/>
  <c r="AR252" i="5"/>
  <c r="BC322" i="5"/>
  <c r="AT322" i="5"/>
  <c r="BH129" i="5"/>
  <c r="AY322" i="5"/>
  <c r="AR190" i="5"/>
  <c r="BA127" i="5"/>
  <c r="BA128" i="5" s="1"/>
  <c r="BJ127" i="5"/>
  <c r="BL129" i="5"/>
  <c r="BR130" i="5"/>
  <c r="BK322" i="5"/>
  <c r="BB322" i="5"/>
  <c r="BO130" i="5"/>
  <c r="AW323" i="5"/>
  <c r="BU129" i="5"/>
  <c r="AO322" i="5"/>
  <c r="AX322" i="5"/>
  <c r="AX129" i="5"/>
  <c r="AY129" i="5"/>
  <c r="BA322" i="5"/>
  <c r="BL322" i="5"/>
  <c r="BG129" i="5"/>
  <c r="BJ322" i="5"/>
  <c r="BH322" i="5"/>
  <c r="AE323" i="5"/>
  <c r="AN323" i="5"/>
  <c r="AG322" i="5"/>
  <c r="AK322" i="5"/>
  <c r="BG322" i="5"/>
  <c r="AJ322" i="5"/>
  <c r="BD323" i="5"/>
  <c r="BM323" i="5"/>
  <c r="AP322" i="5"/>
  <c r="AU323" i="5"/>
  <c r="AL323" i="5"/>
  <c r="AI322" i="5"/>
  <c r="AF322" i="5"/>
  <c r="AW130" i="5"/>
  <c r="AR322" i="5"/>
  <c r="AS322" i="5"/>
  <c r="AZ323" i="5"/>
  <c r="AZ324" i="5" s="1"/>
  <c r="BI323" i="5"/>
  <c r="AH323" i="5"/>
  <c r="AQ324" i="5" s="1"/>
  <c r="BQ129" i="5"/>
  <c r="BQ130" i="5" s="1"/>
  <c r="BF323" i="5"/>
  <c r="AU192" i="5"/>
  <c r="AO191" i="5"/>
  <c r="AS191" i="5"/>
  <c r="AQ192" i="5"/>
  <c r="AU254" i="5"/>
  <c r="AP253" i="5"/>
  <c r="AN254" i="5"/>
  <c r="AS253" i="5"/>
  <c r="AO253" i="5"/>
  <c r="AT253" i="5"/>
  <c r="AP191" i="5"/>
  <c r="AR253" i="5"/>
  <c r="BF130" i="5"/>
  <c r="AZ130" i="5"/>
  <c r="BI130" i="5"/>
  <c r="AQ254" i="5"/>
  <c r="BK129" i="5"/>
  <c r="BT129" i="5"/>
  <c r="BC129" i="5"/>
  <c r="AN192" i="5"/>
  <c r="BB129" i="5"/>
  <c r="AT191" i="5"/>
  <c r="BD130" i="5"/>
  <c r="D190" i="5"/>
  <c r="D320" i="5" s="1"/>
  <c r="C190" i="5"/>
  <c r="C320" i="5" s="1"/>
  <c r="F190" i="5"/>
  <c r="F320" i="5" s="1"/>
  <c r="J319" i="5"/>
  <c r="B320" i="5"/>
  <c r="T128" i="5"/>
  <c r="AC129" i="5" s="1"/>
  <c r="AL130" i="5" s="1"/>
  <c r="T322" i="5"/>
  <c r="AC323" i="5" s="1"/>
  <c r="S127" i="5"/>
  <c r="AB128" i="5" s="1"/>
  <c r="AK129" i="5" s="1"/>
  <c r="S321" i="5"/>
  <c r="AB322" i="5" s="1"/>
  <c r="N127" i="5"/>
  <c r="W128" i="5" s="1"/>
  <c r="AF129" i="5" s="1"/>
  <c r="N321" i="5"/>
  <c r="W322" i="5" s="1"/>
  <c r="O127" i="5"/>
  <c r="X128" i="5" s="1"/>
  <c r="AG129" i="5" s="1"/>
  <c r="O321" i="5"/>
  <c r="X322" i="5" s="1"/>
  <c r="R127" i="5"/>
  <c r="AA128" i="5" s="1"/>
  <c r="AJ129" i="5" s="1"/>
  <c r="R321" i="5"/>
  <c r="AA322" i="5" s="1"/>
  <c r="M128" i="5"/>
  <c r="V129" i="5" s="1"/>
  <c r="AE130" i="5" s="1"/>
  <c r="M322" i="5"/>
  <c r="V323" i="5" s="1"/>
  <c r="P128" i="5"/>
  <c r="Y129" i="5" s="1"/>
  <c r="AH130" i="5" s="1"/>
  <c r="P322" i="5"/>
  <c r="Y323" i="5" s="1"/>
  <c r="Q127" i="5"/>
  <c r="Z128" i="5" s="1"/>
  <c r="AI129" i="5" s="1"/>
  <c r="Q321" i="5"/>
  <c r="Z322" i="5" s="1"/>
  <c r="C88" i="5"/>
  <c r="C94" i="5"/>
  <c r="E190" i="5"/>
  <c r="E320" i="5" s="1"/>
  <c r="I191" i="5"/>
  <c r="I321" i="5" s="1"/>
  <c r="G190" i="5"/>
  <c r="G320" i="5" s="1"/>
  <c r="B191" i="5"/>
  <c r="J254" i="5"/>
  <c r="G126" i="5"/>
  <c r="J125" i="5"/>
  <c r="D126" i="5"/>
  <c r="E126" i="5"/>
  <c r="H255" i="5"/>
  <c r="J189" i="5"/>
  <c r="H126" i="5"/>
  <c r="E255" i="5"/>
  <c r="D255" i="5"/>
  <c r="C255" i="5"/>
  <c r="C126" i="5"/>
  <c r="I255" i="5"/>
  <c r="G255" i="5"/>
  <c r="B255" i="5"/>
  <c r="F255" i="5"/>
  <c r="F126" i="5"/>
  <c r="B126" i="5"/>
  <c r="I126" i="5"/>
  <c r="BM130" i="5" l="1"/>
  <c r="BV130" i="5"/>
  <c r="AR191" i="5"/>
  <c r="BA129" i="5"/>
  <c r="BA130" i="5" s="1"/>
  <c r="BC323" i="5"/>
  <c r="BL323" i="5"/>
  <c r="AT323" i="5"/>
  <c r="BH130" i="5"/>
  <c r="AO323" i="5"/>
  <c r="BH323" i="5"/>
  <c r="BL130" i="5"/>
  <c r="BU130" i="5"/>
  <c r="BJ128" i="5"/>
  <c r="BJ129" i="5" s="1"/>
  <c r="BS128" i="5"/>
  <c r="BK323" i="5"/>
  <c r="BA323" i="5"/>
  <c r="BF324" i="5"/>
  <c r="AP323" i="5"/>
  <c r="BG323" i="5"/>
  <c r="AX323" i="5"/>
  <c r="BJ323" i="5"/>
  <c r="BG130" i="5"/>
  <c r="AY130" i="5"/>
  <c r="AY323" i="5"/>
  <c r="AN324" i="5"/>
  <c r="BM324" i="5"/>
  <c r="BI324" i="5"/>
  <c r="BI325" i="5" s="1"/>
  <c r="BP130" i="5"/>
  <c r="BT130" i="5"/>
  <c r="AL324" i="5"/>
  <c r="BD324" i="5"/>
  <c r="AU324" i="5"/>
  <c r="AK323" i="5"/>
  <c r="AJ323" i="5"/>
  <c r="AE324" i="5"/>
  <c r="AZ325" i="5"/>
  <c r="AS323" i="5"/>
  <c r="BB323" i="5"/>
  <c r="AI323" i="5"/>
  <c r="AG323" i="5"/>
  <c r="AW324" i="5"/>
  <c r="AH324" i="5"/>
  <c r="AQ325" i="5" s="1"/>
  <c r="AR323" i="5"/>
  <c r="BD131" i="5"/>
  <c r="AF323" i="5"/>
  <c r="AZ131" i="5"/>
  <c r="BI131" i="5"/>
  <c r="BR131" i="5"/>
  <c r="BF131" i="5"/>
  <c r="BO131" i="5"/>
  <c r="AR192" i="5"/>
  <c r="AR254" i="5"/>
  <c r="AS254" i="5"/>
  <c r="AQ193" i="5"/>
  <c r="AN255" i="5"/>
  <c r="AW131" i="5"/>
  <c r="AO192" i="5"/>
  <c r="BM131" i="5"/>
  <c r="AP192" i="5"/>
  <c r="BQ131" i="5"/>
  <c r="AO254" i="5"/>
  <c r="AX130" i="5"/>
  <c r="AU255" i="5"/>
  <c r="AU193" i="5"/>
  <c r="BC130" i="5"/>
  <c r="BK130" i="5"/>
  <c r="AT254" i="5"/>
  <c r="AP254" i="5"/>
  <c r="AT192" i="5"/>
  <c r="BB130" i="5"/>
  <c r="AQ255" i="5"/>
  <c r="AS192" i="5"/>
  <c r="AN193" i="5"/>
  <c r="C191" i="5"/>
  <c r="C321" i="5" s="1"/>
  <c r="D191" i="5"/>
  <c r="D321" i="5" s="1"/>
  <c r="F191" i="5"/>
  <c r="F321" i="5" s="1"/>
  <c r="B321" i="5"/>
  <c r="J320" i="5"/>
  <c r="D192" i="5"/>
  <c r="D322" i="5" s="1"/>
  <c r="S128" i="5"/>
  <c r="AB129" i="5" s="1"/>
  <c r="AK130" i="5" s="1"/>
  <c r="S322" i="5"/>
  <c r="AB323" i="5" s="1"/>
  <c r="T129" i="5"/>
  <c r="AC130" i="5" s="1"/>
  <c r="AL131" i="5" s="1"/>
  <c r="T323" i="5"/>
  <c r="AC324" i="5" s="1"/>
  <c r="R128" i="5"/>
  <c r="AA129" i="5" s="1"/>
  <c r="AJ130" i="5" s="1"/>
  <c r="R322" i="5"/>
  <c r="AA323" i="5" s="1"/>
  <c r="O128" i="5"/>
  <c r="X129" i="5" s="1"/>
  <c r="AG130" i="5" s="1"/>
  <c r="O322" i="5"/>
  <c r="X323" i="5" s="1"/>
  <c r="Q128" i="5"/>
  <c r="Z129" i="5" s="1"/>
  <c r="AI130" i="5" s="1"/>
  <c r="Q322" i="5"/>
  <c r="Z323" i="5" s="1"/>
  <c r="N128" i="5"/>
  <c r="W129" i="5" s="1"/>
  <c r="AF130" i="5" s="1"/>
  <c r="N322" i="5"/>
  <c r="W323" i="5" s="1"/>
  <c r="F192" i="5"/>
  <c r="F322" i="5" s="1"/>
  <c r="H191" i="5"/>
  <c r="H321" i="5" s="1"/>
  <c r="P129" i="5"/>
  <c r="Y130" i="5" s="1"/>
  <c r="AH131" i="5" s="1"/>
  <c r="P323" i="5"/>
  <c r="Y324" i="5" s="1"/>
  <c r="M129" i="5"/>
  <c r="V130" i="5" s="1"/>
  <c r="AE131" i="5" s="1"/>
  <c r="M323" i="5"/>
  <c r="V324" i="5" s="1"/>
  <c r="E191" i="5"/>
  <c r="E321" i="5" s="1"/>
  <c r="I192" i="5"/>
  <c r="I322" i="5" s="1"/>
  <c r="G191" i="5"/>
  <c r="G321" i="5" s="1"/>
  <c r="B192" i="5"/>
  <c r="G256" i="5"/>
  <c r="J190" i="5"/>
  <c r="C127" i="5"/>
  <c r="D127" i="5"/>
  <c r="G127" i="5"/>
  <c r="F127" i="5"/>
  <c r="I127" i="5"/>
  <c r="J126" i="5"/>
  <c r="F256" i="5"/>
  <c r="J255" i="5"/>
  <c r="D256" i="5"/>
  <c r="E256" i="5"/>
  <c r="H256" i="5"/>
  <c r="I256" i="5"/>
  <c r="B256" i="5"/>
  <c r="B127" i="5"/>
  <c r="C256" i="5"/>
  <c r="H127" i="5"/>
  <c r="E127" i="5"/>
  <c r="BV131" i="5" l="1"/>
  <c r="BC324" i="5"/>
  <c r="BH131" i="5"/>
  <c r="BL324" i="5"/>
  <c r="BL325" i="5" s="1"/>
  <c r="BJ130" i="5"/>
  <c r="BJ131" i="5" s="1"/>
  <c r="AO324" i="5"/>
  <c r="BA131" i="5"/>
  <c r="BL131" i="5"/>
  <c r="AY131" i="5"/>
  <c r="BU131" i="5"/>
  <c r="BT131" i="5"/>
  <c r="BA324" i="5"/>
  <c r="BJ324" i="5"/>
  <c r="BS129" i="5"/>
  <c r="BS130" i="5" s="1"/>
  <c r="AW325" i="5"/>
  <c r="AY324" i="5"/>
  <c r="BG324" i="5"/>
  <c r="AS324" i="5"/>
  <c r="AX324" i="5"/>
  <c r="BH324" i="5"/>
  <c r="BH325" i="5" s="1"/>
  <c r="AN325" i="5"/>
  <c r="BM325" i="5"/>
  <c r="BP131" i="5"/>
  <c r="AU325" i="5"/>
  <c r="BR132" i="5"/>
  <c r="BI132" i="5"/>
  <c r="BO132" i="5"/>
  <c r="AW132" i="5"/>
  <c r="BD132" i="5"/>
  <c r="BM132" i="5"/>
  <c r="BF325" i="5"/>
  <c r="BQ132" i="5"/>
  <c r="AG324" i="5"/>
  <c r="BB324" i="5"/>
  <c r="BK324" i="5"/>
  <c r="AE325" i="5"/>
  <c r="AI324" i="5"/>
  <c r="AJ324" i="5"/>
  <c r="AK324" i="5"/>
  <c r="AT324" i="5"/>
  <c r="AZ326" i="5"/>
  <c r="AP324" i="5"/>
  <c r="AZ132" i="5"/>
  <c r="AR324" i="5"/>
  <c r="AL325" i="5"/>
  <c r="AF324" i="5"/>
  <c r="AH325" i="5"/>
  <c r="BI326" i="5"/>
  <c r="BD325" i="5"/>
  <c r="AO255" i="5"/>
  <c r="AO193" i="5"/>
  <c r="AP193" i="5"/>
  <c r="AQ194" i="5"/>
  <c r="AT193" i="5"/>
  <c r="AS255" i="5"/>
  <c r="AP255" i="5"/>
  <c r="AR255" i="5"/>
  <c r="AN194" i="5"/>
  <c r="AT255" i="5"/>
  <c r="BK131" i="5"/>
  <c r="AN256" i="5"/>
  <c r="AS193" i="5"/>
  <c r="BV132" i="5"/>
  <c r="BC131" i="5"/>
  <c r="AR193" i="5"/>
  <c r="BB131" i="5"/>
  <c r="AU194" i="5"/>
  <c r="AX131" i="5"/>
  <c r="BG131" i="5"/>
  <c r="BF132" i="5"/>
  <c r="AQ256" i="5"/>
  <c r="AU256" i="5"/>
  <c r="B322" i="5"/>
  <c r="J321" i="5"/>
  <c r="N82" i="5" s="1"/>
  <c r="H192" i="5"/>
  <c r="H322" i="5" s="1"/>
  <c r="R129" i="5"/>
  <c r="AA130" i="5" s="1"/>
  <c r="AJ131" i="5" s="1"/>
  <c r="R323" i="5"/>
  <c r="AA324" i="5" s="1"/>
  <c r="C192" i="5"/>
  <c r="C322" i="5" s="1"/>
  <c r="O129" i="5"/>
  <c r="X130" i="5" s="1"/>
  <c r="AG131" i="5" s="1"/>
  <c r="O323" i="5"/>
  <c r="X324" i="5" s="1"/>
  <c r="P130" i="5"/>
  <c r="Y131" i="5" s="1"/>
  <c r="AH132" i="5" s="1"/>
  <c r="P324" i="5"/>
  <c r="Y325" i="5" s="1"/>
  <c r="T130" i="5"/>
  <c r="AC131" i="5" s="1"/>
  <c r="AL132" i="5" s="1"/>
  <c r="T324" i="5"/>
  <c r="AC325" i="5" s="1"/>
  <c r="N129" i="5"/>
  <c r="W130" i="5" s="1"/>
  <c r="AF131" i="5" s="1"/>
  <c r="N323" i="5"/>
  <c r="W324" i="5" s="1"/>
  <c r="M130" i="5"/>
  <c r="V131" i="5" s="1"/>
  <c r="AE132" i="5" s="1"/>
  <c r="M324" i="5"/>
  <c r="V325" i="5" s="1"/>
  <c r="Q129" i="5"/>
  <c r="Z130" i="5" s="1"/>
  <c r="AI131" i="5" s="1"/>
  <c r="Q323" i="5"/>
  <c r="Z324" i="5" s="1"/>
  <c r="S129" i="5"/>
  <c r="AB130" i="5" s="1"/>
  <c r="AK131" i="5" s="1"/>
  <c r="S323" i="5"/>
  <c r="AB324" i="5" s="1"/>
  <c r="D193" i="5"/>
  <c r="D323" i="5" s="1"/>
  <c r="I193" i="5"/>
  <c r="I323" i="5" s="1"/>
  <c r="E192" i="5"/>
  <c r="E322" i="5" s="1"/>
  <c r="B193" i="5"/>
  <c r="G192" i="5"/>
  <c r="G322" i="5" s="1"/>
  <c r="J256" i="5"/>
  <c r="E128" i="5"/>
  <c r="H128" i="5"/>
  <c r="I128" i="5"/>
  <c r="G257" i="5"/>
  <c r="C257" i="5"/>
  <c r="H257" i="5"/>
  <c r="I257" i="5"/>
  <c r="C128" i="5"/>
  <c r="B257" i="5"/>
  <c r="J127" i="5"/>
  <c r="D257" i="5"/>
  <c r="G128" i="5"/>
  <c r="B128" i="5"/>
  <c r="J191" i="5"/>
  <c r="E257" i="5"/>
  <c r="F257" i="5"/>
  <c r="F128" i="5"/>
  <c r="D128" i="5"/>
  <c r="BH132" i="5" l="1"/>
  <c r="BS131" i="5"/>
  <c r="BS132" i="5" s="1"/>
  <c r="AO325" i="5"/>
  <c r="BJ132" i="5"/>
  <c r="BU132" i="5"/>
  <c r="BL132" i="5"/>
  <c r="BJ325" i="5"/>
  <c r="BA325" i="5"/>
  <c r="BM133" i="5"/>
  <c r="BV133" i="5"/>
  <c r="BF326" i="5"/>
  <c r="AW326" i="5"/>
  <c r="BI133" i="5"/>
  <c r="BQ133" i="5"/>
  <c r="BG325" i="5"/>
  <c r="AX325" i="5"/>
  <c r="AX326" i="5" s="1"/>
  <c r="BD133" i="5"/>
  <c r="BM134" i="5" s="1"/>
  <c r="AN326" i="5"/>
  <c r="AS325" i="5"/>
  <c r="BB325" i="5"/>
  <c r="BK325" i="5"/>
  <c r="AW133" i="5"/>
  <c r="BD326" i="5"/>
  <c r="BF133" i="5"/>
  <c r="AT325" i="5"/>
  <c r="BR133" i="5"/>
  <c r="BM326" i="5"/>
  <c r="AX132" i="5"/>
  <c r="BC325" i="5"/>
  <c r="AP325" i="5"/>
  <c r="AY325" i="5"/>
  <c r="AK325" i="5"/>
  <c r="AE326" i="5"/>
  <c r="AI325" i="5"/>
  <c r="AJ325" i="5"/>
  <c r="AH326" i="5"/>
  <c r="AG325" i="5"/>
  <c r="AF325" i="5"/>
  <c r="AZ133" i="5"/>
  <c r="AL326" i="5"/>
  <c r="AQ326" i="5"/>
  <c r="BI327" i="5"/>
  <c r="AU326" i="5"/>
  <c r="BJ326" i="5"/>
  <c r="AR325" i="5"/>
  <c r="AT256" i="5"/>
  <c r="AT194" i="5"/>
  <c r="BO133" i="5"/>
  <c r="BK132" i="5"/>
  <c r="AP256" i="5"/>
  <c r="AS256" i="5"/>
  <c r="BT132" i="5"/>
  <c r="BC132" i="5"/>
  <c r="BL133" i="5" s="1"/>
  <c r="AQ195" i="5"/>
  <c r="BG132" i="5"/>
  <c r="BP132" i="5"/>
  <c r="AO256" i="5"/>
  <c r="AR256" i="5"/>
  <c r="AU257" i="5"/>
  <c r="BB132" i="5"/>
  <c r="AS194" i="5"/>
  <c r="AY132" i="5"/>
  <c r="BH133" i="5" s="1"/>
  <c r="BA132" i="5"/>
  <c r="AP194" i="5"/>
  <c r="AR194" i="5"/>
  <c r="AQ257" i="5"/>
  <c r="AO194" i="5"/>
  <c r="AN257" i="5"/>
  <c r="AN195" i="5"/>
  <c r="AU195" i="5"/>
  <c r="H193" i="5"/>
  <c r="H323" i="5" s="1"/>
  <c r="J322" i="5"/>
  <c r="B323" i="5"/>
  <c r="M131" i="5"/>
  <c r="V132" i="5" s="1"/>
  <c r="AE133" i="5" s="1"/>
  <c r="M325" i="5"/>
  <c r="V326" i="5" s="1"/>
  <c r="N130" i="5"/>
  <c r="W131" i="5" s="1"/>
  <c r="AF132" i="5" s="1"/>
  <c r="N324" i="5"/>
  <c r="W325" i="5" s="1"/>
  <c r="T131" i="5"/>
  <c r="AC132" i="5" s="1"/>
  <c r="AL133" i="5" s="1"/>
  <c r="T325" i="5"/>
  <c r="AC326" i="5" s="1"/>
  <c r="P131" i="5"/>
  <c r="Y132" i="5" s="1"/>
  <c r="AH133" i="5" s="1"/>
  <c r="P325" i="5"/>
  <c r="Y326" i="5" s="1"/>
  <c r="F193" i="5"/>
  <c r="F323" i="5" s="1"/>
  <c r="R130" i="5"/>
  <c r="AA131" i="5" s="1"/>
  <c r="AJ132" i="5" s="1"/>
  <c r="R324" i="5"/>
  <c r="AA325" i="5" s="1"/>
  <c r="S130" i="5"/>
  <c r="AB131" i="5" s="1"/>
  <c r="AK132" i="5" s="1"/>
  <c r="S324" i="5"/>
  <c r="AB325" i="5" s="1"/>
  <c r="C193" i="5"/>
  <c r="C323" i="5" s="1"/>
  <c r="O130" i="5"/>
  <c r="X131" i="5" s="1"/>
  <c r="AG132" i="5" s="1"/>
  <c r="O324" i="5"/>
  <c r="X325" i="5" s="1"/>
  <c r="Q130" i="5"/>
  <c r="Z131" i="5" s="1"/>
  <c r="AI132" i="5" s="1"/>
  <c r="Q324" i="5"/>
  <c r="Z325" i="5" s="1"/>
  <c r="E193" i="5"/>
  <c r="E323" i="5" s="1"/>
  <c r="I194" i="5"/>
  <c r="I324" i="5" s="1"/>
  <c r="D194" i="5"/>
  <c r="D324" i="5" s="1"/>
  <c r="G193" i="5"/>
  <c r="G323" i="5" s="1"/>
  <c r="B194" i="5"/>
  <c r="G258" i="5"/>
  <c r="B129" i="5"/>
  <c r="D258" i="5"/>
  <c r="J192" i="5"/>
  <c r="J257" i="5"/>
  <c r="H129" i="5"/>
  <c r="E129" i="5"/>
  <c r="F129" i="5"/>
  <c r="J128" i="5"/>
  <c r="C129" i="5"/>
  <c r="C258" i="5"/>
  <c r="I129" i="5"/>
  <c r="I258" i="5"/>
  <c r="B258" i="5"/>
  <c r="F258" i="5"/>
  <c r="D129" i="5"/>
  <c r="E258" i="5"/>
  <c r="G129" i="5"/>
  <c r="H258" i="5"/>
  <c r="BJ133" i="5" l="1"/>
  <c r="BS133" i="5"/>
  <c r="BU133" i="5"/>
  <c r="BU134" i="5" s="1"/>
  <c r="BG133" i="5"/>
  <c r="AW327" i="5"/>
  <c r="BI134" i="5"/>
  <c r="BV134" i="5"/>
  <c r="BV135" i="5" s="1"/>
  <c r="BF327" i="5"/>
  <c r="BR134" i="5"/>
  <c r="BG326" i="5"/>
  <c r="BG327" i="5" s="1"/>
  <c r="BK326" i="5"/>
  <c r="BB133" i="5"/>
  <c r="BB326" i="5"/>
  <c r="BD327" i="5"/>
  <c r="AN327" i="5"/>
  <c r="AW134" i="5"/>
  <c r="AX133" i="5"/>
  <c r="AT326" i="5"/>
  <c r="BC326" i="5"/>
  <c r="BF134" i="5"/>
  <c r="BM327" i="5"/>
  <c r="BO134" i="5"/>
  <c r="AQ327" i="5"/>
  <c r="BP133" i="5"/>
  <c r="BP134" i="5" s="1"/>
  <c r="BC133" i="5"/>
  <c r="BL134" i="5" s="1"/>
  <c r="BT133" i="5"/>
  <c r="AF326" i="5"/>
  <c r="AL327" i="5"/>
  <c r="AJ326" i="5"/>
  <c r="AS326" i="5"/>
  <c r="AO326" i="5"/>
  <c r="AG326" i="5"/>
  <c r="AK326" i="5"/>
  <c r="AE327" i="5"/>
  <c r="AR326" i="5"/>
  <c r="BA326" i="5"/>
  <c r="BL326" i="5"/>
  <c r="AU327" i="5"/>
  <c r="AI326" i="5"/>
  <c r="AP326" i="5"/>
  <c r="AH327" i="5"/>
  <c r="AY326" i="5"/>
  <c r="BH326" i="5"/>
  <c r="AZ327" i="5"/>
  <c r="AT195" i="5"/>
  <c r="AT257" i="5"/>
  <c r="AS195" i="5"/>
  <c r="AQ196" i="5"/>
  <c r="AU258" i="5"/>
  <c r="AN258" i="5"/>
  <c r="AR195" i="5"/>
  <c r="AR257" i="5"/>
  <c r="AQ258" i="5"/>
  <c r="AP195" i="5"/>
  <c r="AZ134" i="5"/>
  <c r="BK133" i="5"/>
  <c r="AP257" i="5"/>
  <c r="BD134" i="5"/>
  <c r="BM135" i="5" s="1"/>
  <c r="BA133" i="5"/>
  <c r="AO257" i="5"/>
  <c r="AS257" i="5"/>
  <c r="AU196" i="5"/>
  <c r="AN196" i="5"/>
  <c r="AY133" i="5"/>
  <c r="AO195" i="5"/>
  <c r="BQ134" i="5"/>
  <c r="H194" i="5"/>
  <c r="H324" i="5" s="1"/>
  <c r="F194" i="5"/>
  <c r="F324" i="5" s="1"/>
  <c r="B324" i="5"/>
  <c r="J323" i="5"/>
  <c r="C194" i="5"/>
  <c r="C324" i="5" s="1"/>
  <c r="S131" i="5"/>
  <c r="AB132" i="5" s="1"/>
  <c r="AK133" i="5" s="1"/>
  <c r="S325" i="5"/>
  <c r="AB326" i="5" s="1"/>
  <c r="R131" i="5"/>
  <c r="AA132" i="5" s="1"/>
  <c r="AJ133" i="5" s="1"/>
  <c r="R325" i="5"/>
  <c r="AA326" i="5" s="1"/>
  <c r="M132" i="5"/>
  <c r="V133" i="5" s="1"/>
  <c r="AE134" i="5" s="1"/>
  <c r="M326" i="5"/>
  <c r="V327" i="5" s="1"/>
  <c r="N131" i="5"/>
  <c r="W132" i="5" s="1"/>
  <c r="AF133" i="5" s="1"/>
  <c r="N325" i="5"/>
  <c r="W326" i="5" s="1"/>
  <c r="P132" i="5"/>
  <c r="Y133" i="5" s="1"/>
  <c r="AH134" i="5" s="1"/>
  <c r="P326" i="5"/>
  <c r="Y327" i="5" s="1"/>
  <c r="O131" i="5"/>
  <c r="X132" i="5" s="1"/>
  <c r="AG133" i="5" s="1"/>
  <c r="O325" i="5"/>
  <c r="X326" i="5" s="1"/>
  <c r="T132" i="5"/>
  <c r="AC133" i="5" s="1"/>
  <c r="AL134" i="5" s="1"/>
  <c r="T326" i="5"/>
  <c r="AC327" i="5" s="1"/>
  <c r="Q131" i="5"/>
  <c r="Z132" i="5" s="1"/>
  <c r="AI133" i="5" s="1"/>
  <c r="Q325" i="5"/>
  <c r="Z326" i="5" s="1"/>
  <c r="I195" i="5"/>
  <c r="I325" i="5" s="1"/>
  <c r="E194" i="5"/>
  <c r="E324" i="5" s="1"/>
  <c r="B195" i="5"/>
  <c r="G194" i="5"/>
  <c r="G324" i="5" s="1"/>
  <c r="H259" i="5"/>
  <c r="F259" i="5"/>
  <c r="C130" i="5"/>
  <c r="F130" i="5"/>
  <c r="E130" i="5"/>
  <c r="J129" i="5"/>
  <c r="J258" i="5"/>
  <c r="G130" i="5"/>
  <c r="E259" i="5"/>
  <c r="D130" i="5"/>
  <c r="I130" i="5"/>
  <c r="J193" i="5"/>
  <c r="I259" i="5"/>
  <c r="C259" i="5"/>
  <c r="H130" i="5"/>
  <c r="B259" i="5"/>
  <c r="G259" i="5"/>
  <c r="D259" i="5"/>
  <c r="B130" i="5"/>
  <c r="BS134" i="5" l="1"/>
  <c r="BJ134" i="5"/>
  <c r="BB134" i="5"/>
  <c r="AW328" i="5"/>
  <c r="BG134" i="5"/>
  <c r="BP135" i="5" s="1"/>
  <c r="BR135" i="5"/>
  <c r="BF328" i="5"/>
  <c r="AT327" i="5"/>
  <c r="AU328" i="5"/>
  <c r="BF135" i="5"/>
  <c r="BK134" i="5"/>
  <c r="BK135" i="5" s="1"/>
  <c r="BK327" i="5"/>
  <c r="BO135" i="5"/>
  <c r="BC327" i="5"/>
  <c r="BL327" i="5"/>
  <c r="BM328" i="5"/>
  <c r="AW135" i="5"/>
  <c r="AQ328" i="5"/>
  <c r="AZ328" i="5"/>
  <c r="AY327" i="5"/>
  <c r="BC134" i="5"/>
  <c r="BL135" i="5" s="1"/>
  <c r="AS327" i="5"/>
  <c r="BA327" i="5"/>
  <c r="BH327" i="5"/>
  <c r="AZ135" i="5"/>
  <c r="BU135" i="5"/>
  <c r="AG327" i="5"/>
  <c r="AE328" i="5"/>
  <c r="AF327" i="5"/>
  <c r="AR327" i="5"/>
  <c r="BD328" i="5"/>
  <c r="BJ327" i="5"/>
  <c r="AN328" i="5"/>
  <c r="AJ327" i="5"/>
  <c r="AO327" i="5"/>
  <c r="AX327" i="5"/>
  <c r="BB327" i="5"/>
  <c r="AY134" i="5"/>
  <c r="AH328" i="5"/>
  <c r="AL328" i="5"/>
  <c r="BI328" i="5"/>
  <c r="AI327" i="5"/>
  <c r="AK327" i="5"/>
  <c r="AP327" i="5"/>
  <c r="AP196" i="5"/>
  <c r="BT134" i="5"/>
  <c r="BH134" i="5"/>
  <c r="BI135" i="5"/>
  <c r="AO196" i="5"/>
  <c r="AO258" i="5"/>
  <c r="AR258" i="5"/>
  <c r="AQ197" i="5"/>
  <c r="BV136" i="5"/>
  <c r="AX134" i="5"/>
  <c r="BS135" i="5"/>
  <c r="BA134" i="5"/>
  <c r="AT258" i="5"/>
  <c r="AQ259" i="5"/>
  <c r="AN259" i="5"/>
  <c r="AU197" i="5"/>
  <c r="BD135" i="5"/>
  <c r="BM136" i="5" s="1"/>
  <c r="AT196" i="5"/>
  <c r="AN197" i="5"/>
  <c r="AP258" i="5"/>
  <c r="AR196" i="5"/>
  <c r="AU259" i="5"/>
  <c r="AS196" i="5"/>
  <c r="AS258" i="5"/>
  <c r="F195" i="5"/>
  <c r="F325" i="5" s="1"/>
  <c r="H196" i="5"/>
  <c r="H326" i="5" s="1"/>
  <c r="H195" i="5"/>
  <c r="H325" i="5" s="1"/>
  <c r="C196" i="5"/>
  <c r="C326" i="5" s="1"/>
  <c r="C195" i="5"/>
  <c r="C325" i="5" s="1"/>
  <c r="J324" i="5"/>
  <c r="B325" i="5"/>
  <c r="P133" i="5"/>
  <c r="Y134" i="5" s="1"/>
  <c r="AH135" i="5" s="1"/>
  <c r="P327" i="5"/>
  <c r="Y328" i="5" s="1"/>
  <c r="M133" i="5"/>
  <c r="V134" i="5" s="1"/>
  <c r="AE135" i="5" s="1"/>
  <c r="M327" i="5"/>
  <c r="V328" i="5" s="1"/>
  <c r="T133" i="5"/>
  <c r="AC134" i="5" s="1"/>
  <c r="AL135" i="5" s="1"/>
  <c r="T327" i="5"/>
  <c r="AC328" i="5" s="1"/>
  <c r="N132" i="5"/>
  <c r="W133" i="5" s="1"/>
  <c r="AF134" i="5" s="1"/>
  <c r="N326" i="5"/>
  <c r="W327" i="5" s="1"/>
  <c r="S132" i="5"/>
  <c r="AB133" i="5" s="1"/>
  <c r="AK134" i="5" s="1"/>
  <c r="S326" i="5"/>
  <c r="AB327" i="5" s="1"/>
  <c r="O132" i="5"/>
  <c r="X133" i="5" s="1"/>
  <c r="AG134" i="5" s="1"/>
  <c r="O326" i="5"/>
  <c r="X327" i="5" s="1"/>
  <c r="Q132" i="5"/>
  <c r="Z133" i="5" s="1"/>
  <c r="AI134" i="5" s="1"/>
  <c r="Q326" i="5"/>
  <c r="Z327" i="5" s="1"/>
  <c r="D195" i="5"/>
  <c r="D325" i="5" s="1"/>
  <c r="R132" i="5"/>
  <c r="AA133" i="5" s="1"/>
  <c r="AJ134" i="5" s="1"/>
  <c r="R326" i="5"/>
  <c r="AA327" i="5" s="1"/>
  <c r="I196" i="5"/>
  <c r="I326" i="5" s="1"/>
  <c r="E195" i="5"/>
  <c r="E325" i="5" s="1"/>
  <c r="B196" i="5"/>
  <c r="G195" i="5"/>
  <c r="G325" i="5" s="1"/>
  <c r="J130" i="5"/>
  <c r="J259" i="5"/>
  <c r="D260" i="5"/>
  <c r="J194" i="5"/>
  <c r="I131" i="5"/>
  <c r="D131" i="5"/>
  <c r="E131" i="5"/>
  <c r="B260" i="5"/>
  <c r="I260" i="5"/>
  <c r="E260" i="5"/>
  <c r="G131" i="5"/>
  <c r="C131" i="5"/>
  <c r="F260" i="5"/>
  <c r="H260" i="5"/>
  <c r="B131" i="5"/>
  <c r="G260" i="5"/>
  <c r="H131" i="5"/>
  <c r="C260" i="5"/>
  <c r="F131" i="5"/>
  <c r="BD329" i="5" l="1"/>
  <c r="BF329" i="5"/>
  <c r="BF136" i="5"/>
  <c r="AT328" i="5"/>
  <c r="AU329" i="5"/>
  <c r="BD330" i="5" s="1"/>
  <c r="BC328" i="5"/>
  <c r="BT135" i="5"/>
  <c r="BT136" i="5" s="1"/>
  <c r="BO136" i="5"/>
  <c r="BA328" i="5"/>
  <c r="BL328" i="5"/>
  <c r="BL329" i="5" s="1"/>
  <c r="AW136" i="5"/>
  <c r="BF137" i="5" s="1"/>
  <c r="BH135" i="5"/>
  <c r="AQ329" i="5"/>
  <c r="AZ329" i="5"/>
  <c r="BI329" i="5"/>
  <c r="AN329" i="5"/>
  <c r="BH328" i="5"/>
  <c r="BB328" i="5"/>
  <c r="AO328" i="5"/>
  <c r="BJ328" i="5"/>
  <c r="BU136" i="5"/>
  <c r="BM329" i="5"/>
  <c r="BM330" i="5" s="1"/>
  <c r="BA135" i="5"/>
  <c r="AR328" i="5"/>
  <c r="BQ135" i="5"/>
  <c r="AX135" i="5"/>
  <c r="AY135" i="5"/>
  <c r="AP197" i="5"/>
  <c r="BK328" i="5"/>
  <c r="AW329" i="5"/>
  <c r="AX328" i="5"/>
  <c r="BG328" i="5"/>
  <c r="AI328" i="5"/>
  <c r="AJ328" i="5"/>
  <c r="AE329" i="5"/>
  <c r="AL329" i="5"/>
  <c r="AK328" i="5"/>
  <c r="AH329" i="5"/>
  <c r="AS328" i="5"/>
  <c r="AP328" i="5"/>
  <c r="AF328" i="5"/>
  <c r="AG328" i="5"/>
  <c r="AY328" i="5"/>
  <c r="BV137" i="5"/>
  <c r="AT259" i="5"/>
  <c r="AQ260" i="5"/>
  <c r="AR259" i="5"/>
  <c r="BI136" i="5"/>
  <c r="BR136" i="5"/>
  <c r="AS197" i="5"/>
  <c r="AT197" i="5"/>
  <c r="AR197" i="5"/>
  <c r="AZ136" i="5"/>
  <c r="BD136" i="5"/>
  <c r="AQ198" i="5"/>
  <c r="BJ135" i="5"/>
  <c r="BC135" i="5"/>
  <c r="AU198" i="5"/>
  <c r="AO259" i="5"/>
  <c r="AS259" i="5"/>
  <c r="AN198" i="5"/>
  <c r="AO197" i="5"/>
  <c r="AU260" i="5"/>
  <c r="AP259" i="5"/>
  <c r="BG135" i="5"/>
  <c r="AN260" i="5"/>
  <c r="BB135" i="5"/>
  <c r="BK136" i="5" s="1"/>
  <c r="F196" i="5"/>
  <c r="F326" i="5" s="1"/>
  <c r="D196" i="5"/>
  <c r="D326" i="5" s="1"/>
  <c r="B326" i="5"/>
  <c r="J325" i="5"/>
  <c r="S133" i="5"/>
  <c r="AB134" i="5" s="1"/>
  <c r="AK135" i="5" s="1"/>
  <c r="S327" i="5"/>
  <c r="AB328" i="5" s="1"/>
  <c r="R133" i="5"/>
  <c r="AA134" i="5" s="1"/>
  <c r="AJ135" i="5" s="1"/>
  <c r="R327" i="5"/>
  <c r="AA328" i="5" s="1"/>
  <c r="M134" i="5"/>
  <c r="V135" i="5" s="1"/>
  <c r="AE136" i="5" s="1"/>
  <c r="M328" i="5"/>
  <c r="V329" i="5" s="1"/>
  <c r="N133" i="5"/>
  <c r="W134" i="5" s="1"/>
  <c r="AF135" i="5" s="1"/>
  <c r="N327" i="5"/>
  <c r="W328" i="5" s="1"/>
  <c r="P134" i="5"/>
  <c r="Y135" i="5" s="1"/>
  <c r="AH136" i="5" s="1"/>
  <c r="P328" i="5"/>
  <c r="Y329" i="5" s="1"/>
  <c r="Q133" i="5"/>
  <c r="Z134" i="5" s="1"/>
  <c r="AI135" i="5" s="1"/>
  <c r="Q327" i="5"/>
  <c r="Z328" i="5" s="1"/>
  <c r="T134" i="5"/>
  <c r="AC135" i="5" s="1"/>
  <c r="AL136" i="5" s="1"/>
  <c r="T328" i="5"/>
  <c r="AC329" i="5" s="1"/>
  <c r="O133" i="5"/>
  <c r="X134" i="5" s="1"/>
  <c r="AG135" i="5" s="1"/>
  <c r="O327" i="5"/>
  <c r="X328" i="5" s="1"/>
  <c r="C197" i="5"/>
  <c r="C327" i="5" s="1"/>
  <c r="I197" i="5"/>
  <c r="I327" i="5" s="1"/>
  <c r="D197" i="5"/>
  <c r="D327" i="5" s="1"/>
  <c r="E196" i="5"/>
  <c r="E326" i="5" s="1"/>
  <c r="B197" i="5"/>
  <c r="G196" i="5"/>
  <c r="G326" i="5" s="1"/>
  <c r="J131" i="5"/>
  <c r="J260" i="5"/>
  <c r="B132" i="5"/>
  <c r="H261" i="5"/>
  <c r="F261" i="5"/>
  <c r="C132" i="5"/>
  <c r="B261" i="5"/>
  <c r="H132" i="5"/>
  <c r="G132" i="5"/>
  <c r="D132" i="5"/>
  <c r="I132" i="5"/>
  <c r="F132" i="5"/>
  <c r="C261" i="5"/>
  <c r="E132" i="5"/>
  <c r="G261" i="5"/>
  <c r="E261" i="5"/>
  <c r="I261" i="5"/>
  <c r="J195" i="5"/>
  <c r="D261" i="5"/>
  <c r="BC329" i="5" l="1"/>
  <c r="BO137" i="5"/>
  <c r="AW137" i="5"/>
  <c r="BF138" i="5" s="1"/>
  <c r="BH136" i="5"/>
  <c r="AR329" i="5"/>
  <c r="AN330" i="5"/>
  <c r="BA329" i="5"/>
  <c r="BJ329" i="5"/>
  <c r="AP198" i="5"/>
  <c r="AQ330" i="5"/>
  <c r="BQ136" i="5"/>
  <c r="BR137" i="5"/>
  <c r="AX329" i="5"/>
  <c r="AZ330" i="5"/>
  <c r="BI330" i="5"/>
  <c r="BB329" i="5"/>
  <c r="BK329" i="5"/>
  <c r="BJ136" i="5"/>
  <c r="AO329" i="5"/>
  <c r="BA136" i="5"/>
  <c r="BL330" i="5"/>
  <c r="BM331" i="5"/>
  <c r="BG329" i="5"/>
  <c r="AP260" i="5"/>
  <c r="AZ137" i="5"/>
  <c r="BO138" i="5"/>
  <c r="AL330" i="5"/>
  <c r="AK329" i="5"/>
  <c r="AE330" i="5"/>
  <c r="AY329" i="5"/>
  <c r="BH329" i="5"/>
  <c r="AT329" i="5"/>
  <c r="BC330" i="5" s="1"/>
  <c r="AJ329" i="5"/>
  <c r="AG329" i="5"/>
  <c r="AF329" i="5"/>
  <c r="AU330" i="5"/>
  <c r="AW330" i="5"/>
  <c r="BF330" i="5"/>
  <c r="AP329" i="5"/>
  <c r="AH330" i="5"/>
  <c r="AI329" i="5"/>
  <c r="AR330" i="5" s="1"/>
  <c r="AS329" i="5"/>
  <c r="BT137" i="5"/>
  <c r="BD137" i="5"/>
  <c r="AY136" i="5"/>
  <c r="BB136" i="5"/>
  <c r="BK137" i="5" s="1"/>
  <c r="BC136" i="5"/>
  <c r="BL136" i="5"/>
  <c r="AU199" i="5"/>
  <c r="AT198" i="5"/>
  <c r="AT260" i="5"/>
  <c r="AS198" i="5"/>
  <c r="BG136" i="5"/>
  <c r="BP136" i="5"/>
  <c r="AR198" i="5"/>
  <c r="BI137" i="5"/>
  <c r="AN261" i="5"/>
  <c r="AR260" i="5"/>
  <c r="AO198" i="5"/>
  <c r="AN199" i="5"/>
  <c r="AO260" i="5"/>
  <c r="AU261" i="5"/>
  <c r="BM137" i="5"/>
  <c r="AQ261" i="5"/>
  <c r="AX136" i="5"/>
  <c r="AS260" i="5"/>
  <c r="AQ199" i="5"/>
  <c r="BS136" i="5"/>
  <c r="F197" i="5"/>
  <c r="F327" i="5" s="1"/>
  <c r="H198" i="5"/>
  <c r="H328" i="5" s="1"/>
  <c r="H197" i="5"/>
  <c r="H327" i="5" s="1"/>
  <c r="J326" i="5"/>
  <c r="B327" i="5"/>
  <c r="R134" i="5"/>
  <c r="AA135" i="5" s="1"/>
  <c r="AJ136" i="5" s="1"/>
  <c r="R328" i="5"/>
  <c r="AA329" i="5" s="1"/>
  <c r="P135" i="5"/>
  <c r="Y136" i="5" s="1"/>
  <c r="AH137" i="5" s="1"/>
  <c r="P329" i="5"/>
  <c r="Y330" i="5" s="1"/>
  <c r="S134" i="5"/>
  <c r="AB135" i="5" s="1"/>
  <c r="AK136" i="5" s="1"/>
  <c r="S328" i="5"/>
  <c r="AB329" i="5" s="1"/>
  <c r="N134" i="5"/>
  <c r="W135" i="5" s="1"/>
  <c r="AF136" i="5" s="1"/>
  <c r="N328" i="5"/>
  <c r="W329" i="5" s="1"/>
  <c r="M135" i="5"/>
  <c r="V136" i="5" s="1"/>
  <c r="AE137" i="5" s="1"/>
  <c r="M329" i="5"/>
  <c r="V330" i="5" s="1"/>
  <c r="Q134" i="5"/>
  <c r="Z135" i="5" s="1"/>
  <c r="AI136" i="5" s="1"/>
  <c r="Q328" i="5"/>
  <c r="Z329" i="5" s="1"/>
  <c r="O134" i="5"/>
  <c r="X135" i="5" s="1"/>
  <c r="AG136" i="5" s="1"/>
  <c r="O328" i="5"/>
  <c r="X329" i="5" s="1"/>
  <c r="T135" i="5"/>
  <c r="AC136" i="5" s="1"/>
  <c r="AL137" i="5" s="1"/>
  <c r="T329" i="5"/>
  <c r="AC330" i="5" s="1"/>
  <c r="C198" i="5"/>
  <c r="C328" i="5" s="1"/>
  <c r="E197" i="5"/>
  <c r="E327" i="5" s="1"/>
  <c r="D198" i="5"/>
  <c r="D328" i="5" s="1"/>
  <c r="I198" i="5"/>
  <c r="I328" i="5" s="1"/>
  <c r="G197" i="5"/>
  <c r="G327" i="5" s="1"/>
  <c r="B198" i="5"/>
  <c r="G262" i="5"/>
  <c r="F133" i="5"/>
  <c r="D133" i="5"/>
  <c r="B262" i="5"/>
  <c r="F262" i="5"/>
  <c r="E133" i="5"/>
  <c r="J196" i="5"/>
  <c r="D262" i="5"/>
  <c r="I262" i="5"/>
  <c r="I133" i="5"/>
  <c r="C133" i="5"/>
  <c r="J132" i="5"/>
  <c r="E262" i="5"/>
  <c r="C262" i="5"/>
  <c r="G133" i="5"/>
  <c r="H133" i="5"/>
  <c r="J261" i="5"/>
  <c r="H262" i="5"/>
  <c r="B133" i="5"/>
  <c r="AW138" i="5" l="1"/>
  <c r="BQ137" i="5"/>
  <c r="AW331" i="5"/>
  <c r="AN331" i="5"/>
  <c r="BS137" i="5"/>
  <c r="BK330" i="5"/>
  <c r="BA330" i="5"/>
  <c r="BA331" i="5" s="1"/>
  <c r="AZ331" i="5"/>
  <c r="AQ331" i="5"/>
  <c r="BJ330" i="5"/>
  <c r="BA137" i="5"/>
  <c r="BB330" i="5"/>
  <c r="BG330" i="5"/>
  <c r="AX330" i="5"/>
  <c r="BI331" i="5"/>
  <c r="BJ137" i="5"/>
  <c r="BO139" i="5"/>
  <c r="AZ138" i="5"/>
  <c r="BI138" i="5"/>
  <c r="AU331" i="5"/>
  <c r="AY137" i="5"/>
  <c r="AT330" i="5"/>
  <c r="BC331" i="5" s="1"/>
  <c r="BF331" i="5"/>
  <c r="BF332" i="5" s="1"/>
  <c r="BD138" i="5"/>
  <c r="AY330" i="5"/>
  <c r="AF330" i="5"/>
  <c r="AE331" i="5"/>
  <c r="BD331" i="5"/>
  <c r="AL331" i="5"/>
  <c r="AI330" i="5"/>
  <c r="AR331" i="5" s="1"/>
  <c r="AK330" i="5"/>
  <c r="BH137" i="5"/>
  <c r="AH331" i="5"/>
  <c r="BH330" i="5"/>
  <c r="AO330" i="5"/>
  <c r="AS330" i="5"/>
  <c r="AP330" i="5"/>
  <c r="AJ330" i="5"/>
  <c r="BL331" i="5"/>
  <c r="BB137" i="5"/>
  <c r="AG330" i="5"/>
  <c r="BT138" i="5"/>
  <c r="AU200" i="5"/>
  <c r="AX137" i="5"/>
  <c r="BG137" i="5"/>
  <c r="AR199" i="5"/>
  <c r="BP137" i="5"/>
  <c r="AS261" i="5"/>
  <c r="AS199" i="5"/>
  <c r="AO199" i="5"/>
  <c r="AT199" i="5"/>
  <c r="AP199" i="5"/>
  <c r="BL137" i="5"/>
  <c r="BU137" i="5"/>
  <c r="BM138" i="5"/>
  <c r="BV138" i="5"/>
  <c r="AU262" i="5"/>
  <c r="AR261" i="5"/>
  <c r="AT261" i="5"/>
  <c r="BC137" i="5"/>
  <c r="BF139" i="5"/>
  <c r="AN262" i="5"/>
  <c r="AQ262" i="5"/>
  <c r="BR138" i="5"/>
  <c r="AO261" i="5"/>
  <c r="AP261" i="5"/>
  <c r="AQ200" i="5"/>
  <c r="AN200" i="5"/>
  <c r="F198" i="5"/>
  <c r="F328" i="5" s="1"/>
  <c r="F199" i="5"/>
  <c r="F329" i="5" s="1"/>
  <c r="B328" i="5"/>
  <c r="J327" i="5"/>
  <c r="P136" i="5"/>
  <c r="Y137" i="5" s="1"/>
  <c r="AH138" i="5" s="1"/>
  <c r="P330" i="5"/>
  <c r="Y331" i="5" s="1"/>
  <c r="S135" i="5"/>
  <c r="AB136" i="5" s="1"/>
  <c r="AK137" i="5" s="1"/>
  <c r="S329" i="5"/>
  <c r="AB330" i="5" s="1"/>
  <c r="O135" i="5"/>
  <c r="X136" i="5" s="1"/>
  <c r="AG137" i="5" s="1"/>
  <c r="O329" i="5"/>
  <c r="X330" i="5" s="1"/>
  <c r="R135" i="5"/>
  <c r="AA136" i="5" s="1"/>
  <c r="AJ137" i="5" s="1"/>
  <c r="R329" i="5"/>
  <c r="AA330" i="5" s="1"/>
  <c r="M136" i="5"/>
  <c r="V137" i="5" s="1"/>
  <c r="AE138" i="5" s="1"/>
  <c r="M330" i="5"/>
  <c r="V331" i="5" s="1"/>
  <c r="T136" i="5"/>
  <c r="AC137" i="5" s="1"/>
  <c r="AL138" i="5" s="1"/>
  <c r="T330" i="5"/>
  <c r="AC331" i="5" s="1"/>
  <c r="Q135" i="5"/>
  <c r="Z136" i="5" s="1"/>
  <c r="AI137" i="5" s="1"/>
  <c r="Q329" i="5"/>
  <c r="Z330" i="5" s="1"/>
  <c r="N135" i="5"/>
  <c r="W136" i="5" s="1"/>
  <c r="AF137" i="5" s="1"/>
  <c r="N329" i="5"/>
  <c r="W330" i="5" s="1"/>
  <c r="D199" i="5"/>
  <c r="D329" i="5" s="1"/>
  <c r="E198" i="5"/>
  <c r="E328" i="5" s="1"/>
  <c r="I199" i="5"/>
  <c r="I329" i="5" s="1"/>
  <c r="C199" i="5"/>
  <c r="C329" i="5" s="1"/>
  <c r="G198" i="5"/>
  <c r="G328" i="5" s="1"/>
  <c r="B199" i="5"/>
  <c r="G263" i="5"/>
  <c r="J133" i="5"/>
  <c r="C134" i="5"/>
  <c r="F134" i="5"/>
  <c r="B134" i="5"/>
  <c r="H134" i="5"/>
  <c r="H263" i="5"/>
  <c r="G134" i="5"/>
  <c r="C263" i="5"/>
  <c r="I134" i="5"/>
  <c r="I263" i="5"/>
  <c r="B263" i="5"/>
  <c r="D263" i="5"/>
  <c r="J262" i="5"/>
  <c r="J197" i="5"/>
  <c r="E263" i="5"/>
  <c r="E134" i="5"/>
  <c r="F263" i="5"/>
  <c r="D134" i="5"/>
  <c r="BM139" i="5" l="1"/>
  <c r="AZ332" i="5"/>
  <c r="BI332" i="5"/>
  <c r="AW332" i="5"/>
  <c r="BF333" i="5" s="1"/>
  <c r="AQ332" i="5"/>
  <c r="BO140" i="5"/>
  <c r="BS138" i="5"/>
  <c r="BK331" i="5"/>
  <c r="BJ331" i="5"/>
  <c r="BJ332" i="5" s="1"/>
  <c r="BA138" i="5"/>
  <c r="BR139" i="5"/>
  <c r="BG331" i="5"/>
  <c r="BI139" i="5"/>
  <c r="BJ138" i="5"/>
  <c r="BH138" i="5"/>
  <c r="BH331" i="5"/>
  <c r="BD139" i="5"/>
  <c r="BM140" i="5" s="1"/>
  <c r="BL332" i="5"/>
  <c r="AO331" i="5"/>
  <c r="BB138" i="5"/>
  <c r="BK138" i="5"/>
  <c r="BT139" i="5" s="1"/>
  <c r="BG138" i="5"/>
  <c r="AS331" i="5"/>
  <c r="AP331" i="5"/>
  <c r="BP138" i="5"/>
  <c r="AY331" i="5"/>
  <c r="AL332" i="5"/>
  <c r="AX331" i="5"/>
  <c r="AK331" i="5"/>
  <c r="AE332" i="5"/>
  <c r="BB331" i="5"/>
  <c r="AH332" i="5"/>
  <c r="AG331" i="5"/>
  <c r="BA332" i="5"/>
  <c r="BD332" i="5"/>
  <c r="BM332" i="5"/>
  <c r="AN332" i="5"/>
  <c r="AI331" i="5"/>
  <c r="AF331" i="5"/>
  <c r="AU332" i="5"/>
  <c r="AT331" i="5"/>
  <c r="AX138" i="5"/>
  <c r="BQ138" i="5"/>
  <c r="AJ331" i="5"/>
  <c r="BC138" i="5"/>
  <c r="BV139" i="5"/>
  <c r="BV140" i="5" s="1"/>
  <c r="BU138" i="5"/>
  <c r="AR200" i="5"/>
  <c r="BL138" i="5"/>
  <c r="AU201" i="5"/>
  <c r="AT200" i="5"/>
  <c r="AQ263" i="5"/>
  <c r="AP200" i="5"/>
  <c r="AQ201" i="5"/>
  <c r="AO200" i="5"/>
  <c r="AN263" i="5"/>
  <c r="AP262" i="5"/>
  <c r="AY138" i="5"/>
  <c r="AW139" i="5"/>
  <c r="AS200" i="5"/>
  <c r="AN201" i="5"/>
  <c r="AO262" i="5"/>
  <c r="AZ139" i="5"/>
  <c r="BS139" i="5"/>
  <c r="AT262" i="5"/>
  <c r="AU263" i="5"/>
  <c r="AS262" i="5"/>
  <c r="AR262" i="5"/>
  <c r="B329" i="5"/>
  <c r="J328" i="5"/>
  <c r="H199" i="5"/>
  <c r="H329" i="5" s="1"/>
  <c r="R136" i="5"/>
  <c r="AA137" i="5" s="1"/>
  <c r="AJ138" i="5" s="1"/>
  <c r="R330" i="5"/>
  <c r="AA331" i="5" s="1"/>
  <c r="Q136" i="5"/>
  <c r="Z137" i="5" s="1"/>
  <c r="AI138" i="5" s="1"/>
  <c r="Q330" i="5"/>
  <c r="Z331" i="5" s="1"/>
  <c r="O136" i="5"/>
  <c r="X137" i="5" s="1"/>
  <c r="AG138" i="5" s="1"/>
  <c r="O330" i="5"/>
  <c r="X331" i="5" s="1"/>
  <c r="P137" i="5"/>
  <c r="Y138" i="5" s="1"/>
  <c r="AH139" i="5" s="1"/>
  <c r="P331" i="5"/>
  <c r="Y332" i="5" s="1"/>
  <c r="N136" i="5"/>
  <c r="W137" i="5" s="1"/>
  <c r="AF138" i="5" s="1"/>
  <c r="N330" i="5"/>
  <c r="W331" i="5" s="1"/>
  <c r="T137" i="5"/>
  <c r="AC138" i="5" s="1"/>
  <c r="AL139" i="5" s="1"/>
  <c r="T331" i="5"/>
  <c r="AC332" i="5" s="1"/>
  <c r="S136" i="5"/>
  <c r="AB137" i="5" s="1"/>
  <c r="AK138" i="5" s="1"/>
  <c r="S330" i="5"/>
  <c r="AB331" i="5" s="1"/>
  <c r="M137" i="5"/>
  <c r="V138" i="5" s="1"/>
  <c r="AE139" i="5" s="1"/>
  <c r="M331" i="5"/>
  <c r="V332" i="5" s="1"/>
  <c r="H200" i="5"/>
  <c r="H330" i="5" s="1"/>
  <c r="E199" i="5"/>
  <c r="E329" i="5" s="1"/>
  <c r="C200" i="5"/>
  <c r="C330" i="5" s="1"/>
  <c r="I200" i="5"/>
  <c r="I330" i="5" s="1"/>
  <c r="G199" i="5"/>
  <c r="G329" i="5" s="1"/>
  <c r="B200" i="5"/>
  <c r="G264" i="5"/>
  <c r="J263" i="5"/>
  <c r="J198" i="5"/>
  <c r="J134" i="5"/>
  <c r="H264" i="5"/>
  <c r="B264" i="5"/>
  <c r="C264" i="5"/>
  <c r="G135" i="5"/>
  <c r="B135" i="5"/>
  <c r="F135" i="5"/>
  <c r="D135" i="5"/>
  <c r="D264" i="5"/>
  <c r="I135" i="5"/>
  <c r="C135" i="5"/>
  <c r="E135" i="5"/>
  <c r="E264" i="5"/>
  <c r="I264" i="5"/>
  <c r="H135" i="5"/>
  <c r="F264" i="5"/>
  <c r="AZ333" i="5" l="1"/>
  <c r="BI333" i="5"/>
  <c r="AQ333" i="5"/>
  <c r="BJ139" i="5"/>
  <c r="BS140" i="5" s="1"/>
  <c r="BR140" i="5"/>
  <c r="BQ139" i="5"/>
  <c r="AU333" i="5"/>
  <c r="AP332" i="5"/>
  <c r="BG139" i="5"/>
  <c r="AY332" i="5"/>
  <c r="AS332" i="5"/>
  <c r="AN333" i="5"/>
  <c r="BB332" i="5"/>
  <c r="BP139" i="5"/>
  <c r="BV141" i="5"/>
  <c r="BM333" i="5"/>
  <c r="BH332" i="5"/>
  <c r="BL139" i="5"/>
  <c r="BK139" i="5"/>
  <c r="BT140" i="5" s="1"/>
  <c r="AR201" i="5"/>
  <c r="AX139" i="5"/>
  <c r="AW140" i="5"/>
  <c r="AW333" i="5"/>
  <c r="BD333" i="5"/>
  <c r="AF332" i="5"/>
  <c r="AX332" i="5"/>
  <c r="BG332" i="5"/>
  <c r="AO332" i="5"/>
  <c r="AI332" i="5"/>
  <c r="BJ333" i="5"/>
  <c r="BC139" i="5"/>
  <c r="AH333" i="5"/>
  <c r="AK332" i="5"/>
  <c r="AZ334" i="5"/>
  <c r="BI334" i="5"/>
  <c r="AL333" i="5"/>
  <c r="AJ332" i="5"/>
  <c r="AG332" i="5"/>
  <c r="AE333" i="5"/>
  <c r="AR332" i="5"/>
  <c r="BA333" i="5" s="1"/>
  <c r="BK332" i="5"/>
  <c r="AT332" i="5"/>
  <c r="BC332" i="5"/>
  <c r="BU139" i="5"/>
  <c r="AP263" i="5"/>
  <c r="AY139" i="5"/>
  <c r="BH139" i="5"/>
  <c r="AS201" i="5"/>
  <c r="AQ264" i="5"/>
  <c r="AR263" i="5"/>
  <c r="AN264" i="5"/>
  <c r="AS263" i="5"/>
  <c r="AN202" i="5"/>
  <c r="AQ202" i="5"/>
  <c r="AU202" i="5"/>
  <c r="BB139" i="5"/>
  <c r="AU264" i="5"/>
  <c r="AZ140" i="5"/>
  <c r="BI140" i="5"/>
  <c r="BA139" i="5"/>
  <c r="AO201" i="5"/>
  <c r="AT201" i="5"/>
  <c r="AT263" i="5"/>
  <c r="AO263" i="5"/>
  <c r="BD140" i="5"/>
  <c r="BM141" i="5" s="1"/>
  <c r="BF140" i="5"/>
  <c r="AP201" i="5"/>
  <c r="J329" i="5"/>
  <c r="B330" i="5"/>
  <c r="P138" i="5"/>
  <c r="Y139" i="5" s="1"/>
  <c r="AH140" i="5" s="1"/>
  <c r="P332" i="5"/>
  <c r="Y333" i="5" s="1"/>
  <c r="O137" i="5"/>
  <c r="X138" i="5" s="1"/>
  <c r="AG139" i="5" s="1"/>
  <c r="O331" i="5"/>
  <c r="X332" i="5" s="1"/>
  <c r="F200" i="5"/>
  <c r="F330" i="5" s="1"/>
  <c r="M138" i="5"/>
  <c r="V139" i="5" s="1"/>
  <c r="AE140" i="5" s="1"/>
  <c r="M332" i="5"/>
  <c r="V333" i="5" s="1"/>
  <c r="D200" i="5"/>
  <c r="D330" i="5" s="1"/>
  <c r="R137" i="5"/>
  <c r="AA138" i="5" s="1"/>
  <c r="AJ139" i="5" s="1"/>
  <c r="R331" i="5"/>
  <c r="AA332" i="5" s="1"/>
  <c r="T138" i="5"/>
  <c r="AC139" i="5" s="1"/>
  <c r="AL140" i="5" s="1"/>
  <c r="T332" i="5"/>
  <c r="AC333" i="5" s="1"/>
  <c r="S137" i="5"/>
  <c r="AB138" i="5" s="1"/>
  <c r="AK139" i="5" s="1"/>
  <c r="S331" i="5"/>
  <c r="AB332" i="5" s="1"/>
  <c r="N137" i="5"/>
  <c r="W138" i="5" s="1"/>
  <c r="AF139" i="5" s="1"/>
  <c r="N331" i="5"/>
  <c r="W332" i="5" s="1"/>
  <c r="Q137" i="5"/>
  <c r="Z138" i="5" s="1"/>
  <c r="AI139" i="5" s="1"/>
  <c r="Q331" i="5"/>
  <c r="Z332" i="5" s="1"/>
  <c r="C201" i="5"/>
  <c r="C331" i="5" s="1"/>
  <c r="E200" i="5"/>
  <c r="E330" i="5" s="1"/>
  <c r="I201" i="5"/>
  <c r="I331" i="5" s="1"/>
  <c r="B201" i="5"/>
  <c r="G200" i="5"/>
  <c r="G330" i="5" s="1"/>
  <c r="I265" i="5"/>
  <c r="I136" i="5"/>
  <c r="D136" i="5"/>
  <c r="B136" i="5"/>
  <c r="C265" i="5"/>
  <c r="C136" i="5"/>
  <c r="J135" i="5"/>
  <c r="B265" i="5"/>
  <c r="J264" i="5"/>
  <c r="D265" i="5"/>
  <c r="H265" i="5"/>
  <c r="J199" i="5"/>
  <c r="H136" i="5"/>
  <c r="F265" i="5"/>
  <c r="E265" i="5"/>
  <c r="G265" i="5"/>
  <c r="E136" i="5"/>
  <c r="F136" i="5"/>
  <c r="G136" i="5"/>
  <c r="AN334" i="5" l="1"/>
  <c r="AU334" i="5"/>
  <c r="BD334" i="5"/>
  <c r="BV142" i="5"/>
  <c r="AX140" i="5"/>
  <c r="BU140" i="5"/>
  <c r="AY333" i="5"/>
  <c r="BG140" i="5"/>
  <c r="BP140" i="5"/>
  <c r="BG333" i="5"/>
  <c r="BH333" i="5"/>
  <c r="BH334" i="5" s="1"/>
  <c r="BK333" i="5"/>
  <c r="BL140" i="5"/>
  <c r="BB333" i="5"/>
  <c r="BA140" i="5"/>
  <c r="AO333" i="5"/>
  <c r="BM334" i="5"/>
  <c r="BI335" i="5"/>
  <c r="AW141" i="5"/>
  <c r="BC140" i="5"/>
  <c r="AZ141" i="5"/>
  <c r="AY140" i="5"/>
  <c r="BJ334" i="5"/>
  <c r="AG333" i="5"/>
  <c r="AL334" i="5"/>
  <c r="AH334" i="5"/>
  <c r="AK333" i="5"/>
  <c r="AI333" i="5"/>
  <c r="AX333" i="5"/>
  <c r="AW334" i="5"/>
  <c r="AW335" i="5" s="1"/>
  <c r="BF334" i="5"/>
  <c r="AJ333" i="5"/>
  <c r="AF333" i="5"/>
  <c r="AP333" i="5"/>
  <c r="BD335" i="5"/>
  <c r="AR333" i="5"/>
  <c r="AR334" i="5" s="1"/>
  <c r="AQ334" i="5"/>
  <c r="BC333" i="5"/>
  <c r="BL333" i="5"/>
  <c r="AS333" i="5"/>
  <c r="AT333" i="5"/>
  <c r="AE334" i="5"/>
  <c r="AN335" i="5" s="1"/>
  <c r="BI141" i="5"/>
  <c r="BR141" i="5"/>
  <c r="AQ203" i="5"/>
  <c r="AO202" i="5"/>
  <c r="AU203" i="5"/>
  <c r="AQ265" i="5"/>
  <c r="BB140" i="5"/>
  <c r="BK140" i="5"/>
  <c r="AS202" i="5"/>
  <c r="BD141" i="5"/>
  <c r="BM142" i="5" s="1"/>
  <c r="AU265" i="5"/>
  <c r="AO264" i="5"/>
  <c r="AN203" i="5"/>
  <c r="AP202" i="5"/>
  <c r="BJ140" i="5"/>
  <c r="AS264" i="5"/>
  <c r="AR202" i="5"/>
  <c r="AT264" i="5"/>
  <c r="AN265" i="5"/>
  <c r="AP264" i="5"/>
  <c r="AR264" i="5"/>
  <c r="BH140" i="5"/>
  <c r="BQ140" i="5"/>
  <c r="BF141" i="5"/>
  <c r="BO141" i="5"/>
  <c r="AT202" i="5"/>
  <c r="G201" i="5"/>
  <c r="G331" i="5" s="1"/>
  <c r="D201" i="5"/>
  <c r="D331" i="5" s="1"/>
  <c r="B331" i="5"/>
  <c r="J330" i="5"/>
  <c r="Q138" i="5"/>
  <c r="Z139" i="5" s="1"/>
  <c r="AI140" i="5" s="1"/>
  <c r="Q332" i="5"/>
  <c r="Z333" i="5" s="1"/>
  <c r="H201" i="5"/>
  <c r="H331" i="5" s="1"/>
  <c r="T139" i="5"/>
  <c r="AC140" i="5" s="1"/>
  <c r="AL141" i="5" s="1"/>
  <c r="T333" i="5"/>
  <c r="AC334" i="5" s="1"/>
  <c r="N138" i="5"/>
  <c r="W139" i="5" s="1"/>
  <c r="AF140" i="5" s="1"/>
  <c r="N332" i="5"/>
  <c r="W333" i="5" s="1"/>
  <c r="P139" i="5"/>
  <c r="Y140" i="5" s="1"/>
  <c r="AH141" i="5" s="1"/>
  <c r="P333" i="5"/>
  <c r="Y334" i="5" s="1"/>
  <c r="M139" i="5"/>
  <c r="V140" i="5" s="1"/>
  <c r="AE141" i="5" s="1"/>
  <c r="M333" i="5"/>
  <c r="V334" i="5" s="1"/>
  <c r="F201" i="5"/>
  <c r="F331" i="5" s="1"/>
  <c r="S138" i="5"/>
  <c r="AB139" i="5" s="1"/>
  <c r="AK140" i="5" s="1"/>
  <c r="S332" i="5"/>
  <c r="AB333" i="5" s="1"/>
  <c r="O138" i="5"/>
  <c r="X139" i="5" s="1"/>
  <c r="AG140" i="5" s="1"/>
  <c r="O332" i="5"/>
  <c r="X333" i="5" s="1"/>
  <c r="R138" i="5"/>
  <c r="AA139" i="5" s="1"/>
  <c r="AJ140" i="5" s="1"/>
  <c r="R332" i="5"/>
  <c r="AA333" i="5" s="1"/>
  <c r="I202" i="5"/>
  <c r="I332" i="5" s="1"/>
  <c r="C202" i="5"/>
  <c r="C332" i="5" s="1"/>
  <c r="D202" i="5"/>
  <c r="D332" i="5" s="1"/>
  <c r="E201" i="5"/>
  <c r="E331" i="5" s="1"/>
  <c r="B202" i="5"/>
  <c r="J200" i="5"/>
  <c r="E266" i="5"/>
  <c r="G137" i="5"/>
  <c r="H137" i="5"/>
  <c r="D266" i="5"/>
  <c r="J265" i="5"/>
  <c r="E137" i="5"/>
  <c r="G266" i="5"/>
  <c r="C137" i="5"/>
  <c r="D137" i="5"/>
  <c r="F266" i="5"/>
  <c r="F137" i="5"/>
  <c r="H266" i="5"/>
  <c r="B137" i="5"/>
  <c r="I266" i="5"/>
  <c r="B266" i="5"/>
  <c r="C266" i="5"/>
  <c r="J136" i="5"/>
  <c r="I137" i="5"/>
  <c r="BM335" i="5" l="1"/>
  <c r="BU141" i="5"/>
  <c r="BG141" i="5"/>
  <c r="BL141" i="5"/>
  <c r="BH141" i="5"/>
  <c r="BP141" i="5"/>
  <c r="BK334" i="5"/>
  <c r="BI142" i="5"/>
  <c r="BF142" i="5"/>
  <c r="BA141" i="5"/>
  <c r="AQ335" i="5"/>
  <c r="AY141" i="5"/>
  <c r="AP334" i="5"/>
  <c r="AX334" i="5"/>
  <c r="BG334" i="5"/>
  <c r="BF335" i="5"/>
  <c r="BF336" i="5" s="1"/>
  <c r="BL334" i="5"/>
  <c r="AZ142" i="5"/>
  <c r="BO142" i="5"/>
  <c r="BC141" i="5"/>
  <c r="BL142" i="5" s="1"/>
  <c r="BR142" i="5"/>
  <c r="AR203" i="5"/>
  <c r="AZ335" i="5"/>
  <c r="AF334" i="5"/>
  <c r="AY334" i="5"/>
  <c r="AY335" i="5" s="1"/>
  <c r="AJ334" i="5"/>
  <c r="AE335" i="5"/>
  <c r="AN336" i="5" s="1"/>
  <c r="AL335" i="5"/>
  <c r="AT334" i="5"/>
  <c r="AH335" i="5"/>
  <c r="BA334" i="5"/>
  <c r="AI334" i="5"/>
  <c r="AR335" i="5" s="1"/>
  <c r="BM336" i="5"/>
  <c r="AS334" i="5"/>
  <c r="AS335" i="5" s="1"/>
  <c r="BB334" i="5"/>
  <c r="AU335" i="5"/>
  <c r="AU336" i="5" s="1"/>
  <c r="AW336" i="5"/>
  <c r="AO334" i="5"/>
  <c r="AG334" i="5"/>
  <c r="AK334" i="5"/>
  <c r="BC334" i="5"/>
  <c r="BQ141" i="5"/>
  <c r="AS203" i="5"/>
  <c r="AS265" i="5"/>
  <c r="BV143" i="5"/>
  <c r="AP203" i="5"/>
  <c r="AU266" i="5"/>
  <c r="AN204" i="5"/>
  <c r="AO265" i="5"/>
  <c r="BK141" i="5"/>
  <c r="BT141" i="5"/>
  <c r="AU204" i="5"/>
  <c r="AX141" i="5"/>
  <c r="AQ266" i="5"/>
  <c r="BJ141" i="5"/>
  <c r="BS141" i="5"/>
  <c r="BB141" i="5"/>
  <c r="AQ204" i="5"/>
  <c r="AN266" i="5"/>
  <c r="AO203" i="5"/>
  <c r="AW142" i="5"/>
  <c r="BD142" i="5"/>
  <c r="BM143" i="5" s="1"/>
  <c r="AT203" i="5"/>
  <c r="AR265" i="5"/>
  <c r="AP265" i="5"/>
  <c r="AT265" i="5"/>
  <c r="G202" i="5"/>
  <c r="G332" i="5" s="1"/>
  <c r="J331" i="5"/>
  <c r="F202" i="5"/>
  <c r="F332" i="5" s="1"/>
  <c r="B332" i="5"/>
  <c r="H202" i="5"/>
  <c r="H332" i="5" s="1"/>
  <c r="P140" i="5"/>
  <c r="Y141" i="5" s="1"/>
  <c r="AH142" i="5" s="1"/>
  <c r="P334" i="5"/>
  <c r="Y335" i="5" s="1"/>
  <c r="T140" i="5"/>
  <c r="AC141" i="5" s="1"/>
  <c r="AL142" i="5" s="1"/>
  <c r="T334" i="5"/>
  <c r="AC335" i="5" s="1"/>
  <c r="R139" i="5"/>
  <c r="AA140" i="5" s="1"/>
  <c r="AJ141" i="5" s="1"/>
  <c r="R333" i="5"/>
  <c r="AA334" i="5" s="1"/>
  <c r="O139" i="5"/>
  <c r="X140" i="5" s="1"/>
  <c r="AG141" i="5" s="1"/>
  <c r="O333" i="5"/>
  <c r="X334" i="5" s="1"/>
  <c r="D203" i="5"/>
  <c r="D333" i="5" s="1"/>
  <c r="Q139" i="5"/>
  <c r="Z140" i="5" s="1"/>
  <c r="AI141" i="5" s="1"/>
  <c r="Q333" i="5"/>
  <c r="Z334" i="5" s="1"/>
  <c r="N139" i="5"/>
  <c r="W140" i="5" s="1"/>
  <c r="AF141" i="5" s="1"/>
  <c r="N333" i="5"/>
  <c r="W334" i="5" s="1"/>
  <c r="S139" i="5"/>
  <c r="AB140" i="5" s="1"/>
  <c r="AK141" i="5" s="1"/>
  <c r="S333" i="5"/>
  <c r="AB334" i="5" s="1"/>
  <c r="M140" i="5"/>
  <c r="V141" i="5" s="1"/>
  <c r="AE142" i="5" s="1"/>
  <c r="M334" i="5"/>
  <c r="V335" i="5" s="1"/>
  <c r="C203" i="5"/>
  <c r="C333" i="5" s="1"/>
  <c r="F203" i="5"/>
  <c r="F333" i="5" s="1"/>
  <c r="E202" i="5"/>
  <c r="E332" i="5" s="1"/>
  <c r="I203" i="5"/>
  <c r="I333" i="5" s="1"/>
  <c r="B203" i="5"/>
  <c r="G267" i="5"/>
  <c r="J201" i="5"/>
  <c r="J266" i="5"/>
  <c r="I267" i="5"/>
  <c r="F138" i="5"/>
  <c r="H138" i="5"/>
  <c r="C267" i="5"/>
  <c r="H267" i="5"/>
  <c r="E138" i="5"/>
  <c r="B138" i="5"/>
  <c r="E267" i="5"/>
  <c r="F267" i="5"/>
  <c r="I138" i="5"/>
  <c r="B267" i="5"/>
  <c r="J137" i="5"/>
  <c r="D138" i="5"/>
  <c r="C138" i="5"/>
  <c r="D267" i="5"/>
  <c r="G138" i="5"/>
  <c r="BH142" i="5" l="1"/>
  <c r="BQ142" i="5"/>
  <c r="BU142" i="5"/>
  <c r="BU143" i="5" s="1"/>
  <c r="BP142" i="5"/>
  <c r="BA142" i="5"/>
  <c r="BI143" i="5"/>
  <c r="BR143" i="5"/>
  <c r="BJ142" i="5"/>
  <c r="BO143" i="5"/>
  <c r="BG335" i="5"/>
  <c r="AQ336" i="5"/>
  <c r="AW143" i="5"/>
  <c r="AP335" i="5"/>
  <c r="AY336" i="5" s="1"/>
  <c r="AO335" i="5"/>
  <c r="BH335" i="5"/>
  <c r="BH336" i="5" s="1"/>
  <c r="BS142" i="5"/>
  <c r="BF143" i="5"/>
  <c r="AT335" i="5"/>
  <c r="AX142" i="5"/>
  <c r="BB142" i="5"/>
  <c r="BT142" i="5"/>
  <c r="AH336" i="5"/>
  <c r="AW337" i="5"/>
  <c r="BA335" i="5"/>
  <c r="BA336" i="5" s="1"/>
  <c r="BJ335" i="5"/>
  <c r="AF335" i="5"/>
  <c r="AI335" i="5"/>
  <c r="AZ336" i="5"/>
  <c r="BI336" i="5"/>
  <c r="BC335" i="5"/>
  <c r="AE336" i="5"/>
  <c r="AN337" i="5" s="1"/>
  <c r="AK335" i="5"/>
  <c r="BD336" i="5"/>
  <c r="BD337" i="5" s="1"/>
  <c r="BL335" i="5"/>
  <c r="BB335" i="5"/>
  <c r="BB336" i="5" s="1"/>
  <c r="BK335" i="5"/>
  <c r="AL336" i="5"/>
  <c r="AU337" i="5" s="1"/>
  <c r="AG335" i="5"/>
  <c r="BF337" i="5"/>
  <c r="AJ335" i="5"/>
  <c r="AS336" i="5" s="1"/>
  <c r="AX335" i="5"/>
  <c r="AO266" i="5"/>
  <c r="AR204" i="5"/>
  <c r="AS204" i="5"/>
  <c r="AS266" i="5"/>
  <c r="AQ267" i="5"/>
  <c r="AN205" i="5"/>
  <c r="AT204" i="5"/>
  <c r="AQ205" i="5"/>
  <c r="AR266" i="5"/>
  <c r="AU267" i="5"/>
  <c r="AP204" i="5"/>
  <c r="AT266" i="5"/>
  <c r="AU205" i="5"/>
  <c r="BC142" i="5"/>
  <c r="AP266" i="5"/>
  <c r="BD143" i="5"/>
  <c r="BM144" i="5" s="1"/>
  <c r="AO204" i="5"/>
  <c r="BK142" i="5"/>
  <c r="AY142" i="5"/>
  <c r="AY143" i="5" s="1"/>
  <c r="BG142" i="5"/>
  <c r="AZ143" i="5"/>
  <c r="BI144" i="5" s="1"/>
  <c r="BV144" i="5"/>
  <c r="AN267" i="5"/>
  <c r="H203" i="5"/>
  <c r="H333" i="5" s="1"/>
  <c r="H204" i="5"/>
  <c r="H334" i="5" s="1"/>
  <c r="J332" i="5"/>
  <c r="B333" i="5"/>
  <c r="N140" i="5"/>
  <c r="W141" i="5" s="1"/>
  <c r="AF142" i="5" s="1"/>
  <c r="N334" i="5"/>
  <c r="W335" i="5" s="1"/>
  <c r="Q140" i="5"/>
  <c r="Z141" i="5" s="1"/>
  <c r="AI142" i="5" s="1"/>
  <c r="Q334" i="5"/>
  <c r="Z335" i="5" s="1"/>
  <c r="P141" i="5"/>
  <c r="Y142" i="5" s="1"/>
  <c r="AH143" i="5" s="1"/>
  <c r="P335" i="5"/>
  <c r="Y336" i="5" s="1"/>
  <c r="R140" i="5"/>
  <c r="AA141" i="5" s="1"/>
  <c r="AJ142" i="5" s="1"/>
  <c r="R334" i="5"/>
  <c r="AA335" i="5" s="1"/>
  <c r="F204" i="5"/>
  <c r="F334" i="5" s="1"/>
  <c r="S140" i="5"/>
  <c r="AB141" i="5" s="1"/>
  <c r="AK142" i="5" s="1"/>
  <c r="S334" i="5"/>
  <c r="AB335" i="5" s="1"/>
  <c r="T141" i="5"/>
  <c r="AC142" i="5" s="1"/>
  <c r="AL143" i="5" s="1"/>
  <c r="T335" i="5"/>
  <c r="AC336" i="5" s="1"/>
  <c r="O140" i="5"/>
  <c r="X141" i="5" s="1"/>
  <c r="AG142" i="5" s="1"/>
  <c r="O334" i="5"/>
  <c r="X335" i="5" s="1"/>
  <c r="M141" i="5"/>
  <c r="V142" i="5" s="1"/>
  <c r="AE143" i="5" s="1"/>
  <c r="M335" i="5"/>
  <c r="V336" i="5" s="1"/>
  <c r="I204" i="5"/>
  <c r="I334" i="5" s="1"/>
  <c r="E203" i="5"/>
  <c r="E333" i="5" s="1"/>
  <c r="B204" i="5"/>
  <c r="G203" i="5"/>
  <c r="G333" i="5" s="1"/>
  <c r="G268" i="5"/>
  <c r="J267" i="5"/>
  <c r="B268" i="5"/>
  <c r="D139" i="5"/>
  <c r="C268" i="5"/>
  <c r="H139" i="5"/>
  <c r="F139" i="5"/>
  <c r="G139" i="5"/>
  <c r="D268" i="5"/>
  <c r="C139" i="5"/>
  <c r="F268" i="5"/>
  <c r="J138" i="5"/>
  <c r="E139" i="5"/>
  <c r="E268" i="5"/>
  <c r="I139" i="5"/>
  <c r="B139" i="5"/>
  <c r="J202" i="5"/>
  <c r="H268" i="5"/>
  <c r="I268" i="5"/>
  <c r="BQ143" i="5" l="1"/>
  <c r="BK143" i="5"/>
  <c r="BJ143" i="5"/>
  <c r="BS143" i="5"/>
  <c r="BC336" i="5"/>
  <c r="BR144" i="5"/>
  <c r="BR145" i="5" s="1"/>
  <c r="AP336" i="5"/>
  <c r="AY337" i="5" s="1"/>
  <c r="BF144" i="5"/>
  <c r="AQ337" i="5"/>
  <c r="AZ337" i="5"/>
  <c r="BB143" i="5"/>
  <c r="BC143" i="5"/>
  <c r="BG143" i="5"/>
  <c r="BO144" i="5"/>
  <c r="BH337" i="5"/>
  <c r="BJ336" i="5"/>
  <c r="BJ337" i="5" s="1"/>
  <c r="BI337" i="5"/>
  <c r="AF336" i="5"/>
  <c r="BK336" i="5"/>
  <c r="BK337" i="5" s="1"/>
  <c r="BD338" i="5"/>
  <c r="AX143" i="5"/>
  <c r="AK336" i="5"/>
  <c r="BF338" i="5"/>
  <c r="AI336" i="5"/>
  <c r="AG336" i="5"/>
  <c r="AL337" i="5"/>
  <c r="AU338" i="5" s="1"/>
  <c r="BM337" i="5"/>
  <c r="BM338" i="5" s="1"/>
  <c r="AH337" i="5"/>
  <c r="AO336" i="5"/>
  <c r="AR336" i="5"/>
  <c r="AX336" i="5"/>
  <c r="BG336" i="5"/>
  <c r="AT336" i="5"/>
  <c r="BB337" i="5"/>
  <c r="AE337" i="5"/>
  <c r="AW338" i="5"/>
  <c r="AJ336" i="5"/>
  <c r="AS337" i="5" s="1"/>
  <c r="BL336" i="5"/>
  <c r="AN268" i="5"/>
  <c r="AN206" i="5"/>
  <c r="BP143" i="5"/>
  <c r="BT143" i="5"/>
  <c r="BT144" i="5" s="1"/>
  <c r="BH143" i="5"/>
  <c r="BH144" i="5" s="1"/>
  <c r="AO267" i="5"/>
  <c r="AU268" i="5"/>
  <c r="AU206" i="5"/>
  <c r="BL143" i="5"/>
  <c r="AR267" i="5"/>
  <c r="AQ268" i="5"/>
  <c r="AT267" i="5"/>
  <c r="AQ206" i="5"/>
  <c r="AS267" i="5"/>
  <c r="AR205" i="5"/>
  <c r="BA143" i="5"/>
  <c r="AP205" i="5"/>
  <c r="AO205" i="5"/>
  <c r="AT205" i="5"/>
  <c r="BD144" i="5"/>
  <c r="BM145" i="5" s="1"/>
  <c r="AZ144" i="5"/>
  <c r="BI145" i="5" s="1"/>
  <c r="AW144" i="5"/>
  <c r="BV145" i="5"/>
  <c r="AS205" i="5"/>
  <c r="AP267" i="5"/>
  <c r="AY144" i="5" s="1"/>
  <c r="C204" i="5"/>
  <c r="C334" i="5" s="1"/>
  <c r="F205" i="5"/>
  <c r="F335" i="5" s="1"/>
  <c r="D204" i="5"/>
  <c r="D334" i="5" s="1"/>
  <c r="C205" i="5"/>
  <c r="C335" i="5" s="1"/>
  <c r="J333" i="5"/>
  <c r="B334" i="5"/>
  <c r="M142" i="5"/>
  <c r="V143" i="5" s="1"/>
  <c r="AE144" i="5" s="1"/>
  <c r="M336" i="5"/>
  <c r="V337" i="5" s="1"/>
  <c r="R141" i="5"/>
  <c r="AA142" i="5" s="1"/>
  <c r="AJ143" i="5" s="1"/>
  <c r="R335" i="5"/>
  <c r="AA336" i="5" s="1"/>
  <c r="N141" i="5"/>
  <c r="W142" i="5" s="1"/>
  <c r="AF143" i="5" s="1"/>
  <c r="N335" i="5"/>
  <c r="W336" i="5" s="1"/>
  <c r="O141" i="5"/>
  <c r="X142" i="5" s="1"/>
  <c r="AG143" i="5" s="1"/>
  <c r="O335" i="5"/>
  <c r="X336" i="5" s="1"/>
  <c r="T142" i="5"/>
  <c r="AC143" i="5" s="1"/>
  <c r="AL144" i="5" s="1"/>
  <c r="T336" i="5"/>
  <c r="AC337" i="5" s="1"/>
  <c r="P142" i="5"/>
  <c r="Y143" i="5" s="1"/>
  <c r="AH144" i="5" s="1"/>
  <c r="P336" i="5"/>
  <c r="Y337" i="5" s="1"/>
  <c r="Q141" i="5"/>
  <c r="Z142" i="5" s="1"/>
  <c r="AI143" i="5" s="1"/>
  <c r="Q335" i="5"/>
  <c r="Z336" i="5" s="1"/>
  <c r="S141" i="5"/>
  <c r="AB142" i="5" s="1"/>
  <c r="AK143" i="5" s="1"/>
  <c r="S335" i="5"/>
  <c r="AB336" i="5" s="1"/>
  <c r="H205" i="5"/>
  <c r="H335" i="5" s="1"/>
  <c r="I205" i="5"/>
  <c r="I335" i="5" s="1"/>
  <c r="E204" i="5"/>
  <c r="E334" i="5" s="1"/>
  <c r="B205" i="5"/>
  <c r="G204" i="5"/>
  <c r="G334" i="5" s="1"/>
  <c r="C140" i="5"/>
  <c r="F140" i="5"/>
  <c r="C269" i="5"/>
  <c r="G269" i="5"/>
  <c r="B269" i="5"/>
  <c r="J203" i="5"/>
  <c r="F269" i="5"/>
  <c r="D140" i="5"/>
  <c r="H269" i="5"/>
  <c r="J139" i="5"/>
  <c r="I140" i="5"/>
  <c r="J268" i="5"/>
  <c r="D269" i="5"/>
  <c r="G140" i="5"/>
  <c r="I269" i="5"/>
  <c r="B140" i="5"/>
  <c r="E269" i="5"/>
  <c r="E140" i="5"/>
  <c r="H140" i="5"/>
  <c r="BS144" i="5" l="1"/>
  <c r="BI338" i="5"/>
  <c r="BK144" i="5"/>
  <c r="BT145" i="5" s="1"/>
  <c r="BL337" i="5"/>
  <c r="BC337" i="5"/>
  <c r="BO145" i="5"/>
  <c r="BH338" i="5"/>
  <c r="BK338" i="5"/>
  <c r="BM339" i="5"/>
  <c r="AZ338" i="5"/>
  <c r="BB144" i="5"/>
  <c r="BP144" i="5"/>
  <c r="BG144" i="5"/>
  <c r="AF337" i="5"/>
  <c r="AR337" i="5"/>
  <c r="AO337" i="5"/>
  <c r="AX337" i="5"/>
  <c r="BF339" i="5"/>
  <c r="BQ144" i="5"/>
  <c r="BQ145" i="5" s="1"/>
  <c r="BD339" i="5"/>
  <c r="AG337" i="5"/>
  <c r="BI339" i="5"/>
  <c r="AI337" i="5"/>
  <c r="BA337" i="5"/>
  <c r="AJ337" i="5"/>
  <c r="AS338" i="5" s="1"/>
  <c r="AH338" i="5"/>
  <c r="AQ338" i="5"/>
  <c r="BH145" i="5"/>
  <c r="AE338" i="5"/>
  <c r="AN338" i="5"/>
  <c r="AP337" i="5"/>
  <c r="BB338" i="5"/>
  <c r="AL338" i="5"/>
  <c r="AU339" i="5" s="1"/>
  <c r="AK337" i="5"/>
  <c r="AT337" i="5"/>
  <c r="BG337" i="5"/>
  <c r="BV146" i="5"/>
  <c r="AN269" i="5"/>
  <c r="AN207" i="5"/>
  <c r="AT206" i="5"/>
  <c r="BA144" i="5"/>
  <c r="BJ144" i="5"/>
  <c r="BL144" i="5"/>
  <c r="BU144" i="5"/>
  <c r="AT268" i="5"/>
  <c r="AR206" i="5"/>
  <c r="AU269" i="5"/>
  <c r="AO268" i="5"/>
  <c r="AX144" i="5"/>
  <c r="AP206" i="5"/>
  <c r="AS268" i="5"/>
  <c r="BC144" i="5"/>
  <c r="AW145" i="5"/>
  <c r="BF145" i="5"/>
  <c r="AQ269" i="5"/>
  <c r="AS206" i="5"/>
  <c r="AZ145" i="5"/>
  <c r="BR146" i="5"/>
  <c r="AO206" i="5"/>
  <c r="AR268" i="5"/>
  <c r="AQ207" i="5"/>
  <c r="AU207" i="5"/>
  <c r="AP268" i="5"/>
  <c r="BD145" i="5"/>
  <c r="BM146" i="5" s="1"/>
  <c r="B335" i="5"/>
  <c r="J334" i="5"/>
  <c r="D205" i="5"/>
  <c r="D335" i="5" s="1"/>
  <c r="S142" i="5"/>
  <c r="AB143" i="5" s="1"/>
  <c r="AK144" i="5" s="1"/>
  <c r="S336" i="5"/>
  <c r="AB337" i="5" s="1"/>
  <c r="N142" i="5"/>
  <c r="W143" i="5" s="1"/>
  <c r="AF144" i="5" s="1"/>
  <c r="N336" i="5"/>
  <c r="W337" i="5" s="1"/>
  <c r="P143" i="5"/>
  <c r="Y144" i="5" s="1"/>
  <c r="AH145" i="5" s="1"/>
  <c r="P337" i="5"/>
  <c r="Y338" i="5" s="1"/>
  <c r="R142" i="5"/>
  <c r="AA143" i="5" s="1"/>
  <c r="AJ144" i="5" s="1"/>
  <c r="R336" i="5"/>
  <c r="AA337" i="5" s="1"/>
  <c r="M143" i="5"/>
  <c r="V144" i="5" s="1"/>
  <c r="AE145" i="5" s="1"/>
  <c r="M337" i="5"/>
  <c r="V338" i="5" s="1"/>
  <c r="O142" i="5"/>
  <c r="X143" i="5" s="1"/>
  <c r="AG144" i="5" s="1"/>
  <c r="O336" i="5"/>
  <c r="X337" i="5" s="1"/>
  <c r="Q142" i="5"/>
  <c r="Z143" i="5" s="1"/>
  <c r="AI144" i="5" s="1"/>
  <c r="Q336" i="5"/>
  <c r="Z337" i="5" s="1"/>
  <c r="T143" i="5"/>
  <c r="AC144" i="5" s="1"/>
  <c r="AL145" i="5" s="1"/>
  <c r="T337" i="5"/>
  <c r="AC338" i="5" s="1"/>
  <c r="E205" i="5"/>
  <c r="E335" i="5" s="1"/>
  <c r="I206" i="5"/>
  <c r="I336" i="5" s="1"/>
  <c r="G205" i="5"/>
  <c r="G335" i="5" s="1"/>
  <c r="B206" i="5"/>
  <c r="G270" i="5"/>
  <c r="J140" i="5"/>
  <c r="H270" i="5"/>
  <c r="F270" i="5"/>
  <c r="C141" i="5"/>
  <c r="E141" i="5"/>
  <c r="D270" i="5"/>
  <c r="H141" i="5"/>
  <c r="E270" i="5"/>
  <c r="B141" i="5"/>
  <c r="I270" i="5"/>
  <c r="I141" i="5"/>
  <c r="D141" i="5"/>
  <c r="B270" i="5"/>
  <c r="J204" i="5"/>
  <c r="G141" i="5"/>
  <c r="J269" i="5"/>
  <c r="C270" i="5"/>
  <c r="F141" i="5"/>
  <c r="BL338" i="5" l="1"/>
  <c r="BK145" i="5"/>
  <c r="BT146" i="5" s="1"/>
  <c r="BK339" i="5"/>
  <c r="BM340" i="5"/>
  <c r="BP145" i="5"/>
  <c r="AO338" i="5"/>
  <c r="AX338" i="5"/>
  <c r="BG338" i="5"/>
  <c r="AT338" i="5"/>
  <c r="BQ146" i="5"/>
  <c r="AQ339" i="5"/>
  <c r="AN339" i="5"/>
  <c r="AZ146" i="5"/>
  <c r="BC145" i="5"/>
  <c r="BC338" i="5"/>
  <c r="AW146" i="5"/>
  <c r="AF338" i="5"/>
  <c r="AE339" i="5"/>
  <c r="AH339" i="5"/>
  <c r="AI338" i="5"/>
  <c r="BA338" i="5"/>
  <c r="BJ338" i="5"/>
  <c r="AP338" i="5"/>
  <c r="AY338" i="5"/>
  <c r="AG338" i="5"/>
  <c r="AK338" i="5"/>
  <c r="BD340" i="5"/>
  <c r="AR338" i="5"/>
  <c r="AZ339" i="5"/>
  <c r="AL339" i="5"/>
  <c r="AW339" i="5"/>
  <c r="BB339" i="5"/>
  <c r="AJ338" i="5"/>
  <c r="BV147" i="5"/>
  <c r="BA145" i="5"/>
  <c r="BI146" i="5"/>
  <c r="BU145" i="5"/>
  <c r="AS269" i="5"/>
  <c r="AO269" i="5"/>
  <c r="BF146" i="5"/>
  <c r="BO146" i="5"/>
  <c r="AU270" i="5"/>
  <c r="BJ145" i="5"/>
  <c r="BS145" i="5"/>
  <c r="AP269" i="5"/>
  <c r="AT269" i="5"/>
  <c r="BB145" i="5"/>
  <c r="AO207" i="5"/>
  <c r="AR207" i="5"/>
  <c r="AT207" i="5"/>
  <c r="AU208" i="5"/>
  <c r="AY145" i="5"/>
  <c r="BD146" i="5"/>
  <c r="AQ208" i="5"/>
  <c r="AX145" i="5"/>
  <c r="BG145" i="5"/>
  <c r="BL145" i="5"/>
  <c r="AN270" i="5"/>
  <c r="AS207" i="5"/>
  <c r="AP207" i="5"/>
  <c r="AN208" i="5"/>
  <c r="AR269" i="5"/>
  <c r="AQ270" i="5"/>
  <c r="C206" i="5"/>
  <c r="C336" i="5" s="1"/>
  <c r="D206" i="5"/>
  <c r="D336" i="5" s="1"/>
  <c r="H206" i="5"/>
  <c r="H336" i="5" s="1"/>
  <c r="H207" i="5"/>
  <c r="H337" i="5" s="1"/>
  <c r="J335" i="5"/>
  <c r="B336" i="5"/>
  <c r="R143" i="5"/>
  <c r="AA144" i="5" s="1"/>
  <c r="AJ145" i="5" s="1"/>
  <c r="R337" i="5"/>
  <c r="AA338" i="5" s="1"/>
  <c r="N143" i="5"/>
  <c r="W144" i="5" s="1"/>
  <c r="AF145" i="5" s="1"/>
  <c r="N337" i="5"/>
  <c r="W338" i="5" s="1"/>
  <c r="P144" i="5"/>
  <c r="Y145" i="5" s="1"/>
  <c r="AH146" i="5" s="1"/>
  <c r="P338" i="5"/>
  <c r="Y339" i="5" s="1"/>
  <c r="S143" i="5"/>
  <c r="AB144" i="5" s="1"/>
  <c r="AK145" i="5" s="1"/>
  <c r="S337" i="5"/>
  <c r="AB338" i="5" s="1"/>
  <c r="T144" i="5"/>
  <c r="AC145" i="5" s="1"/>
  <c r="AL146" i="5" s="1"/>
  <c r="T338" i="5"/>
  <c r="AC339" i="5" s="1"/>
  <c r="Q143" i="5"/>
  <c r="Z144" i="5" s="1"/>
  <c r="AI145" i="5" s="1"/>
  <c r="Q337" i="5"/>
  <c r="Z338" i="5" s="1"/>
  <c r="O143" i="5"/>
  <c r="X144" i="5" s="1"/>
  <c r="AG145" i="5" s="1"/>
  <c r="O337" i="5"/>
  <c r="X338" i="5" s="1"/>
  <c r="F206" i="5"/>
  <c r="F336" i="5" s="1"/>
  <c r="M144" i="5"/>
  <c r="V145" i="5" s="1"/>
  <c r="AE146" i="5" s="1"/>
  <c r="M338" i="5"/>
  <c r="V339" i="5" s="1"/>
  <c r="I207" i="5"/>
  <c r="I337" i="5" s="1"/>
  <c r="D207" i="5"/>
  <c r="D337" i="5" s="1"/>
  <c r="F207" i="5"/>
  <c r="F337" i="5" s="1"/>
  <c r="C207" i="5"/>
  <c r="C337" i="5" s="1"/>
  <c r="E206" i="5"/>
  <c r="E336" i="5" s="1"/>
  <c r="B207" i="5"/>
  <c r="G206" i="5"/>
  <c r="G336" i="5" s="1"/>
  <c r="J205" i="5"/>
  <c r="J141" i="5"/>
  <c r="C271" i="5"/>
  <c r="F142" i="5"/>
  <c r="I271" i="5"/>
  <c r="E142" i="5"/>
  <c r="G271" i="5"/>
  <c r="B271" i="5"/>
  <c r="I142" i="5"/>
  <c r="H271" i="5"/>
  <c r="D142" i="5"/>
  <c r="H142" i="5"/>
  <c r="J270" i="5"/>
  <c r="F271" i="5"/>
  <c r="G142" i="5"/>
  <c r="B142" i="5"/>
  <c r="E271" i="5"/>
  <c r="D271" i="5"/>
  <c r="C142" i="5"/>
  <c r="BM341" i="5" l="1"/>
  <c r="BK340" i="5"/>
  <c r="BC339" i="5"/>
  <c r="AX339" i="5"/>
  <c r="BG339" i="5"/>
  <c r="AN340" i="5"/>
  <c r="BC146" i="5"/>
  <c r="BL146" i="5"/>
  <c r="AZ340" i="5"/>
  <c r="AW147" i="5"/>
  <c r="BI147" i="5"/>
  <c r="AR339" i="5"/>
  <c r="BL339" i="5"/>
  <c r="BF147" i="5"/>
  <c r="BJ339" i="5"/>
  <c r="BO147" i="5"/>
  <c r="BS146" i="5"/>
  <c r="BD147" i="5"/>
  <c r="BB146" i="5"/>
  <c r="BR147" i="5"/>
  <c r="BJ146" i="5"/>
  <c r="AL340" i="5"/>
  <c r="AK339" i="5"/>
  <c r="AW340" i="5"/>
  <c r="BF340" i="5"/>
  <c r="AI339" i="5"/>
  <c r="AH340" i="5"/>
  <c r="AY339" i="5"/>
  <c r="BH339" i="5"/>
  <c r="BA339" i="5"/>
  <c r="AE340" i="5"/>
  <c r="AJ339" i="5"/>
  <c r="AS339" i="5"/>
  <c r="BB340" i="5" s="1"/>
  <c r="AG339" i="5"/>
  <c r="AP339" i="5"/>
  <c r="AQ340" i="5"/>
  <c r="AU340" i="5"/>
  <c r="AF339" i="5"/>
  <c r="AO339" i="5"/>
  <c r="AT339" i="5"/>
  <c r="BI340" i="5"/>
  <c r="BI341" i="5" s="1"/>
  <c r="AP208" i="5"/>
  <c r="AP270" i="5"/>
  <c r="BU146" i="5"/>
  <c r="BU147" i="5" s="1"/>
  <c r="AR208" i="5"/>
  <c r="AY146" i="5"/>
  <c r="BH146" i="5"/>
  <c r="AO208" i="5"/>
  <c r="AU271" i="5"/>
  <c r="BF148" i="5"/>
  <c r="AU209" i="5"/>
  <c r="AR270" i="5"/>
  <c r="AO270" i="5"/>
  <c r="AT208" i="5"/>
  <c r="AN209" i="5"/>
  <c r="AS270" i="5"/>
  <c r="AQ271" i="5"/>
  <c r="AS208" i="5"/>
  <c r="AN271" i="5"/>
  <c r="BG146" i="5"/>
  <c r="BP146" i="5"/>
  <c r="BA146" i="5"/>
  <c r="AX146" i="5"/>
  <c r="BM147" i="5"/>
  <c r="BK146" i="5"/>
  <c r="AZ147" i="5"/>
  <c r="AT270" i="5"/>
  <c r="AQ209" i="5"/>
  <c r="B337" i="5"/>
  <c r="J336" i="5"/>
  <c r="T145" i="5"/>
  <c r="AC146" i="5" s="1"/>
  <c r="AL147" i="5" s="1"/>
  <c r="T339" i="5"/>
  <c r="AC340" i="5" s="1"/>
  <c r="Q144" i="5"/>
  <c r="Z145" i="5" s="1"/>
  <c r="AI146" i="5" s="1"/>
  <c r="Q338" i="5"/>
  <c r="Z339" i="5" s="1"/>
  <c r="O144" i="5"/>
  <c r="X145" i="5" s="1"/>
  <c r="AG146" i="5" s="1"/>
  <c r="O338" i="5"/>
  <c r="X339" i="5" s="1"/>
  <c r="S144" i="5"/>
  <c r="AB145" i="5" s="1"/>
  <c r="AK146" i="5" s="1"/>
  <c r="S338" i="5"/>
  <c r="AB339" i="5" s="1"/>
  <c r="P145" i="5"/>
  <c r="Y146" i="5" s="1"/>
  <c r="AH147" i="5" s="1"/>
  <c r="P339" i="5"/>
  <c r="Y340" i="5" s="1"/>
  <c r="N144" i="5"/>
  <c r="W145" i="5" s="1"/>
  <c r="AF146" i="5" s="1"/>
  <c r="N338" i="5"/>
  <c r="W339" i="5" s="1"/>
  <c r="M145" i="5"/>
  <c r="V146" i="5" s="1"/>
  <c r="AE147" i="5" s="1"/>
  <c r="M339" i="5"/>
  <c r="V340" i="5" s="1"/>
  <c r="H208" i="5"/>
  <c r="H338" i="5" s="1"/>
  <c r="R144" i="5"/>
  <c r="AA145" i="5" s="1"/>
  <c r="AJ146" i="5" s="1"/>
  <c r="R338" i="5"/>
  <c r="AA339" i="5" s="1"/>
  <c r="E207" i="5"/>
  <c r="E337" i="5" s="1"/>
  <c r="F208" i="5"/>
  <c r="F338" i="5" s="1"/>
  <c r="C208" i="5"/>
  <c r="C338" i="5" s="1"/>
  <c r="D208" i="5"/>
  <c r="D338" i="5" s="1"/>
  <c r="I208" i="5"/>
  <c r="I338" i="5" s="1"/>
  <c r="G207" i="5"/>
  <c r="G337" i="5" s="1"/>
  <c r="B208" i="5"/>
  <c r="H143" i="5"/>
  <c r="H272" i="5"/>
  <c r="C143" i="5"/>
  <c r="B143" i="5"/>
  <c r="F143" i="5"/>
  <c r="D143" i="5"/>
  <c r="E272" i="5"/>
  <c r="J142" i="5"/>
  <c r="J271" i="5"/>
  <c r="F272" i="5"/>
  <c r="I143" i="5"/>
  <c r="B272" i="5"/>
  <c r="G272" i="5"/>
  <c r="C272" i="5"/>
  <c r="G143" i="5"/>
  <c r="E143" i="5"/>
  <c r="I272" i="5"/>
  <c r="D272" i="5"/>
  <c r="J206" i="5"/>
  <c r="BS147" i="5" l="1"/>
  <c r="AW341" i="5"/>
  <c r="BL340" i="5"/>
  <c r="BG340" i="5"/>
  <c r="AQ341" i="5"/>
  <c r="BL147" i="5"/>
  <c r="BA340" i="5"/>
  <c r="BR148" i="5"/>
  <c r="AU341" i="5"/>
  <c r="BO148" i="5"/>
  <c r="BO149" i="5" s="1"/>
  <c r="AW148" i="5"/>
  <c r="BF149" i="5" s="1"/>
  <c r="AP340" i="5"/>
  <c r="BF341" i="5"/>
  <c r="BJ147" i="5"/>
  <c r="AY147" i="5"/>
  <c r="AS340" i="5"/>
  <c r="BB341" i="5" s="1"/>
  <c r="BP147" i="5"/>
  <c r="AL341" i="5"/>
  <c r="BU148" i="5"/>
  <c r="AE341" i="5"/>
  <c r="AJ340" i="5"/>
  <c r="AI340" i="5"/>
  <c r="BD341" i="5"/>
  <c r="AY340" i="5"/>
  <c r="AZ341" i="5"/>
  <c r="BH340" i="5"/>
  <c r="AG340" i="5"/>
  <c r="AH341" i="5"/>
  <c r="AR340" i="5"/>
  <c r="BJ340" i="5"/>
  <c r="AN341" i="5"/>
  <c r="BK341" i="5"/>
  <c r="AT340" i="5"/>
  <c r="BC340" i="5"/>
  <c r="AO340" i="5"/>
  <c r="AX340" i="5"/>
  <c r="AK340" i="5"/>
  <c r="AF340" i="5"/>
  <c r="BG147" i="5"/>
  <c r="AP209" i="5"/>
  <c r="AP271" i="5"/>
  <c r="AN210" i="5"/>
  <c r="AS209" i="5"/>
  <c r="AQ272" i="5"/>
  <c r="AU272" i="5"/>
  <c r="AS271" i="5"/>
  <c r="AO209" i="5"/>
  <c r="BH147" i="5"/>
  <c r="BQ147" i="5"/>
  <c r="AZ148" i="5"/>
  <c r="BI148" i="5"/>
  <c r="AU210" i="5"/>
  <c r="AQ210" i="5"/>
  <c r="BB147" i="5"/>
  <c r="BM148" i="5"/>
  <c r="BV148" i="5"/>
  <c r="AN272" i="5"/>
  <c r="AR271" i="5"/>
  <c r="BD148" i="5"/>
  <c r="AT271" i="5"/>
  <c r="AX147" i="5"/>
  <c r="AO271" i="5"/>
  <c r="BC147" i="5"/>
  <c r="AT209" i="5"/>
  <c r="AR209" i="5"/>
  <c r="BK147" i="5"/>
  <c r="BT147" i="5"/>
  <c r="BA147" i="5"/>
  <c r="BJ148" i="5" s="1"/>
  <c r="J337" i="5"/>
  <c r="B338" i="5"/>
  <c r="S145" i="5"/>
  <c r="AB146" i="5" s="1"/>
  <c r="AK147" i="5" s="1"/>
  <c r="S339" i="5"/>
  <c r="AB340" i="5" s="1"/>
  <c r="T146" i="5"/>
  <c r="AC147" i="5" s="1"/>
  <c r="AL148" i="5" s="1"/>
  <c r="T340" i="5"/>
  <c r="AC341" i="5" s="1"/>
  <c r="N145" i="5"/>
  <c r="W146" i="5" s="1"/>
  <c r="AF147" i="5" s="1"/>
  <c r="N339" i="5"/>
  <c r="W340" i="5" s="1"/>
  <c r="Q145" i="5"/>
  <c r="Z146" i="5" s="1"/>
  <c r="AI147" i="5" s="1"/>
  <c r="Q339" i="5"/>
  <c r="Z340" i="5" s="1"/>
  <c r="M146" i="5"/>
  <c r="V147" i="5" s="1"/>
  <c r="AE148" i="5" s="1"/>
  <c r="M340" i="5"/>
  <c r="V341" i="5" s="1"/>
  <c r="R145" i="5"/>
  <c r="AA146" i="5" s="1"/>
  <c r="AJ147" i="5" s="1"/>
  <c r="R339" i="5"/>
  <c r="AA340" i="5" s="1"/>
  <c r="P146" i="5"/>
  <c r="Y147" i="5" s="1"/>
  <c r="AH148" i="5" s="1"/>
  <c r="P340" i="5"/>
  <c r="Y341" i="5" s="1"/>
  <c r="O145" i="5"/>
  <c r="X146" i="5" s="1"/>
  <c r="AG147" i="5" s="1"/>
  <c r="O339" i="5"/>
  <c r="X340" i="5" s="1"/>
  <c r="I209" i="5"/>
  <c r="I339" i="5" s="1"/>
  <c r="E208" i="5"/>
  <c r="E338" i="5" s="1"/>
  <c r="D209" i="5"/>
  <c r="D339" i="5" s="1"/>
  <c r="C209" i="5"/>
  <c r="C339" i="5" s="1"/>
  <c r="B209" i="5"/>
  <c r="G208" i="5"/>
  <c r="G338" i="5" s="1"/>
  <c r="J272" i="5"/>
  <c r="F144" i="5"/>
  <c r="C273" i="5"/>
  <c r="I144" i="5"/>
  <c r="H144" i="5"/>
  <c r="G144" i="5"/>
  <c r="B273" i="5"/>
  <c r="J207" i="5"/>
  <c r="H273" i="5"/>
  <c r="F273" i="5"/>
  <c r="B144" i="5"/>
  <c r="D273" i="5"/>
  <c r="I273" i="5"/>
  <c r="E144" i="5"/>
  <c r="G273" i="5"/>
  <c r="E273" i="5"/>
  <c r="D144" i="5"/>
  <c r="J143" i="5"/>
  <c r="C144" i="5"/>
  <c r="AW149" i="5" l="1"/>
  <c r="BJ341" i="5"/>
  <c r="BS148" i="5"/>
  <c r="BF342" i="5"/>
  <c r="AZ342" i="5"/>
  <c r="AU342" i="5"/>
  <c r="BB148" i="5"/>
  <c r="AS341" i="5"/>
  <c r="BB342" i="5" s="1"/>
  <c r="AY341" i="5"/>
  <c r="BP148" i="5"/>
  <c r="AN342" i="5"/>
  <c r="BH341" i="5"/>
  <c r="BH148" i="5"/>
  <c r="AY148" i="5"/>
  <c r="AR341" i="5"/>
  <c r="BK342" i="5"/>
  <c r="BI342" i="5"/>
  <c r="BI343" i="5" s="1"/>
  <c r="BQ148" i="5"/>
  <c r="AL342" i="5"/>
  <c r="AZ149" i="5"/>
  <c r="BO150" i="5"/>
  <c r="AT341" i="5"/>
  <c r="AH342" i="5"/>
  <c r="AQ342" i="5"/>
  <c r="BC341" i="5"/>
  <c r="BL341" i="5"/>
  <c r="AE342" i="5"/>
  <c r="BA341" i="5"/>
  <c r="AG341" i="5"/>
  <c r="AJ341" i="5"/>
  <c r="AI341" i="5"/>
  <c r="AF341" i="5"/>
  <c r="AP341" i="5"/>
  <c r="AP342" i="5" s="1"/>
  <c r="AK341" i="5"/>
  <c r="AW342" i="5"/>
  <c r="BC148" i="5"/>
  <c r="AX341" i="5"/>
  <c r="BG341" i="5"/>
  <c r="BD342" i="5"/>
  <c r="BM342" i="5"/>
  <c r="AO341" i="5"/>
  <c r="BV149" i="5"/>
  <c r="AX148" i="5"/>
  <c r="BA148" i="5"/>
  <c r="BJ149" i="5" s="1"/>
  <c r="BT148" i="5"/>
  <c r="BM149" i="5"/>
  <c r="BL148" i="5"/>
  <c r="AU211" i="5"/>
  <c r="AS272" i="5"/>
  <c r="AQ273" i="5"/>
  <c r="BF150" i="5"/>
  <c r="BS149" i="5"/>
  <c r="AR210" i="5"/>
  <c r="AP272" i="5"/>
  <c r="BI149" i="5"/>
  <c r="BR149" i="5"/>
  <c r="AN211" i="5"/>
  <c r="AP210" i="5"/>
  <c r="BK148" i="5"/>
  <c r="AT272" i="5"/>
  <c r="AQ211" i="5"/>
  <c r="AT210" i="5"/>
  <c r="BD149" i="5"/>
  <c r="AO210" i="5"/>
  <c r="AO272" i="5"/>
  <c r="BG148" i="5"/>
  <c r="AR272" i="5"/>
  <c r="AU273" i="5"/>
  <c r="AS210" i="5"/>
  <c r="AN273" i="5"/>
  <c r="H209" i="5"/>
  <c r="H339" i="5" s="1"/>
  <c r="H210" i="5"/>
  <c r="H340" i="5" s="1"/>
  <c r="B339" i="5"/>
  <c r="J338" i="5"/>
  <c r="F209" i="5"/>
  <c r="F339" i="5" s="1"/>
  <c r="S146" i="5"/>
  <c r="AB147" i="5" s="1"/>
  <c r="AK148" i="5" s="1"/>
  <c r="S340" i="5"/>
  <c r="AB341" i="5" s="1"/>
  <c r="N146" i="5"/>
  <c r="W147" i="5" s="1"/>
  <c r="AF148" i="5" s="1"/>
  <c r="N340" i="5"/>
  <c r="W341" i="5" s="1"/>
  <c r="Q146" i="5"/>
  <c r="Z147" i="5" s="1"/>
  <c r="AI148" i="5" s="1"/>
  <c r="Q340" i="5"/>
  <c r="Z341" i="5" s="1"/>
  <c r="M147" i="5"/>
  <c r="V148" i="5" s="1"/>
  <c r="AE149" i="5" s="1"/>
  <c r="M341" i="5"/>
  <c r="V342" i="5" s="1"/>
  <c r="T147" i="5"/>
  <c r="AC148" i="5" s="1"/>
  <c r="AL149" i="5" s="1"/>
  <c r="T341" i="5"/>
  <c r="AC342" i="5" s="1"/>
  <c r="P147" i="5"/>
  <c r="Y148" i="5" s="1"/>
  <c r="AH149" i="5" s="1"/>
  <c r="P341" i="5"/>
  <c r="Y342" i="5" s="1"/>
  <c r="O146" i="5"/>
  <c r="X147" i="5" s="1"/>
  <c r="AG148" i="5" s="1"/>
  <c r="O340" i="5"/>
  <c r="X341" i="5" s="1"/>
  <c r="R146" i="5"/>
  <c r="AA147" i="5" s="1"/>
  <c r="AJ148" i="5" s="1"/>
  <c r="R340" i="5"/>
  <c r="AA341" i="5" s="1"/>
  <c r="E209" i="5"/>
  <c r="E339" i="5" s="1"/>
  <c r="D210" i="5"/>
  <c r="D340" i="5" s="1"/>
  <c r="C210" i="5"/>
  <c r="C340" i="5" s="1"/>
  <c r="I210" i="5"/>
  <c r="I340" i="5" s="1"/>
  <c r="G209" i="5"/>
  <c r="G339" i="5" s="1"/>
  <c r="B210" i="5"/>
  <c r="J273" i="5"/>
  <c r="D145" i="5"/>
  <c r="C145" i="5"/>
  <c r="E274" i="5"/>
  <c r="J144" i="5"/>
  <c r="G145" i="5"/>
  <c r="I145" i="5"/>
  <c r="F145" i="5"/>
  <c r="E145" i="5"/>
  <c r="B145" i="5"/>
  <c r="H274" i="5"/>
  <c r="B274" i="5"/>
  <c r="I274" i="5"/>
  <c r="J208" i="5"/>
  <c r="D274" i="5"/>
  <c r="F274" i="5"/>
  <c r="H145" i="5"/>
  <c r="C274" i="5"/>
  <c r="G274" i="5"/>
  <c r="BB149" i="5" l="1"/>
  <c r="BD343" i="5"/>
  <c r="AU343" i="5"/>
  <c r="BI150" i="5"/>
  <c r="AZ150" i="5"/>
  <c r="BC342" i="5"/>
  <c r="BK149" i="5"/>
  <c r="BK343" i="5"/>
  <c r="AY149" i="5"/>
  <c r="AS342" i="5"/>
  <c r="BB343" i="5" s="1"/>
  <c r="BA342" i="5"/>
  <c r="BH149" i="5"/>
  <c r="AN343" i="5"/>
  <c r="BH342" i="5"/>
  <c r="BO151" i="5"/>
  <c r="BQ149" i="5"/>
  <c r="BL342" i="5"/>
  <c r="AQ343" i="5"/>
  <c r="BG342" i="5"/>
  <c r="BM343" i="5"/>
  <c r="BM344" i="5" s="1"/>
  <c r="BV150" i="5"/>
  <c r="BL149" i="5"/>
  <c r="BU149" i="5"/>
  <c r="AL343" i="5"/>
  <c r="AI342" i="5"/>
  <c r="AW343" i="5"/>
  <c r="BF343" i="5"/>
  <c r="AG342" i="5"/>
  <c r="AP343" i="5" s="1"/>
  <c r="AH343" i="5"/>
  <c r="AK342" i="5"/>
  <c r="AR342" i="5"/>
  <c r="BJ342" i="5"/>
  <c r="BA149" i="5"/>
  <c r="BJ150" i="5" s="1"/>
  <c r="AO342" i="5"/>
  <c r="AX342" i="5"/>
  <c r="AJ342" i="5"/>
  <c r="AE343" i="5"/>
  <c r="AX149" i="5"/>
  <c r="AF342" i="5"/>
  <c r="AZ343" i="5"/>
  <c r="AT342" i="5"/>
  <c r="BM150" i="5"/>
  <c r="AY342" i="5"/>
  <c r="BR150" i="5"/>
  <c r="BR151" i="5" s="1"/>
  <c r="BS150" i="5"/>
  <c r="AP211" i="5"/>
  <c r="AN212" i="5"/>
  <c r="BT149" i="5"/>
  <c r="AU212" i="5"/>
  <c r="AS273" i="5"/>
  <c r="AR273" i="5"/>
  <c r="BD150" i="5"/>
  <c r="AP273" i="5"/>
  <c r="AN274" i="5"/>
  <c r="AU274" i="5"/>
  <c r="AT273" i="5"/>
  <c r="BC149" i="5"/>
  <c r="AT211" i="5"/>
  <c r="AR211" i="5"/>
  <c r="AQ274" i="5"/>
  <c r="BG149" i="5"/>
  <c r="BP149" i="5"/>
  <c r="AO211" i="5"/>
  <c r="AS211" i="5"/>
  <c r="AO273" i="5"/>
  <c r="AQ212" i="5"/>
  <c r="AW150" i="5"/>
  <c r="BF151" i="5" s="1"/>
  <c r="F210" i="5"/>
  <c r="F340" i="5" s="1"/>
  <c r="B340" i="5"/>
  <c r="J339" i="5"/>
  <c r="N147" i="5"/>
  <c r="W148" i="5" s="1"/>
  <c r="AF149" i="5" s="1"/>
  <c r="N341" i="5"/>
  <c r="W342" i="5" s="1"/>
  <c r="R147" i="5"/>
  <c r="AA148" i="5" s="1"/>
  <c r="AJ149" i="5" s="1"/>
  <c r="R341" i="5"/>
  <c r="AA342" i="5" s="1"/>
  <c r="C211" i="5"/>
  <c r="C341" i="5" s="1"/>
  <c r="Q147" i="5"/>
  <c r="Z148" i="5" s="1"/>
  <c r="AI149" i="5" s="1"/>
  <c r="Q341" i="5"/>
  <c r="Z342" i="5" s="1"/>
  <c r="P148" i="5"/>
  <c r="Y149" i="5" s="1"/>
  <c r="AH150" i="5" s="1"/>
  <c r="P342" i="5"/>
  <c r="Y343" i="5" s="1"/>
  <c r="O147" i="5"/>
  <c r="X148" i="5" s="1"/>
  <c r="AG149" i="5" s="1"/>
  <c r="O341" i="5"/>
  <c r="X342" i="5" s="1"/>
  <c r="T148" i="5"/>
  <c r="AC149" i="5" s="1"/>
  <c r="AL150" i="5" s="1"/>
  <c r="T342" i="5"/>
  <c r="AC343" i="5" s="1"/>
  <c r="M148" i="5"/>
  <c r="V149" i="5" s="1"/>
  <c r="AE150" i="5" s="1"/>
  <c r="M342" i="5"/>
  <c r="V343" i="5" s="1"/>
  <c r="S147" i="5"/>
  <c r="AB148" i="5" s="1"/>
  <c r="AK149" i="5" s="1"/>
  <c r="S341" i="5"/>
  <c r="AB342" i="5" s="1"/>
  <c r="I211" i="5"/>
  <c r="I341" i="5" s="1"/>
  <c r="E210" i="5"/>
  <c r="E340" i="5" s="1"/>
  <c r="H211" i="5"/>
  <c r="H341" i="5" s="1"/>
  <c r="D211" i="5"/>
  <c r="D341" i="5" s="1"/>
  <c r="B211" i="5"/>
  <c r="G210" i="5"/>
  <c r="G340" i="5" s="1"/>
  <c r="G275" i="5"/>
  <c r="J274" i="5"/>
  <c r="B275" i="5"/>
  <c r="G146" i="5"/>
  <c r="J209" i="5"/>
  <c r="C146" i="5"/>
  <c r="H146" i="5"/>
  <c r="D275" i="5"/>
  <c r="H275" i="5"/>
  <c r="B146" i="5"/>
  <c r="C275" i="5"/>
  <c r="F275" i="5"/>
  <c r="I275" i="5"/>
  <c r="J145" i="5"/>
  <c r="E146" i="5"/>
  <c r="F146" i="5"/>
  <c r="I146" i="5"/>
  <c r="E275" i="5"/>
  <c r="D146" i="5"/>
  <c r="BK150" i="5" l="1"/>
  <c r="BB150" i="5"/>
  <c r="AU344" i="5"/>
  <c r="BI151" i="5"/>
  <c r="BR152" i="5" s="1"/>
  <c r="AZ151" i="5"/>
  <c r="BD344" i="5"/>
  <c r="BC343" i="5"/>
  <c r="BL343" i="5"/>
  <c r="BU150" i="5"/>
  <c r="BH150" i="5"/>
  <c r="BQ150" i="5"/>
  <c r="BO152" i="5"/>
  <c r="BT150" i="5"/>
  <c r="BT151" i="5" s="1"/>
  <c r="BJ343" i="5"/>
  <c r="AQ344" i="5"/>
  <c r="BV151" i="5"/>
  <c r="AW344" i="5"/>
  <c r="AR343" i="5"/>
  <c r="AX343" i="5"/>
  <c r="BF344" i="5"/>
  <c r="AX150" i="5"/>
  <c r="BM151" i="5"/>
  <c r="BG150" i="5"/>
  <c r="BS151" i="5"/>
  <c r="AO343" i="5"/>
  <c r="AJ343" i="5"/>
  <c r="BA150" i="5"/>
  <c r="BJ151" i="5" s="1"/>
  <c r="AK343" i="5"/>
  <c r="AS343" i="5"/>
  <c r="BG343" i="5"/>
  <c r="BA343" i="5"/>
  <c r="AI343" i="5"/>
  <c r="AT343" i="5"/>
  <c r="AL344" i="5"/>
  <c r="AE344" i="5"/>
  <c r="AG343" i="5"/>
  <c r="AN344" i="5"/>
  <c r="AZ344" i="5"/>
  <c r="BI344" i="5"/>
  <c r="AY343" i="5"/>
  <c r="AY344" i="5" s="1"/>
  <c r="BH343" i="5"/>
  <c r="BK344" i="5"/>
  <c r="AF343" i="5"/>
  <c r="AH344" i="5"/>
  <c r="BP150" i="5"/>
  <c r="AT274" i="5"/>
  <c r="AU275" i="5"/>
  <c r="BD151" i="5"/>
  <c r="AP274" i="5"/>
  <c r="AW151" i="5"/>
  <c r="AN275" i="5"/>
  <c r="AS274" i="5"/>
  <c r="AN213" i="5"/>
  <c r="AS212" i="5"/>
  <c r="AQ213" i="5"/>
  <c r="AR212" i="5"/>
  <c r="AU213" i="5"/>
  <c r="AR274" i="5"/>
  <c r="AP212" i="5"/>
  <c r="AY150" i="5"/>
  <c r="AT212" i="5"/>
  <c r="AO274" i="5"/>
  <c r="AO212" i="5"/>
  <c r="AQ275" i="5"/>
  <c r="BC150" i="5"/>
  <c r="BL150" i="5"/>
  <c r="F211" i="5"/>
  <c r="F341" i="5" s="1"/>
  <c r="B341" i="5"/>
  <c r="J340" i="5"/>
  <c r="P149" i="5"/>
  <c r="Y150" i="5" s="1"/>
  <c r="AH151" i="5" s="1"/>
  <c r="P343" i="5"/>
  <c r="Y344" i="5" s="1"/>
  <c r="Q148" i="5"/>
  <c r="Z149" i="5" s="1"/>
  <c r="AI150" i="5" s="1"/>
  <c r="Q342" i="5"/>
  <c r="Z343" i="5" s="1"/>
  <c r="S148" i="5"/>
  <c r="AB149" i="5" s="1"/>
  <c r="AK150" i="5" s="1"/>
  <c r="S342" i="5"/>
  <c r="AB343" i="5" s="1"/>
  <c r="N148" i="5"/>
  <c r="W149" i="5" s="1"/>
  <c r="AF150" i="5" s="1"/>
  <c r="N342" i="5"/>
  <c r="W343" i="5" s="1"/>
  <c r="T149" i="5"/>
  <c r="AC150" i="5" s="1"/>
  <c r="AL151" i="5" s="1"/>
  <c r="T343" i="5"/>
  <c r="AC344" i="5" s="1"/>
  <c r="O148" i="5"/>
  <c r="X149" i="5" s="1"/>
  <c r="AG150" i="5" s="1"/>
  <c r="O342" i="5"/>
  <c r="X343" i="5" s="1"/>
  <c r="R148" i="5"/>
  <c r="AA149" i="5" s="1"/>
  <c r="AJ150" i="5" s="1"/>
  <c r="R342" i="5"/>
  <c r="AA343" i="5" s="1"/>
  <c r="M149" i="5"/>
  <c r="V150" i="5" s="1"/>
  <c r="AE151" i="5" s="1"/>
  <c r="M343" i="5"/>
  <c r="V344" i="5" s="1"/>
  <c r="F212" i="5"/>
  <c r="F342" i="5" s="1"/>
  <c r="E211" i="5"/>
  <c r="E341" i="5" s="1"/>
  <c r="I212" i="5"/>
  <c r="I342" i="5" s="1"/>
  <c r="D212" i="5"/>
  <c r="D342" i="5" s="1"/>
  <c r="H212" i="5"/>
  <c r="H342" i="5" s="1"/>
  <c r="G211" i="5"/>
  <c r="G341" i="5" s="1"/>
  <c r="B212" i="5"/>
  <c r="J275" i="5"/>
  <c r="D276" i="5"/>
  <c r="I147" i="5"/>
  <c r="E147" i="5"/>
  <c r="J146" i="5"/>
  <c r="C147" i="5"/>
  <c r="J210" i="5"/>
  <c r="G276" i="5"/>
  <c r="E276" i="5"/>
  <c r="B147" i="5"/>
  <c r="B276" i="5"/>
  <c r="C276" i="5"/>
  <c r="D147" i="5"/>
  <c r="I276" i="5"/>
  <c r="F147" i="5"/>
  <c r="F276" i="5"/>
  <c r="H276" i="5"/>
  <c r="H147" i="5"/>
  <c r="G147" i="5"/>
  <c r="BD345" i="5" l="1"/>
  <c r="BK151" i="5"/>
  <c r="BT152" i="5" s="1"/>
  <c r="BI152" i="5"/>
  <c r="BR153" i="5" s="1"/>
  <c r="AZ152" i="5"/>
  <c r="BM345" i="5"/>
  <c r="BM346" i="5" s="1"/>
  <c r="BF345" i="5"/>
  <c r="BL344" i="5"/>
  <c r="BQ151" i="5"/>
  <c r="BA344" i="5"/>
  <c r="AT344" i="5"/>
  <c r="BG344" i="5"/>
  <c r="BV152" i="5"/>
  <c r="AZ345" i="5"/>
  <c r="AQ345" i="5"/>
  <c r="AO344" i="5"/>
  <c r="AX151" i="5"/>
  <c r="BS152" i="5"/>
  <c r="BG151" i="5"/>
  <c r="BC344" i="5"/>
  <c r="BA151" i="5"/>
  <c r="BJ152" i="5" s="1"/>
  <c r="BP151" i="5"/>
  <c r="AN345" i="5"/>
  <c r="AS344" i="5"/>
  <c r="AX344" i="5"/>
  <c r="BB344" i="5"/>
  <c r="BK345" i="5" s="1"/>
  <c r="BH344" i="5"/>
  <c r="BH345" i="5" s="1"/>
  <c r="BD152" i="5"/>
  <c r="BM152" i="5"/>
  <c r="AE345" i="5"/>
  <c r="BJ344" i="5"/>
  <c r="AL345" i="5"/>
  <c r="AI344" i="5"/>
  <c r="AJ344" i="5"/>
  <c r="AH345" i="5"/>
  <c r="AR344" i="5"/>
  <c r="BI345" i="5"/>
  <c r="AF344" i="5"/>
  <c r="AU345" i="5"/>
  <c r="BC151" i="5"/>
  <c r="AW345" i="5"/>
  <c r="AG344" i="5"/>
  <c r="AP344" i="5"/>
  <c r="AK344" i="5"/>
  <c r="AT345" i="5" s="1"/>
  <c r="AW152" i="5"/>
  <c r="AN214" i="5"/>
  <c r="AN276" i="5"/>
  <c r="AR213" i="5"/>
  <c r="AQ214" i="5"/>
  <c r="AU214" i="5"/>
  <c r="AS213" i="5"/>
  <c r="AS275" i="5"/>
  <c r="AU276" i="5"/>
  <c r="BL151" i="5"/>
  <c r="BU151" i="5"/>
  <c r="AO213" i="5"/>
  <c r="AT213" i="5"/>
  <c r="AR275" i="5"/>
  <c r="AQ276" i="5"/>
  <c r="AP275" i="5"/>
  <c r="AO275" i="5"/>
  <c r="AX152" i="5" s="1"/>
  <c r="BF152" i="5"/>
  <c r="AY151" i="5"/>
  <c r="AP213" i="5"/>
  <c r="BB151" i="5"/>
  <c r="BK152" i="5" s="1"/>
  <c r="AT275" i="5"/>
  <c r="BH151" i="5"/>
  <c r="J341" i="5"/>
  <c r="B342" i="5"/>
  <c r="C212" i="5"/>
  <c r="C342" i="5" s="1"/>
  <c r="N149" i="5"/>
  <c r="W150" i="5" s="1"/>
  <c r="AF151" i="5" s="1"/>
  <c r="N343" i="5"/>
  <c r="W344" i="5" s="1"/>
  <c r="P150" i="5"/>
  <c r="Y151" i="5" s="1"/>
  <c r="AH152" i="5" s="1"/>
  <c r="P344" i="5"/>
  <c r="Y345" i="5" s="1"/>
  <c r="M150" i="5"/>
  <c r="V151" i="5" s="1"/>
  <c r="AE152" i="5" s="1"/>
  <c r="M344" i="5"/>
  <c r="V345" i="5" s="1"/>
  <c r="T150" i="5"/>
  <c r="AC151" i="5" s="1"/>
  <c r="AL152" i="5" s="1"/>
  <c r="T344" i="5"/>
  <c r="AC345" i="5" s="1"/>
  <c r="Q149" i="5"/>
  <c r="Z150" i="5" s="1"/>
  <c r="AI151" i="5" s="1"/>
  <c r="Q343" i="5"/>
  <c r="Z344" i="5" s="1"/>
  <c r="R149" i="5"/>
  <c r="AA150" i="5" s="1"/>
  <c r="AJ151" i="5" s="1"/>
  <c r="R343" i="5"/>
  <c r="AA344" i="5" s="1"/>
  <c r="S149" i="5"/>
  <c r="AB150" i="5" s="1"/>
  <c r="AK151" i="5" s="1"/>
  <c r="S343" i="5"/>
  <c r="AB344" i="5" s="1"/>
  <c r="O149" i="5"/>
  <c r="X150" i="5" s="1"/>
  <c r="AG151" i="5" s="1"/>
  <c r="O343" i="5"/>
  <c r="X344" i="5" s="1"/>
  <c r="H213" i="5"/>
  <c r="H343" i="5" s="1"/>
  <c r="D213" i="5"/>
  <c r="D343" i="5" s="1"/>
  <c r="I213" i="5"/>
  <c r="I343" i="5" s="1"/>
  <c r="E212" i="5"/>
  <c r="E342" i="5" s="1"/>
  <c r="B213" i="5"/>
  <c r="G212" i="5"/>
  <c r="G342" i="5" s="1"/>
  <c r="G277" i="5"/>
  <c r="J276" i="5"/>
  <c r="C277" i="5"/>
  <c r="F277" i="5"/>
  <c r="D277" i="5"/>
  <c r="J147" i="5"/>
  <c r="J211" i="5"/>
  <c r="H148" i="5"/>
  <c r="H277" i="5"/>
  <c r="F148" i="5"/>
  <c r="D148" i="5"/>
  <c r="B277" i="5"/>
  <c r="B148" i="5"/>
  <c r="E277" i="5"/>
  <c r="I148" i="5"/>
  <c r="G148" i="5"/>
  <c r="I277" i="5"/>
  <c r="C148" i="5"/>
  <c r="E148" i="5"/>
  <c r="AO345" i="5" l="1"/>
  <c r="AZ346" i="5"/>
  <c r="BJ345" i="5"/>
  <c r="BI346" i="5"/>
  <c r="BI153" i="5"/>
  <c r="AZ153" i="5"/>
  <c r="BG152" i="5"/>
  <c r="BG153" i="5" s="1"/>
  <c r="BC345" i="5"/>
  <c r="BC346" i="5" s="1"/>
  <c r="BV153" i="5"/>
  <c r="BG345" i="5"/>
  <c r="BP152" i="5"/>
  <c r="AX345" i="5"/>
  <c r="AX346" i="5" s="1"/>
  <c r="AR345" i="5"/>
  <c r="BL345" i="5"/>
  <c r="BB345" i="5"/>
  <c r="BK346" i="5" s="1"/>
  <c r="BI347" i="5"/>
  <c r="AY152" i="5"/>
  <c r="AP345" i="5"/>
  <c r="BM153" i="5"/>
  <c r="AY345" i="5"/>
  <c r="BH346" i="5" s="1"/>
  <c r="BR154" i="5"/>
  <c r="AW153" i="5"/>
  <c r="BP153" i="5"/>
  <c r="AU346" i="5"/>
  <c r="BD346" i="5"/>
  <c r="AJ345" i="5"/>
  <c r="AL346" i="5"/>
  <c r="AS345" i="5"/>
  <c r="BL152" i="5"/>
  <c r="BA345" i="5"/>
  <c r="AF345" i="5"/>
  <c r="AO346" i="5" s="1"/>
  <c r="AI345" i="5"/>
  <c r="BH152" i="5"/>
  <c r="AK345" i="5"/>
  <c r="AE346" i="5"/>
  <c r="AN346" i="5"/>
  <c r="AH346" i="5"/>
  <c r="AW346" i="5"/>
  <c r="BF346" i="5"/>
  <c r="AQ346" i="5"/>
  <c r="AG345" i="5"/>
  <c r="AT276" i="5"/>
  <c r="AT214" i="5"/>
  <c r="BU152" i="5"/>
  <c r="AN277" i="5"/>
  <c r="AN215" i="5"/>
  <c r="AR276" i="5"/>
  <c r="BS153" i="5"/>
  <c r="AU277" i="5"/>
  <c r="AS214" i="5"/>
  <c r="AU215" i="5"/>
  <c r="AQ277" i="5"/>
  <c r="BA152" i="5"/>
  <c r="BD153" i="5"/>
  <c r="BB152" i="5"/>
  <c r="BQ152" i="5"/>
  <c r="BF153" i="5"/>
  <c r="BO153" i="5"/>
  <c r="AQ215" i="5"/>
  <c r="AO276" i="5"/>
  <c r="BC152" i="5"/>
  <c r="AO214" i="5"/>
  <c r="AS276" i="5"/>
  <c r="AP214" i="5"/>
  <c r="AP276" i="5"/>
  <c r="AR214" i="5"/>
  <c r="BT153" i="5"/>
  <c r="F213" i="5"/>
  <c r="F343" i="5" s="1"/>
  <c r="C213" i="5"/>
  <c r="C343" i="5" s="1"/>
  <c r="C214" i="5"/>
  <c r="C344" i="5" s="1"/>
  <c r="B343" i="5"/>
  <c r="J342" i="5"/>
  <c r="M151" i="5"/>
  <c r="V152" i="5" s="1"/>
  <c r="AE153" i="5" s="1"/>
  <c r="M345" i="5"/>
  <c r="V346" i="5" s="1"/>
  <c r="O150" i="5"/>
  <c r="X151" i="5" s="1"/>
  <c r="AG152" i="5" s="1"/>
  <c r="O344" i="5"/>
  <c r="X345" i="5" s="1"/>
  <c r="T151" i="5"/>
  <c r="AC152" i="5" s="1"/>
  <c r="AL153" i="5" s="1"/>
  <c r="T345" i="5"/>
  <c r="AC346" i="5" s="1"/>
  <c r="P151" i="5"/>
  <c r="Y152" i="5" s="1"/>
  <c r="AH153" i="5" s="1"/>
  <c r="P345" i="5"/>
  <c r="Y346" i="5" s="1"/>
  <c r="N150" i="5"/>
  <c r="W151" i="5" s="1"/>
  <c r="AF152" i="5" s="1"/>
  <c r="N344" i="5"/>
  <c r="W345" i="5" s="1"/>
  <c r="R150" i="5"/>
  <c r="AA151" i="5" s="1"/>
  <c r="AJ152" i="5" s="1"/>
  <c r="R344" i="5"/>
  <c r="AA345" i="5" s="1"/>
  <c r="S150" i="5"/>
  <c r="AB151" i="5" s="1"/>
  <c r="AK152" i="5" s="1"/>
  <c r="S344" i="5"/>
  <c r="AB345" i="5" s="1"/>
  <c r="Q150" i="5"/>
  <c r="Z151" i="5" s="1"/>
  <c r="AI152" i="5" s="1"/>
  <c r="Q344" i="5"/>
  <c r="Z345" i="5" s="1"/>
  <c r="F214" i="5"/>
  <c r="F344" i="5" s="1"/>
  <c r="I214" i="5"/>
  <c r="I344" i="5" s="1"/>
  <c r="E213" i="5"/>
  <c r="E343" i="5" s="1"/>
  <c r="G213" i="5"/>
  <c r="G343" i="5" s="1"/>
  <c r="B214" i="5"/>
  <c r="J212" i="5"/>
  <c r="B149" i="5"/>
  <c r="J277" i="5"/>
  <c r="E149" i="5"/>
  <c r="C149" i="5"/>
  <c r="I278" i="5"/>
  <c r="E278" i="5"/>
  <c r="C278" i="5"/>
  <c r="G149" i="5"/>
  <c r="I149" i="5"/>
  <c r="B278" i="5"/>
  <c r="D278" i="5"/>
  <c r="F278" i="5"/>
  <c r="F149" i="5"/>
  <c r="G278" i="5"/>
  <c r="J148" i="5"/>
  <c r="D149" i="5"/>
  <c r="H278" i="5"/>
  <c r="H149" i="5"/>
  <c r="BI154" i="5" l="1"/>
  <c r="BR155" i="5" s="1"/>
  <c r="AZ154" i="5"/>
  <c r="BL346" i="5"/>
  <c r="BL347" i="5" s="1"/>
  <c r="BV154" i="5"/>
  <c r="BF154" i="5"/>
  <c r="AP346" i="5"/>
  <c r="BH153" i="5"/>
  <c r="BG346" i="5"/>
  <c r="BG347" i="5" s="1"/>
  <c r="BA346" i="5"/>
  <c r="BP154" i="5"/>
  <c r="AY346" i="5"/>
  <c r="AN347" i="5"/>
  <c r="BF347" i="5"/>
  <c r="BJ346" i="5"/>
  <c r="BL153" i="5"/>
  <c r="BA153" i="5"/>
  <c r="BC153" i="5"/>
  <c r="AT215" i="5"/>
  <c r="AK346" i="5"/>
  <c r="AE347" i="5"/>
  <c r="AF346" i="5"/>
  <c r="AO347" i="5" s="1"/>
  <c r="AJ346" i="5"/>
  <c r="AX347" i="5"/>
  <c r="BQ153" i="5"/>
  <c r="AL347" i="5"/>
  <c r="AG346" i="5"/>
  <c r="AI346" i="5"/>
  <c r="AQ347" i="5"/>
  <c r="AZ347" i="5"/>
  <c r="BU153" i="5"/>
  <c r="AU347" i="5"/>
  <c r="AR346" i="5"/>
  <c r="AT346" i="5"/>
  <c r="AW347" i="5"/>
  <c r="AS346" i="5"/>
  <c r="BB346" i="5"/>
  <c r="BD347" i="5"/>
  <c r="BM347" i="5"/>
  <c r="AH347" i="5"/>
  <c r="BB153" i="5"/>
  <c r="BO154" i="5"/>
  <c r="AQ216" i="5"/>
  <c r="AU216" i="5"/>
  <c r="AU278" i="5"/>
  <c r="AR215" i="5"/>
  <c r="BJ153" i="5"/>
  <c r="BI155" i="5"/>
  <c r="BK153" i="5"/>
  <c r="AO215" i="5"/>
  <c r="AS215" i="5"/>
  <c r="AP215" i="5"/>
  <c r="BD154" i="5"/>
  <c r="BD155" i="5" s="1"/>
  <c r="BM154" i="5"/>
  <c r="AQ278" i="5"/>
  <c r="AZ155" i="5" s="1"/>
  <c r="AP277" i="5"/>
  <c r="AY153" i="5"/>
  <c r="AR277" i="5"/>
  <c r="AN278" i="5"/>
  <c r="AW154" i="5"/>
  <c r="BF155" i="5" s="1"/>
  <c r="AT277" i="5"/>
  <c r="AN216" i="5"/>
  <c r="AS277" i="5"/>
  <c r="AO277" i="5"/>
  <c r="AX153" i="5"/>
  <c r="D214" i="5"/>
  <c r="D344" i="5" s="1"/>
  <c r="D215" i="5"/>
  <c r="D345" i="5" s="1"/>
  <c r="J343" i="5"/>
  <c r="B344" i="5"/>
  <c r="R151" i="5"/>
  <c r="AA152" i="5" s="1"/>
  <c r="AJ153" i="5" s="1"/>
  <c r="R345" i="5"/>
  <c r="AA346" i="5" s="1"/>
  <c r="O151" i="5"/>
  <c r="X152" i="5" s="1"/>
  <c r="AG153" i="5" s="1"/>
  <c r="O345" i="5"/>
  <c r="X346" i="5" s="1"/>
  <c r="H214" i="5"/>
  <c r="H344" i="5" s="1"/>
  <c r="M152" i="5"/>
  <c r="V153" i="5" s="1"/>
  <c r="AE154" i="5" s="1"/>
  <c r="M346" i="5"/>
  <c r="V347" i="5" s="1"/>
  <c r="N151" i="5"/>
  <c r="W152" i="5" s="1"/>
  <c r="AF153" i="5" s="1"/>
  <c r="N345" i="5"/>
  <c r="W346" i="5" s="1"/>
  <c r="P152" i="5"/>
  <c r="Y153" i="5" s="1"/>
  <c r="AH154" i="5" s="1"/>
  <c r="P346" i="5"/>
  <c r="Y347" i="5" s="1"/>
  <c r="Q151" i="5"/>
  <c r="Z152" i="5" s="1"/>
  <c r="AI153" i="5" s="1"/>
  <c r="Q345" i="5"/>
  <c r="Z346" i="5" s="1"/>
  <c r="T152" i="5"/>
  <c r="AC153" i="5" s="1"/>
  <c r="AL154" i="5" s="1"/>
  <c r="T346" i="5"/>
  <c r="AC347" i="5" s="1"/>
  <c r="S151" i="5"/>
  <c r="AB152" i="5" s="1"/>
  <c r="AK153" i="5" s="1"/>
  <c r="S345" i="5"/>
  <c r="AB346" i="5" s="1"/>
  <c r="E214" i="5"/>
  <c r="E344" i="5" s="1"/>
  <c r="F215" i="5"/>
  <c r="F345" i="5" s="1"/>
  <c r="I215" i="5"/>
  <c r="I345" i="5" s="1"/>
  <c r="B215" i="5"/>
  <c r="G214" i="5"/>
  <c r="G344" i="5" s="1"/>
  <c r="J213" i="5"/>
  <c r="D150" i="5"/>
  <c r="J278" i="5"/>
  <c r="E279" i="5"/>
  <c r="D279" i="5"/>
  <c r="I150" i="5"/>
  <c r="H150" i="5"/>
  <c r="H279" i="5"/>
  <c r="C150" i="5"/>
  <c r="F279" i="5"/>
  <c r="B279" i="5"/>
  <c r="C279" i="5"/>
  <c r="B150" i="5"/>
  <c r="G279" i="5"/>
  <c r="F150" i="5"/>
  <c r="G150" i="5"/>
  <c r="I279" i="5"/>
  <c r="E150" i="5"/>
  <c r="J149" i="5"/>
  <c r="BO155" i="5" l="1"/>
  <c r="AP347" i="5"/>
  <c r="BR156" i="5"/>
  <c r="AY347" i="5"/>
  <c r="AY348" i="5" s="1"/>
  <c r="BU154" i="5"/>
  <c r="BJ347" i="5"/>
  <c r="BQ154" i="5"/>
  <c r="BG348" i="5"/>
  <c r="AW348" i="5"/>
  <c r="BA154" i="5"/>
  <c r="AT347" i="5"/>
  <c r="AU348" i="5"/>
  <c r="BH347" i="5"/>
  <c r="AR347" i="5"/>
  <c r="AT278" i="5"/>
  <c r="BM348" i="5"/>
  <c r="BJ154" i="5"/>
  <c r="BS154" i="5"/>
  <c r="AT216" i="5"/>
  <c r="AX154" i="5"/>
  <c r="AQ348" i="5"/>
  <c r="BK154" i="5"/>
  <c r="BL154" i="5"/>
  <c r="AZ348" i="5"/>
  <c r="BI348" i="5"/>
  <c r="BF348" i="5"/>
  <c r="AG347" i="5"/>
  <c r="AP348" i="5" s="1"/>
  <c r="BA347" i="5"/>
  <c r="AI347" i="5"/>
  <c r="AF347" i="5"/>
  <c r="BD348" i="5"/>
  <c r="AL348" i="5"/>
  <c r="AK347" i="5"/>
  <c r="BB347" i="5"/>
  <c r="BK347" i="5"/>
  <c r="AJ347" i="5"/>
  <c r="AS347" i="5"/>
  <c r="AE348" i="5"/>
  <c r="AN348" i="5"/>
  <c r="BB154" i="5"/>
  <c r="AX348" i="5"/>
  <c r="AH348" i="5"/>
  <c r="BC347" i="5"/>
  <c r="BC154" i="5"/>
  <c r="BG154" i="5"/>
  <c r="AS216" i="5"/>
  <c r="AO216" i="5"/>
  <c r="AR216" i="5"/>
  <c r="AO278" i="5"/>
  <c r="AU279" i="5"/>
  <c r="AN279" i="5"/>
  <c r="AQ217" i="5"/>
  <c r="AR278" i="5"/>
  <c r="AP216" i="5"/>
  <c r="AU217" i="5"/>
  <c r="AQ279" i="5"/>
  <c r="BI156" i="5"/>
  <c r="AS278" i="5"/>
  <c r="AW155" i="5"/>
  <c r="AW156" i="5" s="1"/>
  <c r="AY154" i="5"/>
  <c r="BH154" i="5"/>
  <c r="BM155" i="5"/>
  <c r="BM156" i="5" s="1"/>
  <c r="BV155" i="5"/>
  <c r="AN217" i="5"/>
  <c r="BO156" i="5"/>
  <c r="AP278" i="5"/>
  <c r="BT154" i="5"/>
  <c r="C215" i="5"/>
  <c r="C345" i="5" s="1"/>
  <c r="B345" i="5"/>
  <c r="H215" i="5"/>
  <c r="H345" i="5" s="1"/>
  <c r="J344" i="5"/>
  <c r="N152" i="5"/>
  <c r="W153" i="5" s="1"/>
  <c r="AF154" i="5" s="1"/>
  <c r="N346" i="5"/>
  <c r="W347" i="5" s="1"/>
  <c r="M153" i="5"/>
  <c r="V154" i="5" s="1"/>
  <c r="AE155" i="5" s="1"/>
  <c r="M347" i="5"/>
  <c r="V348" i="5" s="1"/>
  <c r="R152" i="5"/>
  <c r="AA153" i="5" s="1"/>
  <c r="AJ154" i="5" s="1"/>
  <c r="R346" i="5"/>
  <c r="AA347" i="5" s="1"/>
  <c r="Q152" i="5"/>
  <c r="Z153" i="5" s="1"/>
  <c r="AI154" i="5" s="1"/>
  <c r="Q346" i="5"/>
  <c r="Z347" i="5" s="1"/>
  <c r="O152" i="5"/>
  <c r="X153" i="5" s="1"/>
  <c r="AG154" i="5" s="1"/>
  <c r="O346" i="5"/>
  <c r="X347" i="5" s="1"/>
  <c r="S152" i="5"/>
  <c r="AB153" i="5" s="1"/>
  <c r="AK154" i="5" s="1"/>
  <c r="S346" i="5"/>
  <c r="AB347" i="5" s="1"/>
  <c r="P153" i="5"/>
  <c r="Y154" i="5" s="1"/>
  <c r="AH155" i="5" s="1"/>
  <c r="P347" i="5"/>
  <c r="Y348" i="5" s="1"/>
  <c r="T153" i="5"/>
  <c r="AC154" i="5" s="1"/>
  <c r="AL155" i="5" s="1"/>
  <c r="T347" i="5"/>
  <c r="AC348" i="5" s="1"/>
  <c r="I216" i="5"/>
  <c r="I346" i="5" s="1"/>
  <c r="F216" i="5"/>
  <c r="F346" i="5" s="1"/>
  <c r="E215" i="5"/>
  <c r="E345" i="5" s="1"/>
  <c r="G215" i="5"/>
  <c r="G345" i="5" s="1"/>
  <c r="B216" i="5"/>
  <c r="J279" i="5"/>
  <c r="E151" i="5"/>
  <c r="J150" i="5"/>
  <c r="C151" i="5"/>
  <c r="I151" i="5"/>
  <c r="F151" i="5"/>
  <c r="C280" i="5"/>
  <c r="J214" i="5"/>
  <c r="D151" i="5"/>
  <c r="G280" i="5"/>
  <c r="B280" i="5"/>
  <c r="H280" i="5"/>
  <c r="H151" i="5"/>
  <c r="D280" i="5"/>
  <c r="G151" i="5"/>
  <c r="B151" i="5"/>
  <c r="I280" i="5"/>
  <c r="F280" i="5"/>
  <c r="E280" i="5"/>
  <c r="BJ155" i="5" l="1"/>
  <c r="BH348" i="5"/>
  <c r="BF349" i="5"/>
  <c r="BG349" i="5"/>
  <c r="BU155" i="5"/>
  <c r="BH349" i="5"/>
  <c r="BT155" i="5"/>
  <c r="BC155" i="5"/>
  <c r="BK155" i="5"/>
  <c r="BD349" i="5"/>
  <c r="BS155" i="5"/>
  <c r="BS156" i="5" s="1"/>
  <c r="AZ349" i="5"/>
  <c r="BI349" i="5"/>
  <c r="BK348" i="5"/>
  <c r="AN349" i="5"/>
  <c r="BG155" i="5"/>
  <c r="AS348" i="5"/>
  <c r="BV156" i="5"/>
  <c r="BV157" i="5" s="1"/>
  <c r="BL155" i="5"/>
  <c r="AF348" i="5"/>
  <c r="AK348" i="5"/>
  <c r="BA348" i="5"/>
  <c r="BJ348" i="5"/>
  <c r="AE349" i="5"/>
  <c r="AG348" i="5"/>
  <c r="AI348" i="5"/>
  <c r="AO348" i="5"/>
  <c r="AL349" i="5"/>
  <c r="AR348" i="5"/>
  <c r="AH349" i="5"/>
  <c r="BB348" i="5"/>
  <c r="AU349" i="5"/>
  <c r="AU350" i="5" s="1"/>
  <c r="AW349" i="5"/>
  <c r="AT348" i="5"/>
  <c r="BP155" i="5"/>
  <c r="BM349" i="5"/>
  <c r="AJ348" i="5"/>
  <c r="BC348" i="5"/>
  <c r="BC349" i="5" s="1"/>
  <c r="BL348" i="5"/>
  <c r="AQ349" i="5"/>
  <c r="AY349" i="5"/>
  <c r="AQ218" i="5"/>
  <c r="AQ280" i="5"/>
  <c r="AT217" i="5"/>
  <c r="AT279" i="5"/>
  <c r="AS279" i="5"/>
  <c r="BR157" i="5"/>
  <c r="AR279" i="5"/>
  <c r="AU280" i="5"/>
  <c r="AO279" i="5"/>
  <c r="AX155" i="5"/>
  <c r="AP217" i="5"/>
  <c r="BF156" i="5"/>
  <c r="BF157" i="5" s="1"/>
  <c r="BD156" i="5"/>
  <c r="AU218" i="5"/>
  <c r="BB155" i="5"/>
  <c r="AO217" i="5"/>
  <c r="BA155" i="5"/>
  <c r="AZ156" i="5"/>
  <c r="AN280" i="5"/>
  <c r="AS217" i="5"/>
  <c r="BH155" i="5"/>
  <c r="BQ155" i="5"/>
  <c r="AR217" i="5"/>
  <c r="AP279" i="5"/>
  <c r="AN218" i="5"/>
  <c r="AY155" i="5"/>
  <c r="H216" i="5"/>
  <c r="H346" i="5" s="1"/>
  <c r="D216" i="5"/>
  <c r="D346" i="5" s="1"/>
  <c r="J345" i="5"/>
  <c r="C216" i="5"/>
  <c r="C346" i="5" s="1"/>
  <c r="B346" i="5"/>
  <c r="R153" i="5"/>
  <c r="AA154" i="5" s="1"/>
  <c r="AJ155" i="5" s="1"/>
  <c r="R347" i="5"/>
  <c r="AA348" i="5" s="1"/>
  <c r="N153" i="5"/>
  <c r="W154" i="5" s="1"/>
  <c r="AF155" i="5" s="1"/>
  <c r="N347" i="5"/>
  <c r="W348" i="5" s="1"/>
  <c r="Q153" i="5"/>
  <c r="Z154" i="5" s="1"/>
  <c r="AI155" i="5" s="1"/>
  <c r="Q347" i="5"/>
  <c r="Z348" i="5" s="1"/>
  <c r="S153" i="5"/>
  <c r="AB154" i="5" s="1"/>
  <c r="AK155" i="5" s="1"/>
  <c r="S347" i="5"/>
  <c r="AB348" i="5" s="1"/>
  <c r="P154" i="5"/>
  <c r="Y155" i="5" s="1"/>
  <c r="AH156" i="5" s="1"/>
  <c r="P348" i="5"/>
  <c r="Y349" i="5" s="1"/>
  <c r="T154" i="5"/>
  <c r="AC155" i="5" s="1"/>
  <c r="AL156" i="5" s="1"/>
  <c r="T348" i="5"/>
  <c r="AC349" i="5" s="1"/>
  <c r="O153" i="5"/>
  <c r="X154" i="5" s="1"/>
  <c r="AG155" i="5" s="1"/>
  <c r="O347" i="5"/>
  <c r="X348" i="5" s="1"/>
  <c r="M154" i="5"/>
  <c r="V155" i="5" s="1"/>
  <c r="AE156" i="5" s="1"/>
  <c r="M348" i="5"/>
  <c r="V349" i="5" s="1"/>
  <c r="F217" i="5"/>
  <c r="F347" i="5" s="1"/>
  <c r="E216" i="5"/>
  <c r="E346" i="5" s="1"/>
  <c r="D217" i="5"/>
  <c r="D347" i="5" s="1"/>
  <c r="I217" i="5"/>
  <c r="I347" i="5" s="1"/>
  <c r="H217" i="5"/>
  <c r="H347" i="5" s="1"/>
  <c r="B217" i="5"/>
  <c r="G216" i="5"/>
  <c r="G346" i="5" s="1"/>
  <c r="J280" i="5"/>
  <c r="B152" i="5"/>
  <c r="D152" i="5"/>
  <c r="F152" i="5"/>
  <c r="D281" i="5"/>
  <c r="H152" i="5"/>
  <c r="C281" i="5"/>
  <c r="I152" i="5"/>
  <c r="J215" i="5"/>
  <c r="B281" i="5"/>
  <c r="G281" i="5"/>
  <c r="I281" i="5"/>
  <c r="E152" i="5"/>
  <c r="J151" i="5"/>
  <c r="G152" i="5"/>
  <c r="H281" i="5"/>
  <c r="E281" i="5"/>
  <c r="F281" i="5"/>
  <c r="C152" i="5"/>
  <c r="BT156" i="5" l="1"/>
  <c r="BP156" i="5"/>
  <c r="AS349" i="5"/>
  <c r="AO349" i="5"/>
  <c r="BL156" i="5"/>
  <c r="BI350" i="5"/>
  <c r="BM350" i="5"/>
  <c r="BB349" i="5"/>
  <c r="AW350" i="5"/>
  <c r="AN350" i="5"/>
  <c r="BD157" i="5"/>
  <c r="BJ349" i="5"/>
  <c r="BK349" i="5"/>
  <c r="AX349" i="5"/>
  <c r="AR349" i="5"/>
  <c r="AY156" i="5"/>
  <c r="BU156" i="5"/>
  <c r="BU157" i="5" s="1"/>
  <c r="BM157" i="5"/>
  <c r="BL349" i="5"/>
  <c r="BL350" i="5" s="1"/>
  <c r="BQ156" i="5"/>
  <c r="AZ157" i="5"/>
  <c r="AH350" i="5"/>
  <c r="AL350" i="5"/>
  <c r="AU351" i="5" s="1"/>
  <c r="AG349" i="5"/>
  <c r="AI349" i="5"/>
  <c r="AF349" i="5"/>
  <c r="BF350" i="5"/>
  <c r="AE350" i="5"/>
  <c r="BH350" i="5"/>
  <c r="BD350" i="5"/>
  <c r="BD351" i="5" s="1"/>
  <c r="AQ350" i="5"/>
  <c r="AJ349" i="5"/>
  <c r="AP349" i="5"/>
  <c r="AK349" i="5"/>
  <c r="BA349" i="5"/>
  <c r="AZ350" i="5"/>
  <c r="AT349" i="5"/>
  <c r="AQ281" i="5"/>
  <c r="AQ219" i="5"/>
  <c r="BA156" i="5"/>
  <c r="BJ156" i="5"/>
  <c r="AP218" i="5"/>
  <c r="AT280" i="5"/>
  <c r="BC156" i="5"/>
  <c r="AO218" i="5"/>
  <c r="AU281" i="5"/>
  <c r="BO157" i="5"/>
  <c r="BO158" i="5" s="1"/>
  <c r="AP280" i="5"/>
  <c r="AT218" i="5"/>
  <c r="AU219" i="5"/>
  <c r="AR280" i="5"/>
  <c r="AO280" i="5"/>
  <c r="AN219" i="5"/>
  <c r="AS218" i="5"/>
  <c r="BI157" i="5"/>
  <c r="AN281" i="5"/>
  <c r="BB156" i="5"/>
  <c r="BK156" i="5"/>
  <c r="AX156" i="5"/>
  <c r="BG156" i="5"/>
  <c r="AS280" i="5"/>
  <c r="AR218" i="5"/>
  <c r="BH156" i="5"/>
  <c r="AW157" i="5"/>
  <c r="C217" i="5"/>
  <c r="C347" i="5" s="1"/>
  <c r="B347" i="5"/>
  <c r="J346" i="5"/>
  <c r="R154" i="5"/>
  <c r="AA155" i="5" s="1"/>
  <c r="AJ156" i="5" s="1"/>
  <c r="R348" i="5"/>
  <c r="AA349" i="5" s="1"/>
  <c r="N154" i="5"/>
  <c r="W155" i="5" s="1"/>
  <c r="AF156" i="5" s="1"/>
  <c r="N348" i="5"/>
  <c r="W349" i="5" s="1"/>
  <c r="Q154" i="5"/>
  <c r="Z155" i="5" s="1"/>
  <c r="AI156" i="5" s="1"/>
  <c r="Q348" i="5"/>
  <c r="Z349" i="5" s="1"/>
  <c r="O154" i="5"/>
  <c r="X155" i="5" s="1"/>
  <c r="AG156" i="5" s="1"/>
  <c r="O348" i="5"/>
  <c r="X349" i="5" s="1"/>
  <c r="M155" i="5"/>
  <c r="V156" i="5" s="1"/>
  <c r="AE157" i="5" s="1"/>
  <c r="M349" i="5"/>
  <c r="V350" i="5" s="1"/>
  <c r="S154" i="5"/>
  <c r="AB155" i="5" s="1"/>
  <c r="AK156" i="5" s="1"/>
  <c r="S348" i="5"/>
  <c r="AB349" i="5" s="1"/>
  <c r="T155" i="5"/>
  <c r="AC156" i="5" s="1"/>
  <c r="AL157" i="5" s="1"/>
  <c r="T349" i="5"/>
  <c r="AC350" i="5" s="1"/>
  <c r="P155" i="5"/>
  <c r="Y156" i="5" s="1"/>
  <c r="AH157" i="5" s="1"/>
  <c r="P349" i="5"/>
  <c r="Y350" i="5" s="1"/>
  <c r="I218" i="5"/>
  <c r="I348" i="5" s="1"/>
  <c r="H218" i="5"/>
  <c r="H348" i="5" s="1"/>
  <c r="D218" i="5"/>
  <c r="D348" i="5" s="1"/>
  <c r="E217" i="5"/>
  <c r="E347" i="5" s="1"/>
  <c r="G217" i="5"/>
  <c r="G347" i="5" s="1"/>
  <c r="B218" i="5"/>
  <c r="H282" i="5"/>
  <c r="G153" i="5"/>
  <c r="E282" i="5"/>
  <c r="E153" i="5"/>
  <c r="J281" i="5"/>
  <c r="G282" i="5"/>
  <c r="D282" i="5"/>
  <c r="J216" i="5"/>
  <c r="F153" i="5"/>
  <c r="D153" i="5"/>
  <c r="C153" i="5"/>
  <c r="I282" i="5"/>
  <c r="I153" i="5"/>
  <c r="H153" i="5"/>
  <c r="B153" i="5"/>
  <c r="B282" i="5"/>
  <c r="F282" i="5"/>
  <c r="C282" i="5"/>
  <c r="J152" i="5"/>
  <c r="AX350" i="5" l="1"/>
  <c r="BM158" i="5"/>
  <c r="BK350" i="5"/>
  <c r="BB350" i="5"/>
  <c r="BV158" i="5"/>
  <c r="BD158" i="5"/>
  <c r="BA350" i="5"/>
  <c r="BF351" i="5"/>
  <c r="AW351" i="5"/>
  <c r="BH157" i="5"/>
  <c r="BI158" i="5"/>
  <c r="AZ158" i="5"/>
  <c r="BM351" i="5"/>
  <c r="BM352" i="5" s="1"/>
  <c r="AQ351" i="5"/>
  <c r="BG350" i="5"/>
  <c r="BG351" i="5" s="1"/>
  <c r="AP350" i="5"/>
  <c r="BD352" i="5"/>
  <c r="BJ350" i="5"/>
  <c r="BC157" i="5"/>
  <c r="AJ350" i="5"/>
  <c r="AF350" i="5"/>
  <c r="AE351" i="5"/>
  <c r="AY350" i="5"/>
  <c r="AK350" i="5"/>
  <c r="AG350" i="5"/>
  <c r="AT350" i="5"/>
  <c r="AW158" i="5"/>
  <c r="AN351" i="5"/>
  <c r="AZ351" i="5"/>
  <c r="BI351" i="5"/>
  <c r="AI350" i="5"/>
  <c r="AS350" i="5"/>
  <c r="AL351" i="5"/>
  <c r="AO350" i="5"/>
  <c r="BC350" i="5"/>
  <c r="AR350" i="5"/>
  <c r="BA351" i="5" s="1"/>
  <c r="AH351" i="5"/>
  <c r="BF158" i="5"/>
  <c r="BR158" i="5"/>
  <c r="AN220" i="5"/>
  <c r="AO281" i="5"/>
  <c r="AP281" i="5"/>
  <c r="AT281" i="5"/>
  <c r="AU220" i="5"/>
  <c r="BJ157" i="5"/>
  <c r="BS157" i="5"/>
  <c r="BK157" i="5"/>
  <c r="BT157" i="5"/>
  <c r="AU282" i="5"/>
  <c r="AY157" i="5"/>
  <c r="BB157" i="5"/>
  <c r="AR281" i="5"/>
  <c r="AP219" i="5"/>
  <c r="AN282" i="5"/>
  <c r="AQ220" i="5"/>
  <c r="AS219" i="5"/>
  <c r="AO219" i="5"/>
  <c r="BL157" i="5"/>
  <c r="AS281" i="5"/>
  <c r="BQ157" i="5"/>
  <c r="BQ158" i="5" s="1"/>
  <c r="AQ282" i="5"/>
  <c r="AT219" i="5"/>
  <c r="BA157" i="5"/>
  <c r="AR219" i="5"/>
  <c r="AX157" i="5"/>
  <c r="BG157" i="5"/>
  <c r="BP157" i="5"/>
  <c r="B348" i="5"/>
  <c r="C219" i="5"/>
  <c r="C349" i="5" s="1"/>
  <c r="J347" i="5"/>
  <c r="Q155" i="5"/>
  <c r="Z156" i="5" s="1"/>
  <c r="AI157" i="5" s="1"/>
  <c r="Q349" i="5"/>
  <c r="Z350" i="5" s="1"/>
  <c r="N155" i="5"/>
  <c r="W156" i="5" s="1"/>
  <c r="AF157" i="5" s="1"/>
  <c r="N349" i="5"/>
  <c r="W350" i="5" s="1"/>
  <c r="C218" i="5"/>
  <c r="C348" i="5" s="1"/>
  <c r="S155" i="5"/>
  <c r="AB156" i="5" s="1"/>
  <c r="AK157" i="5" s="1"/>
  <c r="S349" i="5"/>
  <c r="AB350" i="5" s="1"/>
  <c r="F218" i="5"/>
  <c r="F348" i="5" s="1"/>
  <c r="P156" i="5"/>
  <c r="Y157" i="5" s="1"/>
  <c r="AH158" i="5" s="1"/>
  <c r="P350" i="5"/>
  <c r="Y351" i="5" s="1"/>
  <c r="M156" i="5"/>
  <c r="V157" i="5" s="1"/>
  <c r="AE158" i="5" s="1"/>
  <c r="M350" i="5"/>
  <c r="V351" i="5" s="1"/>
  <c r="O155" i="5"/>
  <c r="X156" i="5" s="1"/>
  <c r="AG157" i="5" s="1"/>
  <c r="O349" i="5"/>
  <c r="X350" i="5" s="1"/>
  <c r="R155" i="5"/>
  <c r="AA156" i="5" s="1"/>
  <c r="AJ157" i="5" s="1"/>
  <c r="R349" i="5"/>
  <c r="AA350" i="5" s="1"/>
  <c r="T156" i="5"/>
  <c r="AC157" i="5" s="1"/>
  <c r="AL158" i="5" s="1"/>
  <c r="T350" i="5"/>
  <c r="AC351" i="5" s="1"/>
  <c r="D219" i="5"/>
  <c r="D349" i="5" s="1"/>
  <c r="H219" i="5"/>
  <c r="H349" i="5" s="1"/>
  <c r="I219" i="5"/>
  <c r="I349" i="5" s="1"/>
  <c r="E218" i="5"/>
  <c r="E348" i="5" s="1"/>
  <c r="G218" i="5"/>
  <c r="G348" i="5" s="1"/>
  <c r="B219" i="5"/>
  <c r="J153" i="5"/>
  <c r="J217" i="5"/>
  <c r="D154" i="5"/>
  <c r="G283" i="5"/>
  <c r="E154" i="5"/>
  <c r="H283" i="5"/>
  <c r="F283" i="5"/>
  <c r="J282" i="5"/>
  <c r="C154" i="5"/>
  <c r="F154" i="5"/>
  <c r="I283" i="5"/>
  <c r="E283" i="5"/>
  <c r="B154" i="5"/>
  <c r="I154" i="5"/>
  <c r="B283" i="5"/>
  <c r="H154" i="5"/>
  <c r="D283" i="5"/>
  <c r="G154" i="5"/>
  <c r="C283" i="5"/>
  <c r="BJ351" i="5" l="1"/>
  <c r="BF352" i="5"/>
  <c r="BK351" i="5"/>
  <c r="AY351" i="5"/>
  <c r="BH351" i="5"/>
  <c r="AN352" i="5"/>
  <c r="BC158" i="5"/>
  <c r="BM353" i="5"/>
  <c r="AQ352" i="5"/>
  <c r="AZ352" i="5"/>
  <c r="AT351" i="5"/>
  <c r="AW352" i="5"/>
  <c r="BI352" i="5"/>
  <c r="BS158" i="5"/>
  <c r="AY158" i="5"/>
  <c r="BT158" i="5"/>
  <c r="BJ352" i="5"/>
  <c r="AI351" i="5"/>
  <c r="AL352" i="5"/>
  <c r="AS351" i="5"/>
  <c r="BB351" i="5"/>
  <c r="AO351" i="5"/>
  <c r="AX351" i="5"/>
  <c r="AK351" i="5"/>
  <c r="AJ351" i="5"/>
  <c r="BC351" i="5"/>
  <c r="BL351" i="5"/>
  <c r="AE352" i="5"/>
  <c r="AG351" i="5"/>
  <c r="AF351" i="5"/>
  <c r="AH352" i="5"/>
  <c r="AU352" i="5"/>
  <c r="AP351" i="5"/>
  <c r="AR351" i="5"/>
  <c r="BG158" i="5"/>
  <c r="BP158" i="5"/>
  <c r="BJ158" i="5"/>
  <c r="AT220" i="5"/>
  <c r="AS220" i="5"/>
  <c r="BB158" i="5"/>
  <c r="AP220" i="5"/>
  <c r="AO282" i="5"/>
  <c r="AS282" i="5"/>
  <c r="AT282" i="5"/>
  <c r="AX158" i="5"/>
  <c r="BL158" i="5"/>
  <c r="BU158" i="5"/>
  <c r="AR282" i="5"/>
  <c r="BH158" i="5"/>
  <c r="AR220" i="5"/>
  <c r="AO220" i="5"/>
  <c r="BK158" i="5"/>
  <c r="AP282" i="5"/>
  <c r="BA158" i="5"/>
  <c r="J348" i="5"/>
  <c r="B349" i="5"/>
  <c r="S156" i="5"/>
  <c r="AB157" i="5" s="1"/>
  <c r="AK158" i="5" s="1"/>
  <c r="S350" i="5"/>
  <c r="AB351" i="5" s="1"/>
  <c r="F219" i="5"/>
  <c r="F349" i="5" s="1"/>
  <c r="O156" i="5"/>
  <c r="X157" i="5" s="1"/>
  <c r="AG158" i="5" s="1"/>
  <c r="O350" i="5"/>
  <c r="X351" i="5" s="1"/>
  <c r="Q156" i="5"/>
  <c r="Z157" i="5" s="1"/>
  <c r="AI158" i="5" s="1"/>
  <c r="Q350" i="5"/>
  <c r="Z351" i="5" s="1"/>
  <c r="R156" i="5"/>
  <c r="AA157" i="5" s="1"/>
  <c r="AJ158" i="5" s="1"/>
  <c r="R350" i="5"/>
  <c r="AA351" i="5" s="1"/>
  <c r="N156" i="5"/>
  <c r="W157" i="5" s="1"/>
  <c r="AF158" i="5" s="1"/>
  <c r="N350" i="5"/>
  <c r="W351" i="5" s="1"/>
  <c r="M157" i="5"/>
  <c r="V158" i="5" s="1"/>
  <c r="M351" i="5"/>
  <c r="V352" i="5" s="1"/>
  <c r="P157" i="5"/>
  <c r="Y158" i="5" s="1"/>
  <c r="P351" i="5"/>
  <c r="Y352" i="5" s="1"/>
  <c r="T157" i="5"/>
  <c r="AC158" i="5" s="1"/>
  <c r="T351" i="5"/>
  <c r="AC352" i="5" s="1"/>
  <c r="I220" i="5"/>
  <c r="I350" i="5" s="1"/>
  <c r="D220" i="5"/>
  <c r="D350" i="5" s="1"/>
  <c r="E219" i="5"/>
  <c r="E349" i="5" s="1"/>
  <c r="B220" i="5"/>
  <c r="G219" i="5"/>
  <c r="G349" i="5" s="1"/>
  <c r="J283" i="5"/>
  <c r="G155" i="5"/>
  <c r="I284" i="5"/>
  <c r="J218" i="5"/>
  <c r="F284" i="5"/>
  <c r="H284" i="5"/>
  <c r="D284" i="5"/>
  <c r="J154" i="5"/>
  <c r="C155" i="5"/>
  <c r="E155" i="5"/>
  <c r="B155" i="5"/>
  <c r="F155" i="5"/>
  <c r="C284" i="5"/>
  <c r="H155" i="5"/>
  <c r="B284" i="5"/>
  <c r="I155" i="5"/>
  <c r="E284" i="5"/>
  <c r="G284" i="5"/>
  <c r="D155" i="5"/>
  <c r="AZ353" i="5" l="1"/>
  <c r="BH352" i="5"/>
  <c r="AW353" i="5"/>
  <c r="BC352" i="5"/>
  <c r="BF353" i="5"/>
  <c r="BI353" i="5"/>
  <c r="AP352" i="5"/>
  <c r="BL352" i="5"/>
  <c r="AE353" i="5"/>
  <c r="AJ352" i="5"/>
  <c r="AU353" i="5"/>
  <c r="BD353" i="5"/>
  <c r="AN353" i="5"/>
  <c r="AK352" i="5"/>
  <c r="AG352" i="5"/>
  <c r="AY352" i="5"/>
  <c r="AS352" i="5"/>
  <c r="AI352" i="5"/>
  <c r="AT352" i="5"/>
  <c r="AO352" i="5"/>
  <c r="AL353" i="5"/>
  <c r="AH353" i="5"/>
  <c r="AX352" i="5"/>
  <c r="BG352" i="5"/>
  <c r="AQ353" i="5"/>
  <c r="AF352" i="5"/>
  <c r="BB352" i="5"/>
  <c r="BK352" i="5"/>
  <c r="AR352" i="5"/>
  <c r="BA352" i="5"/>
  <c r="C220" i="5"/>
  <c r="C350" i="5" s="1"/>
  <c r="F220" i="5"/>
  <c r="F350" i="5" s="1"/>
  <c r="B350" i="5"/>
  <c r="J349" i="5"/>
  <c r="H220" i="5"/>
  <c r="H350" i="5" s="1"/>
  <c r="T158" i="5"/>
  <c r="T353" i="5" s="1"/>
  <c r="T352" i="5"/>
  <c r="AC353" i="5" s="1"/>
  <c r="O157" i="5"/>
  <c r="X158" i="5" s="1"/>
  <c r="O351" i="5"/>
  <c r="X352" i="5" s="1"/>
  <c r="Q157" i="5"/>
  <c r="Z158" i="5" s="1"/>
  <c r="Q351" i="5"/>
  <c r="Z352" i="5" s="1"/>
  <c r="P158" i="5"/>
  <c r="P353" i="5" s="1"/>
  <c r="P352" i="5"/>
  <c r="Y353" i="5" s="1"/>
  <c r="N157" i="5"/>
  <c r="W158" i="5" s="1"/>
  <c r="N351" i="5"/>
  <c r="W352" i="5" s="1"/>
  <c r="D221" i="5"/>
  <c r="D351" i="5" s="1"/>
  <c r="S157" i="5"/>
  <c r="AB158" i="5" s="1"/>
  <c r="S351" i="5"/>
  <c r="AB352" i="5" s="1"/>
  <c r="M158" i="5"/>
  <c r="M353" i="5" s="1"/>
  <c r="M352" i="5"/>
  <c r="V353" i="5" s="1"/>
  <c r="R157" i="5"/>
  <c r="AA158" i="5" s="1"/>
  <c r="R351" i="5"/>
  <c r="AA352" i="5" s="1"/>
  <c r="C221" i="5"/>
  <c r="C351" i="5" s="1"/>
  <c r="E220" i="5"/>
  <c r="E350" i="5" s="1"/>
  <c r="I221" i="5"/>
  <c r="I351" i="5" s="1"/>
  <c r="B221" i="5"/>
  <c r="G220" i="5"/>
  <c r="G350" i="5" s="1"/>
  <c r="J284" i="5"/>
  <c r="G285" i="5"/>
  <c r="J219" i="5"/>
  <c r="E285" i="5"/>
  <c r="C285" i="5"/>
  <c r="F156" i="5"/>
  <c r="C156" i="5"/>
  <c r="I285" i="5"/>
  <c r="G156" i="5"/>
  <c r="I156" i="5"/>
  <c r="H156" i="5"/>
  <c r="F285" i="5"/>
  <c r="D156" i="5"/>
  <c r="B285" i="5"/>
  <c r="J155" i="5"/>
  <c r="E156" i="5"/>
  <c r="B156" i="5"/>
  <c r="D285" i="5"/>
  <c r="H285" i="5"/>
  <c r="BL353" i="5" l="1"/>
  <c r="AR353" i="5"/>
  <c r="AX353" i="5"/>
  <c r="AT353" i="5"/>
  <c r="AS353" i="5"/>
  <c r="BB353" i="5"/>
  <c r="BG353" i="5"/>
  <c r="BA353" i="5"/>
  <c r="BK353" i="5"/>
  <c r="AI353" i="5"/>
  <c r="AK353" i="5"/>
  <c r="AJ353" i="5"/>
  <c r="AG353" i="5"/>
  <c r="BJ353" i="5"/>
  <c r="AO353" i="5"/>
  <c r="BC353" i="5"/>
  <c r="AF353" i="5"/>
  <c r="AY353" i="5"/>
  <c r="BH353" i="5"/>
  <c r="AP353" i="5"/>
  <c r="F221" i="5"/>
  <c r="F351" i="5" s="1"/>
  <c r="B351" i="5"/>
  <c r="F222" i="5"/>
  <c r="F352" i="5" s="1"/>
  <c r="H221" i="5"/>
  <c r="H351" i="5" s="1"/>
  <c r="J350" i="5"/>
  <c r="N158" i="5"/>
  <c r="N353" i="5" s="1"/>
  <c r="N352" i="5"/>
  <c r="W353" i="5" s="1"/>
  <c r="R158" i="5"/>
  <c r="R353" i="5" s="1"/>
  <c r="R352" i="5"/>
  <c r="AA353" i="5" s="1"/>
  <c r="S158" i="5"/>
  <c r="S353" i="5" s="1"/>
  <c r="S352" i="5"/>
  <c r="AB353" i="5" s="1"/>
  <c r="Q158" i="5"/>
  <c r="Q353" i="5" s="1"/>
  <c r="Q352" i="5"/>
  <c r="Z353" i="5" s="1"/>
  <c r="O158" i="5"/>
  <c r="O353" i="5" s="1"/>
  <c r="O352" i="5"/>
  <c r="X353" i="5" s="1"/>
  <c r="H222" i="5"/>
  <c r="H352" i="5" s="1"/>
  <c r="I222" i="5"/>
  <c r="I352" i="5" s="1"/>
  <c r="E221" i="5"/>
  <c r="E351" i="5" s="1"/>
  <c r="B222" i="5"/>
  <c r="G221" i="5"/>
  <c r="G351" i="5" s="1"/>
  <c r="J220" i="5"/>
  <c r="J156" i="5"/>
  <c r="G157" i="5"/>
  <c r="D286" i="5"/>
  <c r="E158" i="5"/>
  <c r="E157" i="5"/>
  <c r="B286" i="5"/>
  <c r="J285" i="5"/>
  <c r="F286" i="5"/>
  <c r="H157" i="5"/>
  <c r="F157" i="5"/>
  <c r="D157" i="5"/>
  <c r="I286" i="5"/>
  <c r="E286" i="5"/>
  <c r="G286" i="5"/>
  <c r="H286" i="5"/>
  <c r="B157" i="5"/>
  <c r="B158" i="5"/>
  <c r="I157" i="5"/>
  <c r="I158" i="5"/>
  <c r="C157" i="5"/>
  <c r="C286" i="5"/>
  <c r="C158" i="5" l="1"/>
  <c r="F223" i="5"/>
  <c r="F353" i="5" s="1"/>
  <c r="D222" i="5"/>
  <c r="D352" i="5" s="1"/>
  <c r="J351" i="5"/>
  <c r="B352" i="5"/>
  <c r="G158" i="5"/>
  <c r="C222" i="5"/>
  <c r="C352" i="5" s="1"/>
  <c r="H158" i="5"/>
  <c r="F158" i="5"/>
  <c r="D158" i="5"/>
  <c r="H223" i="5"/>
  <c r="H353" i="5" s="1"/>
  <c r="C223" i="5"/>
  <c r="C353" i="5" s="1"/>
  <c r="I223" i="5"/>
  <c r="I353" i="5" s="1"/>
  <c r="E222" i="5"/>
  <c r="E352" i="5" s="1"/>
  <c r="B223" i="5"/>
  <c r="G222" i="5"/>
  <c r="G352" i="5" s="1"/>
  <c r="J286" i="5"/>
  <c r="C287" i="5"/>
  <c r="G287" i="5"/>
  <c r="J157" i="5"/>
  <c r="J221" i="5"/>
  <c r="F287" i="5"/>
  <c r="B287" i="5"/>
  <c r="D287" i="5"/>
  <c r="H287" i="5"/>
  <c r="E287" i="5"/>
  <c r="I287" i="5"/>
  <c r="J158" i="5" l="1"/>
  <c r="D223" i="5"/>
  <c r="D353" i="5" s="1"/>
  <c r="J352" i="5"/>
  <c r="B353" i="5"/>
  <c r="E223" i="5"/>
  <c r="E353" i="5" s="1"/>
  <c r="G223" i="5"/>
  <c r="G353" i="5" s="1"/>
  <c r="J287" i="5"/>
  <c r="H288" i="5"/>
  <c r="C288" i="5"/>
  <c r="E288" i="5"/>
  <c r="D288" i="5"/>
  <c r="B288" i="5"/>
  <c r="J222" i="5"/>
  <c r="I288" i="5"/>
  <c r="G288" i="5"/>
  <c r="F288" i="5"/>
  <c r="J353" i="5" l="1"/>
  <c r="J288" i="5"/>
  <c r="J223" i="5"/>
</calcChain>
</file>

<file path=xl/sharedStrings.xml><?xml version="1.0" encoding="utf-8"?>
<sst xmlns="http://schemas.openxmlformats.org/spreadsheetml/2006/main" count="269" uniqueCount="107">
  <si>
    <t>10歳台</t>
  </si>
  <si>
    <t>20歳台</t>
  </si>
  <si>
    <t>30歳台</t>
  </si>
  <si>
    <t>40歳台</t>
  </si>
  <si>
    <t>50歳台</t>
  </si>
  <si>
    <t>60歳台</t>
  </si>
  <si>
    <t>年齢ごとの状況</t>
  </si>
  <si>
    <t>増加</t>
  </si>
  <si>
    <t>横ばい</t>
  </si>
  <si>
    <t>急増</t>
  </si>
  <si>
    <t>制御</t>
  </si>
  <si>
    <t>先月と同様</t>
  </si>
  <si>
    <t>ワクチンの効果（％）</t>
  </si>
  <si>
    <t>＋ワクチン効果の入院率</t>
  </si>
  <si>
    <t>オリジナル中等症（入院必要）率</t>
  </si>
  <si>
    <t>オリジナル重症率</t>
  </si>
  <si>
    <t>↑初期値</t>
  </si>
  <si>
    <t>70歳台以上</t>
  </si>
  <si>
    <t>deltaCheck</t>
  </si>
  <si>
    <t>シナリオ変数</t>
  </si>
  <si>
    <t>治療薬の効果</t>
  </si>
  <si>
    <t>酸素需要を避けられる効果（％）</t>
  </si>
  <si>
    <t>＋治療薬</t>
  </si>
  <si>
    <t>modify重症</t>
  </si>
  <si>
    <t>オリジナル重症/オリジナル入院</t>
  </si>
  <si>
    <t>10歳未満</t>
  </si>
  <si>
    <t>中等症の入院期間（日数）</t>
  </si>
  <si>
    <t>重症者の入院期間（重症病床を占有していないときも含む日数）</t>
  </si>
  <si>
    <t>血中酸素濃度低下の前に治療薬の投与を受けられる割合（％）</t>
  </si>
  <si>
    <t>delta1-div3</t>
  </si>
  <si>
    <t>delta2-div3</t>
  </si>
  <si>
    <t>exp</t>
  </si>
  <si>
    <t>0s</t>
  </si>
  <si>
    <t>10s</t>
  </si>
  <si>
    <t>20s</t>
  </si>
  <si>
    <t>30s</t>
  </si>
  <si>
    <t>40s</t>
  </si>
  <si>
    <t>50s</t>
  </si>
  <si>
    <t>60s</t>
  </si>
  <si>
    <t>70s</t>
  </si>
  <si>
    <t>Ha</t>
  </si>
  <si>
    <t>Hb</t>
  </si>
  <si>
    <t>Hc</t>
  </si>
  <si>
    <t>Da</t>
  </si>
  <si>
    <t>Db</t>
  </si>
  <si>
    <t>Dc</t>
  </si>
  <si>
    <t>新規陽性者数</t>
  </si>
  <si>
    <t>全年齢</t>
  </si>
  <si>
    <t>重症病床を要する人</t>
  </si>
  <si>
    <t>I</t>
  </si>
  <si>
    <t>1日あたりの検査陽性者数</t>
  </si>
  <si>
    <t>酸素需要を要する人（重症者を含む）</t>
  </si>
  <si>
    <t>HcH</t>
  </si>
  <si>
    <t>HcD</t>
  </si>
  <si>
    <t>シミュレーション結果</t>
  </si>
  <si>
    <t>1週間後</t>
  </si>
  <si>
    <t>2週間後</t>
  </si>
  <si>
    <t>現在の重症者数</t>
  </si>
  <si>
    <t>現在の酸素投与を要する人の数（重症者を含む）</t>
  </si>
  <si>
    <t>酸素投与を要する人（重症者を含む）</t>
  </si>
  <si>
    <t>検査陽性者数の今週/先週比</t>
  </si>
  <si>
    <t>3週間後</t>
  </si>
  <si>
    <t>4週間後</t>
  </si>
  <si>
    <t>← 0以上の数字を入力。1週間の平均をとった小数も可</t>
  </si>
  <si>
    <t>← 0～100までの数字（小数も可）を入力。不明の場合、初期値から変更不要</t>
  </si>
  <si>
    <t>← 0以上の数字（小数）を入力。</t>
  </si>
  <si>
    <t>← 0以上の数字を入力。</t>
  </si>
  <si>
    <t>← 0～100までの数字を入力。</t>
  </si>
  <si>
    <t>← 0～100までの数字を入力。不明であれば0でも可</t>
  </si>
  <si>
    <r>
      <rPr>
        <sz val="11"/>
        <color rgb="FFFF0000"/>
        <rFont val="游ゴシック"/>
        <family val="2"/>
        <scheme val="minor"/>
      </rPr>
      <t>自宅療養や療養施設を積極的に利用</t>
    </r>
    <r>
      <rPr>
        <sz val="11"/>
        <color theme="1"/>
        <rFont val="游ゴシック"/>
        <family val="2"/>
        <scheme val="minor"/>
      </rPr>
      <t>した場合、必要と思われる確保病床数（酸素需要者の2.5倍）</t>
    </r>
  </si>
  <si>
    <r>
      <t>ハイリスク軽症者や、ハイリスクでなくとも中等症 I は</t>
    </r>
    <r>
      <rPr>
        <sz val="11"/>
        <color rgb="FFFF0000"/>
        <rFont val="游ゴシック"/>
        <family val="2"/>
        <scheme val="minor"/>
      </rPr>
      <t>基本的に入院</t>
    </r>
    <r>
      <rPr>
        <sz val="11"/>
        <color theme="1"/>
        <rFont val="游ゴシック"/>
        <family val="2"/>
        <scheme val="minor"/>
      </rPr>
      <t>させる場合、必要と思われる確保病床数（酸素需要者の4倍）</t>
    </r>
  </si>
  <si>
    <t>全療養者</t>
  </si>
  <si>
    <t>All</t>
  </si>
  <si>
    <t>RestA</t>
  </si>
  <si>
    <t>RestB</t>
  </si>
  <si>
    <t>RestC</t>
  </si>
  <si>
    <t>RestD</t>
  </si>
  <si>
    <t>RestE</t>
  </si>
  <si>
    <t>現在の全療養者数</t>
  </si>
  <si>
    <t>重症者（＝必要と思われる重症病床の確保数）</t>
  </si>
  <si>
    <t>← 0～100までの数字を入力。不明であれば、概数でも可</t>
  </si>
  <si>
    <t>ワクチン３回接種率（％）</t>
  </si>
  <si>
    <t>ワクチン２回接種率（％） ※３回接種者を含む</t>
  </si>
  <si>
    <t>デルタ株：（ワクチンなしで）酸素投与を要する率（％）</t>
  </si>
  <si>
    <t>← 0～100までの数字（小数も可）を入力。</t>
  </si>
  <si>
    <t>２回接種：感染予防</t>
  </si>
  <si>
    <t>３回接種：感染予防</t>
  </si>
  <si>
    <t>２回接種：入院・重症化予防</t>
  </si>
  <si>
    <t>３回接種：入院・重症化予防</t>
  </si>
  <si>
    <t>← 0～100までの数字を入力。酸素投与を要する潜在的リスクのある人のうち、どの程度の割合が実際に投薬を受けられるのデータはほとんどなく、不明であれば0のままで可</t>
  </si>
  <si>
    <t>ワクチン２回</t>
  </si>
  <si>
    <t>２回感染→入院ワクチン</t>
  </si>
  <si>
    <t>３回感染→入院ワクチン</t>
  </si>
  <si>
    <t>ワクチン０回</t>
  </si>
  <si>
    <t>ワクチン３回</t>
  </si>
  <si>
    <t>sensitiveSum</t>
  </si>
  <si>
    <t>snsitive0</t>
  </si>
  <si>
    <t>sensitive2</t>
  </si>
  <si>
    <t>sensitive3</t>
  </si>
  <si>
    <t>デルタ株：（ワクチンなしの）重症化率（％）</t>
  </si>
  <si>
    <t>　↑初期値（デルタ株主体の流行）</t>
  </si>
  <si>
    <t>　↑初期値
（オミクロン株主体の流行）</t>
  </si>
  <si>
    <t>↓流行している変異株に応じて、値を変更してください</t>
  </si>
  <si>
    <t>デルタ株と比べたときの流行株の重症化率（％）</t>
  </si>
  <si>
    <t>←  2以上の数字を入力。不明の場合、初期値から変更不要</t>
  </si>
  <si>
    <t>← 中等症の入院期間 +2 以上の数字を入力。不明の場合、初期値から変更不要</t>
  </si>
  <si>
    <t>← 0～100までの数字を入力。入院・重症化予防効果は、感染予防効果よりも高い値にする。（※この入院・重症化予防効果は、未接種者と接種者を比較する前向きコホート研究で得られる「追跡期間中に重症COVID-19に罹患するリスクが減る」という有効性を示しています。感染者を母集団として、入院や重症化の有無とワクチン接種の有無の関連を後ろ向き症例対照研究によって解析することで得られる「感染者が重症化しなくなる」という有効性ではありませ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</si>
</sst>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1" x14ac:knownFonts="1">
    <font>
      <sz val="11"/>
      <color theme="1"/>
      <name val="游ゴシック"/>
      <family val="2"/>
      <scheme val="minor"/>
    </font>
    <font>
      <b/>
      <sz val="11"/>
      <color theme="1"/>
      <name val="游ゴシック"/>
      <family val="2"/>
      <scheme val="minor"/>
    </font>
    <font>
      <sz val="11"/>
      <color rgb="FFFF0000"/>
      <name val="游ゴシック"/>
      <family val="2"/>
      <scheme val="minor"/>
    </font>
    <font>
      <sz val="11"/>
      <name val="游ゴシック"/>
      <family val="2"/>
      <scheme val="minor"/>
    </font>
    <font>
      <sz val="11"/>
      <color theme="9"/>
      <name val="游ゴシック"/>
      <family val="2"/>
      <scheme val="minor"/>
    </font>
    <font>
      <sz val="11"/>
      <color theme="6"/>
      <name val="游ゴシック"/>
      <family val="2"/>
      <scheme val="minor"/>
    </font>
    <font>
      <b/>
      <sz val="24"/>
      <color theme="1"/>
      <name val="游ゴシック"/>
      <family val="2"/>
      <scheme val="minor"/>
    </font>
    <font>
      <b/>
      <sz val="11"/>
      <color rgb="FFFF0000"/>
      <name val="游ゴシック"/>
      <family val="2"/>
      <scheme val="minor"/>
    </font>
    <font>
      <b/>
      <sz val="11"/>
      <color theme="4"/>
      <name val="游ゴシック"/>
      <family val="2"/>
      <scheme val="minor"/>
    </font>
    <font>
      <sz val="11"/>
      <color theme="4"/>
      <name val="游ゴシック"/>
      <family val="2"/>
      <scheme val="minor"/>
    </font>
    <font>
      <sz val="6"/>
      <name val="游ゴシック"/>
      <family val="3"/>
      <charset val="128"/>
      <scheme val="minor"/>
    </font>
  </fonts>
  <fills count="12">
    <fill>
      <patternFill patternType="none"/>
    </fill>
    <fill>
      <patternFill patternType="gray125"/>
    </fill>
    <fill>
      <patternFill patternType="solid">
        <fgColor rgb="FFFFFF00"/>
        <bgColor indexed="64"/>
      </patternFill>
    </fill>
    <fill>
      <patternFill patternType="solid">
        <fgColor theme="5"/>
        <bgColor indexed="64"/>
      </patternFill>
    </fill>
    <fill>
      <patternFill patternType="solid">
        <fgColor rgb="FFFF99CC"/>
        <bgColor indexed="64"/>
      </patternFill>
    </fill>
    <fill>
      <patternFill patternType="solid">
        <fgColor rgb="FFFFB7DB"/>
        <bgColor indexed="64"/>
      </patternFill>
    </fill>
    <fill>
      <patternFill patternType="solid">
        <fgColor rgb="FFFFD9EC"/>
        <bgColor indexed="64"/>
      </patternFill>
    </fill>
    <fill>
      <patternFill patternType="solid">
        <fgColor rgb="FFFF71B8"/>
        <bgColor indexed="64"/>
      </patternFill>
    </fill>
    <fill>
      <patternFill patternType="solid">
        <fgColor theme="9"/>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1" fillId="0" borderId="0" xfId="0" applyFont="1"/>
    <xf numFmtId="0" fontId="2" fillId="0" borderId="0" xfId="0" applyFont="1"/>
    <xf numFmtId="0" fontId="0" fillId="0" borderId="0" xfId="0" applyAlignment="1">
      <alignment horizontal="right"/>
    </xf>
    <xf numFmtId="177" fontId="0" fillId="0" borderId="0" xfId="0" applyNumberFormat="1"/>
    <xf numFmtId="0" fontId="0" fillId="0" borderId="0" xfId="0" applyAlignment="1">
      <alignment horizontal="center"/>
    </xf>
    <xf numFmtId="176" fontId="3" fillId="0" borderId="0" xfId="0" applyNumberFormat="1" applyFont="1"/>
    <xf numFmtId="0" fontId="3" fillId="0" borderId="0" xfId="0" applyFont="1"/>
    <xf numFmtId="0" fontId="4" fillId="0" borderId="0" xfId="0" applyFont="1"/>
    <xf numFmtId="0" fontId="5" fillId="0" borderId="0" xfId="0" applyFont="1"/>
    <xf numFmtId="0" fontId="0" fillId="0" borderId="0" xfId="0" applyNumberFormat="1"/>
    <xf numFmtId="0" fontId="0" fillId="0" borderId="0" xfId="0" applyNumberFormat="1" applyFill="1" applyBorder="1"/>
    <xf numFmtId="0" fontId="0" fillId="0" borderId="0" xfId="0" applyNumberFormat="1" applyFill="1"/>
    <xf numFmtId="0" fontId="3" fillId="0" borderId="0" xfId="0" applyNumberFormat="1" applyFont="1" applyFill="1" applyBorder="1"/>
    <xf numFmtId="0" fontId="0" fillId="2" borderId="1" xfId="0" applyFill="1" applyBorder="1" applyProtection="1">
      <protection locked="0"/>
    </xf>
    <xf numFmtId="0" fontId="0" fillId="3" borderId="1" xfId="0" applyFill="1" applyBorder="1" applyProtection="1">
      <protection locked="0"/>
    </xf>
    <xf numFmtId="1" fontId="5" fillId="0" borderId="0" xfId="0" applyNumberFormat="1" applyFont="1"/>
    <xf numFmtId="1" fontId="1" fillId="4" borderId="1" xfId="0" applyNumberFormat="1" applyFont="1" applyFill="1" applyBorder="1"/>
    <xf numFmtId="0" fontId="0" fillId="0" borderId="0" xfId="0" applyFont="1"/>
    <xf numFmtId="0" fontId="0" fillId="2" borderId="1" xfId="0" applyNumberFormat="1" applyFill="1" applyBorder="1" applyProtection="1">
      <protection locked="0"/>
    </xf>
    <xf numFmtId="0" fontId="3" fillId="3" borderId="1" xfId="0" applyNumberFormat="1" applyFont="1" applyFill="1" applyBorder="1" applyProtection="1">
      <protection locked="0"/>
    </xf>
    <xf numFmtId="0" fontId="0" fillId="3" borderId="1" xfId="0" applyNumberFormat="1" applyFill="1" applyBorder="1" applyProtection="1">
      <protection locked="0"/>
    </xf>
    <xf numFmtId="1" fontId="0" fillId="4" borderId="1" xfId="0" applyNumberFormat="1" applyFill="1" applyBorder="1"/>
    <xf numFmtId="0" fontId="1" fillId="0" borderId="0" xfId="0" applyFont="1" applyAlignment="1">
      <alignment horizontal="left"/>
    </xf>
    <xf numFmtId="1" fontId="1" fillId="5" borderId="1" xfId="0" applyNumberFormat="1" applyFont="1" applyFill="1" applyBorder="1"/>
    <xf numFmtId="1" fontId="0" fillId="5" borderId="1" xfId="0" applyNumberFormat="1" applyFill="1" applyBorder="1"/>
    <xf numFmtId="1" fontId="1" fillId="6" borderId="1" xfId="0" applyNumberFormat="1" applyFont="1" applyFill="1" applyBorder="1"/>
    <xf numFmtId="1" fontId="0" fillId="6" borderId="1" xfId="0" applyNumberFormat="1" applyFill="1" applyBorder="1"/>
    <xf numFmtId="1" fontId="1" fillId="7" borderId="1" xfId="0" applyNumberFormat="1" applyFont="1" applyFill="1" applyBorder="1"/>
    <xf numFmtId="1" fontId="0" fillId="7" borderId="1" xfId="0" applyNumberFormat="1" applyFill="1" applyBorder="1"/>
    <xf numFmtId="0" fontId="6" fillId="0" borderId="0" xfId="0" applyFont="1"/>
    <xf numFmtId="1" fontId="0" fillId="8" borderId="1" xfId="0" applyNumberFormat="1" applyFill="1" applyBorder="1"/>
    <xf numFmtId="1" fontId="0" fillId="9" borderId="1" xfId="0" applyNumberFormat="1" applyFill="1" applyBorder="1"/>
    <xf numFmtId="1" fontId="0" fillId="10" borderId="1" xfId="0" applyNumberFormat="1" applyFill="1" applyBorder="1"/>
    <xf numFmtId="1" fontId="0" fillId="11" borderId="1" xfId="0" applyNumberFormat="1" applyFill="1" applyBorder="1"/>
    <xf numFmtId="0" fontId="7" fillId="0" borderId="0" xfId="0" applyNumberFormat="1" applyFont="1"/>
    <xf numFmtId="0" fontId="7" fillId="0" borderId="0" xfId="0" applyNumberFormat="1" applyFont="1" applyFill="1" applyBorder="1"/>
    <xf numFmtId="0" fontId="2" fillId="0" borderId="0" xfId="0" applyFont="1" applyAlignment="1"/>
    <xf numFmtId="0" fontId="8" fillId="0" borderId="0" xfId="0" applyFont="1"/>
    <xf numFmtId="0" fontId="9" fillId="0" borderId="0" xfId="0" applyFont="1" applyAlignment="1"/>
    <xf numFmtId="1" fontId="7" fillId="0" borderId="0" xfId="0" applyNumberFormat="1" applyFont="1"/>
    <xf numFmtId="1" fontId="8" fillId="0" borderId="0" xfId="0" applyNumberFormat="1" applyFont="1"/>
  </cellXfs>
  <cellStyles count="1">
    <cellStyle name="標準" xfId="0" builtinId="0"/>
  </cellStyles>
  <dxfs count="0"/>
  <tableStyles count="0" defaultTableStyle="TableStyleMedium2" defaultPivotStyle="PivotStyleLight16"/>
  <colors>
    <mruColors>
      <color rgb="FFFF71B8"/>
      <color rgb="FFFFD9EC"/>
      <color rgb="FFFFB7DB"/>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75152</xdr:colOff>
      <xdr:row>0</xdr:row>
      <xdr:rowOff>135660</xdr:rowOff>
    </xdr:from>
    <xdr:to>
      <xdr:col>30</xdr:col>
      <xdr:colOff>554124</xdr:colOff>
      <xdr:row>17</xdr:row>
      <xdr:rowOff>157431</xdr:rowOff>
    </xdr:to>
    <xdr:sp macro="" textlink="">
      <xdr:nvSpPr>
        <xdr:cNvPr id="2" name="Rectangle: Rounded Corners 1">
          <a:extLst>
            <a:ext uri="{FF2B5EF4-FFF2-40B4-BE49-F238E27FC236}">
              <a16:creationId xmlns:a16="http://schemas.microsoft.com/office/drawing/2014/main" id="{5398568A-0FB6-4C23-9ED0-0F215344C225}"/>
            </a:ext>
          </a:extLst>
        </xdr:cNvPr>
        <xdr:cNvSpPr/>
      </xdr:nvSpPr>
      <xdr:spPr>
        <a:xfrm>
          <a:off x="15015795" y="135660"/>
          <a:ext cx="7772400" cy="2743200"/>
        </a:xfrm>
        <a:prstGeom prst="roundRect">
          <a:avLst/>
        </a:prstGeom>
      </xdr:spPr>
      <xdr:style>
        <a:lnRef idx="2">
          <a:schemeClr val="dk1"/>
        </a:lnRef>
        <a:fillRef idx="1">
          <a:schemeClr val="lt1"/>
        </a:fillRef>
        <a:effectRef idx="0">
          <a:schemeClr val="dk1"/>
        </a:effectRef>
        <a:fontRef idx="minor">
          <a:schemeClr val="dk1"/>
        </a:fontRef>
      </xdr:style>
      <xdr:txBody>
        <a:bodyPr vertOverflow="overflow" horzOverflow="overflow" rtlCol="0" anchor="ctr"/>
        <a:lstStyle/>
        <a:p>
          <a:pPr algn="l"/>
          <a:r>
            <a:rPr lang="ja-JP" altLang="en-US" sz="1100" b="1"/>
            <a:t>黄色のセル</a:t>
          </a:r>
          <a:r>
            <a:rPr lang="ja-JP" altLang="en-US" sz="1100"/>
            <a:t>に、「現状（１週間の平均でも可）」を入力してください。</a:t>
          </a:r>
          <a:endParaRPr lang="en-US" altLang="ja-JP" sz="1100"/>
        </a:p>
        <a:p>
          <a:pPr algn="l"/>
          <a:r>
            <a:rPr lang="ja-JP" altLang="en-US" sz="1100"/>
            <a:t>（</a:t>
          </a:r>
          <a:r>
            <a:rPr lang="ja-JP" altLang="en-US" sz="1100" u="sng"/>
            <a:t>オレンジ色のセル</a:t>
          </a:r>
          <a:r>
            <a:rPr lang="ja-JP" altLang="en-US" sz="1100"/>
            <a:t>は、変更しなくても大丈夫です。</a:t>
          </a:r>
          <a:endParaRPr lang="en-US" altLang="ja-JP" sz="1100"/>
        </a:p>
        <a:p>
          <a:pPr algn="l"/>
          <a:r>
            <a:rPr lang="ja-JP" altLang="en-US" sz="1100"/>
            <a:t>　データの更新や自治体ごとに分かっている状況などがあれば変更してください。）</a:t>
          </a:r>
          <a:endParaRPr lang="en-US" altLang="ja-JP" sz="1100"/>
        </a:p>
        <a:p>
          <a:pPr algn="l"/>
          <a:endParaRPr lang="en-US" altLang="ja-JP" sz="1100"/>
        </a:p>
        <a:p>
          <a:pPr algn="l"/>
          <a:r>
            <a:rPr lang="ja-JP" altLang="en-US" sz="1100"/>
            <a:t>この</a:t>
          </a:r>
          <a:r>
            <a:rPr lang="en-US" altLang="ja-JP" sz="1100"/>
            <a:t>EXCEL</a:t>
          </a:r>
          <a:r>
            <a:rPr lang="ja-JP" altLang="en-US" sz="1100"/>
            <a:t>ファイルのオリジナルや、詳しい説明資料は：</a:t>
          </a:r>
          <a:endParaRPr lang="en-US" altLang="ja-JP" sz="1100"/>
        </a:p>
        <a:p>
          <a:pPr algn="l"/>
          <a:endParaRPr lang="en-US" altLang="ja-JP" sz="1100"/>
        </a:p>
        <a:p>
          <a:pPr algn="l"/>
          <a:r>
            <a:rPr lang="en-US" altLang="ja-JP" sz="1100"/>
            <a:t>https://github.com/yukifuruse1217/COVIDhealthBurden</a:t>
          </a:r>
        </a:p>
        <a:p>
          <a:pPr algn="l"/>
          <a:endParaRPr lang="en-US" altLang="ja-JP" sz="1100"/>
        </a:p>
        <a:p>
          <a:pPr algn="l"/>
          <a:r>
            <a:rPr lang="ja-JP" altLang="en-US" sz="1100"/>
            <a:t>にあります。</a:t>
          </a:r>
          <a:endParaRPr lang="en-US" altLang="ja-JP" sz="1100"/>
        </a:p>
        <a:p>
          <a:pPr algn="l"/>
          <a:r>
            <a:rPr lang="ja-JP" altLang="en-US" sz="1100"/>
            <a:t>作業していておかしくなってしまったときは、オリジナルのファイルを再ダウンロードして使用してください。</a:t>
          </a:r>
          <a:endParaRPr lang="en-US" altLang="ja-JP" sz="1100"/>
        </a:p>
      </xdr:txBody>
    </xdr:sp>
    <xdr:clientData/>
  </xdr:twoCellAnchor>
  <xdr:twoCellAnchor>
    <xdr:from>
      <xdr:col>31</xdr:col>
      <xdr:colOff>166792</xdr:colOff>
      <xdr:row>0</xdr:row>
      <xdr:rowOff>135660</xdr:rowOff>
    </xdr:from>
    <xdr:to>
      <xdr:col>42</xdr:col>
      <xdr:colOff>161636</xdr:colOff>
      <xdr:row>17</xdr:row>
      <xdr:rowOff>157431</xdr:rowOff>
    </xdr:to>
    <xdr:sp macro="" textlink="">
      <xdr:nvSpPr>
        <xdr:cNvPr id="8" name="Rectangle: Rounded Corners 7">
          <a:extLst>
            <a:ext uri="{FF2B5EF4-FFF2-40B4-BE49-F238E27FC236}">
              <a16:creationId xmlns:a16="http://schemas.microsoft.com/office/drawing/2014/main" id="{2DEA8953-EA11-4101-99E4-6E527E8A50A2}"/>
            </a:ext>
          </a:extLst>
        </xdr:cNvPr>
        <xdr:cNvSpPr/>
      </xdr:nvSpPr>
      <xdr:spPr>
        <a:xfrm>
          <a:off x="23130701" y="135660"/>
          <a:ext cx="6725844" cy="2792680"/>
        </a:xfrm>
        <a:prstGeom prst="roundRect">
          <a:avLst/>
        </a:prstGeom>
      </xdr:spPr>
      <xdr:style>
        <a:lnRef idx="2">
          <a:schemeClr val="dk1"/>
        </a:lnRef>
        <a:fillRef idx="1">
          <a:schemeClr val="lt1"/>
        </a:fillRef>
        <a:effectRef idx="0">
          <a:schemeClr val="dk1"/>
        </a:effectRef>
        <a:fontRef idx="minor">
          <a:schemeClr val="dk1"/>
        </a:fontRef>
      </xdr:style>
      <xdr:txBody>
        <a:bodyPr vertOverflow="overflow" horzOverflow="overflow" rtlCol="0" anchor="ctr"/>
        <a:lstStyle/>
        <a:p>
          <a:pPr algn="l"/>
          <a:r>
            <a:rPr lang="en-US" altLang="ja-JP" sz="1100"/>
            <a:t>※ </a:t>
          </a:r>
          <a:r>
            <a:rPr lang="ja-JP" altLang="en-US" sz="1100" b="0"/>
            <a:t>さまざまなパラメータの</a:t>
          </a:r>
          <a:r>
            <a:rPr lang="ja-JP" altLang="en-US" sz="1100"/>
            <a:t>初期値</a:t>
          </a:r>
          <a:r>
            <a:rPr lang="ja-JP" altLang="en-US" sz="1100">
              <a:solidFill>
                <a:schemeClr val="dk1"/>
              </a:solidFill>
              <a:effectLst/>
              <a:latin typeface="+mn-lt"/>
              <a:ea typeface="+mn-ea"/>
              <a:cs typeface="+mn-cs"/>
            </a:rPr>
            <a:t>（オレンジ色のセルの値）</a:t>
          </a:r>
          <a:r>
            <a:rPr lang="ja-JP" altLang="en-US" sz="1100"/>
            <a:t>は、</a:t>
          </a:r>
          <a:r>
            <a:rPr lang="en-US" altLang="ja-JP" sz="1100"/>
            <a:t>2021</a:t>
          </a:r>
          <a:r>
            <a:rPr lang="ja-JP" altLang="en-US" sz="1100"/>
            <a:t>年</a:t>
          </a:r>
          <a:r>
            <a:rPr lang="en-US" altLang="ja-JP" sz="1100"/>
            <a:t>12</a:t>
          </a:r>
          <a:r>
            <a:rPr lang="ja-JP" altLang="en-US" sz="1100"/>
            <a:t>月末ごろまでのデータを参考にしています。今後の新しい知見にもとづいて修正が必要になるかもしれません。</a:t>
          </a:r>
          <a:endParaRPr lang="en-US" altLang="ja-JP" sz="1100"/>
        </a:p>
        <a:p>
          <a:pPr algn="l"/>
          <a:endParaRPr lang="en-US" sz="1100"/>
        </a:p>
        <a:p>
          <a:pPr algn="l"/>
          <a:r>
            <a:rPr lang="en-US" altLang="ja-JP" sz="1100"/>
            <a:t>※ </a:t>
          </a:r>
          <a:r>
            <a:rPr lang="ja-JP" altLang="en-US" sz="1100"/>
            <a:t>過去の波のピーク頃には、医療提供体制の逼迫によると思われる「重症化タイミングの遅れ」や「重症化率の上昇」が一部で見られました。これらの点は試算に考慮されていません。</a:t>
          </a:r>
          <a:r>
            <a:rPr lang="ja-JP" altLang="en-US" sz="1100" b="1" u="none"/>
            <a:t>医療提供体制の逼迫が起こった場合、酸素投与を要する人や重症者の予測は上振れする</a:t>
          </a:r>
          <a:r>
            <a:rPr lang="ja-JP" altLang="en-US" sz="1100"/>
            <a:t>可能性があります。</a:t>
          </a:r>
          <a:endParaRPr lang="en-US" sz="1100"/>
        </a:p>
      </xdr:txBody>
    </xdr:sp>
    <xdr:clientData/>
  </xdr:twoCellAnchor>
  <xdr:twoCellAnchor>
    <xdr:from>
      <xdr:col>14</xdr:col>
      <xdr:colOff>265657</xdr:colOff>
      <xdr:row>76</xdr:row>
      <xdr:rowOff>371926</xdr:rowOff>
    </xdr:from>
    <xdr:to>
      <xdr:col>23</xdr:col>
      <xdr:colOff>126999</xdr:colOff>
      <xdr:row>88</xdr:row>
      <xdr:rowOff>9071</xdr:rowOff>
    </xdr:to>
    <xdr:sp macro="" textlink="">
      <xdr:nvSpPr>
        <xdr:cNvPr id="4" name="Rectangle: Rounded Corners 3">
          <a:extLst>
            <a:ext uri="{FF2B5EF4-FFF2-40B4-BE49-F238E27FC236}">
              <a16:creationId xmlns:a16="http://schemas.microsoft.com/office/drawing/2014/main" id="{1F585ABF-AE10-48AF-9F7A-04C3EA5F4A5C}"/>
            </a:ext>
          </a:extLst>
        </xdr:cNvPr>
        <xdr:cNvSpPr/>
      </xdr:nvSpPr>
      <xdr:spPr>
        <a:xfrm>
          <a:off x="12775157" y="7810497"/>
          <a:ext cx="5331413" cy="2022931"/>
        </a:xfrm>
        <a:prstGeom prst="roundRect">
          <a:avLst/>
        </a:prstGeom>
      </xdr:spPr>
      <xdr:style>
        <a:lnRef idx="2">
          <a:schemeClr val="dk1"/>
        </a:lnRef>
        <a:fillRef idx="1">
          <a:schemeClr val="lt1"/>
        </a:fillRef>
        <a:effectRef idx="0">
          <a:schemeClr val="dk1"/>
        </a:effectRef>
        <a:fontRef idx="minor">
          <a:schemeClr val="dk1"/>
        </a:fontRef>
      </xdr:style>
      <xdr:txBody>
        <a:bodyPr vertOverflow="overflow" horzOverflow="overflow"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４週間にわたって同じ感染拡大スピードでありつづける、と想定したときの予測です。その通りになる蓋然性は高くなく、未来になるほど感染拡大スピードの変化によって予測のずれが大きくなる可能性があります。</a:t>
          </a:r>
          <a:endParaRPr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・全療養者に関しては、入院しなかった人の療養期間を一律で</a:t>
          </a:r>
          <a:r>
            <a:rPr lang="en-US" altLang="ja-JP" sz="1100">
              <a:solidFill>
                <a:schemeClr val="dk1"/>
              </a:solidFill>
              <a:effectLst/>
              <a:latin typeface="+mn-lt"/>
              <a:ea typeface="+mn-ea"/>
              <a:cs typeface="+mn-cs"/>
            </a:rPr>
            <a:t>10</a:t>
          </a:r>
          <a:r>
            <a:rPr lang="ja-JP" altLang="en-US" sz="1100">
              <a:solidFill>
                <a:schemeClr val="dk1"/>
              </a:solidFill>
              <a:effectLst/>
              <a:latin typeface="+mn-lt"/>
              <a:ea typeface="+mn-ea"/>
              <a:cs typeface="+mn-cs"/>
            </a:rPr>
            <a:t>日間と想定した概算になります。</a:t>
          </a:r>
          <a:endParaRPr 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BV353"/>
  <sheetViews>
    <sheetView tabSelected="1" zoomScale="75" zoomScaleNormal="75" zoomScaleSheetLayoutView="40" workbookViewId="0">
      <selection activeCell="B3" sqref="B3:I3"/>
    </sheetView>
  </sheetViews>
  <sheetFormatPr defaultRowHeight="18.75" x14ac:dyDescent="0.4"/>
  <cols>
    <col min="1" max="1" width="66.125" bestFit="1" customWidth="1"/>
    <col min="2" max="3" width="9.125" bestFit="1" customWidth="1"/>
    <col min="4" max="4" width="10" bestFit="1" customWidth="1"/>
    <col min="5" max="9" width="9.125" bestFit="1" customWidth="1"/>
    <col min="10" max="10" width="10" bestFit="1" customWidth="1"/>
    <col min="12" max="74" width="8.75" customWidth="1"/>
  </cols>
  <sheetData>
    <row r="1" spans="1:10" x14ac:dyDescent="0.4">
      <c r="A1" s="1" t="s">
        <v>6</v>
      </c>
      <c r="J1" s="10"/>
    </row>
    <row r="2" spans="1:10" x14ac:dyDescent="0.4">
      <c r="B2" t="s">
        <v>25</v>
      </c>
      <c r="C2" t="s">
        <v>0</v>
      </c>
      <c r="D2" t="s">
        <v>1</v>
      </c>
      <c r="E2" t="s">
        <v>2</v>
      </c>
      <c r="F2" t="s">
        <v>3</v>
      </c>
      <c r="G2" t="s">
        <v>4</v>
      </c>
      <c r="H2" t="s">
        <v>5</v>
      </c>
      <c r="I2" t="s">
        <v>17</v>
      </c>
      <c r="J2" s="10"/>
    </row>
    <row r="3" spans="1:10" x14ac:dyDescent="0.4">
      <c r="A3" s="5" t="s">
        <v>50</v>
      </c>
      <c r="B3" s="19">
        <v>268.14285714285717</v>
      </c>
      <c r="C3" s="19">
        <v>436</v>
      </c>
      <c r="D3" s="19">
        <v>536.71428571428567</v>
      </c>
      <c r="E3" s="19">
        <v>336.14285714285717</v>
      </c>
      <c r="F3" s="19">
        <v>352.57142857142856</v>
      </c>
      <c r="G3" s="19">
        <v>237.42857142857142</v>
      </c>
      <c r="H3" s="19">
        <v>121.85714285714286</v>
      </c>
      <c r="I3" s="19">
        <v>157</v>
      </c>
      <c r="J3" s="11" t="s">
        <v>63</v>
      </c>
    </row>
    <row r="4" spans="1:10" x14ac:dyDescent="0.4">
      <c r="A4" s="5" t="s">
        <v>82</v>
      </c>
      <c r="B4" s="14">
        <v>0</v>
      </c>
      <c r="C4" s="14">
        <v>63.2</v>
      </c>
      <c r="D4" s="14">
        <v>80.5</v>
      </c>
      <c r="E4" s="14">
        <v>81.5</v>
      </c>
      <c r="F4" s="14">
        <v>84.2</v>
      </c>
      <c r="G4" s="14">
        <v>91.4</v>
      </c>
      <c r="H4" s="14">
        <v>90.6</v>
      </c>
      <c r="I4" s="14">
        <v>94.9</v>
      </c>
      <c r="J4" s="11" t="s">
        <v>80</v>
      </c>
    </row>
    <row r="5" spans="1:10" x14ac:dyDescent="0.4">
      <c r="A5" s="5" t="s">
        <v>81</v>
      </c>
      <c r="B5" s="14">
        <v>0</v>
      </c>
      <c r="C5" s="14">
        <v>0.1</v>
      </c>
      <c r="D5" s="14">
        <v>2.7</v>
      </c>
      <c r="E5" s="14">
        <v>2.7</v>
      </c>
      <c r="F5" s="14">
        <v>2.9</v>
      </c>
      <c r="G5" s="14">
        <v>2.9</v>
      </c>
      <c r="H5" s="14">
        <v>2.4</v>
      </c>
      <c r="I5" s="14">
        <v>2.1</v>
      </c>
      <c r="J5" s="11" t="s">
        <v>80</v>
      </c>
    </row>
    <row r="6" spans="1:10" x14ac:dyDescent="0.4">
      <c r="J6" s="12"/>
    </row>
    <row r="7" spans="1:10" x14ac:dyDescent="0.4">
      <c r="A7" s="5" t="s">
        <v>83</v>
      </c>
      <c r="B7" s="20">
        <v>1</v>
      </c>
      <c r="C7" s="20">
        <v>1</v>
      </c>
      <c r="D7" s="20">
        <v>1.5</v>
      </c>
      <c r="E7" s="20">
        <v>5</v>
      </c>
      <c r="F7" s="20">
        <v>10</v>
      </c>
      <c r="G7" s="20">
        <v>15</v>
      </c>
      <c r="H7" s="20">
        <v>25</v>
      </c>
      <c r="I7" s="20">
        <v>30</v>
      </c>
      <c r="J7" s="13" t="s">
        <v>64</v>
      </c>
    </row>
    <row r="8" spans="1:10" x14ac:dyDescent="0.4">
      <c r="A8" s="3" t="s">
        <v>16</v>
      </c>
      <c r="B8" s="4">
        <v>1</v>
      </c>
      <c r="C8" s="4">
        <v>1</v>
      </c>
      <c r="D8" s="4">
        <v>1.5</v>
      </c>
      <c r="E8" s="4">
        <v>5</v>
      </c>
      <c r="F8" s="4">
        <v>10</v>
      </c>
      <c r="G8" s="4">
        <v>15</v>
      </c>
      <c r="H8" s="4">
        <v>25</v>
      </c>
      <c r="I8" s="4">
        <v>30</v>
      </c>
      <c r="J8" s="12"/>
    </row>
    <row r="9" spans="1:10" x14ac:dyDescent="0.4">
      <c r="J9" s="12"/>
    </row>
    <row r="10" spans="1:10" x14ac:dyDescent="0.4">
      <c r="A10" s="5" t="s">
        <v>99</v>
      </c>
      <c r="B10" s="20">
        <v>0.1</v>
      </c>
      <c r="C10" s="20">
        <v>0.1</v>
      </c>
      <c r="D10" s="20">
        <v>0.1</v>
      </c>
      <c r="E10" s="20">
        <v>0.6</v>
      </c>
      <c r="F10" s="20">
        <v>1.5</v>
      </c>
      <c r="G10" s="20">
        <v>4</v>
      </c>
      <c r="H10" s="20">
        <v>8</v>
      </c>
      <c r="I10" s="20">
        <v>11</v>
      </c>
      <c r="J10" s="13" t="s">
        <v>64</v>
      </c>
    </row>
    <row r="11" spans="1:10" x14ac:dyDescent="0.4">
      <c r="A11" s="3" t="s">
        <v>16</v>
      </c>
      <c r="B11" s="4">
        <v>0.1</v>
      </c>
      <c r="C11" s="4">
        <v>0.1</v>
      </c>
      <c r="D11" s="4">
        <v>0.1</v>
      </c>
      <c r="E11" s="4">
        <v>0.6</v>
      </c>
      <c r="F11" s="4">
        <v>1.5</v>
      </c>
      <c r="G11" s="4">
        <v>4</v>
      </c>
      <c r="H11" s="4">
        <v>8</v>
      </c>
      <c r="I11" s="4">
        <v>11</v>
      </c>
      <c r="J11" s="12"/>
    </row>
    <row r="12" spans="1:10" x14ac:dyDescent="0.4">
      <c r="A12" s="3"/>
      <c r="B12" s="4"/>
      <c r="C12" s="4"/>
      <c r="D12" s="4"/>
      <c r="E12" s="4"/>
      <c r="F12" s="4"/>
      <c r="G12" s="4"/>
      <c r="H12" s="4"/>
      <c r="I12" s="4"/>
      <c r="J12" s="12"/>
    </row>
    <row r="13" spans="1:10" x14ac:dyDescent="0.4">
      <c r="A13" s="3"/>
      <c r="B13" s="1" t="s">
        <v>102</v>
      </c>
      <c r="C13" s="4"/>
      <c r="D13" s="4"/>
      <c r="E13" s="4"/>
      <c r="F13" s="4"/>
      <c r="G13" s="4"/>
      <c r="H13" s="4"/>
      <c r="I13" s="4"/>
      <c r="J13" s="12"/>
    </row>
    <row r="14" spans="1:10" x14ac:dyDescent="0.4">
      <c r="A14" s="5" t="s">
        <v>103</v>
      </c>
      <c r="B14" s="15">
        <v>60</v>
      </c>
      <c r="C14" s="40">
        <v>60</v>
      </c>
      <c r="D14" s="41">
        <v>100</v>
      </c>
      <c r="F14" s="13" t="s">
        <v>84</v>
      </c>
      <c r="G14" s="4"/>
      <c r="H14" s="4"/>
      <c r="I14" s="4"/>
      <c r="J14" s="12"/>
    </row>
    <row r="15" spans="1:10" x14ac:dyDescent="0.4">
      <c r="A15" s="3"/>
      <c r="C15" s="37" t="s">
        <v>101</v>
      </c>
      <c r="E15" s="4"/>
      <c r="F15" s="4"/>
      <c r="G15" s="4"/>
      <c r="H15" s="4"/>
      <c r="I15" s="4"/>
      <c r="J15" s="12"/>
    </row>
    <row r="16" spans="1:10" x14ac:dyDescent="0.4">
      <c r="A16" s="3"/>
      <c r="C16" s="37"/>
      <c r="D16" s="39" t="s">
        <v>100</v>
      </c>
      <c r="E16" s="4"/>
      <c r="F16" s="4"/>
      <c r="G16" s="4"/>
      <c r="H16" s="4"/>
      <c r="I16" s="4"/>
      <c r="J16" s="12"/>
    </row>
    <row r="17" spans="1:12" x14ac:dyDescent="0.4">
      <c r="J17" s="12"/>
    </row>
    <row r="18" spans="1:12" x14ac:dyDescent="0.4">
      <c r="A18" s="5" t="s">
        <v>26</v>
      </c>
      <c r="B18" s="15">
        <v>9</v>
      </c>
      <c r="C18" s="15">
        <v>9</v>
      </c>
      <c r="D18" s="15">
        <v>9</v>
      </c>
      <c r="E18" s="15">
        <v>9</v>
      </c>
      <c r="F18" s="15">
        <v>9</v>
      </c>
      <c r="G18" s="15">
        <v>10</v>
      </c>
      <c r="H18" s="15">
        <v>11</v>
      </c>
      <c r="I18" s="15">
        <v>14</v>
      </c>
      <c r="J18" s="11" t="s">
        <v>104</v>
      </c>
    </row>
    <row r="19" spans="1:12" x14ac:dyDescent="0.4">
      <c r="A19" s="3" t="s">
        <v>16</v>
      </c>
      <c r="B19">
        <v>9</v>
      </c>
      <c r="C19">
        <v>9</v>
      </c>
      <c r="D19">
        <v>9</v>
      </c>
      <c r="E19">
        <v>9</v>
      </c>
      <c r="F19">
        <v>9</v>
      </c>
      <c r="G19">
        <v>10</v>
      </c>
      <c r="H19">
        <v>11</v>
      </c>
      <c r="I19">
        <v>14</v>
      </c>
      <c r="J19" s="12"/>
    </row>
    <row r="20" spans="1:12" x14ac:dyDescent="0.4">
      <c r="J20" s="12"/>
    </row>
    <row r="21" spans="1:12" x14ac:dyDescent="0.4">
      <c r="A21" s="5" t="s">
        <v>27</v>
      </c>
      <c r="B21" s="15">
        <v>14</v>
      </c>
      <c r="C21" s="15">
        <v>14</v>
      </c>
      <c r="D21" s="15">
        <v>14</v>
      </c>
      <c r="E21" s="15">
        <v>14</v>
      </c>
      <c r="F21" s="15">
        <v>14</v>
      </c>
      <c r="G21" s="15">
        <v>15</v>
      </c>
      <c r="H21" s="15">
        <v>17</v>
      </c>
      <c r="I21" s="15">
        <v>20</v>
      </c>
      <c r="J21" s="11" t="s">
        <v>105</v>
      </c>
    </row>
    <row r="22" spans="1:12" x14ac:dyDescent="0.4">
      <c r="A22" s="3" t="s">
        <v>16</v>
      </c>
      <c r="B22">
        <v>14</v>
      </c>
      <c r="C22">
        <v>14</v>
      </c>
      <c r="D22">
        <v>14</v>
      </c>
      <c r="E22">
        <v>14</v>
      </c>
      <c r="F22">
        <v>14</v>
      </c>
      <c r="G22">
        <v>15</v>
      </c>
      <c r="H22">
        <v>17</v>
      </c>
      <c r="I22">
        <v>20</v>
      </c>
      <c r="J22" s="12"/>
    </row>
    <row r="23" spans="1:12" x14ac:dyDescent="0.4">
      <c r="A23" s="3"/>
      <c r="J23" s="12"/>
    </row>
    <row r="24" spans="1:12" x14ac:dyDescent="0.4">
      <c r="A24" s="23" t="s">
        <v>60</v>
      </c>
      <c r="B24" s="14">
        <v>2.4500000000000002</v>
      </c>
      <c r="C24" t="s">
        <v>65</v>
      </c>
      <c r="J24" s="12"/>
    </row>
    <row r="25" spans="1:12" x14ac:dyDescent="0.4">
      <c r="A25" s="3"/>
      <c r="J25" s="12"/>
    </row>
    <row r="26" spans="1:12" x14ac:dyDescent="0.4">
      <c r="A26" s="1"/>
      <c r="J26" s="12"/>
    </row>
    <row r="27" spans="1:12" x14ac:dyDescent="0.4">
      <c r="A27" s="1" t="s">
        <v>58</v>
      </c>
      <c r="B27" s="14">
        <v>120</v>
      </c>
      <c r="C27" t="s">
        <v>66</v>
      </c>
      <c r="J27" s="12"/>
    </row>
    <row r="28" spans="1:12" x14ac:dyDescent="0.4">
      <c r="A28" s="1" t="s">
        <v>57</v>
      </c>
      <c r="B28" s="14">
        <v>5</v>
      </c>
      <c r="C28" t="s">
        <v>66</v>
      </c>
      <c r="J28" s="10"/>
    </row>
    <row r="29" spans="1:12" x14ac:dyDescent="0.4">
      <c r="A29" s="1" t="s">
        <v>78</v>
      </c>
      <c r="B29" s="14">
        <v>15290</v>
      </c>
      <c r="C29" t="s">
        <v>66</v>
      </c>
      <c r="J29" s="10"/>
    </row>
    <row r="30" spans="1:12" x14ac:dyDescent="0.4">
      <c r="J30" s="10"/>
    </row>
    <row r="31" spans="1:12" x14ac:dyDescent="0.4">
      <c r="A31" s="1" t="s">
        <v>12</v>
      </c>
      <c r="B31" s="1" t="s">
        <v>102</v>
      </c>
      <c r="J31" s="10"/>
    </row>
    <row r="32" spans="1:12" x14ac:dyDescent="0.4">
      <c r="A32" s="5" t="s">
        <v>85</v>
      </c>
      <c r="B32" s="21">
        <v>30</v>
      </c>
      <c r="C32" s="35">
        <v>30</v>
      </c>
      <c r="D32" s="38">
        <v>60</v>
      </c>
      <c r="F32" t="s">
        <v>67</v>
      </c>
      <c r="L32" s="10"/>
    </row>
    <row r="33" spans="1:6" x14ac:dyDescent="0.4">
      <c r="A33" s="5" t="s">
        <v>87</v>
      </c>
      <c r="B33" s="21">
        <v>70</v>
      </c>
      <c r="C33" s="35">
        <v>70</v>
      </c>
      <c r="D33" s="38">
        <v>90</v>
      </c>
      <c r="F33" t="s">
        <v>106</v>
      </c>
    </row>
    <row r="34" spans="1:6" x14ac:dyDescent="0.4">
      <c r="A34" s="5" t="s">
        <v>86</v>
      </c>
      <c r="B34" s="21">
        <v>60</v>
      </c>
      <c r="C34" s="35">
        <v>60</v>
      </c>
      <c r="D34" s="38">
        <v>90</v>
      </c>
      <c r="F34" t="s">
        <v>67</v>
      </c>
    </row>
    <row r="35" spans="1:6" x14ac:dyDescent="0.4">
      <c r="A35" s="5" t="s">
        <v>88</v>
      </c>
      <c r="B35" s="21">
        <v>85</v>
      </c>
      <c r="C35" s="36">
        <v>85</v>
      </c>
      <c r="D35" s="38">
        <v>95</v>
      </c>
      <c r="F35" t="s">
        <v>106</v>
      </c>
    </row>
    <row r="36" spans="1:6" x14ac:dyDescent="0.4">
      <c r="C36" s="37" t="s">
        <v>101</v>
      </c>
    </row>
    <row r="37" spans="1:6" x14ac:dyDescent="0.4">
      <c r="D37" s="39" t="s">
        <v>100</v>
      </c>
    </row>
    <row r="38" spans="1:6" x14ac:dyDescent="0.4">
      <c r="A38" s="1" t="s">
        <v>20</v>
      </c>
    </row>
    <row r="39" spans="1:6" x14ac:dyDescent="0.4">
      <c r="A39" s="5" t="s">
        <v>28</v>
      </c>
      <c r="B39" s="21">
        <v>5</v>
      </c>
      <c r="C39" s="10">
        <v>0</v>
      </c>
      <c r="E39" t="s">
        <v>89</v>
      </c>
    </row>
    <row r="40" spans="1:6" x14ac:dyDescent="0.4">
      <c r="A40" s="5" t="s">
        <v>21</v>
      </c>
      <c r="B40" s="21">
        <v>70</v>
      </c>
      <c r="C40" s="10">
        <v>70</v>
      </c>
      <c r="E40" t="s">
        <v>68</v>
      </c>
    </row>
    <row r="41" spans="1:6" x14ac:dyDescent="0.4">
      <c r="C41" s="3" t="s">
        <v>16</v>
      </c>
    </row>
    <row r="44" spans="1:6" hidden="1" x14ac:dyDescent="0.4">
      <c r="A44" t="s">
        <v>19</v>
      </c>
      <c r="C44">
        <v>5</v>
      </c>
    </row>
    <row r="45" spans="1:6" hidden="1" x14ac:dyDescent="0.4">
      <c r="A45" s="8" t="s">
        <v>31</v>
      </c>
      <c r="B45" s="8">
        <f>B24^(1/7)</f>
        <v>1.1365672948689438</v>
      </c>
      <c r="C45" s="8">
        <f>IF(C44=5,B45,IF(C44=6,1,IF(C44=7,0.85^(1/5),"")))</f>
        <v>1.1365672948689438</v>
      </c>
    </row>
    <row r="46" spans="1:6" hidden="1" x14ac:dyDescent="0.4"/>
    <row r="47" spans="1:6" hidden="1" x14ac:dyDescent="0.4"/>
    <row r="48" spans="1:6" hidden="1" x14ac:dyDescent="0.4">
      <c r="A48" t="s">
        <v>91</v>
      </c>
      <c r="B48">
        <f>(1-$B$33/100)/(1-$B$32/100)</f>
        <v>0.42857142857142866</v>
      </c>
    </row>
    <row r="49" spans="1:10" hidden="1" x14ac:dyDescent="0.4">
      <c r="A49" t="s">
        <v>92</v>
      </c>
      <c r="B49">
        <f>(1-$B$35/100)/(1-$B$34/100)</f>
        <v>0.37500000000000006</v>
      </c>
    </row>
    <row r="50" spans="1:10" hidden="1" x14ac:dyDescent="0.4"/>
    <row r="51" spans="1:10" hidden="1" x14ac:dyDescent="0.4">
      <c r="A51" t="s">
        <v>93</v>
      </c>
      <c r="B51">
        <f>1-B52-B53</f>
        <v>1</v>
      </c>
      <c r="C51">
        <f t="shared" ref="C51:I51" si="0">1-C52-C53</f>
        <v>0.36799999999999999</v>
      </c>
      <c r="D51">
        <f t="shared" si="0"/>
        <v>0.19499999999999998</v>
      </c>
      <c r="E51">
        <f t="shared" si="0"/>
        <v>0.18500000000000008</v>
      </c>
      <c r="F51">
        <f t="shared" si="0"/>
        <v>0.15800000000000006</v>
      </c>
      <c r="G51">
        <f t="shared" si="0"/>
        <v>8.5999999999999993E-2</v>
      </c>
      <c r="H51">
        <f t="shared" si="0"/>
        <v>9.4000000000000111E-2</v>
      </c>
      <c r="I51">
        <f t="shared" si="0"/>
        <v>5.0999999999999837E-2</v>
      </c>
    </row>
    <row r="52" spans="1:10" hidden="1" x14ac:dyDescent="0.4">
      <c r="A52" t="s">
        <v>90</v>
      </c>
      <c r="B52">
        <f>(B4-B5)/100</f>
        <v>0</v>
      </c>
      <c r="C52">
        <f t="shared" ref="C52:I52" si="1">(C4-C5)/100</f>
        <v>0.63100000000000001</v>
      </c>
      <c r="D52">
        <f t="shared" si="1"/>
        <v>0.77800000000000002</v>
      </c>
      <c r="E52">
        <f t="shared" si="1"/>
        <v>0.78799999999999992</v>
      </c>
      <c r="F52">
        <f t="shared" si="1"/>
        <v>0.81299999999999994</v>
      </c>
      <c r="G52">
        <f t="shared" si="1"/>
        <v>0.88500000000000001</v>
      </c>
      <c r="H52">
        <f t="shared" si="1"/>
        <v>0.8819999999999999</v>
      </c>
      <c r="I52">
        <f t="shared" si="1"/>
        <v>0.92800000000000016</v>
      </c>
    </row>
    <row r="53" spans="1:10" hidden="1" x14ac:dyDescent="0.4">
      <c r="A53" t="s">
        <v>94</v>
      </c>
      <c r="B53">
        <f>B5/100</f>
        <v>0</v>
      </c>
      <c r="C53">
        <f t="shared" ref="C53:I53" si="2">C5/100</f>
        <v>1E-3</v>
      </c>
      <c r="D53">
        <f t="shared" si="2"/>
        <v>2.7000000000000003E-2</v>
      </c>
      <c r="E53">
        <f t="shared" si="2"/>
        <v>2.7000000000000003E-2</v>
      </c>
      <c r="F53">
        <f t="shared" si="2"/>
        <v>2.8999999999999998E-2</v>
      </c>
      <c r="G53">
        <f t="shared" si="2"/>
        <v>2.8999999999999998E-2</v>
      </c>
      <c r="H53">
        <f t="shared" si="2"/>
        <v>2.4E-2</v>
      </c>
      <c r="I53">
        <f t="shared" si="2"/>
        <v>2.1000000000000001E-2</v>
      </c>
    </row>
    <row r="54" spans="1:10" hidden="1" x14ac:dyDescent="0.4"/>
    <row r="55" spans="1:10" hidden="1" x14ac:dyDescent="0.4">
      <c r="A55" t="s">
        <v>96</v>
      </c>
      <c r="B55">
        <f>B51</f>
        <v>1</v>
      </c>
      <c r="C55">
        <f t="shared" ref="C55:H55" si="3">C51</f>
        <v>0.36799999999999999</v>
      </c>
      <c r="D55">
        <f t="shared" si="3"/>
        <v>0.19499999999999998</v>
      </c>
      <c r="E55">
        <f t="shared" si="3"/>
        <v>0.18500000000000008</v>
      </c>
      <c r="F55">
        <f t="shared" si="3"/>
        <v>0.15800000000000006</v>
      </c>
      <c r="G55">
        <f t="shared" si="3"/>
        <v>8.5999999999999993E-2</v>
      </c>
      <c r="H55">
        <f t="shared" si="3"/>
        <v>9.4000000000000111E-2</v>
      </c>
      <c r="I55">
        <f>I51</f>
        <v>5.0999999999999837E-2</v>
      </c>
    </row>
    <row r="56" spans="1:10" hidden="1" x14ac:dyDescent="0.4">
      <c r="A56" t="s">
        <v>97</v>
      </c>
      <c r="B56">
        <f>B52*(1-$B$32/100)</f>
        <v>0</v>
      </c>
      <c r="C56">
        <f t="shared" ref="C56:H56" si="4">C52*(1-$B$32/100)</f>
        <v>0.44169999999999998</v>
      </c>
      <c r="D56">
        <f t="shared" si="4"/>
        <v>0.54459999999999997</v>
      </c>
      <c r="E56">
        <f t="shared" si="4"/>
        <v>0.55159999999999987</v>
      </c>
      <c r="F56">
        <f t="shared" si="4"/>
        <v>0.56909999999999994</v>
      </c>
      <c r="G56">
        <f t="shared" si="4"/>
        <v>0.61949999999999994</v>
      </c>
      <c r="H56">
        <f t="shared" si="4"/>
        <v>0.61739999999999984</v>
      </c>
      <c r="I56">
        <f>I52*(1-$B$32/100)</f>
        <v>0.64960000000000007</v>
      </c>
    </row>
    <row r="57" spans="1:10" hidden="1" x14ac:dyDescent="0.4">
      <c r="A57" t="s">
        <v>98</v>
      </c>
      <c r="B57">
        <f>B53*(1-$B$34/100)</f>
        <v>0</v>
      </c>
      <c r="C57">
        <f t="shared" ref="C57:H57" si="5">C53*(1-$B$34/100)</f>
        <v>4.0000000000000002E-4</v>
      </c>
      <c r="D57">
        <f t="shared" si="5"/>
        <v>1.0800000000000002E-2</v>
      </c>
      <c r="E57">
        <f t="shared" si="5"/>
        <v>1.0800000000000002E-2</v>
      </c>
      <c r="F57">
        <f t="shared" si="5"/>
        <v>1.1599999999999999E-2</v>
      </c>
      <c r="G57">
        <f t="shared" si="5"/>
        <v>1.1599999999999999E-2</v>
      </c>
      <c r="H57">
        <f t="shared" si="5"/>
        <v>9.6000000000000009E-3</v>
      </c>
      <c r="I57">
        <f>I53*(1-$B$34/100)</f>
        <v>8.4000000000000012E-3</v>
      </c>
    </row>
    <row r="58" spans="1:10" hidden="1" x14ac:dyDescent="0.4"/>
    <row r="59" spans="1:10" hidden="1" x14ac:dyDescent="0.4">
      <c r="A59" t="s">
        <v>95</v>
      </c>
      <c r="B59">
        <f>SUM(B55:B57)</f>
        <v>1</v>
      </c>
      <c r="C59">
        <f t="shared" ref="C59:H59" si="6">SUM(C55:C57)</f>
        <v>0.81009999999999993</v>
      </c>
      <c r="D59">
        <f t="shared" si="6"/>
        <v>0.75039999999999996</v>
      </c>
      <c r="E59">
        <f t="shared" si="6"/>
        <v>0.74739999999999995</v>
      </c>
      <c r="F59">
        <f t="shared" si="6"/>
        <v>0.73869999999999991</v>
      </c>
      <c r="G59">
        <f t="shared" si="6"/>
        <v>0.71709999999999985</v>
      </c>
      <c r="H59">
        <f t="shared" si="6"/>
        <v>0.72099999999999997</v>
      </c>
      <c r="I59">
        <f>SUM(I55:I57)</f>
        <v>0.70899999999999985</v>
      </c>
    </row>
    <row r="60" spans="1:10" hidden="1" x14ac:dyDescent="0.4"/>
    <row r="61" spans="1:10" hidden="1" x14ac:dyDescent="0.4">
      <c r="A61" s="2" t="s">
        <v>14</v>
      </c>
      <c r="B61" s="6">
        <f t="shared" ref="B61:H61" si="7">B7/100*$B$14/100</f>
        <v>6.0000000000000001E-3</v>
      </c>
      <c r="C61" s="6">
        <f t="shared" si="7"/>
        <v>6.0000000000000001E-3</v>
      </c>
      <c r="D61" s="6">
        <f t="shared" si="7"/>
        <v>8.9999999999999993E-3</v>
      </c>
      <c r="E61" s="6">
        <f t="shared" si="7"/>
        <v>0.03</v>
      </c>
      <c r="F61" s="6">
        <f t="shared" si="7"/>
        <v>0.06</v>
      </c>
      <c r="G61" s="6">
        <f t="shared" si="7"/>
        <v>0.09</v>
      </c>
      <c r="H61" s="6">
        <f t="shared" si="7"/>
        <v>0.15</v>
      </c>
      <c r="I61" s="6">
        <f>I7/100*$B$14/100</f>
        <v>0.18</v>
      </c>
      <c r="J61" s="6"/>
    </row>
    <row r="62" spans="1:10" hidden="1" x14ac:dyDescent="0.4"/>
    <row r="63" spans="1:10" hidden="1" x14ac:dyDescent="0.4"/>
    <row r="64" spans="1:10" hidden="1" x14ac:dyDescent="0.4">
      <c r="A64" t="s">
        <v>13</v>
      </c>
      <c r="B64">
        <f>B55/B59*B61+B56/B59*B61*$B$48+B57/B59*B61*$B$49</f>
        <v>6.0000000000000001E-3</v>
      </c>
      <c r="C64">
        <f t="shared" ref="C64:H64" si="8">C55/C59*C61+C56/C59*C61*$B$48+C57/C59*C61*$B$49</f>
        <v>4.1287495370941861E-3</v>
      </c>
      <c r="D64">
        <f t="shared" si="8"/>
        <v>5.1866337953091687E-3</v>
      </c>
      <c r="E64">
        <f t="shared" si="8"/>
        <v>1.7077200963339582E-2</v>
      </c>
      <c r="F64">
        <f t="shared" si="8"/>
        <v>3.2997157167997844E-2</v>
      </c>
      <c r="G64">
        <f t="shared" si="8"/>
        <v>4.4661135127597278E-2</v>
      </c>
      <c r="H64">
        <f t="shared" si="8"/>
        <v>7.5353675450762853E-2</v>
      </c>
      <c r="I64">
        <f>I55/I59*I61+I56/I59*I61*$B$48+I57/I59*I61*$B$49</f>
        <v>8.4427362482369525E-2</v>
      </c>
    </row>
    <row r="65" spans="1:14" hidden="1" x14ac:dyDescent="0.4">
      <c r="A65" s="8" t="s">
        <v>22</v>
      </c>
      <c r="B65" s="8">
        <f>B64*(1-$B$39/100*$B$40/100)</f>
        <v>5.79E-3</v>
      </c>
      <c r="C65" s="8">
        <f t="shared" ref="C65:I65" si="9">C64*(1-$B$39/100*$B$40/100)</f>
        <v>3.9842433032958894E-3</v>
      </c>
      <c r="D65" s="8">
        <f t="shared" si="9"/>
        <v>5.0051016124733477E-3</v>
      </c>
      <c r="E65" s="8">
        <f t="shared" si="9"/>
        <v>1.6479498929622697E-2</v>
      </c>
      <c r="F65" s="8">
        <f t="shared" si="9"/>
        <v>3.1842256667117916E-2</v>
      </c>
      <c r="G65" s="8">
        <f t="shared" si="9"/>
        <v>4.3097995398131368E-2</v>
      </c>
      <c r="H65" s="8">
        <f t="shared" si="9"/>
        <v>7.2716296809986147E-2</v>
      </c>
      <c r="I65" s="8">
        <f t="shared" si="9"/>
        <v>8.1472404795486592E-2</v>
      </c>
      <c r="J65" s="8"/>
    </row>
    <row r="66" spans="1:14" hidden="1" x14ac:dyDescent="0.4"/>
    <row r="67" spans="1:14" hidden="1" x14ac:dyDescent="0.4">
      <c r="A67" s="2" t="s">
        <v>15</v>
      </c>
      <c r="B67" s="7">
        <f>B10/100*$B$14/100</f>
        <v>5.9999999999999995E-4</v>
      </c>
      <c r="C67" s="7">
        <f t="shared" ref="C67:H67" si="10">C10/100*$B$14/100</f>
        <v>5.9999999999999995E-4</v>
      </c>
      <c r="D67" s="7">
        <f t="shared" si="10"/>
        <v>5.9999999999999995E-4</v>
      </c>
      <c r="E67" s="7">
        <f t="shared" si="10"/>
        <v>3.5999999999999999E-3</v>
      </c>
      <c r="F67" s="7">
        <f t="shared" si="10"/>
        <v>8.9999999999999993E-3</v>
      </c>
      <c r="G67" s="7">
        <f t="shared" si="10"/>
        <v>2.4E-2</v>
      </c>
      <c r="H67" s="7">
        <f t="shared" si="10"/>
        <v>4.8000000000000001E-2</v>
      </c>
      <c r="I67" s="7">
        <f>I10/100*$B$14/100</f>
        <v>6.6000000000000003E-2</v>
      </c>
      <c r="J67" s="7"/>
    </row>
    <row r="68" spans="1:14" hidden="1" x14ac:dyDescent="0.4">
      <c r="A68" s="8" t="s">
        <v>24</v>
      </c>
      <c r="B68" s="8">
        <f t="shared" ref="B68:H68" si="11">IF(B61=0,0,B67/B61)</f>
        <v>9.9999999999999992E-2</v>
      </c>
      <c r="C68" s="8">
        <f t="shared" si="11"/>
        <v>9.9999999999999992E-2</v>
      </c>
      <c r="D68" s="8">
        <f t="shared" si="11"/>
        <v>6.6666666666666666E-2</v>
      </c>
      <c r="E68" s="8">
        <f t="shared" si="11"/>
        <v>0.12</v>
      </c>
      <c r="F68" s="8">
        <f t="shared" si="11"/>
        <v>0.15</v>
      </c>
      <c r="G68" s="8">
        <f t="shared" si="11"/>
        <v>0.26666666666666666</v>
      </c>
      <c r="H68" s="8">
        <f t="shared" si="11"/>
        <v>0.32</v>
      </c>
      <c r="I68" s="8">
        <f>IF(I61=0,0,I67/I61)</f>
        <v>0.3666666666666667</v>
      </c>
      <c r="J68" s="8"/>
    </row>
    <row r="69" spans="1:14" hidden="1" x14ac:dyDescent="0.4">
      <c r="A69" s="7" t="s">
        <v>23</v>
      </c>
      <c r="B69" s="7">
        <f t="shared" ref="B69:H69" si="12">B68*B65</f>
        <v>5.7899999999999998E-4</v>
      </c>
      <c r="C69" s="7">
        <f t="shared" si="12"/>
        <v>3.9842433032958891E-4</v>
      </c>
      <c r="D69" s="7">
        <f t="shared" si="12"/>
        <v>3.3367344083155652E-4</v>
      </c>
      <c r="E69" s="7">
        <f t="shared" si="12"/>
        <v>1.9775398715547237E-3</v>
      </c>
      <c r="F69" s="7">
        <f t="shared" si="12"/>
        <v>4.7763385000676875E-3</v>
      </c>
      <c r="G69" s="7">
        <f t="shared" si="12"/>
        <v>1.1492798772835031E-2</v>
      </c>
      <c r="H69" s="7">
        <f t="shared" si="12"/>
        <v>2.3269214979195568E-2</v>
      </c>
      <c r="I69" s="7">
        <f>I68*I65</f>
        <v>2.987321509167842E-2</v>
      </c>
      <c r="J69" s="7"/>
    </row>
    <row r="70" spans="1:14" hidden="1" x14ac:dyDescent="0.4"/>
    <row r="71" spans="1:14" hidden="1" x14ac:dyDescent="0.4"/>
    <row r="72" spans="1:14" hidden="1" x14ac:dyDescent="0.4">
      <c r="A72" s="9" t="s">
        <v>18</v>
      </c>
      <c r="B72" s="9">
        <v>1</v>
      </c>
      <c r="C72" s="9">
        <v>1</v>
      </c>
      <c r="D72" s="9">
        <v>1</v>
      </c>
      <c r="E72" s="9">
        <v>1</v>
      </c>
      <c r="F72" s="9">
        <v>1</v>
      </c>
      <c r="G72" s="9">
        <v>2</v>
      </c>
      <c r="H72" s="9">
        <v>3</v>
      </c>
      <c r="I72" s="9">
        <v>4</v>
      </c>
      <c r="J72" s="9"/>
    </row>
    <row r="73" spans="1:14" hidden="1" x14ac:dyDescent="0.4"/>
    <row r="74" spans="1:14" hidden="1" x14ac:dyDescent="0.4">
      <c r="A74" s="8" t="s">
        <v>29</v>
      </c>
      <c r="B74" s="8">
        <f t="shared" ref="B74:I74" si="13">B18/3</f>
        <v>3</v>
      </c>
      <c r="C74" s="8">
        <f t="shared" si="13"/>
        <v>3</v>
      </c>
      <c r="D74" s="8">
        <f t="shared" si="13"/>
        <v>3</v>
      </c>
      <c r="E74" s="8">
        <f t="shared" si="13"/>
        <v>3</v>
      </c>
      <c r="F74" s="8">
        <f>F18/3</f>
        <v>3</v>
      </c>
      <c r="G74" s="8">
        <f t="shared" si="13"/>
        <v>3.3333333333333335</v>
      </c>
      <c r="H74" s="8">
        <f t="shared" si="13"/>
        <v>3.6666666666666665</v>
      </c>
      <c r="I74" s="8">
        <f t="shared" si="13"/>
        <v>4.666666666666667</v>
      </c>
      <c r="J74" s="8"/>
    </row>
    <row r="75" spans="1:14" hidden="1" x14ac:dyDescent="0.4">
      <c r="A75" s="8" t="s">
        <v>30</v>
      </c>
      <c r="B75" s="8">
        <f t="shared" ref="B75:I75" si="14">(B21-B18)/3</f>
        <v>1.6666666666666667</v>
      </c>
      <c r="C75" s="8">
        <f t="shared" si="14"/>
        <v>1.6666666666666667</v>
      </c>
      <c r="D75" s="8">
        <f t="shared" si="14"/>
        <v>1.6666666666666667</v>
      </c>
      <c r="E75" s="8">
        <f t="shared" si="14"/>
        <v>1.6666666666666667</v>
      </c>
      <c r="F75" s="8">
        <f t="shared" si="14"/>
        <v>1.6666666666666667</v>
      </c>
      <c r="G75" s="8">
        <f t="shared" si="14"/>
        <v>1.6666666666666667</v>
      </c>
      <c r="H75" s="8">
        <f t="shared" si="14"/>
        <v>2</v>
      </c>
      <c r="I75" s="8">
        <f t="shared" si="14"/>
        <v>2</v>
      </c>
      <c r="J75" s="8"/>
    </row>
    <row r="77" spans="1:14" ht="39.75" x14ac:dyDescent="0.8">
      <c r="B77" s="30" t="s">
        <v>54</v>
      </c>
      <c r="C77" s="1"/>
    </row>
    <row r="78" spans="1:14" x14ac:dyDescent="0.4">
      <c r="C78" s="18" t="s">
        <v>59</v>
      </c>
      <c r="F78" s="18"/>
      <c r="G78" s="18"/>
      <c r="H78" s="18" t="s">
        <v>79</v>
      </c>
      <c r="N78" t="s">
        <v>71</v>
      </c>
    </row>
    <row r="79" spans="1:14" x14ac:dyDescent="0.4">
      <c r="B79" t="s">
        <v>55</v>
      </c>
      <c r="C79" s="28">
        <f>J167</f>
        <v>352.30062891099237</v>
      </c>
      <c r="G79" t="s">
        <v>55</v>
      </c>
      <c r="H79" s="28">
        <f>J232</f>
        <v>18.730339865107997</v>
      </c>
      <c r="M79" t="s">
        <v>55</v>
      </c>
      <c r="N79" s="31">
        <f>J300</f>
        <v>31415.263912044051</v>
      </c>
    </row>
    <row r="80" spans="1:14" x14ac:dyDescent="0.4">
      <c r="B80" t="s">
        <v>56</v>
      </c>
      <c r="C80" s="17">
        <f>J174</f>
        <v>1127.1291482557349</v>
      </c>
      <c r="G80" t="s">
        <v>56</v>
      </c>
      <c r="H80" s="17">
        <f>J239</f>
        <v>91.395654752370007</v>
      </c>
      <c r="M80" t="s">
        <v>56</v>
      </c>
      <c r="N80" s="32">
        <f>J307</f>
        <v>75427.226075858183</v>
      </c>
    </row>
    <row r="81" spans="1:67" x14ac:dyDescent="0.4">
      <c r="B81" t="s">
        <v>61</v>
      </c>
      <c r="C81" s="24">
        <f>J181</f>
        <v>2878.2314145902242</v>
      </c>
      <c r="G81" t="s">
        <v>61</v>
      </c>
      <c r="H81" s="24">
        <f>J246</f>
        <v>266.97777116925607</v>
      </c>
      <c r="M81" t="s">
        <v>61</v>
      </c>
      <c r="N81" s="33">
        <f>J314</f>
        <v>184757.46968951379</v>
      </c>
    </row>
    <row r="82" spans="1:67" x14ac:dyDescent="0.4">
      <c r="B82" t="s">
        <v>62</v>
      </c>
      <c r="C82" s="26">
        <f>J188</f>
        <v>7093.7718945483239</v>
      </c>
      <c r="G82" t="s">
        <v>62</v>
      </c>
      <c r="H82" s="26">
        <f>J253</f>
        <v>675.68377917085024</v>
      </c>
      <c r="M82" t="s">
        <v>62</v>
      </c>
      <c r="N82" s="34">
        <f>J321</f>
        <v>452678.08863111999</v>
      </c>
    </row>
    <row r="84" spans="1:67" x14ac:dyDescent="0.4">
      <c r="C84" t="s">
        <v>69</v>
      </c>
    </row>
    <row r="85" spans="1:67" x14ac:dyDescent="0.4">
      <c r="B85" t="s">
        <v>55</v>
      </c>
      <c r="C85" s="29">
        <f>C79*2.5</f>
        <v>880.75157227748093</v>
      </c>
    </row>
    <row r="86" spans="1:67" x14ac:dyDescent="0.4">
      <c r="B86" t="s">
        <v>56</v>
      </c>
      <c r="C86" s="22">
        <f>C80*2.5</f>
        <v>2817.8228706393375</v>
      </c>
    </row>
    <row r="87" spans="1:67" x14ac:dyDescent="0.4">
      <c r="B87" t="s">
        <v>61</v>
      </c>
      <c r="C87" s="25">
        <f>C81*2.5</f>
        <v>7195.5785364755602</v>
      </c>
    </row>
    <row r="88" spans="1:67" x14ac:dyDescent="0.4">
      <c r="B88" t="s">
        <v>62</v>
      </c>
      <c r="C88" s="27">
        <f>C82*2.5</f>
        <v>17734.42973637081</v>
      </c>
    </row>
    <row r="90" spans="1:67" x14ac:dyDescent="0.4">
      <c r="C90" t="s">
        <v>70</v>
      </c>
    </row>
    <row r="91" spans="1:67" x14ac:dyDescent="0.4">
      <c r="B91" t="s">
        <v>55</v>
      </c>
      <c r="C91" s="29">
        <f>C79*4</f>
        <v>1409.2025156439695</v>
      </c>
    </row>
    <row r="92" spans="1:67" x14ac:dyDescent="0.4">
      <c r="B92" t="s">
        <v>56</v>
      </c>
      <c r="C92" s="22">
        <f>C80*4</f>
        <v>4508.5165930229396</v>
      </c>
    </row>
    <row r="93" spans="1:67" x14ac:dyDescent="0.4">
      <c r="B93" t="s">
        <v>61</v>
      </c>
      <c r="C93" s="25">
        <f>C81*4</f>
        <v>11512.925658360897</v>
      </c>
    </row>
    <row r="94" spans="1:67" x14ac:dyDescent="0.4">
      <c r="B94" t="s">
        <v>62</v>
      </c>
      <c r="C94" s="27">
        <f>C82*4</f>
        <v>28375.087578193295</v>
      </c>
    </row>
    <row r="96" spans="1:67" hidden="1" x14ac:dyDescent="0.4">
      <c r="A96" s="9" t="s">
        <v>46</v>
      </c>
      <c r="B96" s="9"/>
      <c r="C96" s="9"/>
      <c r="D96" s="9"/>
      <c r="E96" s="9"/>
      <c r="F96" s="9"/>
      <c r="G96" s="9"/>
      <c r="H96" s="9"/>
      <c r="I96" s="9"/>
      <c r="J96" s="9"/>
      <c r="M96" t="s">
        <v>49</v>
      </c>
      <c r="V96" t="s">
        <v>40</v>
      </c>
      <c r="AE96" t="s">
        <v>41</v>
      </c>
      <c r="AN96" t="s">
        <v>42</v>
      </c>
      <c r="AW96" t="s">
        <v>43</v>
      </c>
      <c r="BF96" t="s">
        <v>44</v>
      </c>
      <c r="BO96" t="s">
        <v>45</v>
      </c>
    </row>
    <row r="97" spans="1:74" hidden="1" x14ac:dyDescent="0.4">
      <c r="A97" s="9"/>
      <c r="B97" s="9" t="s">
        <v>25</v>
      </c>
      <c r="C97" s="9" t="s">
        <v>0</v>
      </c>
      <c r="D97" s="9" t="s">
        <v>1</v>
      </c>
      <c r="E97" s="9" t="s">
        <v>2</v>
      </c>
      <c r="F97" s="9" t="s">
        <v>3</v>
      </c>
      <c r="G97" s="9" t="s">
        <v>4</v>
      </c>
      <c r="H97" s="9" t="s">
        <v>5</v>
      </c>
      <c r="I97" s="9" t="s">
        <v>17</v>
      </c>
      <c r="J97" s="9" t="s">
        <v>47</v>
      </c>
      <c r="M97" t="s">
        <v>32</v>
      </c>
      <c r="N97" t="s">
        <v>33</v>
      </c>
      <c r="O97" t="s">
        <v>34</v>
      </c>
      <c r="P97" t="s">
        <v>35</v>
      </c>
      <c r="Q97" t="s">
        <v>36</v>
      </c>
      <c r="R97" t="s">
        <v>37</v>
      </c>
      <c r="S97" t="s">
        <v>38</v>
      </c>
      <c r="T97" t="s">
        <v>39</v>
      </c>
      <c r="V97" t="s">
        <v>32</v>
      </c>
      <c r="W97" t="s">
        <v>33</v>
      </c>
      <c r="X97" t="s">
        <v>34</v>
      </c>
      <c r="Y97" t="s">
        <v>35</v>
      </c>
      <c r="Z97" t="s">
        <v>36</v>
      </c>
      <c r="AA97" t="s">
        <v>37</v>
      </c>
      <c r="AB97" t="s">
        <v>38</v>
      </c>
      <c r="AC97" t="s">
        <v>39</v>
      </c>
      <c r="AE97" t="s">
        <v>32</v>
      </c>
      <c r="AF97" t="s">
        <v>33</v>
      </c>
      <c r="AG97" t="s">
        <v>34</v>
      </c>
      <c r="AH97" t="s">
        <v>35</v>
      </c>
      <c r="AI97" t="s">
        <v>36</v>
      </c>
      <c r="AJ97" t="s">
        <v>37</v>
      </c>
      <c r="AK97" t="s">
        <v>38</v>
      </c>
      <c r="AL97" t="s">
        <v>39</v>
      </c>
      <c r="AN97" t="s">
        <v>32</v>
      </c>
      <c r="AO97" t="s">
        <v>33</v>
      </c>
      <c r="AP97" t="s">
        <v>34</v>
      </c>
      <c r="AQ97" t="s">
        <v>35</v>
      </c>
      <c r="AR97" t="s">
        <v>36</v>
      </c>
      <c r="AS97" t="s">
        <v>37</v>
      </c>
      <c r="AT97" t="s">
        <v>38</v>
      </c>
      <c r="AU97" t="s">
        <v>39</v>
      </c>
      <c r="AW97" t="s">
        <v>32</v>
      </c>
      <c r="AX97" t="s">
        <v>33</v>
      </c>
      <c r="AY97" t="s">
        <v>34</v>
      </c>
      <c r="AZ97" t="s">
        <v>35</v>
      </c>
      <c r="BA97" t="s">
        <v>36</v>
      </c>
      <c r="BB97" t="s">
        <v>37</v>
      </c>
      <c r="BC97" t="s">
        <v>38</v>
      </c>
      <c r="BD97" t="s">
        <v>39</v>
      </c>
      <c r="BF97" t="s">
        <v>32</v>
      </c>
      <c r="BG97" t="s">
        <v>33</v>
      </c>
      <c r="BH97" t="s">
        <v>34</v>
      </c>
      <c r="BI97" t="s">
        <v>35</v>
      </c>
      <c r="BJ97" t="s">
        <v>36</v>
      </c>
      <c r="BK97" t="s">
        <v>37</v>
      </c>
      <c r="BL97" t="s">
        <v>38</v>
      </c>
      <c r="BM97" t="s">
        <v>39</v>
      </c>
      <c r="BO97" t="s">
        <v>32</v>
      </c>
      <c r="BP97" t="s">
        <v>33</v>
      </c>
      <c r="BQ97" t="s">
        <v>34</v>
      </c>
      <c r="BR97" t="s">
        <v>35</v>
      </c>
      <c r="BS97" t="s">
        <v>36</v>
      </c>
      <c r="BT97" t="s">
        <v>37</v>
      </c>
      <c r="BU97" t="s">
        <v>38</v>
      </c>
      <c r="BV97" t="s">
        <v>39</v>
      </c>
    </row>
    <row r="98" spans="1:74" hidden="1" x14ac:dyDescent="0.4">
      <c r="A98" s="9">
        <v>0</v>
      </c>
      <c r="B98" s="16">
        <f>M98</f>
        <v>268.14285714285717</v>
      </c>
      <c r="C98" s="16">
        <f t="shared" ref="C98:C129" si="15">N98</f>
        <v>436</v>
      </c>
      <c r="D98" s="16">
        <f t="shared" ref="D98:D129" si="16">O98</f>
        <v>536.71428571428567</v>
      </c>
      <c r="E98" s="16">
        <f t="shared" ref="E98:E129" si="17">P98</f>
        <v>336.14285714285717</v>
      </c>
      <c r="F98" s="16">
        <f t="shared" ref="F98:F129" si="18">Q98</f>
        <v>352.57142857142856</v>
      </c>
      <c r="G98" s="16">
        <f t="shared" ref="G98:G129" si="19">R98</f>
        <v>237.42857142857142</v>
      </c>
      <c r="H98" s="16">
        <f t="shared" ref="H98:H129" si="20">S98</f>
        <v>121.85714285714286</v>
      </c>
      <c r="I98" s="16">
        <f t="shared" ref="I98:I129" si="21">T98</f>
        <v>157</v>
      </c>
      <c r="J98" s="16">
        <f>SUM(B98:I98)</f>
        <v>2445.8571428571427</v>
      </c>
      <c r="L98">
        <v>0</v>
      </c>
      <c r="M98">
        <f t="shared" ref="M98:T98" si="22">B3</f>
        <v>268.14285714285717</v>
      </c>
      <c r="N98">
        <f t="shared" si="22"/>
        <v>436</v>
      </c>
      <c r="O98">
        <f t="shared" si="22"/>
        <v>536.71428571428567</v>
      </c>
      <c r="P98">
        <f t="shared" si="22"/>
        <v>336.14285714285717</v>
      </c>
      <c r="Q98">
        <f t="shared" si="22"/>
        <v>352.57142857142856</v>
      </c>
      <c r="R98">
        <f t="shared" si="22"/>
        <v>237.42857142857142</v>
      </c>
      <c r="S98">
        <f t="shared" si="22"/>
        <v>121.85714285714286</v>
      </c>
      <c r="T98">
        <f t="shared" si="22"/>
        <v>157</v>
      </c>
      <c r="V98">
        <v>0</v>
      </c>
      <c r="W98">
        <v>0</v>
      </c>
      <c r="X98">
        <v>0</v>
      </c>
      <c r="Y98">
        <v>0</v>
      </c>
      <c r="Z98">
        <v>0</v>
      </c>
      <c r="AA98">
        <f>($B$27-$B$28*2/3)/9*4</f>
        <v>51.851851851851855</v>
      </c>
      <c r="AB98">
        <v>0</v>
      </c>
      <c r="AC98">
        <v>0</v>
      </c>
      <c r="AE98">
        <v>0</v>
      </c>
      <c r="AF98">
        <v>0</v>
      </c>
      <c r="AG98">
        <v>0</v>
      </c>
      <c r="AH98">
        <v>0</v>
      </c>
      <c r="AI98">
        <v>0</v>
      </c>
      <c r="AJ98">
        <f>($B$27-$B$28*2/3)/9*3</f>
        <v>38.888888888888893</v>
      </c>
      <c r="AK98">
        <v>0</v>
      </c>
      <c r="AL98">
        <v>0</v>
      </c>
      <c r="AW98">
        <v>0</v>
      </c>
      <c r="AX98">
        <v>0</v>
      </c>
      <c r="AY98">
        <v>0</v>
      </c>
      <c r="AZ98">
        <v>0</v>
      </c>
      <c r="BA98">
        <v>0</v>
      </c>
      <c r="BB98">
        <f>$B$28/18*5</f>
        <v>1.3888888888888888</v>
      </c>
      <c r="BC98">
        <v>0</v>
      </c>
      <c r="BD98">
        <v>0</v>
      </c>
      <c r="BF98">
        <v>0</v>
      </c>
      <c r="BG98">
        <v>0</v>
      </c>
      <c r="BH98">
        <v>0</v>
      </c>
      <c r="BI98">
        <v>0</v>
      </c>
      <c r="BJ98">
        <v>0</v>
      </c>
      <c r="BK98">
        <f>$B$28/18*4</f>
        <v>1.1111111111111112</v>
      </c>
      <c r="BL98">
        <v>0</v>
      </c>
      <c r="BM98">
        <v>0</v>
      </c>
      <c r="BO98">
        <v>0</v>
      </c>
      <c r="BP98">
        <v>0</v>
      </c>
      <c r="BQ98">
        <v>0</v>
      </c>
      <c r="BR98">
        <v>0</v>
      </c>
      <c r="BS98">
        <v>0</v>
      </c>
      <c r="BT98">
        <f>$B$28/18*3</f>
        <v>0.83333333333333337</v>
      </c>
      <c r="BU98">
        <v>0</v>
      </c>
      <c r="BV98">
        <v>0</v>
      </c>
    </row>
    <row r="99" spans="1:74" hidden="1" x14ac:dyDescent="0.4">
      <c r="A99" s="9">
        <v>1</v>
      </c>
      <c r="B99" s="16">
        <f t="shared" ref="B99:B129" si="23">M99</f>
        <v>304.76240178128683</v>
      </c>
      <c r="C99" s="16">
        <f t="shared" si="15"/>
        <v>495.5433405628595</v>
      </c>
      <c r="D99" s="16">
        <f t="shared" si="16"/>
        <v>610.01190383180312</v>
      </c>
      <c r="E99" s="16">
        <f t="shared" si="17"/>
        <v>382.04897783237499</v>
      </c>
      <c r="F99" s="16">
        <f t="shared" si="18"/>
        <v>400.7211548195076</v>
      </c>
      <c r="G99" s="16">
        <f t="shared" si="19"/>
        <v>269.85354915316924</v>
      </c>
      <c r="H99" s="16">
        <f t="shared" si="20"/>
        <v>138.49884321760129</v>
      </c>
      <c r="I99" s="16">
        <f t="shared" si="21"/>
        <v>178.44106529442419</v>
      </c>
      <c r="J99" s="16">
        <f t="shared" ref="J99:J158" si="24">SUM(B99:I99)</f>
        <v>2779.8812364930272</v>
      </c>
      <c r="L99">
        <v>1</v>
      </c>
      <c r="M99">
        <f t="shared" ref="M99:M128" si="25">M98*$B$45</f>
        <v>304.76240178128683</v>
      </c>
      <c r="N99">
        <f t="shared" ref="N99:N128" si="26">N98*$B$45</f>
        <v>495.5433405628595</v>
      </c>
      <c r="O99">
        <f t="shared" ref="O99:O128" si="27">O98*$B$45</f>
        <v>610.01190383180312</v>
      </c>
      <c r="P99">
        <f t="shared" ref="P99:P128" si="28">P98*$B$45</f>
        <v>382.04897783237499</v>
      </c>
      <c r="Q99">
        <f t="shared" ref="Q99:Q128" si="29">Q98*$B$45</f>
        <v>400.7211548195076</v>
      </c>
      <c r="R99">
        <f t="shared" ref="R99:R128" si="30">R98*$B$45</f>
        <v>269.85354915316924</v>
      </c>
      <c r="S99">
        <f t="shared" ref="S99:S128" si="31">S98*$B$45</f>
        <v>138.49884321760129</v>
      </c>
      <c r="T99">
        <f t="shared" ref="T99:T128" si="32">T98*$B$45</f>
        <v>178.44106529442419</v>
      </c>
      <c r="V99">
        <f t="shared" ref="V99:AC99" si="33">IF(V98+M98*B$65-V98/B$74&lt;0,0,V98+M98*B$65-V98/B$74)</f>
        <v>1.5525471428571429</v>
      </c>
      <c r="W99">
        <f t="shared" si="33"/>
        <v>1.7371300802370078</v>
      </c>
      <c r="X99">
        <f t="shared" si="33"/>
        <v>2.6863095368660521</v>
      </c>
      <c r="Y99">
        <f t="shared" si="33"/>
        <v>5.5394658544860302</v>
      </c>
      <c r="Z99">
        <f t="shared" si="33"/>
        <v>11.226669922063859</v>
      </c>
      <c r="AA99">
        <f t="shared" si="33"/>
        <v>46.528991775109773</v>
      </c>
      <c r="AB99">
        <f t="shared" si="33"/>
        <v>8.8610001684168829</v>
      </c>
      <c r="AC99">
        <f t="shared" si="33"/>
        <v>12.791167552891395</v>
      </c>
      <c r="AE99">
        <f t="shared" ref="AE99:AL99" si="34">IF(AE98+V98/B$74-AE98/B$74&lt;0,0,AE98+V98/B$74-AE98/B$74)</f>
        <v>0</v>
      </c>
      <c r="AF99">
        <f t="shared" si="34"/>
        <v>0</v>
      </c>
      <c r="AG99">
        <f t="shared" si="34"/>
        <v>0</v>
      </c>
      <c r="AH99">
        <f t="shared" si="34"/>
        <v>0</v>
      </c>
      <c r="AI99">
        <f t="shared" si="34"/>
        <v>0</v>
      </c>
      <c r="AJ99">
        <f t="shared" si="34"/>
        <v>42.777777777777786</v>
      </c>
      <c r="AK99">
        <f t="shared" si="34"/>
        <v>0</v>
      </c>
      <c r="AL99">
        <f t="shared" si="34"/>
        <v>0</v>
      </c>
      <c r="AW99">
        <f>IF(AW98+AN222/B$74-AW98/B$75&lt;0,0,AW98+AN222/B$74-AW98/B$75)</f>
        <v>0</v>
      </c>
      <c r="AX99">
        <f t="shared" ref="AX99:BD99" si="35">IF(AX98+AO222/C$74-AX98/C$75&lt;0,0,AX98+AO222/C$74-AX98/C$75)</f>
        <v>0</v>
      </c>
      <c r="AY99">
        <f t="shared" si="35"/>
        <v>0</v>
      </c>
      <c r="AZ99">
        <f t="shared" si="35"/>
        <v>0</v>
      </c>
      <c r="BA99">
        <f t="shared" si="35"/>
        <v>0</v>
      </c>
      <c r="BB99">
        <f t="shared" si="35"/>
        <v>1.0555555555555556</v>
      </c>
      <c r="BC99">
        <f t="shared" si="35"/>
        <v>0</v>
      </c>
      <c r="BD99">
        <f t="shared" si="35"/>
        <v>0</v>
      </c>
      <c r="BF99">
        <f>IF(BF98+AW98/B$75-BF98/B$75&lt;0,0,BF98+AW98/B$75-BF98/B$75)</f>
        <v>0</v>
      </c>
      <c r="BG99">
        <f t="shared" ref="BG99:BM114" si="36">IF(BG98+AX98/C$75-BG98/C$75&lt;0,0,BG98+AX98/C$75-BG98/C$75)</f>
        <v>0</v>
      </c>
      <c r="BH99">
        <f t="shared" si="36"/>
        <v>0</v>
      </c>
      <c r="BI99">
        <f t="shared" si="36"/>
        <v>0</v>
      </c>
      <c r="BJ99">
        <f t="shared" si="36"/>
        <v>0</v>
      </c>
      <c r="BK99">
        <f t="shared" si="36"/>
        <v>1.2777777777777777</v>
      </c>
      <c r="BL99">
        <f t="shared" si="36"/>
        <v>0</v>
      </c>
      <c r="BM99">
        <f t="shared" si="36"/>
        <v>0</v>
      </c>
      <c r="BO99">
        <f>IF(BO98+BF98/B$75-BO98/B$75&lt;0,0,BO98+BF98/B$75-BO98/B$75)</f>
        <v>0</v>
      </c>
      <c r="BP99">
        <f t="shared" ref="BP99:BV114" si="37">IF(BP98+BG98/C$75-BP98/C$75&lt;0,0,BP98+BG98/C$75-BP98/C$75)</f>
        <v>0</v>
      </c>
      <c r="BQ99">
        <f t="shared" si="37"/>
        <v>0</v>
      </c>
      <c r="BR99">
        <f t="shared" si="37"/>
        <v>0</v>
      </c>
      <c r="BS99">
        <f t="shared" si="37"/>
        <v>0</v>
      </c>
      <c r="BT99">
        <f t="shared" si="37"/>
        <v>1</v>
      </c>
      <c r="BU99">
        <f t="shared" si="37"/>
        <v>0</v>
      </c>
      <c r="BV99">
        <f t="shared" si="37"/>
        <v>0</v>
      </c>
    </row>
    <row r="100" spans="1:74" hidden="1" x14ac:dyDescent="0.4">
      <c r="A100" s="9">
        <v>2</v>
      </c>
      <c r="B100" s="16">
        <f t="shared" si="23"/>
        <v>346.38297857031932</v>
      </c>
      <c r="C100" s="16">
        <f t="shared" si="15"/>
        <v>563.21835407384901</v>
      </c>
      <c r="D100" s="16">
        <f t="shared" si="16"/>
        <v>693.31957937596678</v>
      </c>
      <c r="E100" s="16">
        <f t="shared" si="17"/>
        <v>434.22437324238751</v>
      </c>
      <c r="F100" s="16">
        <f t="shared" si="18"/>
        <v>455.44655892996695</v>
      </c>
      <c r="G100" s="16">
        <f t="shared" si="19"/>
        <v>306.70671837180112</v>
      </c>
      <c r="H100" s="16">
        <f t="shared" si="20"/>
        <v>157.41325557830706</v>
      </c>
      <c r="I100" s="16">
        <f t="shared" si="21"/>
        <v>202.81027887521628</v>
      </c>
      <c r="J100" s="16">
        <f t="shared" si="24"/>
        <v>3159.5220970178138</v>
      </c>
      <c r="L100">
        <v>2</v>
      </c>
      <c r="M100">
        <f t="shared" si="25"/>
        <v>346.38297857031932</v>
      </c>
      <c r="N100">
        <f t="shared" si="26"/>
        <v>563.21835407384901</v>
      </c>
      <c r="O100">
        <f t="shared" si="27"/>
        <v>693.31957937596678</v>
      </c>
      <c r="P100">
        <f t="shared" si="28"/>
        <v>434.22437324238751</v>
      </c>
      <c r="Q100">
        <f t="shared" si="29"/>
        <v>455.44655892996695</v>
      </c>
      <c r="R100">
        <f t="shared" si="30"/>
        <v>306.70671837180112</v>
      </c>
      <c r="S100">
        <f t="shared" si="31"/>
        <v>157.41325557830706</v>
      </c>
      <c r="T100">
        <f t="shared" si="32"/>
        <v>202.81027887521628</v>
      </c>
      <c r="V100">
        <f t="shared" ref="V100:V158" si="38">IF(V99+M99*B$65-V99/B$74&lt;0,0,V99+M99*B$65-V99/B$74)</f>
        <v>2.7996057348850796</v>
      </c>
      <c r="W100">
        <f t="shared" ref="W100:W158" si="39">IF(W99+N99*C$65-W99/C$74&lt;0,0,W99+N99*C$65-W99/C$74)</f>
        <v>3.1324519562884525</v>
      </c>
      <c r="X100">
        <f t="shared" ref="X100:X158" si="40">IF(X99+O99*D$65-X99/D$74&lt;0,0,X99+O99*D$65-X99/D$74)</f>
        <v>4.8440445880738618</v>
      </c>
      <c r="Y100">
        <f t="shared" ref="Y100:Y158" si="41">IF(Y99+P99*E$65-Y99/E$74&lt;0,0,Y99+P99*E$65-Y99/E$74)</f>
        <v>9.9889529575760889</v>
      </c>
      <c r="Z100">
        <f t="shared" ref="Z100:Z158" si="42">IF(Z99+Q99*F$65-Z99/F$74&lt;0,0,Z99+Q99*F$65-Z99/F$74)</f>
        <v>20.244312478415893</v>
      </c>
      <c r="AA100">
        <f t="shared" ref="AA100:AA158" si="43">IF(AA99+R99*G$65-AA99/G$74&lt;0,0,AA99+R99*G$65-AA99/G$74)</f>
        <v>44.200441262149546</v>
      </c>
      <c r="AB100">
        <f t="shared" ref="AB100:AB158" si="44">IF(AB99+S99*H$65-AB99/H$74&lt;0,0,AB99+S99*H$65-AB99/H$74)</f>
        <v>16.515486750099473</v>
      </c>
      <c r="AC100">
        <f t="shared" ref="AC100:AC158" si="45">IF(AC99+T99*I$65-AC99/I$74&lt;0,0,AC99+T99*I$65-AC99/I$74)</f>
        <v>24.588225781076993</v>
      </c>
      <c r="AE100">
        <f t="shared" ref="AE100:AE158" si="46">IF(AE99+V99/B$74-AE99/B$74&lt;0,0,AE99+V99/B$74-AE99/B$74)</f>
        <v>0.5175157142857143</v>
      </c>
      <c r="AF100">
        <f t="shared" ref="AF100:AF158" si="47">IF(AF99+W99/C$74-AF99/C$74&lt;0,0,AF99+W99/C$74-AF99/C$74)</f>
        <v>0.57904336007900259</v>
      </c>
      <c r="AG100">
        <f t="shared" ref="AG100:AG158" si="48">IF(AG99+X99/D$74-AG99/D$74&lt;0,0,AG99+X99/D$74-AG99/D$74)</f>
        <v>0.89543651228868404</v>
      </c>
      <c r="AH100">
        <f t="shared" ref="AH100:AH158" si="49">IF(AH99+Y99/E$74-AH99/E$74&lt;0,0,AH99+Y99/E$74-AH99/E$74)</f>
        <v>1.8464886181620102</v>
      </c>
      <c r="AI100">
        <f t="shared" ref="AI100:AI158" si="50">IF(AI99+Z99/F$74-AI99/F$74&lt;0,0,AI99+Z99/F$74-AI99/F$74)</f>
        <v>3.7422233073546196</v>
      </c>
      <c r="AJ100">
        <f t="shared" ref="AJ100:AJ158" si="51">IF(AJ99+AA99/G$74-AJ99/G$74&lt;0,0,AJ99+AA99/G$74-AJ99/G$74)</f>
        <v>43.903141976977381</v>
      </c>
      <c r="AK100">
        <f t="shared" ref="AK100:AK158" si="52">IF(AK99+AB99/H$74-AK99/H$74&lt;0,0,AK99+AB99/H$74-AK99/H$74)</f>
        <v>2.4166364095682407</v>
      </c>
      <c r="AL100">
        <f t="shared" ref="AL100:AL158" si="53">IF(AL99+AC99/I$74-AL99/I$74&lt;0,0,AL99+AC99/I$74-AL99/I$74)</f>
        <v>2.7409644756195846</v>
      </c>
      <c r="AW100">
        <f t="shared" ref="AW100:BD100" si="54">IF(AW99+AN223/B$74-AW99/B$75&lt;0,0,AW99+AN223/B$74-AW99/B$75)</f>
        <v>0</v>
      </c>
      <c r="AX100">
        <f t="shared" si="54"/>
        <v>0</v>
      </c>
      <c r="AY100">
        <f t="shared" si="54"/>
        <v>0</v>
      </c>
      <c r="AZ100">
        <f t="shared" si="54"/>
        <v>0</v>
      </c>
      <c r="BA100">
        <f t="shared" si="54"/>
        <v>0</v>
      </c>
      <c r="BB100">
        <f t="shared" si="54"/>
        <v>1.7055555555555557</v>
      </c>
      <c r="BC100">
        <f t="shared" si="54"/>
        <v>0</v>
      </c>
      <c r="BD100">
        <f t="shared" si="54"/>
        <v>0</v>
      </c>
      <c r="BF100">
        <f t="shared" ref="BF100:BF158" si="55">IF(BF99+AW99/B$75-BF99/B$75&lt;0,0,BF99+AW99/B$75-BF99/B$75)</f>
        <v>0</v>
      </c>
      <c r="BG100">
        <f t="shared" si="36"/>
        <v>0</v>
      </c>
      <c r="BH100">
        <f t="shared" si="36"/>
        <v>0</v>
      </c>
      <c r="BI100">
        <f t="shared" si="36"/>
        <v>0</v>
      </c>
      <c r="BJ100">
        <f t="shared" si="36"/>
        <v>0</v>
      </c>
      <c r="BK100">
        <f t="shared" si="36"/>
        <v>1.1444444444444444</v>
      </c>
      <c r="BL100">
        <f t="shared" si="36"/>
        <v>0</v>
      </c>
      <c r="BM100">
        <f t="shared" si="36"/>
        <v>0</v>
      </c>
      <c r="BO100">
        <f t="shared" ref="BO100:BO158" si="56">IF(BO99+BF99/B$75-BO99/B$75&lt;0,0,BO99+BF99/B$75-BO99/B$75)</f>
        <v>0</v>
      </c>
      <c r="BP100">
        <f t="shared" si="37"/>
        <v>0</v>
      </c>
      <c r="BQ100">
        <f t="shared" si="37"/>
        <v>0</v>
      </c>
      <c r="BR100">
        <f t="shared" si="37"/>
        <v>0</v>
      </c>
      <c r="BS100">
        <f t="shared" si="37"/>
        <v>0</v>
      </c>
      <c r="BT100">
        <f t="shared" si="37"/>
        <v>1.1666666666666665</v>
      </c>
      <c r="BU100">
        <f t="shared" si="37"/>
        <v>0</v>
      </c>
      <c r="BV100">
        <f t="shared" si="37"/>
        <v>0</v>
      </c>
    </row>
    <row r="101" spans="1:74" hidden="1" x14ac:dyDescent="0.4">
      <c r="A101" s="9">
        <v>3</v>
      </c>
      <c r="B101" s="16">
        <f t="shared" si="23"/>
        <v>393.68756494231519</v>
      </c>
      <c r="C101" s="16">
        <f t="shared" si="15"/>
        <v>640.13556111025355</v>
      </c>
      <c r="D101" s="16">
        <f t="shared" si="16"/>
        <v>788.00435881101657</v>
      </c>
      <c r="E101" s="16">
        <f t="shared" si="17"/>
        <v>493.52522126226296</v>
      </c>
      <c r="F101" s="16">
        <f t="shared" si="18"/>
        <v>517.64566344040156</v>
      </c>
      <c r="G101" s="16">
        <f t="shared" si="19"/>
        <v>348.59282521796899</v>
      </c>
      <c r="H101" s="16">
        <f t="shared" si="20"/>
        <v>178.91075806915012</v>
      </c>
      <c r="I101" s="16">
        <f t="shared" si="21"/>
        <v>230.50753003282068</v>
      </c>
      <c r="J101" s="16">
        <f t="shared" si="24"/>
        <v>3591.0094828861897</v>
      </c>
      <c r="L101">
        <v>3</v>
      </c>
      <c r="M101">
        <f t="shared" si="25"/>
        <v>393.68756494231519</v>
      </c>
      <c r="N101">
        <f t="shared" si="26"/>
        <v>640.13556111025355</v>
      </c>
      <c r="O101">
        <f t="shared" si="27"/>
        <v>788.00435881101657</v>
      </c>
      <c r="P101">
        <f t="shared" si="28"/>
        <v>493.52522126226296</v>
      </c>
      <c r="Q101">
        <f t="shared" si="29"/>
        <v>517.64566344040156</v>
      </c>
      <c r="R101">
        <f t="shared" si="30"/>
        <v>348.59282521796899</v>
      </c>
      <c r="S101">
        <f t="shared" si="31"/>
        <v>178.91075806915012</v>
      </c>
      <c r="T101">
        <f t="shared" si="32"/>
        <v>230.50753003282068</v>
      </c>
      <c r="V101">
        <f t="shared" si="38"/>
        <v>3.8719612691788692</v>
      </c>
      <c r="W101">
        <f t="shared" si="39"/>
        <v>4.3323002597043674</v>
      </c>
      <c r="X101">
        <f t="shared" si="40"/>
        <v>6.6994980034099019</v>
      </c>
      <c r="Y101">
        <f t="shared" si="41"/>
        <v>13.815102065781405</v>
      </c>
      <c r="Z101">
        <f t="shared" si="42"/>
        <v>27.998654546547584</v>
      </c>
      <c r="AA101">
        <f t="shared" si="43"/>
        <v>44.158753620468545</v>
      </c>
      <c r="AB101">
        <f t="shared" si="44"/>
        <v>23.457772105439815</v>
      </c>
      <c r="AC101">
        <f t="shared" si="45"/>
        <v>35.842761393767638</v>
      </c>
      <c r="AE101">
        <f t="shared" si="46"/>
        <v>1.2782123878188361</v>
      </c>
      <c r="AF101">
        <f t="shared" si="47"/>
        <v>1.4301795588154858</v>
      </c>
      <c r="AG101">
        <f t="shared" si="48"/>
        <v>2.2116392042170765</v>
      </c>
      <c r="AH101">
        <f t="shared" si="49"/>
        <v>4.5606433979667029</v>
      </c>
      <c r="AI101">
        <f t="shared" si="50"/>
        <v>9.242919697708377</v>
      </c>
      <c r="AJ101">
        <f t="shared" si="51"/>
        <v>43.992331762529027</v>
      </c>
      <c r="AK101">
        <f t="shared" si="52"/>
        <v>6.2617774115313045</v>
      </c>
      <c r="AL101">
        <f t="shared" si="53"/>
        <v>7.4225204696461713</v>
      </c>
      <c r="AW101">
        <f t="shared" ref="AW101:BD101" si="57">IF(AW100+AN224/B$74-AW100/B$75&lt;0,0,AW100+AN224/B$74-AW100/B$75)</f>
        <v>0</v>
      </c>
      <c r="AX101">
        <f t="shared" si="57"/>
        <v>0</v>
      </c>
      <c r="AY101">
        <f t="shared" si="57"/>
        <v>0</v>
      </c>
      <c r="AZ101">
        <f t="shared" si="57"/>
        <v>0</v>
      </c>
      <c r="BA101">
        <f t="shared" si="57"/>
        <v>0</v>
      </c>
      <c r="BB101">
        <f t="shared" si="57"/>
        <v>2.6072222222222226</v>
      </c>
      <c r="BC101">
        <f t="shared" si="57"/>
        <v>0</v>
      </c>
      <c r="BD101">
        <f t="shared" si="57"/>
        <v>0</v>
      </c>
      <c r="BF101">
        <f t="shared" si="55"/>
        <v>0</v>
      </c>
      <c r="BG101">
        <f t="shared" si="36"/>
        <v>0</v>
      </c>
      <c r="BH101">
        <f t="shared" si="36"/>
        <v>0</v>
      </c>
      <c r="BI101">
        <f t="shared" si="36"/>
        <v>0</v>
      </c>
      <c r="BJ101">
        <f t="shared" si="36"/>
        <v>0</v>
      </c>
      <c r="BK101">
        <f t="shared" si="36"/>
        <v>1.4811111111111113</v>
      </c>
      <c r="BL101">
        <f t="shared" si="36"/>
        <v>0</v>
      </c>
      <c r="BM101">
        <f t="shared" si="36"/>
        <v>0</v>
      </c>
      <c r="BO101">
        <f t="shared" si="56"/>
        <v>0</v>
      </c>
      <c r="BP101">
        <f t="shared" si="37"/>
        <v>0</v>
      </c>
      <c r="BQ101">
        <f t="shared" si="37"/>
        <v>0</v>
      </c>
      <c r="BR101">
        <f t="shared" si="37"/>
        <v>0</v>
      </c>
      <c r="BS101">
        <f t="shared" si="37"/>
        <v>0</v>
      </c>
      <c r="BT101">
        <f t="shared" si="37"/>
        <v>1.1533333333333333</v>
      </c>
      <c r="BU101">
        <f t="shared" si="37"/>
        <v>0</v>
      </c>
      <c r="BV101">
        <f t="shared" si="37"/>
        <v>0</v>
      </c>
    </row>
    <row r="102" spans="1:74" hidden="1" x14ac:dyDescent="0.4">
      <c r="A102" s="9">
        <v>4</v>
      </c>
      <c r="B102" s="16">
        <f t="shared" si="23"/>
        <v>447.4524107100288</v>
      </c>
      <c r="C102" s="16">
        <f t="shared" si="15"/>
        <v>727.55714304049434</v>
      </c>
      <c r="D102" s="16">
        <f t="shared" si="16"/>
        <v>895.61998243877372</v>
      </c>
      <c r="E102" s="16">
        <f t="shared" si="17"/>
        <v>560.92462567964719</v>
      </c>
      <c r="F102" s="16">
        <f t="shared" si="18"/>
        <v>588.33913139709693</v>
      </c>
      <c r="G102" s="16">
        <f t="shared" si="19"/>
        <v>396.19920436870956</v>
      </c>
      <c r="H102" s="16">
        <f t="shared" si="20"/>
        <v>203.34411632160601</v>
      </c>
      <c r="I102" s="16">
        <f t="shared" si="21"/>
        <v>261.9873198563248</v>
      </c>
      <c r="J102" s="16">
        <f t="shared" si="24"/>
        <v>4081.4239338126818</v>
      </c>
      <c r="L102">
        <v>4</v>
      </c>
      <c r="M102">
        <f t="shared" si="25"/>
        <v>447.4524107100288</v>
      </c>
      <c r="N102">
        <f t="shared" si="26"/>
        <v>727.55714304049434</v>
      </c>
      <c r="O102">
        <f t="shared" si="27"/>
        <v>895.61998243877372</v>
      </c>
      <c r="P102">
        <f t="shared" si="28"/>
        <v>560.92462567964719</v>
      </c>
      <c r="Q102">
        <f t="shared" si="29"/>
        <v>588.33913139709693</v>
      </c>
      <c r="R102">
        <f t="shared" si="30"/>
        <v>396.19920436870956</v>
      </c>
      <c r="S102">
        <f t="shared" si="31"/>
        <v>203.34411632160601</v>
      </c>
      <c r="T102">
        <f t="shared" si="32"/>
        <v>261.9873198563248</v>
      </c>
      <c r="V102">
        <f t="shared" si="38"/>
        <v>4.860758513801918</v>
      </c>
      <c r="W102">
        <f t="shared" si="39"/>
        <v>5.4386559956913292</v>
      </c>
      <c r="X102">
        <f t="shared" si="40"/>
        <v>8.4103738891943127</v>
      </c>
      <c r="Y102">
        <f t="shared" si="41"/>
        <v>17.343116399387537</v>
      </c>
      <c r="Z102">
        <f t="shared" si="42"/>
        <v>35.148775775588192</v>
      </c>
      <c r="AA102">
        <f t="shared" si="43"/>
        <v>45.934779511393621</v>
      </c>
      <c r="AB102">
        <f t="shared" si="44"/>
        <v>30.069925681121262</v>
      </c>
      <c r="AC102">
        <f t="shared" si="45"/>
        <v>46.942172461773467</v>
      </c>
      <c r="AE102">
        <f t="shared" si="46"/>
        <v>2.1427953482721804</v>
      </c>
      <c r="AF102">
        <f t="shared" si="47"/>
        <v>2.3975531257784466</v>
      </c>
      <c r="AG102">
        <f t="shared" si="48"/>
        <v>3.7075921372813516</v>
      </c>
      <c r="AH102">
        <f t="shared" si="49"/>
        <v>7.6454629539049366</v>
      </c>
      <c r="AI102">
        <f t="shared" si="50"/>
        <v>15.494831313988112</v>
      </c>
      <c r="AJ102">
        <f t="shared" si="51"/>
        <v>44.042258319910886</v>
      </c>
      <c r="AK102">
        <f t="shared" si="52"/>
        <v>10.951594146233624</v>
      </c>
      <c r="AL102">
        <f t="shared" si="53"/>
        <v>13.512572096243629</v>
      </c>
      <c r="AW102">
        <f t="shared" ref="AW102:BD102" si="58">IF(AW101+AN225/B$74-AW101/B$75&lt;0,0,AW101+AN225/B$74-AW101/B$75)</f>
        <v>5.7501746031746034E-3</v>
      </c>
      <c r="AX102">
        <f t="shared" si="58"/>
        <v>6.4338151119889171E-3</v>
      </c>
      <c r="AY102">
        <f t="shared" si="58"/>
        <v>6.6328630539902516E-3</v>
      </c>
      <c r="AZ102">
        <f t="shared" si="58"/>
        <v>2.4619848242160135E-2</v>
      </c>
      <c r="BA102">
        <f t="shared" si="58"/>
        <v>6.2370388455910329E-2</v>
      </c>
      <c r="BB102">
        <f t="shared" si="58"/>
        <v>3.4440642963363461</v>
      </c>
      <c r="BC102">
        <f t="shared" si="58"/>
        <v>5.751994098807052E-2</v>
      </c>
      <c r="BD102">
        <f t="shared" si="58"/>
        <v>4.614889168135014E-2</v>
      </c>
      <c r="BF102">
        <f t="shared" si="55"/>
        <v>0</v>
      </c>
      <c r="BG102">
        <f t="shared" si="36"/>
        <v>0</v>
      </c>
      <c r="BH102">
        <f t="shared" si="36"/>
        <v>0</v>
      </c>
      <c r="BI102">
        <f t="shared" si="36"/>
        <v>0</v>
      </c>
      <c r="BJ102">
        <f t="shared" si="36"/>
        <v>0</v>
      </c>
      <c r="BK102">
        <f t="shared" si="36"/>
        <v>2.1567777777777781</v>
      </c>
      <c r="BL102">
        <f t="shared" si="36"/>
        <v>0</v>
      </c>
      <c r="BM102">
        <f t="shared" si="36"/>
        <v>0</v>
      </c>
      <c r="BO102">
        <f t="shared" si="56"/>
        <v>0</v>
      </c>
      <c r="BP102">
        <f t="shared" si="37"/>
        <v>0</v>
      </c>
      <c r="BQ102">
        <f t="shared" si="37"/>
        <v>0</v>
      </c>
      <c r="BR102">
        <f t="shared" si="37"/>
        <v>0</v>
      </c>
      <c r="BS102">
        <f t="shared" si="37"/>
        <v>0</v>
      </c>
      <c r="BT102">
        <f t="shared" si="37"/>
        <v>1.3499999999999999</v>
      </c>
      <c r="BU102">
        <f t="shared" si="37"/>
        <v>0</v>
      </c>
      <c r="BV102">
        <f t="shared" si="37"/>
        <v>0</v>
      </c>
    </row>
    <row r="103" spans="1:74" hidden="1" x14ac:dyDescent="0.4">
      <c r="A103" s="9">
        <v>5</v>
      </c>
      <c r="B103" s="16">
        <f t="shared" si="23"/>
        <v>508.55977602328505</v>
      </c>
      <c r="C103" s="16">
        <f t="shared" si="15"/>
        <v>826.9176539281118</v>
      </c>
      <c r="D103" s="16">
        <f t="shared" si="16"/>
        <v>1017.932380671008</v>
      </c>
      <c r="E103" s="16">
        <f t="shared" si="17"/>
        <v>637.5285844340915</v>
      </c>
      <c r="F103" s="16">
        <f t="shared" si="18"/>
        <v>668.68701503754255</v>
      </c>
      <c r="G103" s="16">
        <f t="shared" si="19"/>
        <v>450.30705793857203</v>
      </c>
      <c r="H103" s="16">
        <f t="shared" si="20"/>
        <v>231.1142722151636</v>
      </c>
      <c r="I103" s="16">
        <f t="shared" si="21"/>
        <v>297.7662194190678</v>
      </c>
      <c r="J103" s="16">
        <f t="shared" si="24"/>
        <v>4638.8129596668423</v>
      </c>
      <c r="L103">
        <v>5</v>
      </c>
      <c r="M103">
        <f t="shared" si="25"/>
        <v>508.55977602328505</v>
      </c>
      <c r="N103">
        <f t="shared" si="26"/>
        <v>826.9176539281118</v>
      </c>
      <c r="O103">
        <f t="shared" si="27"/>
        <v>1017.932380671008</v>
      </c>
      <c r="P103">
        <f t="shared" si="28"/>
        <v>637.5285844340915</v>
      </c>
      <c r="Q103">
        <f t="shared" si="29"/>
        <v>668.68701503754255</v>
      </c>
      <c r="R103">
        <f t="shared" si="30"/>
        <v>450.30705793857203</v>
      </c>
      <c r="S103">
        <f t="shared" si="31"/>
        <v>231.1142722151636</v>
      </c>
      <c r="T103">
        <f t="shared" si="32"/>
        <v>297.7662194190678</v>
      </c>
      <c r="V103">
        <f t="shared" si="38"/>
        <v>5.8312551338790124</v>
      </c>
      <c r="W103">
        <f t="shared" si="39"/>
        <v>6.5245353387183984</v>
      </c>
      <c r="X103">
        <f t="shared" si="40"/>
        <v>10.089584944397201</v>
      </c>
      <c r="Y103">
        <f t="shared" si="41"/>
        <v>20.80583436807845</v>
      </c>
      <c r="Z103">
        <f t="shared" si="42"/>
        <v>42.166562812981034</v>
      </c>
      <c r="AA103">
        <f t="shared" si="43"/>
        <v>49.229737144601486</v>
      </c>
      <c r="AB103">
        <f t="shared" si="44"/>
        <v>36.655467976003536</v>
      </c>
      <c r="AC103">
        <f t="shared" si="45"/>
        <v>58.227872480298274</v>
      </c>
      <c r="AE103">
        <f t="shared" si="46"/>
        <v>3.0487830701154262</v>
      </c>
      <c r="AF103">
        <f t="shared" si="47"/>
        <v>3.411254082416074</v>
      </c>
      <c r="AG103">
        <f t="shared" si="48"/>
        <v>5.2751860545856717</v>
      </c>
      <c r="AH103">
        <f t="shared" si="49"/>
        <v>10.878014102399137</v>
      </c>
      <c r="AI103">
        <f t="shared" si="50"/>
        <v>22.046146134521472</v>
      </c>
      <c r="AJ103">
        <f t="shared" si="51"/>
        <v>44.610014677355707</v>
      </c>
      <c r="AK103">
        <f t="shared" si="52"/>
        <v>16.165684564839342</v>
      </c>
      <c r="AL103">
        <f t="shared" si="53"/>
        <v>20.676057888857162</v>
      </c>
      <c r="AW103">
        <f t="shared" ref="AW103:BD103" si="59">IF(AW102+AN226/B$74-AW102/B$75&lt;0,0,AW102+AN226/B$74-AW102/B$75)</f>
        <v>2.0335879441373311E-2</v>
      </c>
      <c r="AX103">
        <f t="shared" si="59"/>
        <v>2.2753620106293577E-2</v>
      </c>
      <c r="AY103">
        <f t="shared" si="59"/>
        <v>2.3457566548086464E-2</v>
      </c>
      <c r="AZ103">
        <f t="shared" si="59"/>
        <v>8.7069750097860207E-2</v>
      </c>
      <c r="BA103">
        <f t="shared" si="59"/>
        <v>0.22057707598144394</v>
      </c>
      <c r="BB103">
        <f t="shared" si="59"/>
        <v>4.1142644660484553</v>
      </c>
      <c r="BC103">
        <f t="shared" si="59"/>
        <v>0.219633307288749</v>
      </c>
      <c r="BD103">
        <f t="shared" si="59"/>
        <v>0.18430529721190103</v>
      </c>
      <c r="BF103">
        <f t="shared" si="55"/>
        <v>3.4501047619047618E-3</v>
      </c>
      <c r="BG103">
        <f t="shared" si="36"/>
        <v>3.8602890671933501E-3</v>
      </c>
      <c r="BH103">
        <f t="shared" si="36"/>
        <v>3.9797178323941508E-3</v>
      </c>
      <c r="BI103">
        <f t="shared" si="36"/>
        <v>1.4771908945296081E-2</v>
      </c>
      <c r="BJ103">
        <f t="shared" si="36"/>
        <v>3.7422233073546196E-2</v>
      </c>
      <c r="BK103">
        <f t="shared" si="36"/>
        <v>2.9291496889129194</v>
      </c>
      <c r="BL103">
        <f t="shared" si="36"/>
        <v>2.875997049403526E-2</v>
      </c>
      <c r="BM103">
        <f t="shared" si="36"/>
        <v>2.307444584067507E-2</v>
      </c>
      <c r="BO103">
        <f t="shared" si="56"/>
        <v>0</v>
      </c>
      <c r="BP103">
        <f t="shared" si="37"/>
        <v>0</v>
      </c>
      <c r="BQ103">
        <f t="shared" si="37"/>
        <v>0</v>
      </c>
      <c r="BR103">
        <f t="shared" si="37"/>
        <v>0</v>
      </c>
      <c r="BS103">
        <f t="shared" si="37"/>
        <v>0</v>
      </c>
      <c r="BT103">
        <f t="shared" si="37"/>
        <v>1.834066666666667</v>
      </c>
      <c r="BU103">
        <f t="shared" si="37"/>
        <v>0</v>
      </c>
      <c r="BV103">
        <f t="shared" si="37"/>
        <v>0</v>
      </c>
    </row>
    <row r="104" spans="1:74" hidden="1" x14ac:dyDescent="0.4">
      <c r="A104" s="9">
        <v>6</v>
      </c>
      <c r="B104" s="16">
        <f t="shared" si="23"/>
        <v>578.01240891394104</v>
      </c>
      <c r="C104" s="16">
        <f t="shared" si="15"/>
        <v>939.84756100444747</v>
      </c>
      <c r="D104" s="16">
        <f t="shared" si="16"/>
        <v>1156.9486522587515</v>
      </c>
      <c r="E104" s="16">
        <f t="shared" si="17"/>
        <v>724.59413861188239</v>
      </c>
      <c r="F104" s="16">
        <f t="shared" si="18"/>
        <v>760.0077917952085</v>
      </c>
      <c r="G104" s="16">
        <f t="shared" si="19"/>
        <v>511.80427470163556</v>
      </c>
      <c r="H104" s="16">
        <f t="shared" si="20"/>
        <v>262.6769231771932</v>
      </c>
      <c r="I104" s="16">
        <f t="shared" si="21"/>
        <v>338.43134650848225</v>
      </c>
      <c r="J104" s="16">
        <f t="shared" si="24"/>
        <v>5272.3230969715423</v>
      </c>
      <c r="L104">
        <v>6</v>
      </c>
      <c r="M104">
        <f t="shared" si="25"/>
        <v>578.01240891394104</v>
      </c>
      <c r="N104">
        <f t="shared" si="26"/>
        <v>939.84756100444747</v>
      </c>
      <c r="O104">
        <f t="shared" si="27"/>
        <v>1156.9486522587515</v>
      </c>
      <c r="P104">
        <f t="shared" si="28"/>
        <v>724.59413861188239</v>
      </c>
      <c r="Q104">
        <f t="shared" si="29"/>
        <v>760.0077917952085</v>
      </c>
      <c r="R104">
        <f t="shared" si="30"/>
        <v>511.80427470163556</v>
      </c>
      <c r="S104">
        <f t="shared" si="31"/>
        <v>262.6769231771932</v>
      </c>
      <c r="T104">
        <f t="shared" si="32"/>
        <v>338.43134650848225</v>
      </c>
      <c r="V104">
        <f t="shared" si="38"/>
        <v>6.8320645257608295</v>
      </c>
      <c r="W104">
        <f t="shared" si="39"/>
        <v>7.6443313508524939</v>
      </c>
      <c r="X104">
        <f t="shared" si="40"/>
        <v>11.821244962816763</v>
      </c>
      <c r="Y104">
        <f t="shared" si="41"/>
        <v>24.376707870171117</v>
      </c>
      <c r="Z104">
        <f t="shared" si="42"/>
        <v>49.403545438115053</v>
      </c>
      <c r="AA104">
        <f t="shared" si="43"/>
        <v>53.868147512003695</v>
      </c>
      <c r="AB104">
        <f t="shared" si="44"/>
        <v>43.464296179787979</v>
      </c>
      <c r="AC104">
        <f t="shared" si="45"/>
        <v>70.010201197452048</v>
      </c>
      <c r="AE104">
        <f t="shared" si="46"/>
        <v>3.9762737580366219</v>
      </c>
      <c r="AF104">
        <f t="shared" si="47"/>
        <v>4.449014501183516</v>
      </c>
      <c r="AG104">
        <f t="shared" si="48"/>
        <v>6.8799856845228486</v>
      </c>
      <c r="AH104">
        <f t="shared" si="49"/>
        <v>14.187287524292241</v>
      </c>
      <c r="AI104">
        <f t="shared" si="50"/>
        <v>28.752951694007994</v>
      </c>
      <c r="AJ104">
        <f t="shared" si="51"/>
        <v>45.995931417529441</v>
      </c>
      <c r="AK104">
        <f t="shared" si="52"/>
        <v>21.753807313338669</v>
      </c>
      <c r="AL104">
        <f t="shared" si="53"/>
        <v>28.722875301308829</v>
      </c>
      <c r="AW104">
        <f t="shared" ref="AW104:BD104" si="60">IF(AW103+AN227/B$74-AW103/B$75&lt;0,0,AW103+AN227/B$74-AW103/B$75)</f>
        <v>4.3967062046309201E-2</v>
      </c>
      <c r="AX104">
        <f t="shared" si="60"/>
        <v>4.9194323258832176E-2</v>
      </c>
      <c r="AY104">
        <f t="shared" si="60"/>
        <v>5.0716286298238183E-2</v>
      </c>
      <c r="AZ104">
        <f t="shared" si="60"/>
        <v>0.18824861329187403</v>
      </c>
      <c r="BA104">
        <f t="shared" si="60"/>
        <v>0.47689729935843272</v>
      </c>
      <c r="BB104">
        <f t="shared" si="60"/>
        <v>4.6183671093569849</v>
      </c>
      <c r="BC104">
        <f t="shared" si="60"/>
        <v>0.50929966834757812</v>
      </c>
      <c r="BD104">
        <f t="shared" si="60"/>
        <v>0.44634162324254634</v>
      </c>
      <c r="BF104">
        <f t="shared" si="55"/>
        <v>1.3581569569585891E-2</v>
      </c>
      <c r="BG104">
        <f t="shared" si="36"/>
        <v>1.5196287690653485E-2</v>
      </c>
      <c r="BH104">
        <f t="shared" si="36"/>
        <v>1.5666427061809537E-2</v>
      </c>
      <c r="BI104">
        <f t="shared" si="36"/>
        <v>5.8150613636834547E-2</v>
      </c>
      <c r="BJ104">
        <f t="shared" si="36"/>
        <v>0.14731513881828481</v>
      </c>
      <c r="BK104">
        <f t="shared" si="36"/>
        <v>3.6402185551942416</v>
      </c>
      <c r="BL104">
        <f t="shared" si="36"/>
        <v>0.12419663889139214</v>
      </c>
      <c r="BM104">
        <f t="shared" si="36"/>
        <v>0.10368987152628806</v>
      </c>
      <c r="BO104">
        <f t="shared" si="56"/>
        <v>2.0700628571428568E-3</v>
      </c>
      <c r="BP104">
        <f t="shared" si="37"/>
        <v>2.3161734403160101E-3</v>
      </c>
      <c r="BQ104">
        <f t="shared" si="37"/>
        <v>2.3878306994364906E-3</v>
      </c>
      <c r="BR104">
        <f t="shared" si="37"/>
        <v>8.8631453671776488E-3</v>
      </c>
      <c r="BS104">
        <f t="shared" si="37"/>
        <v>2.2453339844127718E-2</v>
      </c>
      <c r="BT104">
        <f t="shared" si="37"/>
        <v>2.4911164800144183</v>
      </c>
      <c r="BU104">
        <f t="shared" si="37"/>
        <v>1.437998524701763E-2</v>
      </c>
      <c r="BV104">
        <f t="shared" si="37"/>
        <v>1.1537222920337535E-2</v>
      </c>
    </row>
    <row r="105" spans="1:74" hidden="1" x14ac:dyDescent="0.4">
      <c r="A105" s="9">
        <v>7</v>
      </c>
      <c r="B105" s="16">
        <f t="shared" si="23"/>
        <v>656.9499999999997</v>
      </c>
      <c r="C105" s="16">
        <f t="shared" si="15"/>
        <v>1068.1999999999996</v>
      </c>
      <c r="D105" s="16">
        <f t="shared" si="16"/>
        <v>1314.9499999999996</v>
      </c>
      <c r="E105" s="16">
        <f t="shared" si="17"/>
        <v>823.54999999999973</v>
      </c>
      <c r="F105" s="16">
        <f t="shared" si="18"/>
        <v>863.79999999999961</v>
      </c>
      <c r="G105" s="16">
        <f t="shared" si="19"/>
        <v>581.6999999999997</v>
      </c>
      <c r="H105" s="16">
        <f t="shared" si="20"/>
        <v>298.54999999999984</v>
      </c>
      <c r="I105" s="16">
        <f t="shared" si="21"/>
        <v>384.64999999999986</v>
      </c>
      <c r="J105" s="16">
        <f t="shared" si="24"/>
        <v>5992.3499999999976</v>
      </c>
      <c r="L105">
        <v>7</v>
      </c>
      <c r="M105">
        <f t="shared" si="25"/>
        <v>656.9499999999997</v>
      </c>
      <c r="N105">
        <f t="shared" si="26"/>
        <v>1068.1999999999996</v>
      </c>
      <c r="O105">
        <f t="shared" si="27"/>
        <v>1314.9499999999996</v>
      </c>
      <c r="P105">
        <f t="shared" si="28"/>
        <v>823.54999999999973</v>
      </c>
      <c r="Q105">
        <f t="shared" si="29"/>
        <v>863.79999999999961</v>
      </c>
      <c r="R105">
        <f t="shared" si="30"/>
        <v>581.6999999999997</v>
      </c>
      <c r="S105">
        <f t="shared" si="31"/>
        <v>298.54999999999984</v>
      </c>
      <c r="T105">
        <f t="shared" si="32"/>
        <v>384.64999999999986</v>
      </c>
      <c r="V105">
        <f t="shared" si="38"/>
        <v>7.9014015314522705</v>
      </c>
      <c r="W105">
        <f t="shared" si="39"/>
        <v>8.8408022516192748</v>
      </c>
      <c r="X105">
        <f t="shared" si="40"/>
        <v>13.671475540180319</v>
      </c>
      <c r="Y105">
        <f t="shared" si="41"/>
        <v>28.192086911779477</v>
      </c>
      <c r="Z105">
        <f t="shared" si="42"/>
        <v>57.136060134095914</v>
      </c>
      <c r="AA105">
        <f t="shared" si="43"/>
        <v>59.765441534237645</v>
      </c>
      <c r="AB105">
        <f t="shared" si="44"/>
        <v>50.711290332550689</v>
      </c>
      <c r="AC105">
        <f t="shared" si="45"/>
        <v>82.580830884790117</v>
      </c>
      <c r="AE105">
        <f t="shared" si="46"/>
        <v>4.9282040139446908</v>
      </c>
      <c r="AF105">
        <f t="shared" si="47"/>
        <v>5.514120117739842</v>
      </c>
      <c r="AG105">
        <f t="shared" si="48"/>
        <v>8.5270721106208196</v>
      </c>
      <c r="AH105">
        <f t="shared" si="49"/>
        <v>17.583760972918533</v>
      </c>
      <c r="AI105">
        <f t="shared" si="50"/>
        <v>35.636482942043685</v>
      </c>
      <c r="AJ105">
        <f t="shared" si="51"/>
        <v>48.357596245871719</v>
      </c>
      <c r="AK105">
        <f t="shared" si="52"/>
        <v>27.674849731461205</v>
      </c>
      <c r="AL105">
        <f t="shared" si="53"/>
        <v>37.570159421910951</v>
      </c>
      <c r="AW105">
        <f t="shared" ref="AW105:BD105" si="61">IF(AW104+AN228/B$74-AW104/B$75&lt;0,0,AW104+AN228/B$74-AW104/B$75)</f>
        <v>7.5350665777423886E-2</v>
      </c>
      <c r="AX105">
        <f t="shared" si="61"/>
        <v>8.4309135919032399E-2</v>
      </c>
      <c r="AY105">
        <f t="shared" si="61"/>
        <v>8.6917473228154504E-2</v>
      </c>
      <c r="AZ105">
        <f t="shared" si="61"/>
        <v>0.32262010885055803</v>
      </c>
      <c r="BA105">
        <f t="shared" si="61"/>
        <v>0.81730566796263426</v>
      </c>
      <c r="BB105">
        <f t="shared" si="61"/>
        <v>4.9988501220556536</v>
      </c>
      <c r="BC105">
        <f t="shared" si="61"/>
        <v>0.92995294855907207</v>
      </c>
      <c r="BD105">
        <f t="shared" si="61"/>
        <v>0.84957945002568325</v>
      </c>
      <c r="BF105">
        <f t="shared" si="55"/>
        <v>3.1812865055619872E-2</v>
      </c>
      <c r="BG105">
        <f t="shared" si="36"/>
        <v>3.5595109031560698E-2</v>
      </c>
      <c r="BH105">
        <f t="shared" si="36"/>
        <v>3.6696342603666721E-2</v>
      </c>
      <c r="BI105">
        <f t="shared" si="36"/>
        <v>0.13620941342985823</v>
      </c>
      <c r="BJ105">
        <f t="shared" si="36"/>
        <v>0.34506443514237356</v>
      </c>
      <c r="BK105">
        <f t="shared" si="36"/>
        <v>4.2271076876918876</v>
      </c>
      <c r="BL105">
        <f t="shared" si="36"/>
        <v>0.31674815361948516</v>
      </c>
      <c r="BM105">
        <f t="shared" si="36"/>
        <v>0.2750157473844172</v>
      </c>
      <c r="BO105">
        <f t="shared" si="56"/>
        <v>8.9769668846086757E-3</v>
      </c>
      <c r="BP105">
        <f t="shared" si="37"/>
        <v>1.0044241990518496E-2</v>
      </c>
      <c r="BQ105">
        <f t="shared" si="37"/>
        <v>1.0354988516860317E-2</v>
      </c>
      <c r="BR105">
        <f t="shared" si="37"/>
        <v>3.8435626328971795E-2</v>
      </c>
      <c r="BS105">
        <f t="shared" si="37"/>
        <v>9.7370419228621968E-2</v>
      </c>
      <c r="BT105">
        <f t="shared" si="37"/>
        <v>3.1805777251223128</v>
      </c>
      <c r="BU105">
        <f t="shared" si="37"/>
        <v>6.9288312069204883E-2</v>
      </c>
      <c r="BV105">
        <f t="shared" si="37"/>
        <v>5.76135472233128E-2</v>
      </c>
    </row>
    <row r="106" spans="1:74" hidden="1" x14ac:dyDescent="0.4">
      <c r="A106" s="9">
        <v>8</v>
      </c>
      <c r="B106" s="16">
        <f t="shared" si="23"/>
        <v>746.66788436415231</v>
      </c>
      <c r="C106" s="16">
        <f t="shared" si="15"/>
        <v>1214.0811843790052</v>
      </c>
      <c r="D106" s="16">
        <f t="shared" si="16"/>
        <v>1494.5291643879173</v>
      </c>
      <c r="E106" s="16">
        <f t="shared" si="17"/>
        <v>936.01999568931842</v>
      </c>
      <c r="F106" s="16">
        <f t="shared" si="18"/>
        <v>981.76682930779327</v>
      </c>
      <c r="G106" s="16">
        <f t="shared" si="19"/>
        <v>661.1411954252643</v>
      </c>
      <c r="H106" s="16">
        <f t="shared" si="20"/>
        <v>339.32216588312298</v>
      </c>
      <c r="I106" s="16">
        <f t="shared" si="21"/>
        <v>437.18060997133909</v>
      </c>
      <c r="J106" s="16">
        <f t="shared" si="24"/>
        <v>6810.7090294079126</v>
      </c>
      <c r="L106">
        <v>8</v>
      </c>
      <c r="M106">
        <f t="shared" si="25"/>
        <v>746.66788436415231</v>
      </c>
      <c r="N106">
        <f t="shared" si="26"/>
        <v>1214.0811843790052</v>
      </c>
      <c r="O106">
        <f t="shared" si="27"/>
        <v>1494.5291643879173</v>
      </c>
      <c r="P106">
        <f t="shared" si="28"/>
        <v>936.01999568931842</v>
      </c>
      <c r="Q106">
        <f t="shared" si="29"/>
        <v>981.76682930779327</v>
      </c>
      <c r="R106">
        <f t="shared" si="30"/>
        <v>661.1411954252643</v>
      </c>
      <c r="S106">
        <f t="shared" si="31"/>
        <v>339.32216588312298</v>
      </c>
      <c r="T106">
        <f t="shared" si="32"/>
        <v>437.18060997133909</v>
      </c>
      <c r="V106">
        <f t="shared" si="38"/>
        <v>9.0713415209681791</v>
      </c>
      <c r="W106">
        <f t="shared" si="39"/>
        <v>10.149836864326851</v>
      </c>
      <c r="X106">
        <f t="shared" si="40"/>
        <v>15.695775392108708</v>
      </c>
      <c r="Y106">
        <f t="shared" si="41"/>
        <v>32.366415951343754</v>
      </c>
      <c r="Z106">
        <f t="shared" si="42"/>
        <v>65.596048065120385</v>
      </c>
      <c r="AA106">
        <f t="shared" si="43"/>
        <v>66.90591299705936</v>
      </c>
      <c r="AB106">
        <f t="shared" si="44"/>
        <v>58.590388836294579</v>
      </c>
      <c r="AC106">
        <f t="shared" si="45"/>
        <v>96.223299056918989</v>
      </c>
      <c r="AE106">
        <f t="shared" si="46"/>
        <v>5.9192698531138843</v>
      </c>
      <c r="AF106">
        <f t="shared" si="47"/>
        <v>6.623014162366319</v>
      </c>
      <c r="AG106">
        <f t="shared" si="48"/>
        <v>10.24187325380732</v>
      </c>
      <c r="AH106">
        <f t="shared" si="49"/>
        <v>21.119869619205513</v>
      </c>
      <c r="AI106">
        <f t="shared" si="50"/>
        <v>42.803008672727763</v>
      </c>
      <c r="AJ106">
        <f t="shared" si="51"/>
        <v>51.779949832381497</v>
      </c>
      <c r="AK106">
        <f t="shared" si="52"/>
        <v>33.957515349940159</v>
      </c>
      <c r="AL106">
        <f t="shared" si="53"/>
        <v>47.215303306813631</v>
      </c>
      <c r="AW106">
        <f t="shared" ref="AW106:BD106" si="62">IF(AW105+AN229/B$74-AW105/B$75&lt;0,0,AW105+AN229/B$74-AW105/B$75)</f>
        <v>0.11283031315064326</v>
      </c>
      <c r="AX106">
        <f t="shared" si="62"/>
        <v>0.12624475323554057</v>
      </c>
      <c r="AY106">
        <f t="shared" si="62"/>
        <v>0.13015048535289278</v>
      </c>
      <c r="AZ106">
        <f t="shared" si="62"/>
        <v>0.48309231955332543</v>
      </c>
      <c r="BA106">
        <f t="shared" si="62"/>
        <v>1.223835960898028</v>
      </c>
      <c r="BB106">
        <f t="shared" si="62"/>
        <v>5.3094946976619681</v>
      </c>
      <c r="BC106">
        <f t="shared" si="62"/>
        <v>1.4738825827780504</v>
      </c>
      <c r="BD106">
        <f t="shared" si="62"/>
        <v>1.4005673719954861</v>
      </c>
      <c r="BF106">
        <f t="shared" si="55"/>
        <v>5.7935545488702278E-2</v>
      </c>
      <c r="BG106">
        <f t="shared" si="36"/>
        <v>6.4823525164043716E-2</v>
      </c>
      <c r="BH106">
        <f t="shared" si="36"/>
        <v>6.6829020978359382E-2</v>
      </c>
      <c r="BI106">
        <f t="shared" si="36"/>
        <v>0.2480558306822781</v>
      </c>
      <c r="BJ106">
        <f t="shared" si="36"/>
        <v>0.62840917483452996</v>
      </c>
      <c r="BK106">
        <f t="shared" si="36"/>
        <v>4.6901531483101468</v>
      </c>
      <c r="BL106">
        <f t="shared" si="36"/>
        <v>0.62335055108927862</v>
      </c>
      <c r="BM106">
        <f t="shared" si="36"/>
        <v>0.56229759870505025</v>
      </c>
      <c r="BO106">
        <f t="shared" si="56"/>
        <v>2.2678505787215395E-2</v>
      </c>
      <c r="BP106">
        <f t="shared" si="37"/>
        <v>2.5374762215143822E-2</v>
      </c>
      <c r="BQ106">
        <f t="shared" si="37"/>
        <v>2.6159800968944161E-2</v>
      </c>
      <c r="BR106">
        <f t="shared" si="37"/>
        <v>9.7099898589503658E-2</v>
      </c>
      <c r="BS106">
        <f t="shared" si="37"/>
        <v>0.24598682877687295</v>
      </c>
      <c r="BT106">
        <f t="shared" si="37"/>
        <v>3.8084957026640573</v>
      </c>
      <c r="BU106">
        <f t="shared" si="37"/>
        <v>0.19301823284434502</v>
      </c>
      <c r="BV106">
        <f t="shared" si="37"/>
        <v>0.166314647303865</v>
      </c>
    </row>
    <row r="107" spans="1:74" hidden="1" x14ac:dyDescent="0.4">
      <c r="A107" s="9">
        <v>9</v>
      </c>
      <c r="B107" s="16">
        <f t="shared" si="23"/>
        <v>848.638297497282</v>
      </c>
      <c r="C107" s="16">
        <f t="shared" si="15"/>
        <v>1379.8849674809294</v>
      </c>
      <c r="D107" s="16">
        <f t="shared" si="16"/>
        <v>1698.6329694711183</v>
      </c>
      <c r="E107" s="16">
        <f t="shared" si="17"/>
        <v>1063.8497144438491</v>
      </c>
      <c r="F107" s="16">
        <f t="shared" si="18"/>
        <v>1115.8440693784187</v>
      </c>
      <c r="G107" s="16">
        <f t="shared" si="19"/>
        <v>751.43146001091236</v>
      </c>
      <c r="H107" s="16">
        <f t="shared" si="20"/>
        <v>385.66247616685212</v>
      </c>
      <c r="I107" s="16">
        <f t="shared" si="21"/>
        <v>496.88518324427969</v>
      </c>
      <c r="J107" s="16">
        <f t="shared" si="24"/>
        <v>7740.8291376936413</v>
      </c>
      <c r="L107">
        <v>9</v>
      </c>
      <c r="M107">
        <f t="shared" si="25"/>
        <v>848.638297497282</v>
      </c>
      <c r="N107">
        <f t="shared" si="26"/>
        <v>1379.8849674809294</v>
      </c>
      <c r="O107">
        <f t="shared" si="27"/>
        <v>1698.6329694711183</v>
      </c>
      <c r="P107">
        <f t="shared" si="28"/>
        <v>1063.8497144438491</v>
      </c>
      <c r="Q107">
        <f t="shared" si="29"/>
        <v>1115.8440693784187</v>
      </c>
      <c r="R107">
        <f t="shared" si="30"/>
        <v>751.43146001091236</v>
      </c>
      <c r="S107">
        <f t="shared" si="31"/>
        <v>385.66247616685212</v>
      </c>
      <c r="T107">
        <f t="shared" si="32"/>
        <v>496.88518324427969</v>
      </c>
      <c r="V107">
        <f t="shared" si="38"/>
        <v>10.370768064447228</v>
      </c>
      <c r="W107">
        <f t="shared" si="39"/>
        <v>11.603752738070826</v>
      </c>
      <c r="X107">
        <f t="shared" si="40"/>
        <v>17.944120591972215</v>
      </c>
      <c r="Y107">
        <f t="shared" si="41"/>
        <v>37.002751151296728</v>
      </c>
      <c r="Z107">
        <f t="shared" si="42"/>
        <v>74.992370076161563</v>
      </c>
      <c r="AA107">
        <f t="shared" si="43"/>
        <v>75.327999295894671</v>
      </c>
      <c r="AB107">
        <f t="shared" si="44"/>
        <v>67.285443209506042</v>
      </c>
      <c r="AC107">
        <f t="shared" si="45"/>
        <v>111.22217631190188</v>
      </c>
      <c r="AE107">
        <f t="shared" si="46"/>
        <v>6.9699604090653171</v>
      </c>
      <c r="AF107">
        <f t="shared" si="47"/>
        <v>7.7986217296864968</v>
      </c>
      <c r="AG107">
        <f t="shared" si="48"/>
        <v>12.059840633241114</v>
      </c>
      <c r="AH107">
        <f t="shared" si="49"/>
        <v>24.868718396584924</v>
      </c>
      <c r="AI107">
        <f t="shared" si="50"/>
        <v>50.400688470191973</v>
      </c>
      <c r="AJ107">
        <f t="shared" si="51"/>
        <v>56.317738781784854</v>
      </c>
      <c r="AK107">
        <f t="shared" si="52"/>
        <v>40.675571755309548</v>
      </c>
      <c r="AL107">
        <f t="shared" si="53"/>
        <v>57.717016681836213</v>
      </c>
      <c r="AW107">
        <f t="shared" ref="AW107:BD107" si="63">IF(AW106+AN230/B$74-AW106/B$75&lt;0,0,AW106+AN230/B$74-AW106/B$75)</f>
        <v>0.15501664553053635</v>
      </c>
      <c r="AX107">
        <f t="shared" si="63"/>
        <v>0.17344663518105513</v>
      </c>
      <c r="AY107">
        <f t="shared" si="63"/>
        <v>0.17881268863128752</v>
      </c>
      <c r="AZ107">
        <f t="shared" si="63"/>
        <v>0.66371659146897866</v>
      </c>
      <c r="BA107">
        <f t="shared" si="63"/>
        <v>1.681418229201922</v>
      </c>
      <c r="BB107">
        <f t="shared" si="63"/>
        <v>5.601348443153503</v>
      </c>
      <c r="BC107">
        <f t="shared" si="63"/>
        <v>2.1293983556409057</v>
      </c>
      <c r="BD107">
        <f t="shared" si="63"/>
        <v>2.0995249295060763</v>
      </c>
      <c r="BF107">
        <f t="shared" si="55"/>
        <v>9.0872406085866858E-2</v>
      </c>
      <c r="BG107">
        <f t="shared" si="36"/>
        <v>0.10167626200694185</v>
      </c>
      <c r="BH107">
        <f t="shared" si="36"/>
        <v>0.10482189960307942</v>
      </c>
      <c r="BI107">
        <f t="shared" si="36"/>
        <v>0.38907772400490648</v>
      </c>
      <c r="BJ107">
        <f t="shared" si="36"/>
        <v>0.98566524647262876</v>
      </c>
      <c r="BK107">
        <f t="shared" si="36"/>
        <v>5.0617580779212403</v>
      </c>
      <c r="BL107">
        <f t="shared" si="36"/>
        <v>1.0486165669336645</v>
      </c>
      <c r="BM107">
        <f t="shared" si="36"/>
        <v>0.98143248535026817</v>
      </c>
      <c r="BO107">
        <f t="shared" si="56"/>
        <v>4.3832729608107524E-2</v>
      </c>
      <c r="BP107">
        <f t="shared" si="37"/>
        <v>4.9044019984483753E-2</v>
      </c>
      <c r="BQ107">
        <f t="shared" si="37"/>
        <v>5.0561332974593295E-2</v>
      </c>
      <c r="BR107">
        <f t="shared" si="37"/>
        <v>0.18767345784516831</v>
      </c>
      <c r="BS107">
        <f t="shared" si="37"/>
        <v>0.47544023641146715</v>
      </c>
      <c r="BT107">
        <f t="shared" si="37"/>
        <v>4.3374901700517103</v>
      </c>
      <c r="BU107">
        <f t="shared" si="37"/>
        <v>0.40818439196681178</v>
      </c>
      <c r="BV107">
        <f t="shared" si="37"/>
        <v>0.36430612300445764</v>
      </c>
    </row>
    <row r="108" spans="1:74" hidden="1" x14ac:dyDescent="0.4">
      <c r="A108" s="9">
        <v>10</v>
      </c>
      <c r="B108" s="16">
        <f t="shared" si="23"/>
        <v>964.53453410867178</v>
      </c>
      <c r="C108" s="16">
        <f t="shared" si="15"/>
        <v>1568.3321247201204</v>
      </c>
      <c r="D108" s="16">
        <f t="shared" si="16"/>
        <v>1930.6106790869901</v>
      </c>
      <c r="E108" s="16">
        <f t="shared" si="17"/>
        <v>1209.1367920925438</v>
      </c>
      <c r="F108" s="16">
        <f t="shared" si="18"/>
        <v>1268.2318754289834</v>
      </c>
      <c r="G108" s="16">
        <f t="shared" si="19"/>
        <v>854.05242178402364</v>
      </c>
      <c r="H108" s="16">
        <f t="shared" si="20"/>
        <v>438.33135726941765</v>
      </c>
      <c r="I108" s="16">
        <f t="shared" si="21"/>
        <v>564.74344858041036</v>
      </c>
      <c r="J108" s="16">
        <f t="shared" si="24"/>
        <v>8797.9732330711613</v>
      </c>
      <c r="L108">
        <v>10</v>
      </c>
      <c r="M108">
        <f t="shared" si="25"/>
        <v>964.53453410867178</v>
      </c>
      <c r="N108">
        <f t="shared" si="26"/>
        <v>1568.3321247201204</v>
      </c>
      <c r="O108">
        <f t="shared" si="27"/>
        <v>1930.6106790869901</v>
      </c>
      <c r="P108">
        <f t="shared" si="28"/>
        <v>1209.1367920925438</v>
      </c>
      <c r="Q108">
        <f t="shared" si="29"/>
        <v>1268.2318754289834</v>
      </c>
      <c r="R108">
        <f t="shared" si="30"/>
        <v>854.05242178402364</v>
      </c>
      <c r="S108">
        <f t="shared" si="31"/>
        <v>438.33135726941765</v>
      </c>
      <c r="T108">
        <f t="shared" si="32"/>
        <v>564.74344858041036</v>
      </c>
      <c r="V108">
        <f t="shared" si="38"/>
        <v>11.827461118807415</v>
      </c>
      <c r="W108">
        <f t="shared" si="39"/>
        <v>13.233632599718444</v>
      </c>
      <c r="X108">
        <f t="shared" si="40"/>
        <v>20.464577675815097</v>
      </c>
      <c r="Y108">
        <f t="shared" si="41"/>
        <v>42.200210997987973</v>
      </c>
      <c r="Z108">
        <f t="shared" si="42"/>
        <v>85.52590664173664</v>
      </c>
      <c r="AA108">
        <f t="shared" si="43"/>
        <v>85.114789112687703</v>
      </c>
      <c r="AB108">
        <f t="shared" si="44"/>
        <v>76.978814874154693</v>
      </c>
      <c r="AC108">
        <f t="shared" si="45"/>
        <v>127.87128360265183</v>
      </c>
      <c r="AE108">
        <f t="shared" si="46"/>
        <v>8.1035629608592874</v>
      </c>
      <c r="AF108">
        <f t="shared" si="47"/>
        <v>9.066998732481272</v>
      </c>
      <c r="AG108">
        <f t="shared" si="48"/>
        <v>14.021267286151481</v>
      </c>
      <c r="AH108">
        <f t="shared" si="49"/>
        <v>28.913395981488861</v>
      </c>
      <c r="AI108">
        <f t="shared" si="50"/>
        <v>58.597915672181834</v>
      </c>
      <c r="AJ108">
        <f t="shared" si="51"/>
        <v>62.020816936017802</v>
      </c>
      <c r="AK108">
        <f t="shared" si="52"/>
        <v>47.932809424635863</v>
      </c>
      <c r="AL108">
        <f t="shared" si="53"/>
        <v>69.182408031135992</v>
      </c>
      <c r="AW108">
        <f t="shared" ref="AW108:BD108" si="64">IF(AW107+AN231/B$74-AW107/B$75&lt;0,0,AW107+AN231/B$74-AW107/B$75)</f>
        <v>0.20103267009366596</v>
      </c>
      <c r="AX108">
        <f t="shared" si="64"/>
        <v>0.22493352291216262</v>
      </c>
      <c r="AY108">
        <f t="shared" si="64"/>
        <v>0.23189246625191545</v>
      </c>
      <c r="AZ108">
        <f t="shared" si="64"/>
        <v>0.86073800727543071</v>
      </c>
      <c r="BA108">
        <f t="shared" si="64"/>
        <v>2.1805399994547052</v>
      </c>
      <c r="BB108">
        <f t="shared" si="64"/>
        <v>5.9175435681006583</v>
      </c>
      <c r="BC108">
        <f t="shared" si="64"/>
        <v>2.8856402180022149</v>
      </c>
      <c r="BD108">
        <f t="shared" si="64"/>
        <v>2.944117834205938</v>
      </c>
      <c r="BF108">
        <f t="shared" si="55"/>
        <v>0.12935894975266854</v>
      </c>
      <c r="BG108">
        <f t="shared" si="36"/>
        <v>0.14473848591140981</v>
      </c>
      <c r="BH108">
        <f t="shared" si="36"/>
        <v>0.14921637302000429</v>
      </c>
      <c r="BI108">
        <f t="shared" si="36"/>
        <v>0.55386104448334972</v>
      </c>
      <c r="BJ108">
        <f t="shared" si="36"/>
        <v>1.4031170361102046</v>
      </c>
      <c r="BK108">
        <f t="shared" si="36"/>
        <v>5.3855122970605986</v>
      </c>
      <c r="BL108">
        <f t="shared" si="36"/>
        <v>1.5890074612872849</v>
      </c>
      <c r="BM108">
        <f t="shared" si="36"/>
        <v>1.5404787074281723</v>
      </c>
      <c r="BO108">
        <f t="shared" si="56"/>
        <v>7.2056535494763124E-2</v>
      </c>
      <c r="BP108">
        <f t="shared" si="37"/>
        <v>8.062336519795861E-2</v>
      </c>
      <c r="BQ108">
        <f t="shared" si="37"/>
        <v>8.3117672951684957E-2</v>
      </c>
      <c r="BR108">
        <f t="shared" si="37"/>
        <v>0.30851601754101121</v>
      </c>
      <c r="BS108">
        <f t="shared" si="37"/>
        <v>0.78157524244816434</v>
      </c>
      <c r="BT108">
        <f t="shared" si="37"/>
        <v>4.7720509147734287</v>
      </c>
      <c r="BU108">
        <f t="shared" si="37"/>
        <v>0.72840047945023811</v>
      </c>
      <c r="BV108">
        <f t="shared" si="37"/>
        <v>0.67286930417736279</v>
      </c>
    </row>
    <row r="109" spans="1:74" hidden="1" x14ac:dyDescent="0.4">
      <c r="A109" s="9">
        <v>11</v>
      </c>
      <c r="B109" s="16">
        <f t="shared" si="23"/>
        <v>1096.2584062395701</v>
      </c>
      <c r="C109" s="16">
        <f t="shared" si="15"/>
        <v>1782.5150004492102</v>
      </c>
      <c r="D109" s="16">
        <f t="shared" si="16"/>
        <v>2194.268956974995</v>
      </c>
      <c r="E109" s="16">
        <f t="shared" si="17"/>
        <v>1374.2653329151351</v>
      </c>
      <c r="F109" s="16">
        <f t="shared" si="18"/>
        <v>1441.430871922887</v>
      </c>
      <c r="G109" s="16">
        <f t="shared" si="19"/>
        <v>970.68805070333792</v>
      </c>
      <c r="H109" s="16">
        <f t="shared" si="20"/>
        <v>498.19308498793458</v>
      </c>
      <c r="I109" s="16">
        <f t="shared" si="21"/>
        <v>641.8689336479955</v>
      </c>
      <c r="J109" s="16">
        <f t="shared" si="24"/>
        <v>9999.4886378410665</v>
      </c>
      <c r="L109">
        <v>11</v>
      </c>
      <c r="M109">
        <f t="shared" si="25"/>
        <v>1096.2584062395701</v>
      </c>
      <c r="N109">
        <f t="shared" si="26"/>
        <v>1782.5150004492102</v>
      </c>
      <c r="O109">
        <f t="shared" si="27"/>
        <v>2194.268956974995</v>
      </c>
      <c r="P109">
        <f t="shared" si="28"/>
        <v>1374.2653329151351</v>
      </c>
      <c r="Q109">
        <f t="shared" si="29"/>
        <v>1441.430871922887</v>
      </c>
      <c r="R109">
        <f t="shared" si="30"/>
        <v>970.68805070333792</v>
      </c>
      <c r="S109">
        <f t="shared" si="31"/>
        <v>498.19308498793458</v>
      </c>
      <c r="T109">
        <f t="shared" si="32"/>
        <v>641.8689336479955</v>
      </c>
      <c r="V109">
        <f t="shared" si="38"/>
        <v>13.469629031694151</v>
      </c>
      <c r="W109">
        <f t="shared" si="39"/>
        <v>15.071038498405581</v>
      </c>
      <c r="X109">
        <f t="shared" si="40"/>
        <v>23.30595440683329</v>
      </c>
      <c r="Y109">
        <f t="shared" si="41"/>
        <v>48.059442469715151</v>
      </c>
      <c r="Z109">
        <f t="shared" si="42"/>
        <v>97.400635985321088</v>
      </c>
      <c r="AA109">
        <f t="shared" si="43"/>
        <v>96.38829972269221</v>
      </c>
      <c r="AB109">
        <f t="shared" si="44"/>
        <v>87.858425712075928</v>
      </c>
      <c r="AC109">
        <f t="shared" si="45"/>
        <v>146.48130110756873</v>
      </c>
      <c r="AE109">
        <f t="shared" si="46"/>
        <v>9.3448623468419978</v>
      </c>
      <c r="AF109">
        <f t="shared" si="47"/>
        <v>10.455876688226995</v>
      </c>
      <c r="AG109">
        <f t="shared" si="48"/>
        <v>16.169037416039352</v>
      </c>
      <c r="AH109">
        <f t="shared" si="49"/>
        <v>33.342334320321896</v>
      </c>
      <c r="AI109">
        <f t="shared" si="50"/>
        <v>67.57391266203345</v>
      </c>
      <c r="AJ109">
        <f t="shared" si="51"/>
        <v>68.949008589018774</v>
      </c>
      <c r="AK109">
        <f t="shared" si="52"/>
        <v>55.854447274504636</v>
      </c>
      <c r="AL109">
        <f t="shared" si="53"/>
        <v>81.758595653603678</v>
      </c>
      <c r="AW109">
        <f t="shared" ref="AW109:BD109" si="65">IF(AW108+AN232/B$74-AW108/B$75&lt;0,0,AW108+AN232/B$74-AW108/B$75)</f>
        <v>0.25054108050360413</v>
      </c>
      <c r="AX109">
        <f t="shared" si="65"/>
        <v>0.28032800761009757</v>
      </c>
      <c r="AY109">
        <f t="shared" si="65"/>
        <v>0.28900073320585623</v>
      </c>
      <c r="AZ109">
        <f t="shared" si="65"/>
        <v>1.072712361989864</v>
      </c>
      <c r="BA109">
        <f t="shared" si="65"/>
        <v>2.7175426128010391</v>
      </c>
      <c r="BB109">
        <f t="shared" si="65"/>
        <v>6.2925460915905802</v>
      </c>
      <c r="BC109">
        <f t="shared" si="65"/>
        <v>3.7352867056233099</v>
      </c>
      <c r="BD109">
        <f t="shared" si="65"/>
        <v>3.9322470902958573</v>
      </c>
      <c r="BF109">
        <f t="shared" si="55"/>
        <v>0.17236318195726696</v>
      </c>
      <c r="BG109">
        <f t="shared" si="36"/>
        <v>0.19285550811186147</v>
      </c>
      <c r="BH109">
        <f t="shared" si="36"/>
        <v>0.19882202895915096</v>
      </c>
      <c r="BI109">
        <f t="shared" si="36"/>
        <v>0.73798722215859824</v>
      </c>
      <c r="BJ109">
        <f t="shared" si="36"/>
        <v>1.8695708141169052</v>
      </c>
      <c r="BK109">
        <f t="shared" si="36"/>
        <v>5.7047310596846348</v>
      </c>
      <c r="BL109">
        <f t="shared" si="36"/>
        <v>2.2373238396447501</v>
      </c>
      <c r="BM109">
        <f t="shared" si="36"/>
        <v>2.2422982708170554</v>
      </c>
      <c r="BO109">
        <f t="shared" si="56"/>
        <v>0.10643798404950638</v>
      </c>
      <c r="BP109">
        <f t="shared" si="37"/>
        <v>0.11909243762602932</v>
      </c>
      <c r="BQ109">
        <f t="shared" si="37"/>
        <v>0.12277689299267655</v>
      </c>
      <c r="BR109">
        <f t="shared" si="37"/>
        <v>0.45572303370641432</v>
      </c>
      <c r="BS109">
        <f t="shared" si="37"/>
        <v>1.1545003186453884</v>
      </c>
      <c r="BT109">
        <f t="shared" si="37"/>
        <v>5.1401277441457305</v>
      </c>
      <c r="BU109">
        <f t="shared" si="37"/>
        <v>1.1587039703687614</v>
      </c>
      <c r="BV109">
        <f t="shared" si="37"/>
        <v>1.1066740058027675</v>
      </c>
    </row>
    <row r="110" spans="1:74" hidden="1" x14ac:dyDescent="0.4">
      <c r="A110" s="9">
        <v>12</v>
      </c>
      <c r="B110" s="16">
        <f t="shared" si="23"/>
        <v>1245.9714512570479</v>
      </c>
      <c r="C110" s="16">
        <f t="shared" si="15"/>
        <v>2025.9482521238731</v>
      </c>
      <c r="D110" s="16">
        <f t="shared" si="16"/>
        <v>2493.9343326439689</v>
      </c>
      <c r="E110" s="16">
        <f t="shared" si="17"/>
        <v>1561.9450318635236</v>
      </c>
      <c r="F110" s="16">
        <f t="shared" si="18"/>
        <v>1638.2831868419787</v>
      </c>
      <c r="G110" s="16">
        <f t="shared" si="19"/>
        <v>1103.2522919495009</v>
      </c>
      <c r="H110" s="16">
        <f t="shared" si="20"/>
        <v>566.2299669271506</v>
      </c>
      <c r="I110" s="16">
        <f t="shared" si="21"/>
        <v>729.52723757671583</v>
      </c>
      <c r="J110" s="16">
        <f t="shared" si="24"/>
        <v>11365.09175118376</v>
      </c>
      <c r="L110">
        <v>12</v>
      </c>
      <c r="M110">
        <f t="shared" si="25"/>
        <v>1245.9714512570479</v>
      </c>
      <c r="N110">
        <f t="shared" si="26"/>
        <v>2025.9482521238731</v>
      </c>
      <c r="O110">
        <f t="shared" si="27"/>
        <v>2493.9343326439689</v>
      </c>
      <c r="P110">
        <f t="shared" si="28"/>
        <v>1561.9450318635236</v>
      </c>
      <c r="Q110">
        <f t="shared" si="29"/>
        <v>1638.2831868419787</v>
      </c>
      <c r="R110">
        <f t="shared" si="30"/>
        <v>1103.2522919495009</v>
      </c>
      <c r="S110">
        <f t="shared" si="31"/>
        <v>566.2299669271506</v>
      </c>
      <c r="T110">
        <f t="shared" si="32"/>
        <v>729.52723757671583</v>
      </c>
      <c r="V110">
        <f t="shared" si="38"/>
        <v>15.327088859923212</v>
      </c>
      <c r="W110">
        <f t="shared" si="39"/>
        <v>17.149332452501287</v>
      </c>
      <c r="X110">
        <f t="shared" si="40"/>
        <v>26.519842032644615</v>
      </c>
      <c r="Y110">
        <f t="shared" si="41"/>
        <v>54.68683239593598</v>
      </c>
      <c r="Z110">
        <f t="shared" si="42"/>
        <v>110.83216911522351</v>
      </c>
      <c r="AA110">
        <f t="shared" si="43"/>
        <v>109.3065189481181</v>
      </c>
      <c r="AB110">
        <f t="shared" si="44"/>
        <v>100.12379311817506</v>
      </c>
      <c r="AC110">
        <f t="shared" si="45"/>
        <v>167.38705645804939</v>
      </c>
      <c r="AE110">
        <f t="shared" si="46"/>
        <v>10.719784575126049</v>
      </c>
      <c r="AF110">
        <f t="shared" si="47"/>
        <v>11.994263958286524</v>
      </c>
      <c r="AG110">
        <f t="shared" si="48"/>
        <v>18.548009746303997</v>
      </c>
      <c r="AH110">
        <f t="shared" si="49"/>
        <v>38.248037036786307</v>
      </c>
      <c r="AI110">
        <f t="shared" si="50"/>
        <v>77.516153769796006</v>
      </c>
      <c r="AJ110">
        <f t="shared" si="51"/>
        <v>77.180795929120805</v>
      </c>
      <c r="AK110">
        <f t="shared" si="52"/>
        <v>64.582805030205904</v>
      </c>
      <c r="AL110">
        <f t="shared" si="53"/>
        <v>95.627746822310485</v>
      </c>
      <c r="AW110">
        <f t="shared" ref="AW110:BD110" si="66">IF(AW109+AN233/B$74-AW109/B$75&lt;0,0,AW109+AN233/B$74-AW109/B$75)</f>
        <v>0.30367469563285893</v>
      </c>
      <c r="AX110">
        <f t="shared" si="66"/>
        <v>0.33977869903509705</v>
      </c>
      <c r="AY110">
        <f t="shared" si="66"/>
        <v>0.3502906969090801</v>
      </c>
      <c r="AZ110">
        <f t="shared" si="66"/>
        <v>1.300208330602258</v>
      </c>
      <c r="BA110">
        <f t="shared" si="66"/>
        <v>3.2938667150028844</v>
      </c>
      <c r="BB110">
        <f t="shared" si="66"/>
        <v>6.7533881081458818</v>
      </c>
      <c r="BC110">
        <f t="shared" si="66"/>
        <v>4.6757718788092184</v>
      </c>
      <c r="BD110">
        <f t="shared" si="66"/>
        <v>5.0639343878747329</v>
      </c>
      <c r="BF110">
        <f t="shared" si="55"/>
        <v>0.21926992108506926</v>
      </c>
      <c r="BG110">
        <f t="shared" si="36"/>
        <v>0.24533900781080314</v>
      </c>
      <c r="BH110">
        <f t="shared" si="36"/>
        <v>0.2529292515071741</v>
      </c>
      <c r="BI110">
        <f t="shared" si="36"/>
        <v>0.93882230605735772</v>
      </c>
      <c r="BJ110">
        <f t="shared" si="36"/>
        <v>2.378353893327386</v>
      </c>
      <c r="BK110">
        <f t="shared" si="36"/>
        <v>6.0574200788282013</v>
      </c>
      <c r="BL110">
        <f t="shared" si="36"/>
        <v>2.9863052726340298</v>
      </c>
      <c r="BM110">
        <f t="shared" si="36"/>
        <v>3.0872726805564561</v>
      </c>
      <c r="BO110">
        <f t="shared" si="56"/>
        <v>0.14599310279416272</v>
      </c>
      <c r="BP110">
        <f t="shared" si="37"/>
        <v>0.1633502799175286</v>
      </c>
      <c r="BQ110">
        <f t="shared" si="37"/>
        <v>0.16840397457256118</v>
      </c>
      <c r="BR110">
        <f t="shared" si="37"/>
        <v>0.62508154677772465</v>
      </c>
      <c r="BS110">
        <f t="shared" si="37"/>
        <v>1.5835426159282986</v>
      </c>
      <c r="BT110">
        <f t="shared" si="37"/>
        <v>5.4788897334690718</v>
      </c>
      <c r="BU110">
        <f t="shared" si="37"/>
        <v>1.6980139050067558</v>
      </c>
      <c r="BV110">
        <f t="shared" si="37"/>
        <v>1.6744861383099112</v>
      </c>
    </row>
    <row r="111" spans="1:74" hidden="1" x14ac:dyDescent="0.4">
      <c r="A111" s="9">
        <v>13</v>
      </c>
      <c r="B111" s="16">
        <f t="shared" si="23"/>
        <v>1416.130401839155</v>
      </c>
      <c r="C111" s="16">
        <f t="shared" si="15"/>
        <v>2302.6265244608953</v>
      </c>
      <c r="D111" s="16">
        <f t="shared" si="16"/>
        <v>2834.5241980339406</v>
      </c>
      <c r="E111" s="16">
        <f t="shared" si="17"/>
        <v>1775.2556395991112</v>
      </c>
      <c r="F111" s="16">
        <f t="shared" si="18"/>
        <v>1862.0190898982603</v>
      </c>
      <c r="G111" s="16">
        <f t="shared" si="19"/>
        <v>1253.9204730190065</v>
      </c>
      <c r="H111" s="16">
        <f t="shared" si="20"/>
        <v>643.5584617841231</v>
      </c>
      <c r="I111" s="16">
        <f t="shared" si="21"/>
        <v>829.15679894578125</v>
      </c>
      <c r="J111" s="16">
        <f t="shared" si="24"/>
        <v>12917.191587580273</v>
      </c>
      <c r="L111">
        <v>13</v>
      </c>
      <c r="M111">
        <f t="shared" si="25"/>
        <v>1416.130401839155</v>
      </c>
      <c r="N111">
        <f t="shared" si="26"/>
        <v>2302.6265244608953</v>
      </c>
      <c r="O111">
        <f t="shared" si="27"/>
        <v>2834.5241980339406</v>
      </c>
      <c r="P111">
        <f t="shared" si="28"/>
        <v>1775.2556395991112</v>
      </c>
      <c r="Q111">
        <f t="shared" si="29"/>
        <v>1862.0190898982603</v>
      </c>
      <c r="R111">
        <f t="shared" si="30"/>
        <v>1253.9204730190065</v>
      </c>
      <c r="S111">
        <f t="shared" si="31"/>
        <v>643.5584617841231</v>
      </c>
      <c r="T111">
        <f t="shared" si="32"/>
        <v>829.15679894578125</v>
      </c>
      <c r="V111">
        <f t="shared" si="38"/>
        <v>17.432233942727116</v>
      </c>
      <c r="W111">
        <f t="shared" si="39"/>
        <v>19.504759058016081</v>
      </c>
      <c r="X111">
        <f t="shared" si="40"/>
        <v>30.162289438148711</v>
      </c>
      <c r="Y111">
        <f t="shared" si="41"/>
        <v>62.197959744681739</v>
      </c>
      <c r="Z111">
        <f t="shared" si="42"/>
        <v>126.05474647232853</v>
      </c>
      <c r="AA111">
        <f t="shared" si="43"/>
        <v>124.06252546510012</v>
      </c>
      <c r="AB111">
        <f t="shared" si="44"/>
        <v>113.99145042372882</v>
      </c>
      <c r="AC111">
        <f t="shared" si="45"/>
        <v>190.95473991193643</v>
      </c>
      <c r="AE111">
        <f t="shared" si="46"/>
        <v>12.255552670058437</v>
      </c>
      <c r="AF111">
        <f t="shared" si="47"/>
        <v>13.712620123024779</v>
      </c>
      <c r="AG111">
        <f t="shared" si="48"/>
        <v>21.205287175084202</v>
      </c>
      <c r="AH111">
        <f t="shared" si="49"/>
        <v>43.727635489836196</v>
      </c>
      <c r="AI111">
        <f t="shared" si="50"/>
        <v>88.62149221827184</v>
      </c>
      <c r="AJ111">
        <f t="shared" si="51"/>
        <v>86.818512834819984</v>
      </c>
      <c r="AK111">
        <f t="shared" si="52"/>
        <v>74.275801781470221</v>
      </c>
      <c r="AL111">
        <f t="shared" si="53"/>
        <v>111.00474174425452</v>
      </c>
      <c r="AW111">
        <f t="shared" ref="AW111:BD111" si="67">IF(AW110+AN234/B$74-AW110/B$75&lt;0,0,AW110+AN234/B$74-AW110/B$75)</f>
        <v>0.36094052439455504</v>
      </c>
      <c r="AX111">
        <f t="shared" si="67"/>
        <v>0.40385288458837743</v>
      </c>
      <c r="AY111">
        <f t="shared" si="67"/>
        <v>0.41634719537434128</v>
      </c>
      <c r="AZ111">
        <f t="shared" si="67"/>
        <v>1.5453967137160705</v>
      </c>
      <c r="BA111">
        <f t="shared" si="67"/>
        <v>3.9150116769566909</v>
      </c>
      <c r="BB111">
        <f t="shared" si="67"/>
        <v>7.3215902194515579</v>
      </c>
      <c r="BC111">
        <f t="shared" si="67"/>
        <v>5.7095893975728647</v>
      </c>
      <c r="BD111">
        <f t="shared" si="67"/>
        <v>6.3425092114721613</v>
      </c>
      <c r="BF111">
        <f t="shared" si="55"/>
        <v>0.26991278581374312</v>
      </c>
      <c r="BG111">
        <f t="shared" si="36"/>
        <v>0.30200282254537947</v>
      </c>
      <c r="BH111">
        <f t="shared" si="36"/>
        <v>0.31134611874831775</v>
      </c>
      <c r="BI111">
        <f t="shared" si="36"/>
        <v>1.1556539207842977</v>
      </c>
      <c r="BJ111">
        <f t="shared" si="36"/>
        <v>2.9276615863326847</v>
      </c>
      <c r="BK111">
        <f t="shared" si="36"/>
        <v>6.4750008964188099</v>
      </c>
      <c r="BL111">
        <f t="shared" si="36"/>
        <v>3.8310385757216241</v>
      </c>
      <c r="BM111">
        <f t="shared" si="36"/>
        <v>4.0756035342155945</v>
      </c>
      <c r="BO111">
        <f t="shared" si="56"/>
        <v>0.18995919376870668</v>
      </c>
      <c r="BP111">
        <f t="shared" si="37"/>
        <v>0.2125435166534933</v>
      </c>
      <c r="BQ111">
        <f t="shared" si="37"/>
        <v>0.21911914073332889</v>
      </c>
      <c r="BR111">
        <f t="shared" si="37"/>
        <v>0.81332600234550467</v>
      </c>
      <c r="BS111">
        <f t="shared" si="37"/>
        <v>2.0604293823677509</v>
      </c>
      <c r="BT111">
        <f t="shared" si="37"/>
        <v>5.8260079406845495</v>
      </c>
      <c r="BU111">
        <f t="shared" si="37"/>
        <v>2.342159588820393</v>
      </c>
      <c r="BV111">
        <f t="shared" si="37"/>
        <v>2.3808794094331835</v>
      </c>
    </row>
    <row r="112" spans="1:74" hidden="1" x14ac:dyDescent="0.4">
      <c r="A112" s="9">
        <v>14</v>
      </c>
      <c r="B112" s="16">
        <f t="shared" si="23"/>
        <v>1609.5274999999988</v>
      </c>
      <c r="C112" s="16">
        <f t="shared" si="15"/>
        <v>2617.0899999999979</v>
      </c>
      <c r="D112" s="16">
        <f t="shared" si="16"/>
        <v>3221.6274999999982</v>
      </c>
      <c r="E112" s="16">
        <f t="shared" si="17"/>
        <v>2017.6974999999984</v>
      </c>
      <c r="F112" s="16">
        <f t="shared" si="18"/>
        <v>2116.3099999999986</v>
      </c>
      <c r="G112" s="16">
        <f t="shared" si="19"/>
        <v>1425.1649999999986</v>
      </c>
      <c r="H112" s="16">
        <f t="shared" si="20"/>
        <v>731.44749999999931</v>
      </c>
      <c r="I112" s="16">
        <f t="shared" si="21"/>
        <v>942.39249999999936</v>
      </c>
      <c r="J112" s="16">
        <f t="shared" si="24"/>
        <v>14681.257499999991</v>
      </c>
      <c r="L112">
        <v>14</v>
      </c>
      <c r="M112">
        <f t="shared" si="25"/>
        <v>1609.5274999999988</v>
      </c>
      <c r="N112">
        <f t="shared" si="26"/>
        <v>2617.0899999999979</v>
      </c>
      <c r="O112">
        <f t="shared" si="27"/>
        <v>3221.6274999999982</v>
      </c>
      <c r="P112">
        <f t="shared" si="28"/>
        <v>2017.6974999999984</v>
      </c>
      <c r="Q112">
        <f t="shared" si="29"/>
        <v>2116.3099999999986</v>
      </c>
      <c r="R112">
        <f t="shared" si="30"/>
        <v>1425.1649999999986</v>
      </c>
      <c r="S112">
        <f t="shared" si="31"/>
        <v>731.44749999999931</v>
      </c>
      <c r="T112">
        <f t="shared" si="32"/>
        <v>942.39249999999936</v>
      </c>
      <c r="V112">
        <f t="shared" si="38"/>
        <v>19.820884321800118</v>
      </c>
      <c r="W112">
        <f t="shared" si="39"/>
        <v>22.177397015418862</v>
      </c>
      <c r="X112">
        <f t="shared" si="40"/>
        <v>34.295274592940203</v>
      </c>
      <c r="Y112">
        <f t="shared" si="41"/>
        <v>70.720629909034699</v>
      </c>
      <c r="Z112">
        <f t="shared" si="42"/>
        <v>143.32738742783272</v>
      </c>
      <c r="AA112">
        <f t="shared" si="43"/>
        <v>140.88522660136596</v>
      </c>
      <c r="AB112">
        <f t="shared" si="44"/>
        <v>129.70006115711155</v>
      </c>
      <c r="AC112">
        <f t="shared" si="45"/>
        <v>217.58926543630491</v>
      </c>
      <c r="AE112">
        <f t="shared" si="46"/>
        <v>13.98111309428133</v>
      </c>
      <c r="AF112">
        <f t="shared" si="47"/>
        <v>15.643333101355212</v>
      </c>
      <c r="AG112">
        <f t="shared" si="48"/>
        <v>24.190954596105708</v>
      </c>
      <c r="AH112">
        <f t="shared" si="49"/>
        <v>49.884410241451377</v>
      </c>
      <c r="AI112">
        <f t="shared" si="50"/>
        <v>101.09924363629075</v>
      </c>
      <c r="AJ112">
        <f t="shared" si="51"/>
        <v>97.991716623904011</v>
      </c>
      <c r="AK112">
        <f t="shared" si="52"/>
        <v>85.107342320268017</v>
      </c>
      <c r="AL112">
        <f t="shared" si="53"/>
        <v>128.13688420875778</v>
      </c>
      <c r="AW112">
        <f t="shared" ref="AW112:BD112" si="68">IF(AW111+AN235/B$74-AW111/B$75&lt;0,0,AW111+AN235/B$74-AW111/B$75)</f>
        <v>0.42313202468683031</v>
      </c>
      <c r="AX112">
        <f t="shared" si="68"/>
        <v>0.47343835668809353</v>
      </c>
      <c r="AY112">
        <f t="shared" si="68"/>
        <v>0.48808548734431301</v>
      </c>
      <c r="AZ112">
        <f t="shared" si="68"/>
        <v>1.811674766960357</v>
      </c>
      <c r="BA112">
        <f t="shared" si="68"/>
        <v>4.5895838942496345</v>
      </c>
      <c r="BB112">
        <f t="shared" si="68"/>
        <v>8.0151396734147689</v>
      </c>
      <c r="BC112">
        <f t="shared" si="68"/>
        <v>6.8441201765203123</v>
      </c>
      <c r="BD112">
        <f t="shared" si="68"/>
        <v>7.7753109078482385</v>
      </c>
      <c r="BF112">
        <f t="shared" si="55"/>
        <v>0.32452942896223025</v>
      </c>
      <c r="BG112">
        <f t="shared" si="36"/>
        <v>0.36311285977117824</v>
      </c>
      <c r="BH112">
        <f t="shared" si="36"/>
        <v>0.3743467647239318</v>
      </c>
      <c r="BI112">
        <f t="shared" si="36"/>
        <v>1.3894995965433612</v>
      </c>
      <c r="BJ112">
        <f t="shared" si="36"/>
        <v>3.520071640707088</v>
      </c>
      <c r="BK112">
        <f t="shared" si="36"/>
        <v>6.9829544902384582</v>
      </c>
      <c r="BL112">
        <f t="shared" si="36"/>
        <v>4.7703139866472437</v>
      </c>
      <c r="BM112">
        <f t="shared" si="36"/>
        <v>5.209056372843877</v>
      </c>
      <c r="BO112">
        <f t="shared" si="56"/>
        <v>0.2379313489957286</v>
      </c>
      <c r="BP112">
        <f t="shared" si="37"/>
        <v>0.26621910018862494</v>
      </c>
      <c r="BQ112">
        <f t="shared" si="37"/>
        <v>0.27445532754232216</v>
      </c>
      <c r="BR112">
        <f t="shared" si="37"/>
        <v>1.0187227534087806</v>
      </c>
      <c r="BS112">
        <f t="shared" si="37"/>
        <v>2.5807687047467112</v>
      </c>
      <c r="BT112">
        <f t="shared" si="37"/>
        <v>6.2154037141251051</v>
      </c>
      <c r="BU112">
        <f t="shared" si="37"/>
        <v>3.0865990822710088</v>
      </c>
      <c r="BV112">
        <f t="shared" si="37"/>
        <v>3.2282414718243886</v>
      </c>
    </row>
    <row r="113" spans="1:74" hidden="1" x14ac:dyDescent="0.4">
      <c r="A113" s="9">
        <v>15</v>
      </c>
      <c r="B113" s="16">
        <f t="shared" si="23"/>
        <v>1829.3363166921727</v>
      </c>
      <c r="C113" s="16">
        <f t="shared" si="15"/>
        <v>2974.4989017285616</v>
      </c>
      <c r="D113" s="16">
        <f t="shared" si="16"/>
        <v>3661.5964527503961</v>
      </c>
      <c r="E113" s="16">
        <f t="shared" si="17"/>
        <v>2293.2489894388291</v>
      </c>
      <c r="F113" s="16">
        <f t="shared" si="18"/>
        <v>2405.328731804093</v>
      </c>
      <c r="G113" s="16">
        <f t="shared" si="19"/>
        <v>1619.7959287918968</v>
      </c>
      <c r="H113" s="16">
        <f t="shared" si="20"/>
        <v>831.339306413651</v>
      </c>
      <c r="I113" s="16">
        <f t="shared" si="21"/>
        <v>1071.0924944297803</v>
      </c>
      <c r="J113" s="16">
        <f t="shared" si="24"/>
        <v>16686.237122049381</v>
      </c>
      <c r="L113">
        <v>15</v>
      </c>
      <c r="M113">
        <f t="shared" si="25"/>
        <v>1829.3363166921727</v>
      </c>
      <c r="N113">
        <f t="shared" si="26"/>
        <v>2974.4989017285616</v>
      </c>
      <c r="O113">
        <f t="shared" si="27"/>
        <v>3661.5964527503961</v>
      </c>
      <c r="P113">
        <f t="shared" si="28"/>
        <v>2293.2489894388291</v>
      </c>
      <c r="Q113">
        <f t="shared" si="29"/>
        <v>2405.328731804093</v>
      </c>
      <c r="R113">
        <f t="shared" si="30"/>
        <v>1619.7959287918968</v>
      </c>
      <c r="S113">
        <f t="shared" si="31"/>
        <v>831.339306413651</v>
      </c>
      <c r="T113">
        <f t="shared" si="32"/>
        <v>1071.0924944297803</v>
      </c>
      <c r="V113">
        <f t="shared" si="38"/>
        <v>22.533087106200071</v>
      </c>
      <c r="W113">
        <f t="shared" si="39"/>
        <v>25.212054650235206</v>
      </c>
      <c r="X113">
        <f t="shared" si="40"/>
        <v>38.988089390331936</v>
      </c>
      <c r="Y113">
        <f t="shared" si="41"/>
        <v>80.397730397575501</v>
      </c>
      <c r="Z113">
        <f t="shared" si="42"/>
        <v>162.93967782574342</v>
      </c>
      <c r="AA113">
        <f t="shared" si="43"/>
        <v>160.04141323253401</v>
      </c>
      <c r="AB113">
        <f t="shared" si="44"/>
        <v>147.51547071609434</v>
      </c>
      <c r="AC113">
        <f t="shared" si="45"/>
        <v>247.74197750761297</v>
      </c>
      <c r="AE113">
        <f t="shared" si="46"/>
        <v>15.927703503454257</v>
      </c>
      <c r="AF113">
        <f t="shared" si="47"/>
        <v>17.821354406043096</v>
      </c>
      <c r="AG113">
        <f t="shared" si="48"/>
        <v>27.559061261717204</v>
      </c>
      <c r="AH113">
        <f t="shared" si="49"/>
        <v>56.829816797312475</v>
      </c>
      <c r="AI113">
        <f t="shared" si="50"/>
        <v>115.17529156680473</v>
      </c>
      <c r="AJ113">
        <f t="shared" si="51"/>
        <v>110.85976961714258</v>
      </c>
      <c r="AK113">
        <f t="shared" si="52"/>
        <v>97.268992912134436</v>
      </c>
      <c r="AL113">
        <f t="shared" si="53"/>
        <v>147.30525161466073</v>
      </c>
      <c r="AW113">
        <f t="shared" ref="AW113:BD113" si="69">IF(AW112+AN236/B$74-AW112/B$75&lt;0,0,AW112+AN236/B$74-AW112/B$75)</f>
        <v>0.49126282727249804</v>
      </c>
      <c r="AX113">
        <f t="shared" si="69"/>
        <v>0.54966925705511893</v>
      </c>
      <c r="AY113">
        <f t="shared" si="69"/>
        <v>0.56667480236436285</v>
      </c>
      <c r="AZ113">
        <f t="shared" si="69"/>
        <v>2.1033824342979113</v>
      </c>
      <c r="BA113">
        <f t="shared" si="69"/>
        <v>5.3285779103156887</v>
      </c>
      <c r="BB113">
        <f t="shared" si="69"/>
        <v>8.8502526873454883</v>
      </c>
      <c r="BC113">
        <f t="shared" si="69"/>
        <v>8.0912745607495413</v>
      </c>
      <c r="BD113">
        <f t="shared" si="69"/>
        <v>9.3740856492369389</v>
      </c>
      <c r="BF113">
        <f t="shared" si="55"/>
        <v>0.38369098639699029</v>
      </c>
      <c r="BG113">
        <f t="shared" si="36"/>
        <v>0.42930815792132737</v>
      </c>
      <c r="BH113">
        <f t="shared" si="36"/>
        <v>0.44258999829616053</v>
      </c>
      <c r="BI113">
        <f t="shared" si="36"/>
        <v>1.6428046987935585</v>
      </c>
      <c r="BJ113">
        <f t="shared" si="36"/>
        <v>4.1617789928326161</v>
      </c>
      <c r="BK113">
        <f t="shared" si="36"/>
        <v>7.6022656001442446</v>
      </c>
      <c r="BL113">
        <f t="shared" si="36"/>
        <v>5.8072170815837785</v>
      </c>
      <c r="BM113">
        <f t="shared" si="36"/>
        <v>6.4921836403460587</v>
      </c>
      <c r="BO113">
        <f t="shared" si="56"/>
        <v>0.28989019697562957</v>
      </c>
      <c r="BP113">
        <f t="shared" si="37"/>
        <v>0.3243553559381569</v>
      </c>
      <c r="BQ113">
        <f t="shared" si="37"/>
        <v>0.33439018985128799</v>
      </c>
      <c r="BR113">
        <f t="shared" si="37"/>
        <v>1.241188859289529</v>
      </c>
      <c r="BS113">
        <f t="shared" si="37"/>
        <v>3.1443504663229369</v>
      </c>
      <c r="BT113">
        <f t="shared" si="37"/>
        <v>6.6759341797931162</v>
      </c>
      <c r="BU113">
        <f t="shared" si="37"/>
        <v>3.9284565344591256</v>
      </c>
      <c r="BV113">
        <f t="shared" si="37"/>
        <v>4.2186489223341335</v>
      </c>
    </row>
    <row r="114" spans="1:74" hidden="1" x14ac:dyDescent="0.4">
      <c r="A114" s="9">
        <v>16</v>
      </c>
      <c r="B114" s="16">
        <f t="shared" si="23"/>
        <v>2079.1638288683403</v>
      </c>
      <c r="C114" s="16">
        <f t="shared" si="15"/>
        <v>3380.7181703282754</v>
      </c>
      <c r="D114" s="16">
        <f t="shared" si="16"/>
        <v>4161.650775204238</v>
      </c>
      <c r="E114" s="16">
        <f t="shared" si="17"/>
        <v>2606.4318003874291</v>
      </c>
      <c r="F114" s="16">
        <f t="shared" si="18"/>
        <v>2733.8179699771254</v>
      </c>
      <c r="G114" s="16">
        <f t="shared" si="19"/>
        <v>1841.0070770267346</v>
      </c>
      <c r="H114" s="16">
        <f t="shared" si="20"/>
        <v>944.87306660878733</v>
      </c>
      <c r="I114" s="16">
        <f t="shared" si="21"/>
        <v>1217.3686989484847</v>
      </c>
      <c r="J114" s="16">
        <f t="shared" si="24"/>
        <v>18965.031387349412</v>
      </c>
      <c r="L114">
        <v>16</v>
      </c>
      <c r="M114">
        <f t="shared" si="25"/>
        <v>2079.1638288683403</v>
      </c>
      <c r="N114">
        <f t="shared" si="26"/>
        <v>3380.7181703282754</v>
      </c>
      <c r="O114">
        <f t="shared" si="27"/>
        <v>4161.650775204238</v>
      </c>
      <c r="P114">
        <f t="shared" si="28"/>
        <v>2606.4318003874291</v>
      </c>
      <c r="Q114">
        <f t="shared" si="29"/>
        <v>2733.8179699771254</v>
      </c>
      <c r="R114">
        <f t="shared" si="30"/>
        <v>1841.0070770267346</v>
      </c>
      <c r="S114">
        <f t="shared" si="31"/>
        <v>944.87306660878733</v>
      </c>
      <c r="T114">
        <f t="shared" si="32"/>
        <v>1217.3686989484847</v>
      </c>
      <c r="V114">
        <f t="shared" si="38"/>
        <v>25.613915344447722</v>
      </c>
      <c r="W114">
        <f t="shared" si="39"/>
        <v>28.659163763363136</v>
      </c>
      <c r="X114">
        <f t="shared" si="40"/>
        <v>44.318721903442317</v>
      </c>
      <c r="Y114">
        <f t="shared" si="41"/>
        <v>91.390081198532528</v>
      </c>
      <c r="Z114">
        <f t="shared" si="42"/>
        <v>185.21754673072809</v>
      </c>
      <c r="AA114">
        <f t="shared" si="43"/>
        <v>181.83894674775891</v>
      </c>
      <c r="AB114">
        <f t="shared" si="44"/>
        <v>167.73589445759714</v>
      </c>
      <c r="AC114">
        <f t="shared" si="45"/>
        <v>281.9188921784293</v>
      </c>
      <c r="AE114">
        <f t="shared" si="46"/>
        <v>18.129498037702863</v>
      </c>
      <c r="AF114">
        <f t="shared" si="47"/>
        <v>20.284921154107131</v>
      </c>
      <c r="AG114">
        <f t="shared" si="48"/>
        <v>31.368737304588784</v>
      </c>
      <c r="AH114">
        <f t="shared" si="49"/>
        <v>64.685787997400141</v>
      </c>
      <c r="AI114">
        <f t="shared" si="50"/>
        <v>131.09675365311764</v>
      </c>
      <c r="AJ114">
        <f t="shared" si="51"/>
        <v>125.61426270176</v>
      </c>
      <c r="AK114">
        <f t="shared" si="52"/>
        <v>110.97257776775987</v>
      </c>
      <c r="AL114">
        <f t="shared" si="53"/>
        <v>168.8274071631505</v>
      </c>
      <c r="AW114">
        <f t="shared" ref="AW114:BD114" si="70">IF(AW113+AN237/B$74-AW113/B$75&lt;0,0,AW113+AN237/B$74-AW113/B$75)</f>
        <v>0.5665241768884135</v>
      </c>
      <c r="AX114">
        <f t="shared" si="70"/>
        <v>0.6338784579792488</v>
      </c>
      <c r="AY114">
        <f t="shared" si="70"/>
        <v>0.65348924883095338</v>
      </c>
      <c r="AZ114">
        <f t="shared" si="70"/>
        <v>2.4256201286143622</v>
      </c>
      <c r="BA114">
        <f t="shared" si="70"/>
        <v>6.1449147931416785</v>
      </c>
      <c r="BB114">
        <f t="shared" si="70"/>
        <v>9.8428400464975958</v>
      </c>
      <c r="BC114">
        <f t="shared" si="70"/>
        <v>9.4671250445188875</v>
      </c>
      <c r="BD114">
        <f t="shared" si="70"/>
        <v>11.155216130572931</v>
      </c>
      <c r="BF114">
        <f t="shared" si="55"/>
        <v>0.44823409092229494</v>
      </c>
      <c r="BG114">
        <f t="shared" si="36"/>
        <v>0.50152481740160226</v>
      </c>
      <c r="BH114">
        <f t="shared" si="36"/>
        <v>0.51704088073708188</v>
      </c>
      <c r="BI114">
        <f t="shared" si="36"/>
        <v>1.9191513400961702</v>
      </c>
      <c r="BJ114">
        <f t="shared" si="36"/>
        <v>4.8618583433224591</v>
      </c>
      <c r="BK114">
        <f t="shared" si="36"/>
        <v>8.3510578524649919</v>
      </c>
      <c r="BL114">
        <f t="shared" si="36"/>
        <v>6.9492458211666595</v>
      </c>
      <c r="BM114">
        <f t="shared" si="36"/>
        <v>7.9331346447914992</v>
      </c>
      <c r="BO114">
        <f t="shared" si="56"/>
        <v>0.34617067062844598</v>
      </c>
      <c r="BP114">
        <f t="shared" si="37"/>
        <v>0.3873270371280591</v>
      </c>
      <c r="BQ114">
        <f t="shared" si="37"/>
        <v>0.39931007491821147</v>
      </c>
      <c r="BR114">
        <f t="shared" si="37"/>
        <v>1.4821583629919468</v>
      </c>
      <c r="BS114">
        <f t="shared" si="37"/>
        <v>3.7548075822287443</v>
      </c>
      <c r="BT114">
        <f t="shared" si="37"/>
        <v>7.2317330320037927</v>
      </c>
      <c r="BU114">
        <f t="shared" si="37"/>
        <v>4.8678368080214511</v>
      </c>
      <c r="BV114">
        <f t="shared" si="37"/>
        <v>5.3554162813400961</v>
      </c>
    </row>
    <row r="115" spans="1:74" hidden="1" x14ac:dyDescent="0.4">
      <c r="A115" s="9">
        <v>17</v>
      </c>
      <c r="B115" s="16">
        <f t="shared" si="23"/>
        <v>2363.1096085662452</v>
      </c>
      <c r="C115" s="16">
        <f t="shared" si="15"/>
        <v>3842.4137055642932</v>
      </c>
      <c r="D115" s="16">
        <f t="shared" si="16"/>
        <v>4729.9961637631241</v>
      </c>
      <c r="E115" s="16">
        <f t="shared" si="17"/>
        <v>2962.3851406267313</v>
      </c>
      <c r="F115" s="16">
        <f t="shared" si="18"/>
        <v>3107.1680948010089</v>
      </c>
      <c r="G115" s="16">
        <f t="shared" si="19"/>
        <v>2092.428433370857</v>
      </c>
      <c r="H115" s="16">
        <f t="shared" si="20"/>
        <v>1073.9118253100728</v>
      </c>
      <c r="I115" s="16">
        <f t="shared" si="21"/>
        <v>1383.621449022005</v>
      </c>
      <c r="J115" s="16">
        <f t="shared" si="24"/>
        <v>21555.034421024335</v>
      </c>
      <c r="L115">
        <v>17</v>
      </c>
      <c r="M115">
        <f t="shared" si="25"/>
        <v>2363.1096085662452</v>
      </c>
      <c r="N115">
        <f t="shared" si="26"/>
        <v>3842.4137055642932</v>
      </c>
      <c r="O115">
        <f t="shared" si="27"/>
        <v>4729.9961637631241</v>
      </c>
      <c r="P115">
        <f t="shared" si="28"/>
        <v>2962.3851406267313</v>
      </c>
      <c r="Q115">
        <f t="shared" si="29"/>
        <v>3107.1680948010089</v>
      </c>
      <c r="R115">
        <f t="shared" si="30"/>
        <v>2092.428433370857</v>
      </c>
      <c r="S115">
        <f t="shared" si="31"/>
        <v>1073.9118253100728</v>
      </c>
      <c r="T115">
        <f t="shared" si="32"/>
        <v>1383.621449022005</v>
      </c>
      <c r="V115">
        <f t="shared" si="38"/>
        <v>29.114302132112833</v>
      </c>
      <c r="W115">
        <f t="shared" si="39"/>
        <v>32.575712906036586</v>
      </c>
      <c r="X115">
        <f t="shared" si="40"/>
        <v>50.375299607820565</v>
      </c>
      <c r="Y115">
        <f t="shared" si="41"/>
        <v>103.87941086364087</v>
      </c>
      <c r="Z115">
        <f t="shared" si="42"/>
        <v>210.52929796834295</v>
      </c>
      <c r="AA115">
        <f t="shared" si="43"/>
        <v>206.63097725705674</v>
      </c>
      <c r="AB115">
        <f t="shared" si="44"/>
        <v>190.69741178299341</v>
      </c>
      <c r="AC115">
        <f t="shared" si="45"/>
        <v>320.68965642342317</v>
      </c>
      <c r="AE115">
        <f t="shared" si="46"/>
        <v>20.624303806617814</v>
      </c>
      <c r="AF115">
        <f t="shared" si="47"/>
        <v>23.076335357192466</v>
      </c>
      <c r="AG115">
        <f t="shared" si="48"/>
        <v>35.685398837539964</v>
      </c>
      <c r="AH115">
        <f t="shared" si="49"/>
        <v>73.58721906444427</v>
      </c>
      <c r="AI115">
        <f t="shared" si="50"/>
        <v>149.13701801232114</v>
      </c>
      <c r="AJ115">
        <f t="shared" si="51"/>
        <v>142.48166791555968</v>
      </c>
      <c r="AK115">
        <f t="shared" si="52"/>
        <v>126.45348231953366</v>
      </c>
      <c r="AL115">
        <f t="shared" si="53"/>
        <v>193.06129680928166</v>
      </c>
      <c r="AW115">
        <f t="shared" ref="AW115:BD115" si="71">IF(AW114+AN238/B$74-AW114/B$75&lt;0,0,AW114+AN238/B$74-AW114/B$75)</f>
        <v>0.65026351811335548</v>
      </c>
      <c r="AX115">
        <f t="shared" si="71"/>
        <v>0.72757360225253465</v>
      </c>
      <c r="AY115">
        <f t="shared" si="71"/>
        <v>0.7500831126537586</v>
      </c>
      <c r="AZ115">
        <f t="shared" si="71"/>
        <v>2.7841570453400433</v>
      </c>
      <c r="BA115">
        <f t="shared" si="71"/>
        <v>7.0532098627136843</v>
      </c>
      <c r="BB115">
        <f t="shared" si="71"/>
        <v>11.00968776950204</v>
      </c>
      <c r="BC115">
        <f t="shared" si="71"/>
        <v>10.991625520867951</v>
      </c>
      <c r="BD115">
        <f t="shared" si="71"/>
        <v>13.139883674701604</v>
      </c>
      <c r="BF115">
        <f t="shared" si="55"/>
        <v>0.51920814250196612</v>
      </c>
      <c r="BG115">
        <f t="shared" ref="BG115:BG158" si="72">IF(BG114+AX114/C$75-BG114/C$75&lt;0,0,BG114+AX114/C$75-BG114/C$75)</f>
        <v>0.58093700174819007</v>
      </c>
      <c r="BH115">
        <f t="shared" ref="BH115:BH158" si="73">IF(BH114+AY114/D$75-BH114/D$75&lt;0,0,BH114+AY114/D$75-BH114/D$75)</f>
        <v>0.59890990159340474</v>
      </c>
      <c r="BI115">
        <f t="shared" ref="BI115:BI158" si="74">IF(BI114+AZ114/E$75-BI114/E$75&lt;0,0,BI114+AZ114/E$75-BI114/E$75)</f>
        <v>2.223032613207085</v>
      </c>
      <c r="BJ115">
        <f t="shared" ref="BJ115:BJ158" si="75">IF(BJ114+BA114/F$75-BJ114/F$75&lt;0,0,BJ114+BA114/F$75-BJ114/F$75)</f>
        <v>5.6316922132139915</v>
      </c>
      <c r="BK115">
        <f t="shared" ref="BK115:BK158" si="76">IF(BK114+BB114/G$75-BK114/G$75&lt;0,0,BK114+BB114/G$75-BK114/G$75)</f>
        <v>9.2461271688845521</v>
      </c>
      <c r="BL115">
        <f t="shared" ref="BL115:BL158" si="77">IF(BL114+BC114/H$75-BL114/H$75&lt;0,0,BL114+BC114/H$75-BL114/H$75)</f>
        <v>8.2081854328427735</v>
      </c>
      <c r="BM115">
        <f t="shared" ref="BM115:BM158" si="78">IF(BM114+BD114/I$75-BM114/I$75&lt;0,0,BM114+BD114/I$75-BM114/I$75)</f>
        <v>9.5441753876822162</v>
      </c>
      <c r="BO115">
        <f t="shared" si="56"/>
        <v>0.40740872280475526</v>
      </c>
      <c r="BP115">
        <f t="shared" ref="BP115:BP158" si="79">IF(BP114+BG114/C$75-BP114/C$75&lt;0,0,BP114+BG114/C$75-BP114/C$75)</f>
        <v>0.45584570529218504</v>
      </c>
      <c r="BQ115">
        <f t="shared" ref="BQ115:BQ158" si="80">IF(BQ114+BH114/D$75-BQ114/D$75&lt;0,0,BQ114+BH114/D$75-BQ114/D$75)</f>
        <v>0.46994855840953376</v>
      </c>
      <c r="BR115">
        <f t="shared" ref="BR115:BR158" si="81">IF(BR114+BI114/E$75-BR114/E$75&lt;0,0,BR114+BI114/E$75-BR114/E$75)</f>
        <v>1.7443541492544807</v>
      </c>
      <c r="BS115">
        <f t="shared" ref="BS115:BS158" si="82">IF(BS114+BJ114/F$75-BS114/F$75&lt;0,0,BS114+BJ114/F$75-BS114/F$75)</f>
        <v>4.419038038884973</v>
      </c>
      <c r="BT115">
        <f t="shared" ref="BT115:BT158" si="83">IF(BT114+BK114/G$75-BT114/G$75&lt;0,0,BT114+BK114/G$75-BT114/G$75)</f>
        <v>7.9033279242805126</v>
      </c>
      <c r="BU115">
        <f t="shared" ref="BU115:BU158" si="84">IF(BU114+BL114/H$75-BU114/H$75&lt;0,0,BU114+BL114/H$75-BU114/H$75)</f>
        <v>5.9085413145940553</v>
      </c>
      <c r="BV115">
        <f t="shared" ref="BV115:BV158" si="85">IF(BV114+BM114/I$75-BV114/I$75&lt;0,0,BV114+BM114/I$75-BV114/I$75)</f>
        <v>6.6442754630657967</v>
      </c>
    </row>
    <row r="116" spans="1:74" hidden="1" x14ac:dyDescent="0.4">
      <c r="A116" s="9">
        <v>18</v>
      </c>
      <c r="B116" s="16">
        <f t="shared" si="23"/>
        <v>2685.833095286946</v>
      </c>
      <c r="C116" s="16">
        <f t="shared" si="15"/>
        <v>4367.1617511005634</v>
      </c>
      <c r="D116" s="16">
        <f t="shared" si="16"/>
        <v>5375.9589445887359</v>
      </c>
      <c r="E116" s="16">
        <f t="shared" si="17"/>
        <v>3366.9500656420796</v>
      </c>
      <c r="F116" s="16">
        <f t="shared" si="18"/>
        <v>3531.5056362110727</v>
      </c>
      <c r="G116" s="16">
        <f t="shared" si="19"/>
        <v>2378.1857242231767</v>
      </c>
      <c r="H116" s="16">
        <f t="shared" si="20"/>
        <v>1220.5730582204392</v>
      </c>
      <c r="I116" s="16">
        <f t="shared" si="21"/>
        <v>1572.5788874375885</v>
      </c>
      <c r="J116" s="16">
        <f t="shared" si="24"/>
        <v>24498.747162710606</v>
      </c>
      <c r="L116">
        <v>18</v>
      </c>
      <c r="M116">
        <f t="shared" si="25"/>
        <v>2685.833095286946</v>
      </c>
      <c r="N116">
        <f t="shared" si="26"/>
        <v>4367.1617511005634</v>
      </c>
      <c r="O116">
        <f t="shared" si="27"/>
        <v>5375.9589445887359</v>
      </c>
      <c r="P116">
        <f t="shared" si="28"/>
        <v>3366.9500656420796</v>
      </c>
      <c r="Q116">
        <f t="shared" si="29"/>
        <v>3531.5056362110727</v>
      </c>
      <c r="R116">
        <f t="shared" si="30"/>
        <v>2378.1857242231767</v>
      </c>
      <c r="S116">
        <f t="shared" si="31"/>
        <v>1220.5730582204392</v>
      </c>
      <c r="T116">
        <f t="shared" si="32"/>
        <v>1572.5788874375885</v>
      </c>
      <c r="V116">
        <f t="shared" si="38"/>
        <v>33.09193938834045</v>
      </c>
      <c r="W116">
        <f t="shared" si="39"/>
        <v>37.026253012244602</v>
      </c>
      <c r="X116">
        <f t="shared" si="40"/>
        <v>57.257644498123938</v>
      </c>
      <c r="Y116">
        <f t="shared" si="41"/>
        <v>118.07156332984897</v>
      </c>
      <c r="Z116">
        <f t="shared" si="42"/>
        <v>239.29210929476213</v>
      </c>
      <c r="AA116">
        <f t="shared" si="43"/>
        <v>234.82115507227616</v>
      </c>
      <c r="AB116">
        <f t="shared" si="44"/>
        <v>216.77991778826919</v>
      </c>
      <c r="AC116">
        <f t="shared" si="45"/>
        <v>364.69741111112813</v>
      </c>
      <c r="AE116">
        <f t="shared" si="46"/>
        <v>23.454303248449488</v>
      </c>
      <c r="AF116">
        <f t="shared" si="47"/>
        <v>26.242794540140501</v>
      </c>
      <c r="AG116">
        <f t="shared" si="48"/>
        <v>40.582032427633493</v>
      </c>
      <c r="AH116">
        <f t="shared" si="49"/>
        <v>83.684616330843141</v>
      </c>
      <c r="AI116">
        <f t="shared" si="50"/>
        <v>169.60111133099508</v>
      </c>
      <c r="AJ116">
        <f t="shared" si="51"/>
        <v>161.72646071800881</v>
      </c>
      <c r="AK116">
        <f t="shared" si="52"/>
        <v>143.97455399138633</v>
      </c>
      <c r="AL116">
        <f t="shared" si="53"/>
        <v>220.41023101231201</v>
      </c>
      <c r="AW116">
        <f t="shared" ref="AW116:BD116" si="86">IF(AW115+AN239/B$74-AW115/B$75&lt;0,0,AW115+AN239/B$74-AW115/B$75)</f>
        <v>0.74398017256958959</v>
      </c>
      <c r="AX116">
        <f t="shared" si="86"/>
        <v>0.8324322664316498</v>
      </c>
      <c r="AY116">
        <f t="shared" si="86"/>
        <v>0.85818587088011644</v>
      </c>
      <c r="AZ116">
        <f t="shared" si="86"/>
        <v>3.185412654030884</v>
      </c>
      <c r="BA116">
        <f t="shared" si="86"/>
        <v>8.0697258029421093</v>
      </c>
      <c r="BB116">
        <f t="shared" si="86"/>
        <v>12.369403638275157</v>
      </c>
      <c r="BC116">
        <f t="shared" si="86"/>
        <v>12.688462081497587</v>
      </c>
      <c r="BD116">
        <f t="shared" si="86"/>
        <v>15.354232079638193</v>
      </c>
      <c r="BF116">
        <f t="shared" si="55"/>
        <v>0.59784136786879971</v>
      </c>
      <c r="BG116">
        <f t="shared" si="72"/>
        <v>0.66891896205079671</v>
      </c>
      <c r="BH116">
        <f t="shared" si="73"/>
        <v>0.68961382822961692</v>
      </c>
      <c r="BI116">
        <f t="shared" si="74"/>
        <v>2.5597072724868601</v>
      </c>
      <c r="BJ116">
        <f t="shared" si="75"/>
        <v>6.4846028029138072</v>
      </c>
      <c r="BK116">
        <f t="shared" si="76"/>
        <v>10.304263529255046</v>
      </c>
      <c r="BL116">
        <f t="shared" si="77"/>
        <v>9.599905476855362</v>
      </c>
      <c r="BM116">
        <f t="shared" si="78"/>
        <v>11.342029531191912</v>
      </c>
      <c r="BO116">
        <f t="shared" si="56"/>
        <v>0.47448837462308185</v>
      </c>
      <c r="BP116">
        <f t="shared" si="79"/>
        <v>0.5309004831657882</v>
      </c>
      <c r="BQ116">
        <f t="shared" si="80"/>
        <v>0.54732536431985634</v>
      </c>
      <c r="BR116">
        <f t="shared" si="81"/>
        <v>2.0315612276260433</v>
      </c>
      <c r="BS116">
        <f t="shared" si="82"/>
        <v>5.1466305434823845</v>
      </c>
      <c r="BT116">
        <f t="shared" si="83"/>
        <v>8.7090074710429342</v>
      </c>
      <c r="BU116">
        <f t="shared" si="84"/>
        <v>7.0583633737184135</v>
      </c>
      <c r="BV116">
        <f t="shared" si="85"/>
        <v>8.094225425374006</v>
      </c>
    </row>
    <row r="117" spans="1:74" hidden="1" x14ac:dyDescent="0.4">
      <c r="A117" s="9">
        <v>19</v>
      </c>
      <c r="B117" s="16">
        <f t="shared" si="23"/>
        <v>3052.6300555797666</v>
      </c>
      <c r="C117" s="16">
        <f t="shared" si="15"/>
        <v>4963.573217703487</v>
      </c>
      <c r="D117" s="16">
        <f t="shared" si="16"/>
        <v>6110.1391149777219</v>
      </c>
      <c r="E117" s="16">
        <f t="shared" si="17"/>
        <v>3826.7653280656314</v>
      </c>
      <c r="F117" s="16">
        <f t="shared" si="18"/>
        <v>4013.7938077628473</v>
      </c>
      <c r="G117" s="16">
        <f t="shared" si="19"/>
        <v>2702.968115276276</v>
      </c>
      <c r="H117" s="16">
        <f t="shared" si="20"/>
        <v>1387.2634189715184</v>
      </c>
      <c r="I117" s="16">
        <f t="shared" si="21"/>
        <v>1787.3417320629533</v>
      </c>
      <c r="J117" s="16">
        <f t="shared" si="24"/>
        <v>27844.474790400196</v>
      </c>
      <c r="L117">
        <v>19</v>
      </c>
      <c r="M117">
        <f t="shared" si="25"/>
        <v>3052.6300555797666</v>
      </c>
      <c r="N117">
        <f t="shared" si="26"/>
        <v>4963.573217703487</v>
      </c>
      <c r="O117">
        <f t="shared" si="27"/>
        <v>6110.1391149777219</v>
      </c>
      <c r="P117">
        <f t="shared" si="28"/>
        <v>3826.7653280656314</v>
      </c>
      <c r="Q117">
        <f t="shared" si="29"/>
        <v>4013.7938077628473</v>
      </c>
      <c r="R117">
        <f t="shared" si="30"/>
        <v>2702.968115276276</v>
      </c>
      <c r="S117">
        <f t="shared" si="31"/>
        <v>1387.2634189715184</v>
      </c>
      <c r="T117">
        <f t="shared" si="32"/>
        <v>1787.3417320629533</v>
      </c>
      <c r="V117">
        <f t="shared" si="38"/>
        <v>37.612266547271723</v>
      </c>
      <c r="W117">
        <f t="shared" si="39"/>
        <v>42.0840036360621</v>
      </c>
      <c r="X117">
        <f t="shared" si="40"/>
        <v>65.078983780900884</v>
      </c>
      <c r="Y117">
        <f t="shared" si="41"/>
        <v>134.20002555607439</v>
      </c>
      <c r="Z117">
        <f t="shared" si="42"/>
        <v>271.97918175278124</v>
      </c>
      <c r="AA117">
        <f t="shared" si="43"/>
        <v>266.86984594906551</v>
      </c>
      <c r="AB117">
        <f t="shared" si="44"/>
        <v>246.41367480766206</v>
      </c>
      <c r="AC117">
        <f t="shared" si="45"/>
        <v>414.6697495631804</v>
      </c>
      <c r="AE117">
        <f t="shared" si="46"/>
        <v>26.666848628413142</v>
      </c>
      <c r="AF117">
        <f t="shared" si="47"/>
        <v>29.837280697508533</v>
      </c>
      <c r="AG117">
        <f t="shared" si="48"/>
        <v>46.140569784463644</v>
      </c>
      <c r="AH117">
        <f t="shared" si="49"/>
        <v>95.146931997178413</v>
      </c>
      <c r="AI117">
        <f t="shared" si="50"/>
        <v>192.83144398558412</v>
      </c>
      <c r="AJ117">
        <f t="shared" si="51"/>
        <v>183.65486902428901</v>
      </c>
      <c r="AK117">
        <f t="shared" si="52"/>
        <v>163.8305622996271</v>
      </c>
      <c r="AL117">
        <f t="shared" si="53"/>
        <v>251.32891246205836</v>
      </c>
      <c r="AW117">
        <f t="shared" ref="AW117:BD117" si="87">IF(AW116+AN240/B$74-AW116/B$75&lt;0,0,AW116+AN240/B$74-AW116/B$75)</f>
        <v>0.84933417709530967</v>
      </c>
      <c r="AX117">
        <f t="shared" si="87"/>
        <v>0.95031184978411143</v>
      </c>
      <c r="AY117">
        <f t="shared" si="87"/>
        <v>0.97971238658326976</v>
      </c>
      <c r="AZ117">
        <f t="shared" si="87"/>
        <v>3.636494539734854</v>
      </c>
      <c r="BA117">
        <f t="shared" si="87"/>
        <v>9.2124685266199506</v>
      </c>
      <c r="BB117">
        <f t="shared" si="87"/>
        <v>13.943191456615537</v>
      </c>
      <c r="BC117">
        <f t="shared" si="87"/>
        <v>14.58505062202032</v>
      </c>
      <c r="BD117">
        <f t="shared" si="87"/>
        <v>17.829580207078727</v>
      </c>
      <c r="BF117">
        <f t="shared" si="55"/>
        <v>0.6855246506892736</v>
      </c>
      <c r="BG117">
        <f t="shared" si="72"/>
        <v>0.76702694467930854</v>
      </c>
      <c r="BH117">
        <f t="shared" si="73"/>
        <v>0.79075705381991668</v>
      </c>
      <c r="BI117">
        <f t="shared" si="74"/>
        <v>2.9351305014132745</v>
      </c>
      <c r="BJ117">
        <f t="shared" si="75"/>
        <v>7.4356766029307888</v>
      </c>
      <c r="BK117">
        <f t="shared" si="76"/>
        <v>11.543347594667113</v>
      </c>
      <c r="BL117">
        <f t="shared" si="77"/>
        <v>11.144183779176474</v>
      </c>
      <c r="BM117">
        <f t="shared" si="78"/>
        <v>13.348130805415053</v>
      </c>
      <c r="BO117">
        <f t="shared" si="56"/>
        <v>0.54850017057051259</v>
      </c>
      <c r="BP117">
        <f t="shared" si="79"/>
        <v>0.61371157049679326</v>
      </c>
      <c r="BQ117">
        <f t="shared" si="80"/>
        <v>0.63269844266571262</v>
      </c>
      <c r="BR117">
        <f t="shared" si="81"/>
        <v>2.3484488545425339</v>
      </c>
      <c r="BS117">
        <f t="shared" si="82"/>
        <v>5.9494138991412377</v>
      </c>
      <c r="BT117">
        <f t="shared" si="83"/>
        <v>9.6661611059702004</v>
      </c>
      <c r="BU117">
        <f t="shared" si="84"/>
        <v>8.3291344252868882</v>
      </c>
      <c r="BV117">
        <f t="shared" si="85"/>
        <v>9.718127478282959</v>
      </c>
    </row>
    <row r="118" spans="1:74" hidden="1" x14ac:dyDescent="0.4">
      <c r="A118" s="9">
        <v>20</v>
      </c>
      <c r="B118" s="16">
        <f t="shared" si="23"/>
        <v>3469.5194845059291</v>
      </c>
      <c r="C118" s="16">
        <f t="shared" si="15"/>
        <v>5641.4349849291912</v>
      </c>
      <c r="D118" s="16">
        <f t="shared" si="16"/>
        <v>6944.5842851831521</v>
      </c>
      <c r="E118" s="16">
        <f t="shared" si="17"/>
        <v>4349.3763170178208</v>
      </c>
      <c r="F118" s="16">
        <f t="shared" si="18"/>
        <v>4561.9467702507372</v>
      </c>
      <c r="G118" s="16">
        <f t="shared" si="19"/>
        <v>3072.1051588965643</v>
      </c>
      <c r="H118" s="16">
        <f t="shared" si="20"/>
        <v>1576.718231371101</v>
      </c>
      <c r="I118" s="16">
        <f t="shared" si="21"/>
        <v>2031.4341574171633</v>
      </c>
      <c r="J118" s="16">
        <f t="shared" si="24"/>
        <v>31647.119389571657</v>
      </c>
      <c r="L118">
        <v>20</v>
      </c>
      <c r="M118">
        <f t="shared" si="25"/>
        <v>3469.5194845059291</v>
      </c>
      <c r="N118">
        <f t="shared" si="26"/>
        <v>5641.4349849291912</v>
      </c>
      <c r="O118">
        <f t="shared" si="27"/>
        <v>6944.5842851831521</v>
      </c>
      <c r="P118">
        <f t="shared" si="28"/>
        <v>4349.3763170178208</v>
      </c>
      <c r="Q118">
        <f t="shared" si="29"/>
        <v>4561.9467702507372</v>
      </c>
      <c r="R118">
        <f t="shared" si="30"/>
        <v>3072.1051588965643</v>
      </c>
      <c r="S118">
        <f t="shared" si="31"/>
        <v>1576.718231371101</v>
      </c>
      <c r="T118">
        <f t="shared" si="32"/>
        <v>2031.4341574171633</v>
      </c>
      <c r="V118">
        <f t="shared" si="38"/>
        <v>42.749572386654663</v>
      </c>
      <c r="W118">
        <f t="shared" si="39"/>
        <v>47.832085777095351</v>
      </c>
      <c r="X118">
        <f t="shared" si="40"/>
        <v>73.967856324078724</v>
      </c>
      <c r="Y118">
        <f t="shared" si="41"/>
        <v>152.52985883182441</v>
      </c>
      <c r="Z118">
        <f t="shared" si="42"/>
        <v>309.1277071375273</v>
      </c>
      <c r="AA118">
        <f t="shared" si="43"/>
        <v>303.30139955781863</v>
      </c>
      <c r="AB118">
        <f t="shared" si="44"/>
        <v>280.08660384223242</v>
      </c>
      <c r="AC118">
        <f t="shared" si="45"/>
        <v>471.43097518785515</v>
      </c>
      <c r="AE118">
        <f t="shared" si="46"/>
        <v>30.315321268032669</v>
      </c>
      <c r="AF118">
        <f t="shared" si="47"/>
        <v>33.919521677026388</v>
      </c>
      <c r="AG118">
        <f t="shared" si="48"/>
        <v>52.453374449942714</v>
      </c>
      <c r="AH118">
        <f t="shared" si="49"/>
        <v>108.16462985014374</v>
      </c>
      <c r="AI118">
        <f t="shared" si="50"/>
        <v>219.21402324131651</v>
      </c>
      <c r="AJ118">
        <f t="shared" si="51"/>
        <v>208.61936210172198</v>
      </c>
      <c r="AK118">
        <f t="shared" si="52"/>
        <v>186.35322934727299</v>
      </c>
      <c r="AL118">
        <f t="shared" si="53"/>
        <v>286.33052041229882</v>
      </c>
      <c r="AW118">
        <f t="shared" ref="AW118:BD118" si="88">IF(AW117+AN241/B$74-AW117/B$75&lt;0,0,AW117+AN241/B$74-AW117/B$75)</f>
        <v>0.96816511231032321</v>
      </c>
      <c r="AX118">
        <f t="shared" si="88"/>
        <v>1.0832706413895066</v>
      </c>
      <c r="AY118">
        <f t="shared" si="88"/>
        <v>1.1167846277328901</v>
      </c>
      <c r="AZ118">
        <f t="shared" si="88"/>
        <v>4.1452790190535183</v>
      </c>
      <c r="BA118">
        <f t="shared" si="88"/>
        <v>10.50139140312664</v>
      </c>
      <c r="BB118">
        <f t="shared" si="88"/>
        <v>15.755512640792256</v>
      </c>
      <c r="BC118">
        <f t="shared" si="88"/>
        <v>16.7126810023084</v>
      </c>
      <c r="BD118">
        <f t="shared" si="88"/>
        <v>20.602714818328206</v>
      </c>
      <c r="BF118">
        <f t="shared" si="55"/>
        <v>0.78381036653289526</v>
      </c>
      <c r="BG118">
        <f t="shared" si="72"/>
        <v>0.87699788774219023</v>
      </c>
      <c r="BH118">
        <f t="shared" si="73"/>
        <v>0.90413025347792852</v>
      </c>
      <c r="BI118">
        <f t="shared" si="74"/>
        <v>3.3559489244062224</v>
      </c>
      <c r="BJ118">
        <f t="shared" si="75"/>
        <v>8.5017517571442873</v>
      </c>
      <c r="BK118">
        <f t="shared" si="76"/>
        <v>12.983253911836167</v>
      </c>
      <c r="BL118">
        <f t="shared" si="77"/>
        <v>12.864617200598399</v>
      </c>
      <c r="BM118">
        <f t="shared" si="78"/>
        <v>15.58885550624689</v>
      </c>
      <c r="BO118">
        <f t="shared" si="56"/>
        <v>0.63071485864176924</v>
      </c>
      <c r="BP118">
        <f t="shared" si="79"/>
        <v>0.70570079500630234</v>
      </c>
      <c r="BQ118">
        <f t="shared" si="80"/>
        <v>0.72753360935823497</v>
      </c>
      <c r="BR118">
        <f t="shared" si="81"/>
        <v>2.7004578426649783</v>
      </c>
      <c r="BS118">
        <f t="shared" si="82"/>
        <v>6.8411715214149682</v>
      </c>
      <c r="BT118">
        <f t="shared" si="83"/>
        <v>10.792472999188346</v>
      </c>
      <c r="BU118">
        <f t="shared" si="84"/>
        <v>9.7366591022316804</v>
      </c>
      <c r="BV118">
        <f t="shared" si="85"/>
        <v>11.533129141849006</v>
      </c>
    </row>
    <row r="119" spans="1:74" hidden="1" x14ac:dyDescent="0.4">
      <c r="A119" s="9">
        <v>21</v>
      </c>
      <c r="B119" s="16">
        <f t="shared" si="23"/>
        <v>3943.3423749999961</v>
      </c>
      <c r="C119" s="16">
        <f t="shared" si="15"/>
        <v>6411.8704999999918</v>
      </c>
      <c r="D119" s="16">
        <f t="shared" si="16"/>
        <v>7892.9873749999933</v>
      </c>
      <c r="E119" s="16">
        <f t="shared" si="17"/>
        <v>4943.3588749999944</v>
      </c>
      <c r="F119" s="16">
        <f t="shared" si="18"/>
        <v>5184.9594999999954</v>
      </c>
      <c r="G119" s="16">
        <f t="shared" si="19"/>
        <v>3491.654249999995</v>
      </c>
      <c r="H119" s="16">
        <f t="shared" si="20"/>
        <v>1792.0463749999976</v>
      </c>
      <c r="I119" s="16">
        <f t="shared" si="21"/>
        <v>2308.8616249999973</v>
      </c>
      <c r="J119" s="16">
        <f t="shared" si="24"/>
        <v>35969.080874999956</v>
      </c>
      <c r="L119">
        <v>21</v>
      </c>
      <c r="M119">
        <f t="shared" si="25"/>
        <v>3943.3423749999961</v>
      </c>
      <c r="N119">
        <f t="shared" si="26"/>
        <v>6411.8704999999918</v>
      </c>
      <c r="O119">
        <f t="shared" si="27"/>
        <v>7892.9873749999933</v>
      </c>
      <c r="P119">
        <f t="shared" si="28"/>
        <v>4943.3588749999944</v>
      </c>
      <c r="Q119">
        <f t="shared" si="29"/>
        <v>5184.9594999999954</v>
      </c>
      <c r="R119">
        <f t="shared" si="30"/>
        <v>3491.654249999995</v>
      </c>
      <c r="S119">
        <f t="shared" si="31"/>
        <v>1792.0463749999976</v>
      </c>
      <c r="T119">
        <f t="shared" si="32"/>
        <v>2308.8616249999973</v>
      </c>
      <c r="V119">
        <f t="shared" si="38"/>
        <v>48.588232739725768</v>
      </c>
      <c r="W119">
        <f t="shared" si="39"/>
        <v>54.364906744413517</v>
      </c>
      <c r="X119">
        <f t="shared" si="40"/>
        <v>84.070254219779741</v>
      </c>
      <c r="Y119">
        <f t="shared" si="41"/>
        <v>173.36211491537108</v>
      </c>
      <c r="Z119">
        <f t="shared" si="42"/>
        <v>351.34781805173844</v>
      </c>
      <c r="AA119">
        <f t="shared" si="43"/>
        <v>344.71255369117279</v>
      </c>
      <c r="AB119">
        <f t="shared" si="44"/>
        <v>318.35245914699368</v>
      </c>
      <c r="AC119">
        <f t="shared" si="45"/>
        <v>535.91587792178416</v>
      </c>
      <c r="AE119">
        <f t="shared" si="46"/>
        <v>34.460071640906669</v>
      </c>
      <c r="AF119">
        <f t="shared" si="47"/>
        <v>38.557043043716043</v>
      </c>
      <c r="AG119">
        <f t="shared" si="48"/>
        <v>59.624868407988046</v>
      </c>
      <c r="AH119">
        <f t="shared" si="49"/>
        <v>122.95303951070397</v>
      </c>
      <c r="AI119">
        <f t="shared" si="50"/>
        <v>249.18525120672007</v>
      </c>
      <c r="AJ119">
        <f t="shared" si="51"/>
        <v>237.02397333855097</v>
      </c>
      <c r="AK119">
        <f t="shared" si="52"/>
        <v>211.9168769368074</v>
      </c>
      <c r="AL119">
        <f t="shared" si="53"/>
        <v>325.99490357848947</v>
      </c>
      <c r="AW119">
        <f t="shared" ref="AW119:BD119" si="89">IF(AW118+AN242/B$74-AW118/B$75&lt;0,0,AW118+AN242/B$74-AW118/B$75)</f>
        <v>1.1025186573324079</v>
      </c>
      <c r="AX119">
        <f t="shared" si="89"/>
        <v>1.2335975319564723</v>
      </c>
      <c r="AY119">
        <f t="shared" si="89"/>
        <v>1.271762298229645</v>
      </c>
      <c r="AZ119">
        <f t="shared" si="89"/>
        <v>4.7205248363568373</v>
      </c>
      <c r="BA119">
        <f t="shared" si="89"/>
        <v>11.958683289329496</v>
      </c>
      <c r="BB119">
        <f t="shared" si="89"/>
        <v>17.834687153602065</v>
      </c>
      <c r="BC119">
        <f t="shared" si="89"/>
        <v>19.106800999147353</v>
      </c>
      <c r="BD119">
        <f t="shared" si="89"/>
        <v>23.71628504795121</v>
      </c>
      <c r="BF119">
        <f t="shared" si="55"/>
        <v>0.89442321399935198</v>
      </c>
      <c r="BG119">
        <f t="shared" si="72"/>
        <v>1.00076153993058</v>
      </c>
      <c r="BH119">
        <f t="shared" si="73"/>
        <v>1.0317228780309056</v>
      </c>
      <c r="BI119">
        <f t="shared" si="74"/>
        <v>3.8295469811945999</v>
      </c>
      <c r="BJ119">
        <f t="shared" si="75"/>
        <v>9.7015355447336979</v>
      </c>
      <c r="BK119">
        <f t="shared" si="76"/>
        <v>14.646609149209819</v>
      </c>
      <c r="BL119">
        <f t="shared" si="77"/>
        <v>14.7886491014534</v>
      </c>
      <c r="BM119">
        <f t="shared" si="78"/>
        <v>18.095785162287548</v>
      </c>
      <c r="BO119">
        <f t="shared" si="56"/>
        <v>0.72257216337644481</v>
      </c>
      <c r="BP119">
        <f t="shared" si="79"/>
        <v>0.8084790506478351</v>
      </c>
      <c r="BQ119">
        <f t="shared" si="80"/>
        <v>0.83349159583005128</v>
      </c>
      <c r="BR119">
        <f t="shared" si="81"/>
        <v>3.0937524917097243</v>
      </c>
      <c r="BS119">
        <f t="shared" si="82"/>
        <v>7.8375196628525599</v>
      </c>
      <c r="BT119">
        <f t="shared" si="83"/>
        <v>12.106941546777037</v>
      </c>
      <c r="BU119">
        <f t="shared" si="84"/>
        <v>11.300638151415038</v>
      </c>
      <c r="BV119">
        <f t="shared" si="85"/>
        <v>13.56099232404795</v>
      </c>
    </row>
    <row r="120" spans="1:74" hidden="1" x14ac:dyDescent="0.4">
      <c r="A120" s="9">
        <v>22</v>
      </c>
      <c r="B120" s="16">
        <f t="shared" si="23"/>
        <v>4481.8739758958218</v>
      </c>
      <c r="C120" s="16">
        <f t="shared" si="15"/>
        <v>7287.5223092349725</v>
      </c>
      <c r="D120" s="16">
        <f t="shared" si="16"/>
        <v>8970.9113092384687</v>
      </c>
      <c r="E120" s="16">
        <f t="shared" si="17"/>
        <v>5618.4600241251292</v>
      </c>
      <c r="F120" s="16">
        <f t="shared" si="18"/>
        <v>5893.055392920026</v>
      </c>
      <c r="G120" s="16">
        <f t="shared" si="19"/>
        <v>3968.5000255401451</v>
      </c>
      <c r="H120" s="16">
        <f t="shared" si="20"/>
        <v>2036.7813007134441</v>
      </c>
      <c r="I120" s="16">
        <f t="shared" si="21"/>
        <v>2624.1766113529607</v>
      </c>
      <c r="J120" s="16">
        <f t="shared" si="24"/>
        <v>40881.280949020969</v>
      </c>
      <c r="L120">
        <v>22</v>
      </c>
      <c r="M120">
        <f t="shared" si="25"/>
        <v>4481.8739758958218</v>
      </c>
      <c r="N120">
        <f t="shared" si="26"/>
        <v>7287.5223092349725</v>
      </c>
      <c r="O120">
        <f t="shared" si="27"/>
        <v>8970.9113092384687</v>
      </c>
      <c r="P120">
        <f t="shared" si="28"/>
        <v>5618.4600241251292</v>
      </c>
      <c r="Q120">
        <f t="shared" si="29"/>
        <v>5893.055392920026</v>
      </c>
      <c r="R120">
        <f t="shared" si="30"/>
        <v>3968.5000255401451</v>
      </c>
      <c r="S120">
        <f t="shared" si="31"/>
        <v>2036.7813007134441</v>
      </c>
      <c r="T120">
        <f t="shared" si="32"/>
        <v>2624.1766113529607</v>
      </c>
      <c r="V120">
        <f t="shared" si="38"/>
        <v>55.22410751106716</v>
      </c>
      <c r="W120">
        <f t="shared" si="39"/>
        <v>61.789723264167776</v>
      </c>
      <c r="X120">
        <f t="shared" si="40"/>
        <v>95.552039984364072</v>
      </c>
      <c r="Y120">
        <f t="shared" si="41"/>
        <v>197.03882056621731</v>
      </c>
      <c r="Z120">
        <f t="shared" si="42"/>
        <v>399.33268990877019</v>
      </c>
      <c r="AA120">
        <f t="shared" si="43"/>
        <v>391.78208638218661</v>
      </c>
      <c r="AB120">
        <f t="shared" si="44"/>
        <v>361.84003729957311</v>
      </c>
      <c r="AC120">
        <f t="shared" si="45"/>
        <v>609.18527015302379</v>
      </c>
      <c r="AE120">
        <f t="shared" si="46"/>
        <v>39.169458673846371</v>
      </c>
      <c r="AF120">
        <f t="shared" si="47"/>
        <v>43.826330943948534</v>
      </c>
      <c r="AG120">
        <f t="shared" si="48"/>
        <v>67.773330345251949</v>
      </c>
      <c r="AH120">
        <f t="shared" si="49"/>
        <v>139.756064645593</v>
      </c>
      <c r="AI120">
        <f t="shared" si="50"/>
        <v>283.23944015505953</v>
      </c>
      <c r="AJ120">
        <f t="shared" si="51"/>
        <v>269.33054744433753</v>
      </c>
      <c r="AK120">
        <f t="shared" si="52"/>
        <v>240.94476299413094</v>
      </c>
      <c r="AL120">
        <f t="shared" si="53"/>
        <v>370.97796950919547</v>
      </c>
      <c r="AW120">
        <f t="shared" ref="AW120:BD120" si="90">IF(AW119+AN243/B$74-AW119/B$75&lt;0,0,AW119+AN243/B$74-AW119/B$75)</f>
        <v>1.2546794408499566</v>
      </c>
      <c r="AX120">
        <f t="shared" si="90"/>
        <v>1.4038487705722174</v>
      </c>
      <c r="AY120">
        <f t="shared" si="90"/>
        <v>1.447280731826871</v>
      </c>
      <c r="AZ120">
        <f t="shared" si="90"/>
        <v>5.37201381836827</v>
      </c>
      <c r="BA120">
        <f t="shared" si="90"/>
        <v>13.609124855139632</v>
      </c>
      <c r="BB120">
        <f t="shared" si="90"/>
        <v>20.213477019981767</v>
      </c>
      <c r="BC120">
        <f t="shared" si="90"/>
        <v>21.807432105718664</v>
      </c>
      <c r="BD120">
        <f t="shared" si="90"/>
        <v>27.21931381853582</v>
      </c>
      <c r="BF120">
        <f t="shared" si="55"/>
        <v>1.0192804799991855</v>
      </c>
      <c r="BG120">
        <f t="shared" si="72"/>
        <v>1.1404631351461152</v>
      </c>
      <c r="BH120">
        <f t="shared" si="73"/>
        <v>1.1757465301501493</v>
      </c>
      <c r="BI120">
        <f t="shared" si="74"/>
        <v>4.3641336942919429</v>
      </c>
      <c r="BJ120">
        <f t="shared" si="75"/>
        <v>11.05582419149118</v>
      </c>
      <c r="BK120">
        <f t="shared" si="76"/>
        <v>16.559455951845166</v>
      </c>
      <c r="BL120">
        <f t="shared" si="77"/>
        <v>16.947725050300377</v>
      </c>
      <c r="BM120">
        <f t="shared" si="78"/>
        <v>20.906035105119379</v>
      </c>
      <c r="BO120">
        <f t="shared" si="56"/>
        <v>0.82568279375018916</v>
      </c>
      <c r="BP120">
        <f t="shared" si="79"/>
        <v>0.92384854421748208</v>
      </c>
      <c r="BQ120">
        <f t="shared" si="80"/>
        <v>0.95243036515056378</v>
      </c>
      <c r="BR120">
        <f t="shared" si="81"/>
        <v>3.5352291854006501</v>
      </c>
      <c r="BS120">
        <f t="shared" si="82"/>
        <v>8.9559291919812427</v>
      </c>
      <c r="BT120">
        <f t="shared" si="83"/>
        <v>13.630742108236706</v>
      </c>
      <c r="BU120">
        <f t="shared" si="84"/>
        <v>13.044643626434219</v>
      </c>
      <c r="BV120">
        <f t="shared" si="85"/>
        <v>15.828388743167746</v>
      </c>
    </row>
    <row r="121" spans="1:74" hidden="1" x14ac:dyDescent="0.4">
      <c r="A121" s="9">
        <v>23</v>
      </c>
      <c r="B121" s="16">
        <f t="shared" si="23"/>
        <v>5093.9513807274325</v>
      </c>
      <c r="C121" s="16">
        <f t="shared" si="15"/>
        <v>8282.7595173042719</v>
      </c>
      <c r="D121" s="16">
        <f t="shared" si="16"/>
        <v>10196.044399250381</v>
      </c>
      <c r="E121" s="16">
        <f t="shared" si="17"/>
        <v>6385.757910949199</v>
      </c>
      <c r="F121" s="16">
        <f t="shared" si="18"/>
        <v>6697.8540264439544</v>
      </c>
      <c r="G121" s="16">
        <f t="shared" si="19"/>
        <v>4510.4673387154971</v>
      </c>
      <c r="H121" s="16">
        <f t="shared" si="20"/>
        <v>2314.9390131915279</v>
      </c>
      <c r="I121" s="16">
        <f t="shared" si="21"/>
        <v>2982.5533124237863</v>
      </c>
      <c r="J121" s="16">
        <f t="shared" si="24"/>
        <v>46464.326899006053</v>
      </c>
      <c r="L121">
        <v>23</v>
      </c>
      <c r="M121">
        <f t="shared" si="25"/>
        <v>5093.9513807274325</v>
      </c>
      <c r="N121">
        <f t="shared" si="26"/>
        <v>8282.7595173042719</v>
      </c>
      <c r="O121">
        <f t="shared" si="27"/>
        <v>10196.044399250381</v>
      </c>
      <c r="P121">
        <f t="shared" si="28"/>
        <v>6385.757910949199</v>
      </c>
      <c r="Q121">
        <f t="shared" si="29"/>
        <v>6697.8540264439544</v>
      </c>
      <c r="R121">
        <f t="shared" si="30"/>
        <v>4510.4673387154971</v>
      </c>
      <c r="S121">
        <f t="shared" si="31"/>
        <v>2314.9390131915279</v>
      </c>
      <c r="T121">
        <f t="shared" si="32"/>
        <v>2982.5533124237863</v>
      </c>
      <c r="V121">
        <f t="shared" si="38"/>
        <v>62.766121994481594</v>
      </c>
      <c r="W121">
        <f t="shared" si="39"/>
        <v>70.228410800967353</v>
      </c>
      <c r="X121">
        <f t="shared" si="40"/>
        <v>108.60168264880089</v>
      </c>
      <c r="Y121">
        <f t="shared" si="41"/>
        <v>223.94861966450952</v>
      </c>
      <c r="Z121">
        <f t="shared" si="42"/>
        <v>453.86997564741637</v>
      </c>
      <c r="AA121">
        <f t="shared" si="43"/>
        <v>445.28185630574399</v>
      </c>
      <c r="AB121">
        <f t="shared" si="44"/>
        <v>411.2635843630344</v>
      </c>
      <c r="AC121">
        <f t="shared" si="45"/>
        <v>692.44354854094399</v>
      </c>
      <c r="AE121">
        <f t="shared" si="46"/>
        <v>44.521008286253306</v>
      </c>
      <c r="AF121">
        <f t="shared" si="47"/>
        <v>49.814128384021622</v>
      </c>
      <c r="AG121">
        <f t="shared" si="48"/>
        <v>77.032900224955995</v>
      </c>
      <c r="AH121">
        <f t="shared" si="49"/>
        <v>158.85031661913442</v>
      </c>
      <c r="AI121">
        <f t="shared" si="50"/>
        <v>321.93719007296312</v>
      </c>
      <c r="AJ121">
        <f t="shared" si="51"/>
        <v>306.06600912569223</v>
      </c>
      <c r="AK121">
        <f t="shared" si="52"/>
        <v>273.91620144106969</v>
      </c>
      <c r="AL121">
        <f t="shared" si="53"/>
        <v>422.02239107573013</v>
      </c>
      <c r="AW121">
        <f t="shared" ref="AW121:BD121" si="91">IF(AW120+AN244/B$74-AW120/B$75&lt;0,0,AW120+AN244/B$74-AW120/B$75)</f>
        <v>1.4272094465169411</v>
      </c>
      <c r="AX121">
        <f t="shared" si="91"/>
        <v>1.5968909361299284</v>
      </c>
      <c r="AY121">
        <f t="shared" si="91"/>
        <v>1.6462951929984466</v>
      </c>
      <c r="AZ121">
        <f t="shared" si="91"/>
        <v>6.1107153100403853</v>
      </c>
      <c r="BA121">
        <f t="shared" si="91"/>
        <v>15.480505155106412</v>
      </c>
      <c r="BB121">
        <f t="shared" si="91"/>
        <v>22.929687679096588</v>
      </c>
      <c r="BC121">
        <f t="shared" si="91"/>
        <v>24.859710986072258</v>
      </c>
      <c r="BD121">
        <f t="shared" si="91"/>
        <v>31.167838343815291</v>
      </c>
      <c r="BF121">
        <f t="shared" si="55"/>
        <v>1.1605198565096482</v>
      </c>
      <c r="BG121">
        <f t="shared" si="72"/>
        <v>1.2984945164017765</v>
      </c>
      <c r="BH121">
        <f t="shared" si="73"/>
        <v>1.3386670511561825</v>
      </c>
      <c r="BI121">
        <f t="shared" si="74"/>
        <v>4.9688617687377388</v>
      </c>
      <c r="BJ121">
        <f t="shared" si="75"/>
        <v>12.587804589680253</v>
      </c>
      <c r="BK121">
        <f t="shared" si="76"/>
        <v>18.751868592727124</v>
      </c>
      <c r="BL121">
        <f t="shared" si="77"/>
        <v>19.377578578009519</v>
      </c>
      <c r="BM121">
        <f t="shared" si="78"/>
        <v>24.062674461827601</v>
      </c>
      <c r="BO121">
        <f t="shared" si="56"/>
        <v>0.94184140549958695</v>
      </c>
      <c r="BP121">
        <f t="shared" si="79"/>
        <v>1.0538172987746619</v>
      </c>
      <c r="BQ121">
        <f t="shared" si="80"/>
        <v>1.0864200641503152</v>
      </c>
      <c r="BR121">
        <f t="shared" si="81"/>
        <v>4.0325718907354258</v>
      </c>
      <c r="BS121">
        <f t="shared" si="82"/>
        <v>10.215866191687205</v>
      </c>
      <c r="BT121">
        <f t="shared" si="83"/>
        <v>15.387970414401781</v>
      </c>
      <c r="BU121">
        <f t="shared" si="84"/>
        <v>14.996184338367298</v>
      </c>
      <c r="BV121">
        <f t="shared" si="85"/>
        <v>18.367211924143561</v>
      </c>
    </row>
    <row r="122" spans="1:74" hidden="1" x14ac:dyDescent="0.4">
      <c r="A122" s="9">
        <v>24</v>
      </c>
      <c r="B122" s="16">
        <f t="shared" si="23"/>
        <v>5789.6185409872996</v>
      </c>
      <c r="C122" s="16">
        <f t="shared" si="15"/>
        <v>9413.9135786325151</v>
      </c>
      <c r="D122" s="16">
        <f t="shared" si="16"/>
        <v>11588.49060121965</v>
      </c>
      <c r="E122" s="16">
        <f t="shared" si="17"/>
        <v>7257.8435945354886</v>
      </c>
      <c r="F122" s="16">
        <f t="shared" si="18"/>
        <v>7612.5618322624687</v>
      </c>
      <c r="G122" s="16">
        <f t="shared" si="19"/>
        <v>5126.4496617585964</v>
      </c>
      <c r="H122" s="16">
        <f t="shared" si="20"/>
        <v>2631.0839720096769</v>
      </c>
      <c r="I122" s="16">
        <f t="shared" si="21"/>
        <v>3389.8725501039107</v>
      </c>
      <c r="J122" s="16">
        <f t="shared" si="24"/>
        <v>52809.834331509599</v>
      </c>
      <c r="L122">
        <v>24</v>
      </c>
      <c r="M122">
        <f t="shared" si="25"/>
        <v>5789.6185409872996</v>
      </c>
      <c r="N122">
        <f t="shared" si="26"/>
        <v>9413.9135786325151</v>
      </c>
      <c r="O122">
        <f t="shared" si="27"/>
        <v>11588.49060121965</v>
      </c>
      <c r="P122">
        <f t="shared" si="28"/>
        <v>7257.8435945354886</v>
      </c>
      <c r="Q122">
        <f t="shared" si="29"/>
        <v>7612.5618322624687</v>
      </c>
      <c r="R122">
        <f t="shared" si="30"/>
        <v>5126.4496617585964</v>
      </c>
      <c r="S122">
        <f t="shared" si="31"/>
        <v>2631.0839720096769</v>
      </c>
      <c r="T122">
        <f t="shared" si="32"/>
        <v>3389.8725501039107</v>
      </c>
      <c r="V122">
        <f t="shared" si="38"/>
        <v>71.338059824066235</v>
      </c>
      <c r="W122">
        <f t="shared" si="39"/>
        <v>79.819469673608083</v>
      </c>
      <c r="X122">
        <f t="shared" si="40"/>
        <v>123.43336002940519</v>
      </c>
      <c r="Y122">
        <f t="shared" si="41"/>
        <v>254.53317043465665</v>
      </c>
      <c r="Z122">
        <f t="shared" si="42"/>
        <v>515.8547707938618</v>
      </c>
      <c r="AA122">
        <f t="shared" si="43"/>
        <v>506.08940002140309</v>
      </c>
      <c r="AB122">
        <f t="shared" si="44"/>
        <v>467.43458100791293</v>
      </c>
      <c r="AC122">
        <f t="shared" si="45"/>
        <v>787.05857893322332</v>
      </c>
      <c r="AE122">
        <f t="shared" si="46"/>
        <v>50.60271285566273</v>
      </c>
      <c r="AF122">
        <f t="shared" si="47"/>
        <v>56.618889189670206</v>
      </c>
      <c r="AG122">
        <f t="shared" si="48"/>
        <v>87.555827699570955</v>
      </c>
      <c r="AH122">
        <f t="shared" si="49"/>
        <v>180.54975096759279</v>
      </c>
      <c r="AI122">
        <f t="shared" si="50"/>
        <v>365.91478526444752</v>
      </c>
      <c r="AJ122">
        <f t="shared" si="51"/>
        <v>347.83076327970775</v>
      </c>
      <c r="AK122">
        <f t="shared" si="52"/>
        <v>311.37457860160555</v>
      </c>
      <c r="AL122">
        <f t="shared" si="53"/>
        <v>479.96978196113309</v>
      </c>
      <c r="AW122">
        <f t="shared" ref="AW122:BD122" si="92">IF(AW121+AN245/B$74-AW121/B$75&lt;0,0,AW121+AN245/B$74-AW121/B$75)</f>
        <v>1.6229917662119311</v>
      </c>
      <c r="AX122">
        <f t="shared" si="92"/>
        <v>1.815949892429872</v>
      </c>
      <c r="AY122">
        <f t="shared" si="92"/>
        <v>1.8721313466019325</v>
      </c>
      <c r="AZ122">
        <f t="shared" si="92"/>
        <v>6.948973507752779</v>
      </c>
      <c r="BA122">
        <f t="shared" si="92"/>
        <v>17.6040962066606</v>
      </c>
      <c r="BB122">
        <f t="shared" si="92"/>
        <v>26.026816020075458</v>
      </c>
      <c r="BC122">
        <f t="shared" si="92"/>
        <v>28.314553604985178</v>
      </c>
      <c r="BD122">
        <f t="shared" si="92"/>
        <v>35.625690806094596</v>
      </c>
      <c r="BF122">
        <f t="shared" si="55"/>
        <v>1.320533610514024</v>
      </c>
      <c r="BG122">
        <f t="shared" si="72"/>
        <v>1.4775323682386676</v>
      </c>
      <c r="BH122">
        <f t="shared" si="73"/>
        <v>1.5232439362615411</v>
      </c>
      <c r="BI122">
        <f t="shared" si="74"/>
        <v>5.6539738935193267</v>
      </c>
      <c r="BJ122">
        <f t="shared" si="75"/>
        <v>14.323424928935946</v>
      </c>
      <c r="BK122">
        <f t="shared" si="76"/>
        <v>21.258560044548801</v>
      </c>
      <c r="BL122">
        <f t="shared" si="77"/>
        <v>22.118644782040889</v>
      </c>
      <c r="BM122">
        <f t="shared" si="78"/>
        <v>27.615256402821451</v>
      </c>
      <c r="BO122">
        <f t="shared" si="56"/>
        <v>1.0730484761056238</v>
      </c>
      <c r="BP122">
        <f t="shared" si="79"/>
        <v>1.2006236293509307</v>
      </c>
      <c r="BQ122">
        <f t="shared" si="80"/>
        <v>1.2377682563538355</v>
      </c>
      <c r="BR122">
        <f t="shared" si="81"/>
        <v>4.5943458175368139</v>
      </c>
      <c r="BS122">
        <f t="shared" si="82"/>
        <v>11.639029230483036</v>
      </c>
      <c r="BT122">
        <f t="shared" si="83"/>
        <v>17.406309321396986</v>
      </c>
      <c r="BU122">
        <f t="shared" si="84"/>
        <v>17.18688145818841</v>
      </c>
      <c r="BV122">
        <f t="shared" si="85"/>
        <v>21.214943192985579</v>
      </c>
    </row>
    <row r="123" spans="1:74" hidden="1" x14ac:dyDescent="0.4">
      <c r="A123" s="9">
        <v>25</v>
      </c>
      <c r="B123" s="16">
        <f t="shared" si="23"/>
        <v>6580.2910834530167</v>
      </c>
      <c r="C123" s="16">
        <f t="shared" si="15"/>
        <v>10699.546290196377</v>
      </c>
      <c r="D123" s="16">
        <f t="shared" si="16"/>
        <v>13171.099414242397</v>
      </c>
      <c r="E123" s="16">
        <f t="shared" si="17"/>
        <v>8249.0276608230924</v>
      </c>
      <c r="F123" s="16">
        <f t="shared" si="18"/>
        <v>8652.1888087171246</v>
      </c>
      <c r="G123" s="16">
        <f t="shared" si="19"/>
        <v>5826.5550243467796</v>
      </c>
      <c r="H123" s="16">
        <f t="shared" si="20"/>
        <v>2990.4039926400742</v>
      </c>
      <c r="I123" s="16">
        <f t="shared" si="21"/>
        <v>3852.8182742220902</v>
      </c>
      <c r="J123" s="16">
        <f t="shared" si="24"/>
        <v>60021.93054864095</v>
      </c>
      <c r="L123">
        <v>25</v>
      </c>
      <c r="M123">
        <f t="shared" si="25"/>
        <v>6580.2910834530167</v>
      </c>
      <c r="N123">
        <f t="shared" si="26"/>
        <v>10699.546290196377</v>
      </c>
      <c r="O123">
        <f t="shared" si="27"/>
        <v>13171.099414242397</v>
      </c>
      <c r="P123">
        <f t="shared" si="28"/>
        <v>8249.0276608230924</v>
      </c>
      <c r="Q123">
        <f t="shared" si="29"/>
        <v>8652.1888087171246</v>
      </c>
      <c r="R123">
        <f t="shared" si="30"/>
        <v>5826.5550243467796</v>
      </c>
      <c r="S123">
        <f t="shared" si="31"/>
        <v>2990.4039926400742</v>
      </c>
      <c r="T123">
        <f t="shared" si="32"/>
        <v>3852.8182742220902</v>
      </c>
      <c r="V123">
        <f t="shared" si="38"/>
        <v>81.080597901693963</v>
      </c>
      <c r="W123">
        <f t="shared" si="39"/>
        <v>90.720301915878224</v>
      </c>
      <c r="X123">
        <f t="shared" si="40"/>
        <v>140.29047968056682</v>
      </c>
      <c r="Y123">
        <f t="shared" si="41"/>
        <v>289.29440603728762</v>
      </c>
      <c r="Z123">
        <f t="shared" si="42"/>
        <v>586.30432828644825</v>
      </c>
      <c r="AA123">
        <f t="shared" si="43"/>
        <v>575.20228394620631</v>
      </c>
      <c r="AB123">
        <f t="shared" si="44"/>
        <v>531.27510559186226</v>
      </c>
      <c r="AC123">
        <f t="shared" si="45"/>
        <v>894.58423776899258</v>
      </c>
      <c r="AE123">
        <f t="shared" si="46"/>
        <v>57.514495178463903</v>
      </c>
      <c r="AF123">
        <f t="shared" si="47"/>
        <v>64.352416017649489</v>
      </c>
      <c r="AG123">
        <f t="shared" si="48"/>
        <v>99.515005142849034</v>
      </c>
      <c r="AH123">
        <f t="shared" si="49"/>
        <v>205.2108907899474</v>
      </c>
      <c r="AI123">
        <f t="shared" si="50"/>
        <v>415.89478044091896</v>
      </c>
      <c r="AJ123">
        <f t="shared" si="51"/>
        <v>395.30835430221634</v>
      </c>
      <c r="AK123">
        <f t="shared" si="52"/>
        <v>353.93639743968936</v>
      </c>
      <c r="AL123">
        <f t="shared" si="53"/>
        <v>545.77452416943811</v>
      </c>
      <c r="AW123">
        <f t="shared" ref="AW123:BD123" si="93">IF(AW122+AN246/B$74-AW122/B$75&lt;0,0,AW122+AN246/B$74-AW122/B$75)</f>
        <v>1.8452799014021344</v>
      </c>
      <c r="AX123">
        <f t="shared" si="93"/>
        <v>2.0646659510019005</v>
      </c>
      <c r="AY123">
        <f t="shared" si="93"/>
        <v>2.1285421273162237</v>
      </c>
      <c r="AZ123">
        <f t="shared" si="93"/>
        <v>7.9007185471806549</v>
      </c>
      <c r="BA123">
        <f t="shared" si="93"/>
        <v>20.015187746958979</v>
      </c>
      <c r="BB123">
        <f t="shared" si="93"/>
        <v>29.554769290952571</v>
      </c>
      <c r="BC123">
        <f t="shared" si="93"/>
        <v>32.229442868623138</v>
      </c>
      <c r="BD123">
        <f t="shared" si="93"/>
        <v>40.665430720469239</v>
      </c>
      <c r="BF123">
        <f t="shared" si="55"/>
        <v>1.5020085039327684</v>
      </c>
      <c r="BG123">
        <f t="shared" si="72"/>
        <v>1.6805828827533902</v>
      </c>
      <c r="BH123">
        <f t="shared" si="73"/>
        <v>1.7325763824657758</v>
      </c>
      <c r="BI123">
        <f t="shared" si="74"/>
        <v>6.4309736620593991</v>
      </c>
      <c r="BJ123">
        <f t="shared" si="75"/>
        <v>16.291827695570738</v>
      </c>
      <c r="BK123">
        <f t="shared" si="76"/>
        <v>24.119513629864791</v>
      </c>
      <c r="BL123">
        <f t="shared" si="77"/>
        <v>25.216599193513034</v>
      </c>
      <c r="BM123">
        <f t="shared" si="78"/>
        <v>31.620473604458024</v>
      </c>
      <c r="BO123">
        <f t="shared" si="56"/>
        <v>1.2215395567506637</v>
      </c>
      <c r="BP123">
        <f t="shared" si="79"/>
        <v>1.3667688726835729</v>
      </c>
      <c r="BQ123">
        <f t="shared" si="80"/>
        <v>1.4090536642984588</v>
      </c>
      <c r="BR123">
        <f t="shared" si="81"/>
        <v>5.2301226631263216</v>
      </c>
      <c r="BS123">
        <f t="shared" si="82"/>
        <v>13.249666649554783</v>
      </c>
      <c r="BT123">
        <f t="shared" si="83"/>
        <v>19.717659755288075</v>
      </c>
      <c r="BU123">
        <f t="shared" si="84"/>
        <v>19.652763120114649</v>
      </c>
      <c r="BV123">
        <f t="shared" si="85"/>
        <v>24.415099797903519</v>
      </c>
    </row>
    <row r="124" spans="1:74" hidden="1" x14ac:dyDescent="0.4">
      <c r="A124" s="9">
        <v>26</v>
      </c>
      <c r="B124" s="16">
        <f t="shared" si="23"/>
        <v>7478.9436361704265</v>
      </c>
      <c r="C124" s="16">
        <f t="shared" si="15"/>
        <v>12160.754383373538</v>
      </c>
      <c r="D124" s="16">
        <f t="shared" si="16"/>
        <v>14969.840831695412</v>
      </c>
      <c r="E124" s="16">
        <f t="shared" si="17"/>
        <v>9375.5750537607928</v>
      </c>
      <c r="F124" s="16">
        <f t="shared" si="18"/>
        <v>9833.7948290189725</v>
      </c>
      <c r="G124" s="16">
        <f t="shared" si="19"/>
        <v>6622.2718824268723</v>
      </c>
      <c r="H124" s="16">
        <f t="shared" si="20"/>
        <v>3398.7953764802182</v>
      </c>
      <c r="I124" s="16">
        <f t="shared" si="21"/>
        <v>4378.9872435542338</v>
      </c>
      <c r="J124" s="16">
        <f t="shared" si="24"/>
        <v>68218.963236480457</v>
      </c>
      <c r="L124">
        <v>26</v>
      </c>
      <c r="M124">
        <f t="shared" si="25"/>
        <v>7478.9436361704265</v>
      </c>
      <c r="N124">
        <f t="shared" si="26"/>
        <v>12160.754383373538</v>
      </c>
      <c r="O124">
        <f t="shared" si="27"/>
        <v>14969.840831695412</v>
      </c>
      <c r="P124">
        <f t="shared" si="28"/>
        <v>9375.5750537607928</v>
      </c>
      <c r="Q124">
        <f t="shared" si="29"/>
        <v>9833.7948290189725</v>
      </c>
      <c r="R124">
        <f t="shared" si="30"/>
        <v>6622.2718824268723</v>
      </c>
      <c r="S124">
        <f t="shared" si="31"/>
        <v>3398.7953764802182</v>
      </c>
      <c r="T124">
        <f t="shared" si="32"/>
        <v>4378.9872435542338</v>
      </c>
      <c r="V124">
        <f t="shared" si="38"/>
        <v>92.153617307655622</v>
      </c>
      <c r="W124">
        <f t="shared" si="39"/>
        <v>103.10979693227142</v>
      </c>
      <c r="X124">
        <f t="shared" si="40"/>
        <v>159.4496773699826</v>
      </c>
      <c r="Y124">
        <f t="shared" si="41"/>
        <v>328.80277986515392</v>
      </c>
      <c r="Z124">
        <f t="shared" si="42"/>
        <v>666.37476897050135</v>
      </c>
      <c r="AA124">
        <f t="shared" si="43"/>
        <v>653.7544403886011</v>
      </c>
      <c r="AB124">
        <f t="shared" si="44"/>
        <v>603.83299928648319</v>
      </c>
      <c r="AC124">
        <f t="shared" si="45"/>
        <v>1016.7859854307928</v>
      </c>
      <c r="AE124">
        <f t="shared" si="46"/>
        <v>65.369862752873914</v>
      </c>
      <c r="AF124">
        <f t="shared" si="47"/>
        <v>73.141711317059062</v>
      </c>
      <c r="AG124">
        <f t="shared" si="48"/>
        <v>113.10682998875495</v>
      </c>
      <c r="AH124">
        <f t="shared" si="49"/>
        <v>233.23872920572751</v>
      </c>
      <c r="AI124">
        <f t="shared" si="50"/>
        <v>472.69796305609538</v>
      </c>
      <c r="AJ124">
        <f t="shared" si="51"/>
        <v>449.27653319541332</v>
      </c>
      <c r="AK124">
        <f t="shared" si="52"/>
        <v>402.30149966300922</v>
      </c>
      <c r="AL124">
        <f t="shared" si="53"/>
        <v>620.519462797914</v>
      </c>
      <c r="AW124">
        <f t="shared" ref="AW124:BD124" si="94">IF(AW123+AN247/B$74-AW123/B$75&lt;0,0,AW123+AN247/B$74-AW123/B$75)</f>
        <v>2.0977531222353472</v>
      </c>
      <c r="AX124">
        <f t="shared" si="94"/>
        <v>2.3471558118615081</v>
      </c>
      <c r="AY124">
        <f t="shared" si="94"/>
        <v>2.4197715967069451</v>
      </c>
      <c r="AZ124">
        <f t="shared" si="94"/>
        <v>8.9817035278265287</v>
      </c>
      <c r="BA124">
        <f t="shared" si="94"/>
        <v>22.753687696054207</v>
      </c>
      <c r="BB124">
        <f t="shared" si="94"/>
        <v>33.570676053139678</v>
      </c>
      <c r="BC124">
        <f t="shared" si="94"/>
        <v>36.66934457639514</v>
      </c>
      <c r="BD124">
        <f t="shared" si="94"/>
        <v>46.36944198959543</v>
      </c>
      <c r="BF124">
        <f t="shared" si="55"/>
        <v>1.7079713424143883</v>
      </c>
      <c r="BG124">
        <f t="shared" si="72"/>
        <v>1.9110327237024964</v>
      </c>
      <c r="BH124">
        <f t="shared" si="73"/>
        <v>1.9701558293760448</v>
      </c>
      <c r="BI124">
        <f t="shared" si="74"/>
        <v>7.3128205931321517</v>
      </c>
      <c r="BJ124">
        <f t="shared" si="75"/>
        <v>18.525843726403686</v>
      </c>
      <c r="BK124">
        <f t="shared" si="76"/>
        <v>27.380667026517454</v>
      </c>
      <c r="BL124">
        <f t="shared" si="77"/>
        <v>28.723021031068086</v>
      </c>
      <c r="BM124">
        <f t="shared" si="78"/>
        <v>36.142952162463629</v>
      </c>
      <c r="BO124">
        <f t="shared" si="56"/>
        <v>1.3898209250599263</v>
      </c>
      <c r="BP124">
        <f t="shared" si="79"/>
        <v>1.5550572787254631</v>
      </c>
      <c r="BQ124">
        <f t="shared" si="80"/>
        <v>1.6031672951988489</v>
      </c>
      <c r="BR124">
        <f t="shared" si="81"/>
        <v>5.9506332624861686</v>
      </c>
      <c r="BS124">
        <f t="shared" si="82"/>
        <v>15.074963277164354</v>
      </c>
      <c r="BT124">
        <f t="shared" si="83"/>
        <v>22.358772080034107</v>
      </c>
      <c r="BU124">
        <f t="shared" si="84"/>
        <v>22.434681156813841</v>
      </c>
      <c r="BV124">
        <f t="shared" si="85"/>
        <v>28.017786701180768</v>
      </c>
    </row>
    <row r="125" spans="1:74" hidden="1" x14ac:dyDescent="0.4">
      <c r="A125" s="9">
        <v>27</v>
      </c>
      <c r="B125" s="16">
        <f t="shared" si="23"/>
        <v>8500.3227370395234</v>
      </c>
      <c r="C125" s="16">
        <f t="shared" si="15"/>
        <v>13821.515713076513</v>
      </c>
      <c r="D125" s="16">
        <f t="shared" si="16"/>
        <v>17014.231498698715</v>
      </c>
      <c r="E125" s="16">
        <f t="shared" si="17"/>
        <v>10655.971976693656</v>
      </c>
      <c r="F125" s="16">
        <f t="shared" si="18"/>
        <v>11176.769587114301</v>
      </c>
      <c r="G125" s="16">
        <f t="shared" si="19"/>
        <v>7526.657639296579</v>
      </c>
      <c r="H125" s="16">
        <f t="shared" si="20"/>
        <v>3862.9596668591953</v>
      </c>
      <c r="I125" s="16">
        <f t="shared" si="21"/>
        <v>4977.0136856720483</v>
      </c>
      <c r="J125" s="16">
        <f t="shared" si="24"/>
        <v>77535.442504450533</v>
      </c>
      <c r="L125">
        <v>27</v>
      </c>
      <c r="M125">
        <f t="shared" si="25"/>
        <v>8500.3227370395234</v>
      </c>
      <c r="N125">
        <f t="shared" si="26"/>
        <v>13821.515713076513</v>
      </c>
      <c r="O125">
        <f t="shared" si="27"/>
        <v>17014.231498698715</v>
      </c>
      <c r="P125">
        <f t="shared" si="28"/>
        <v>10655.971976693656</v>
      </c>
      <c r="Q125">
        <f t="shared" si="29"/>
        <v>11176.769587114301</v>
      </c>
      <c r="R125">
        <f t="shared" si="30"/>
        <v>7526.657639296579</v>
      </c>
      <c r="S125">
        <f t="shared" si="31"/>
        <v>3862.9596668591953</v>
      </c>
      <c r="T125">
        <f t="shared" si="32"/>
        <v>4977.0136856720483</v>
      </c>
      <c r="V125">
        <f t="shared" si="38"/>
        <v>104.73882852519718</v>
      </c>
      <c r="W125">
        <f t="shared" si="39"/>
        <v>117.19126883649642</v>
      </c>
      <c r="X125">
        <f t="shared" si="40"/>
        <v>181.2253593985098</v>
      </c>
      <c r="Y125">
        <f t="shared" si="41"/>
        <v>373.70663230648421</v>
      </c>
      <c r="Z125">
        <f t="shared" si="42"/>
        <v>757.38006493773332</v>
      </c>
      <c r="AA125">
        <f t="shared" si="43"/>
        <v>743.03475138602892</v>
      </c>
      <c r="AB125">
        <f t="shared" si="44"/>
        <v>686.29908560089564</v>
      </c>
      <c r="AC125">
        <f t="shared" si="45"/>
        <v>1155.6698955681741</v>
      </c>
      <c r="AE125">
        <f t="shared" si="46"/>
        <v>74.29778093780115</v>
      </c>
      <c r="AF125">
        <f t="shared" si="47"/>
        <v>83.131073188796506</v>
      </c>
      <c r="AG125">
        <f t="shared" si="48"/>
        <v>128.55444578249751</v>
      </c>
      <c r="AH125">
        <f t="shared" si="49"/>
        <v>265.09341275886965</v>
      </c>
      <c r="AI125">
        <f t="shared" si="50"/>
        <v>537.25689836089737</v>
      </c>
      <c r="AJ125">
        <f t="shared" si="51"/>
        <v>510.61990535336963</v>
      </c>
      <c r="AK125">
        <f t="shared" si="52"/>
        <v>457.26463592395669</v>
      </c>
      <c r="AL125">
        <f t="shared" si="53"/>
        <v>705.43371764781659</v>
      </c>
      <c r="AW125">
        <f t="shared" ref="AW125:BD125" si="95">IF(AW124+AN248/B$74-AW124/B$75&lt;0,0,AW124+AN248/B$74-AW124/B$75)</f>
        <v>2.3845786364378445</v>
      </c>
      <c r="AX125">
        <f t="shared" si="95"/>
        <v>2.6680821236923187</v>
      </c>
      <c r="AY125">
        <f t="shared" si="95"/>
        <v>2.7506266554464087</v>
      </c>
      <c r="AZ125">
        <f t="shared" si="95"/>
        <v>10.209770694299422</v>
      </c>
      <c r="BA125">
        <f t="shared" si="95"/>
        <v>25.864796483950748</v>
      </c>
      <c r="BB125">
        <f t="shared" si="95"/>
        <v>38.139808760240115</v>
      </c>
      <c r="BC125">
        <f t="shared" si="95"/>
        <v>41.707760396707158</v>
      </c>
      <c r="BD125">
        <f t="shared" si="95"/>
        <v>52.831209926842149</v>
      </c>
      <c r="BF125">
        <f t="shared" si="55"/>
        <v>1.9418404103069637</v>
      </c>
      <c r="BG125">
        <f t="shared" si="72"/>
        <v>2.1727065765979034</v>
      </c>
      <c r="BH125">
        <f t="shared" si="73"/>
        <v>2.2399252897745852</v>
      </c>
      <c r="BI125">
        <f t="shared" si="74"/>
        <v>8.3141503539487758</v>
      </c>
      <c r="BJ125">
        <f t="shared" si="75"/>
        <v>21.062550108193996</v>
      </c>
      <c r="BK125">
        <f t="shared" si="76"/>
        <v>31.09467244249079</v>
      </c>
      <c r="BL125">
        <f t="shared" si="77"/>
        <v>32.69618280373161</v>
      </c>
      <c r="BM125">
        <f t="shared" si="78"/>
        <v>41.25619707602953</v>
      </c>
      <c r="BO125">
        <f t="shared" si="56"/>
        <v>1.5807111754726033</v>
      </c>
      <c r="BP125">
        <f t="shared" si="79"/>
        <v>1.7686425457116828</v>
      </c>
      <c r="BQ125">
        <f t="shared" si="80"/>
        <v>1.8233604157051662</v>
      </c>
      <c r="BR125">
        <f t="shared" si="81"/>
        <v>6.7679456608737585</v>
      </c>
      <c r="BS125">
        <f t="shared" si="82"/>
        <v>17.145491546707952</v>
      </c>
      <c r="BT125">
        <f t="shared" si="83"/>
        <v>25.371909047924113</v>
      </c>
      <c r="BU125">
        <f t="shared" si="84"/>
        <v>25.578851093940969</v>
      </c>
      <c r="BV125">
        <f t="shared" si="85"/>
        <v>32.080369431822199</v>
      </c>
    </row>
    <row r="126" spans="1:74" hidden="1" x14ac:dyDescent="0.4">
      <c r="A126" s="9">
        <v>28</v>
      </c>
      <c r="B126" s="16">
        <f t="shared" si="23"/>
        <v>9661.1888187499881</v>
      </c>
      <c r="C126" s="16">
        <f t="shared" si="15"/>
        <v>15709.082724999973</v>
      </c>
      <c r="D126" s="16">
        <f t="shared" si="16"/>
        <v>19337.819068749974</v>
      </c>
      <c r="E126" s="16">
        <f t="shared" si="17"/>
        <v>12111.22924374998</v>
      </c>
      <c r="F126" s="16">
        <f t="shared" si="18"/>
        <v>12703.150774999982</v>
      </c>
      <c r="G126" s="16">
        <f t="shared" si="19"/>
        <v>8554.552912499983</v>
      </c>
      <c r="H126" s="16">
        <f t="shared" si="20"/>
        <v>4390.513618749992</v>
      </c>
      <c r="I126" s="16">
        <f t="shared" si="21"/>
        <v>5656.7109812499921</v>
      </c>
      <c r="J126" s="16">
        <f t="shared" si="24"/>
        <v>88124.248143749865</v>
      </c>
      <c r="L126">
        <v>28</v>
      </c>
      <c r="M126">
        <f t="shared" si="25"/>
        <v>9661.1888187499881</v>
      </c>
      <c r="N126">
        <f t="shared" si="26"/>
        <v>15709.082724999973</v>
      </c>
      <c r="O126">
        <f t="shared" si="27"/>
        <v>19337.819068749974</v>
      </c>
      <c r="P126">
        <f t="shared" si="28"/>
        <v>12111.22924374998</v>
      </c>
      <c r="Q126">
        <f t="shared" si="29"/>
        <v>12703.150774999982</v>
      </c>
      <c r="R126">
        <f t="shared" si="30"/>
        <v>8554.552912499983</v>
      </c>
      <c r="S126">
        <f t="shared" si="31"/>
        <v>4390.513618749992</v>
      </c>
      <c r="T126">
        <f t="shared" si="32"/>
        <v>5656.7109812499921</v>
      </c>
      <c r="V126">
        <f t="shared" si="38"/>
        <v>119.04275433092363</v>
      </c>
      <c r="W126">
        <f t="shared" si="39"/>
        <v>133.1957939788883</v>
      </c>
      <c r="X126">
        <f t="shared" si="40"/>
        <v>205.97486377480493</v>
      </c>
      <c r="Y126">
        <f t="shared" si="41"/>
        <v>424.74283365500207</v>
      </c>
      <c r="Z126">
        <f t="shared" si="42"/>
        <v>860.81360919395331</v>
      </c>
      <c r="AA126">
        <f t="shared" si="43"/>
        <v>844.5081822719344</v>
      </c>
      <c r="AB126">
        <f t="shared" si="44"/>
        <v>780.02672941008075</v>
      </c>
      <c r="AC126">
        <f t="shared" si="45"/>
        <v>1313.5156201896009</v>
      </c>
      <c r="AE126">
        <f t="shared" si="46"/>
        <v>84.444796800266488</v>
      </c>
      <c r="AF126">
        <f t="shared" si="47"/>
        <v>94.484471738029796</v>
      </c>
      <c r="AG126">
        <f t="shared" si="48"/>
        <v>146.11141698783493</v>
      </c>
      <c r="AH126">
        <f t="shared" si="49"/>
        <v>301.29781927474119</v>
      </c>
      <c r="AI126">
        <f t="shared" si="50"/>
        <v>610.63128721984265</v>
      </c>
      <c r="AJ126">
        <f t="shared" si="51"/>
        <v>580.3443591631675</v>
      </c>
      <c r="AK126">
        <f t="shared" si="52"/>
        <v>519.72857674494003</v>
      </c>
      <c r="AL126">
        <f t="shared" si="53"/>
        <v>801.91289863075031</v>
      </c>
      <c r="AW126">
        <f t="shared" ref="AW126:BD126" si="96">IF(AW125+AN249/B$74-AW125/B$75&lt;0,0,AW125+AN249/B$74-AW125/B$75)</f>
        <v>2.7104815213028743</v>
      </c>
      <c r="AX126">
        <f t="shared" si="96"/>
        <v>3.032731730076061</v>
      </c>
      <c r="AY126">
        <f t="shared" si="96"/>
        <v>3.1265577103080577</v>
      </c>
      <c r="AZ126">
        <f t="shared" si="96"/>
        <v>11.605150855908676</v>
      </c>
      <c r="BA126">
        <f t="shared" si="96"/>
        <v>29.399765581534595</v>
      </c>
      <c r="BB126">
        <f t="shared" si="96"/>
        <v>43.336637138074948</v>
      </c>
      <c r="BC126">
        <f t="shared" si="96"/>
        <v>47.427930384951182</v>
      </c>
      <c r="BD126">
        <f t="shared" si="96"/>
        <v>60.156796406114751</v>
      </c>
      <c r="BF126">
        <f t="shared" si="55"/>
        <v>2.2074833459854921</v>
      </c>
      <c r="BG126">
        <f t="shared" si="72"/>
        <v>2.4699319048545525</v>
      </c>
      <c r="BH126">
        <f t="shared" si="73"/>
        <v>2.5463461091776791</v>
      </c>
      <c r="BI126">
        <f t="shared" si="74"/>
        <v>9.4515225581591658</v>
      </c>
      <c r="BJ126">
        <f t="shared" si="75"/>
        <v>23.943897933648046</v>
      </c>
      <c r="BK126">
        <f t="shared" si="76"/>
        <v>35.321754233140382</v>
      </c>
      <c r="BL126">
        <f t="shared" si="77"/>
        <v>37.20197160021938</v>
      </c>
      <c r="BM126">
        <f t="shared" si="78"/>
        <v>47.043703501435829</v>
      </c>
      <c r="BO126">
        <f t="shared" si="56"/>
        <v>1.7973887163732198</v>
      </c>
      <c r="BP126">
        <f t="shared" si="79"/>
        <v>2.0110809642434151</v>
      </c>
      <c r="BQ126">
        <f t="shared" si="80"/>
        <v>2.0732993401468178</v>
      </c>
      <c r="BR126">
        <f t="shared" si="81"/>
        <v>7.6956684767187697</v>
      </c>
      <c r="BS126">
        <f t="shared" si="82"/>
        <v>19.495726683599578</v>
      </c>
      <c r="BT126">
        <f t="shared" si="83"/>
        <v>28.805567084664116</v>
      </c>
      <c r="BU126">
        <f t="shared" si="84"/>
        <v>29.137516948836286</v>
      </c>
      <c r="BV126">
        <f t="shared" si="85"/>
        <v>36.668283253925864</v>
      </c>
    </row>
    <row r="127" spans="1:74" hidden="1" x14ac:dyDescent="0.4">
      <c r="A127" s="9">
        <v>29</v>
      </c>
      <c r="B127" s="16">
        <f t="shared" si="23"/>
        <v>10980.591240944761</v>
      </c>
      <c r="C127" s="16">
        <f t="shared" si="15"/>
        <v>17854.429657625675</v>
      </c>
      <c r="D127" s="16">
        <f t="shared" si="16"/>
        <v>21978.732707634237</v>
      </c>
      <c r="E127" s="16">
        <f t="shared" si="17"/>
        <v>13765.227059106559</v>
      </c>
      <c r="F127" s="16">
        <f t="shared" si="18"/>
        <v>14437.985712654057</v>
      </c>
      <c r="G127" s="16">
        <f t="shared" si="19"/>
        <v>9722.8250625733508</v>
      </c>
      <c r="H127" s="16">
        <f t="shared" si="20"/>
        <v>4990.1141867479355</v>
      </c>
      <c r="I127" s="16">
        <f t="shared" si="21"/>
        <v>6429.2326978147521</v>
      </c>
      <c r="J127" s="16">
        <f t="shared" si="24"/>
        <v>100159.13832510132</v>
      </c>
      <c r="L127">
        <v>29</v>
      </c>
      <c r="M127">
        <f t="shared" si="25"/>
        <v>10980.591240944761</v>
      </c>
      <c r="N127">
        <f t="shared" si="26"/>
        <v>17854.429657625675</v>
      </c>
      <c r="O127">
        <f t="shared" si="27"/>
        <v>21978.732707634237</v>
      </c>
      <c r="P127">
        <f t="shared" si="28"/>
        <v>13765.227059106559</v>
      </c>
      <c r="Q127">
        <f t="shared" si="29"/>
        <v>14437.985712654057</v>
      </c>
      <c r="R127">
        <f t="shared" si="30"/>
        <v>9722.8250625733508</v>
      </c>
      <c r="S127">
        <f t="shared" si="31"/>
        <v>4990.1141867479355</v>
      </c>
      <c r="T127">
        <f t="shared" si="32"/>
        <v>6429.2326978147521</v>
      </c>
      <c r="V127">
        <f t="shared" si="38"/>
        <v>135.30011948117817</v>
      </c>
      <c r="W127">
        <f t="shared" si="39"/>
        <v>151.38600363392783</v>
      </c>
      <c r="X127">
        <f t="shared" si="40"/>
        <v>234.1043252525883</v>
      </c>
      <c r="Y127">
        <f t="shared" si="41"/>
        <v>482.74887846212766</v>
      </c>
      <c r="Z127">
        <f t="shared" si="42"/>
        <v>978.37272692128295</v>
      </c>
      <c r="AA127">
        <f t="shared" si="43"/>
        <v>959.83980964634964</v>
      </c>
      <c r="AB127">
        <f t="shared" si="44"/>
        <v>886.55405829300594</v>
      </c>
      <c r="AC127">
        <f t="shared" si="45"/>
        <v>1492.9138341673029</v>
      </c>
      <c r="AE127">
        <f t="shared" si="46"/>
        <v>95.97744931048554</v>
      </c>
      <c r="AF127">
        <f t="shared" si="47"/>
        <v>107.38824581831597</v>
      </c>
      <c r="AG127">
        <f t="shared" si="48"/>
        <v>166.06589925015825</v>
      </c>
      <c r="AH127">
        <f t="shared" si="49"/>
        <v>342.44615740149482</v>
      </c>
      <c r="AI127">
        <f t="shared" si="50"/>
        <v>694.02539454454632</v>
      </c>
      <c r="AJ127">
        <f t="shared" si="51"/>
        <v>659.59350609579758</v>
      </c>
      <c r="AK127">
        <f t="shared" si="52"/>
        <v>590.71898201725116</v>
      </c>
      <c r="AL127">
        <f t="shared" si="53"/>
        <v>911.54205325050407</v>
      </c>
      <c r="AW127">
        <f t="shared" ref="AW127:BD127" si="97">IF(AW126+AN250/B$74-AW126/B$75&lt;0,0,AW126+AN250/B$74-AW126/B$75)</f>
        <v>3.0808235523152092</v>
      </c>
      <c r="AX127">
        <f t="shared" si="97"/>
        <v>3.4471038700831409</v>
      </c>
      <c r="AY127">
        <f t="shared" si="97"/>
        <v>3.5537496034873115</v>
      </c>
      <c r="AZ127">
        <f t="shared" si="97"/>
        <v>13.190800897941003</v>
      </c>
      <c r="BA127">
        <f t="shared" si="97"/>
        <v>33.41675253059833</v>
      </c>
      <c r="BB127">
        <f t="shared" si="97"/>
        <v>49.246032127496093</v>
      </c>
      <c r="BC127">
        <f t="shared" si="97"/>
        <v>53.924201290670503</v>
      </c>
      <c r="BD127">
        <f t="shared" si="97"/>
        <v>68.466534684754421</v>
      </c>
      <c r="BF127">
        <f t="shared" si="55"/>
        <v>2.5092822511759216</v>
      </c>
      <c r="BG127">
        <f t="shared" si="72"/>
        <v>2.8076117999874581</v>
      </c>
      <c r="BH127">
        <f t="shared" si="73"/>
        <v>2.8944730698559065</v>
      </c>
      <c r="BI127">
        <f t="shared" si="74"/>
        <v>10.743699536808871</v>
      </c>
      <c r="BJ127">
        <f t="shared" si="75"/>
        <v>27.217418522379973</v>
      </c>
      <c r="BK127">
        <f t="shared" si="76"/>
        <v>40.130683976101118</v>
      </c>
      <c r="BL127">
        <f t="shared" si="77"/>
        <v>42.314950992585281</v>
      </c>
      <c r="BM127">
        <f t="shared" si="78"/>
        <v>53.60024995377529</v>
      </c>
      <c r="BO127">
        <f t="shared" si="56"/>
        <v>2.0434454941405833</v>
      </c>
      <c r="BP127">
        <f t="shared" si="79"/>
        <v>2.286391528610098</v>
      </c>
      <c r="BQ127">
        <f t="shared" si="80"/>
        <v>2.3571274015653345</v>
      </c>
      <c r="BR127">
        <f t="shared" si="81"/>
        <v>8.7491809255830084</v>
      </c>
      <c r="BS127">
        <f t="shared" si="82"/>
        <v>22.164629433628654</v>
      </c>
      <c r="BT127">
        <f t="shared" si="83"/>
        <v>32.715279373749873</v>
      </c>
      <c r="BU127">
        <f t="shared" si="84"/>
        <v>33.169744274527829</v>
      </c>
      <c r="BV127">
        <f t="shared" si="85"/>
        <v>41.855993377680846</v>
      </c>
    </row>
    <row r="128" spans="1:74" hidden="1" x14ac:dyDescent="0.4">
      <c r="A128" s="9">
        <v>30</v>
      </c>
      <c r="B128" s="16">
        <f t="shared" si="23"/>
        <v>12480.180882782206</v>
      </c>
      <c r="C128" s="16">
        <f t="shared" si="15"/>
        <v>20292.760817395454</v>
      </c>
      <c r="D128" s="16">
        <f t="shared" si="16"/>
        <v>24980.30877816342</v>
      </c>
      <c r="E128" s="16">
        <f t="shared" si="17"/>
        <v>15645.106881825528</v>
      </c>
      <c r="F128" s="16">
        <f t="shared" si="18"/>
        <v>16409.742364787682</v>
      </c>
      <c r="G128" s="16">
        <f t="shared" si="19"/>
        <v>11050.644979852963</v>
      </c>
      <c r="H128" s="16">
        <f t="shared" si="20"/>
        <v>5671.6005823192409</v>
      </c>
      <c r="I128" s="16">
        <f t="shared" si="21"/>
        <v>7307.2556154382746</v>
      </c>
      <c r="J128" s="16">
        <f t="shared" si="24"/>
        <v>113837.60090256478</v>
      </c>
      <c r="L128">
        <v>30</v>
      </c>
      <c r="M128">
        <f t="shared" si="25"/>
        <v>12480.180882782206</v>
      </c>
      <c r="N128">
        <f t="shared" si="26"/>
        <v>20292.760817395454</v>
      </c>
      <c r="O128">
        <f t="shared" si="27"/>
        <v>24980.30877816342</v>
      </c>
      <c r="P128">
        <f t="shared" si="28"/>
        <v>15645.106881825528</v>
      </c>
      <c r="Q128">
        <f t="shared" si="29"/>
        <v>16409.742364787682</v>
      </c>
      <c r="R128">
        <f t="shared" si="30"/>
        <v>11050.644979852963</v>
      </c>
      <c r="S128">
        <f t="shared" si="31"/>
        <v>5671.6005823192409</v>
      </c>
      <c r="T128">
        <f t="shared" si="32"/>
        <v>7307.2556154382746</v>
      </c>
      <c r="V128">
        <f t="shared" si="38"/>
        <v>153.77770293918894</v>
      </c>
      <c r="W128">
        <f t="shared" si="39"/>
        <v>172.06039422018117</v>
      </c>
      <c r="X128">
        <f t="shared" si="40"/>
        <v>266.07534068349304</v>
      </c>
      <c r="Y128">
        <f t="shared" si="41"/>
        <v>548.67663022797831</v>
      </c>
      <c r="Z128">
        <f t="shared" si="42"/>
        <v>1111.9865314327003</v>
      </c>
      <c r="AA128">
        <f t="shared" si="43"/>
        <v>1090.9221365560675</v>
      </c>
      <c r="AB128">
        <f t="shared" si="44"/>
        <v>1007.6292121687443</v>
      </c>
      <c r="AC128">
        <f t="shared" si="45"/>
        <v>1696.8087757264796</v>
      </c>
      <c r="AE128">
        <f t="shared" si="46"/>
        <v>109.08500603404977</v>
      </c>
      <c r="AF128">
        <f t="shared" si="47"/>
        <v>122.05416509018659</v>
      </c>
      <c r="AG128">
        <f t="shared" si="48"/>
        <v>188.7453745843016</v>
      </c>
      <c r="AH128">
        <f t="shared" si="49"/>
        <v>389.21373108837247</v>
      </c>
      <c r="AI128">
        <f t="shared" si="50"/>
        <v>788.80783867012531</v>
      </c>
      <c r="AJ128">
        <f t="shared" si="51"/>
        <v>749.66739716096322</v>
      </c>
      <c r="AK128">
        <f t="shared" si="52"/>
        <v>671.40127554700257</v>
      </c>
      <c r="AL128">
        <f t="shared" si="53"/>
        <v>1036.1217205898181</v>
      </c>
      <c r="AW128">
        <f t="shared" ref="AW128:BD128" si="98">IF(AW127+AN251/B$74-AW127/B$75&lt;0,0,AW127+AN251/B$74-AW127/B$75)</f>
        <v>3.5016922367917513</v>
      </c>
      <c r="AX128">
        <f t="shared" si="98"/>
        <v>3.9180097971576204</v>
      </c>
      <c r="AY128">
        <f t="shared" si="98"/>
        <v>4.0392243134734649</v>
      </c>
      <c r="AZ128">
        <f t="shared" si="98"/>
        <v>14.992784986557972</v>
      </c>
      <c r="BA128">
        <f t="shared" si="98"/>
        <v>37.981786664559692</v>
      </c>
      <c r="BB128">
        <f t="shared" si="98"/>
        <v>55.964641561500727</v>
      </c>
      <c r="BC128">
        <f t="shared" si="98"/>
        <v>61.303580626050774</v>
      </c>
      <c r="BD128">
        <f t="shared" si="98"/>
        <v>77.896969299840578</v>
      </c>
      <c r="BF128">
        <f t="shared" si="55"/>
        <v>2.8522070318594945</v>
      </c>
      <c r="BG128">
        <f t="shared" si="72"/>
        <v>3.1913070420448677</v>
      </c>
      <c r="BH128">
        <f t="shared" si="73"/>
        <v>3.2900389900347493</v>
      </c>
      <c r="BI128">
        <f t="shared" si="74"/>
        <v>12.21196035348815</v>
      </c>
      <c r="BJ128">
        <f t="shared" si="75"/>
        <v>30.937018927310987</v>
      </c>
      <c r="BK128">
        <f t="shared" si="76"/>
        <v>45.599892866938099</v>
      </c>
      <c r="BL128">
        <f t="shared" si="77"/>
        <v>48.119576141627896</v>
      </c>
      <c r="BM128">
        <f t="shared" si="78"/>
        <v>61.033392319264863</v>
      </c>
      <c r="BO128">
        <f t="shared" si="56"/>
        <v>2.3229475483617863</v>
      </c>
      <c r="BP128">
        <f t="shared" si="79"/>
        <v>2.5991236914365139</v>
      </c>
      <c r="BQ128">
        <f t="shared" si="80"/>
        <v>2.6795348025396777</v>
      </c>
      <c r="BR128">
        <f t="shared" si="81"/>
        <v>9.9458920923185268</v>
      </c>
      <c r="BS128">
        <f t="shared" si="82"/>
        <v>25.196302886879444</v>
      </c>
      <c r="BT128">
        <f t="shared" si="83"/>
        <v>37.164522135160617</v>
      </c>
      <c r="BU128">
        <f t="shared" si="84"/>
        <v>37.742347633556555</v>
      </c>
      <c r="BV128">
        <f t="shared" si="85"/>
        <v>47.728121665728068</v>
      </c>
    </row>
    <row r="129" spans="1:74" hidden="1" x14ac:dyDescent="0.4">
      <c r="A129" s="9">
        <v>31</v>
      </c>
      <c r="B129" s="16">
        <f t="shared" si="23"/>
        <v>14184.565425418879</v>
      </c>
      <c r="C129" s="16">
        <f t="shared" si="15"/>
        <v>23064.088267649648</v>
      </c>
      <c r="D129" s="16">
        <f t="shared" si="16"/>
        <v>28391.801972988131</v>
      </c>
      <c r="E129" s="16">
        <f t="shared" si="17"/>
        <v>17781.716806611937</v>
      </c>
      <c r="F129" s="16">
        <f t="shared" si="18"/>
        <v>18650.776489043041</v>
      </c>
      <c r="G129" s="16">
        <f t="shared" si="19"/>
        <v>12559.801671308556</v>
      </c>
      <c r="H129" s="16">
        <f t="shared" si="20"/>
        <v>6446.1557314237061</v>
      </c>
      <c r="I129" s="16">
        <f t="shared" si="21"/>
        <v>8305.1877477545786</v>
      </c>
      <c r="J129" s="16">
        <f t="shared" si="24"/>
        <v>129384.09411219847</v>
      </c>
      <c r="L129">
        <v>31</v>
      </c>
      <c r="M129">
        <f t="shared" ref="M129:M158" si="99">M128*$C$45</f>
        <v>14184.565425418879</v>
      </c>
      <c r="N129">
        <f t="shared" ref="N129:N158" si="100">N128*$C$45</f>
        <v>23064.088267649648</v>
      </c>
      <c r="O129">
        <f t="shared" ref="O129:O158" si="101">O128*$C$45</f>
        <v>28391.801972988131</v>
      </c>
      <c r="P129">
        <f t="shared" ref="P129:P158" si="102">P128*$C$45</f>
        <v>17781.716806611937</v>
      </c>
      <c r="Q129">
        <f t="shared" ref="Q129:Q158" si="103">Q128*$C$45</f>
        <v>18650.776489043041</v>
      </c>
      <c r="R129">
        <f t="shared" ref="R129:R158" si="104">R128*$C$45</f>
        <v>12559.801671308556</v>
      </c>
      <c r="S129">
        <f t="shared" ref="S129:S158" si="105">S128*$C$45</f>
        <v>6446.1557314237061</v>
      </c>
      <c r="T129">
        <f t="shared" ref="T129:T158" si="106">T128*$C$45</f>
        <v>8305.1877477545786</v>
      </c>
      <c r="V129">
        <f t="shared" si="38"/>
        <v>174.77871593743492</v>
      </c>
      <c r="W129">
        <f t="shared" si="39"/>
        <v>195.55822587221385</v>
      </c>
      <c r="X129">
        <f t="shared" si="40"/>
        <v>302.41254420132987</v>
      </c>
      <c r="Y129">
        <f t="shared" si="41"/>
        <v>623.607942264862</v>
      </c>
      <c r="Z129">
        <f t="shared" si="42"/>
        <v>1263.8475825093146</v>
      </c>
      <c r="AA129">
        <f t="shared" si="43"/>
        <v>1239.9061420773337</v>
      </c>
      <c r="AB129">
        <f t="shared" si="44"/>
        <v>1145.2390365452484</v>
      </c>
      <c r="AC129">
        <f t="shared" si="45"/>
        <v>1928.5465826587424</v>
      </c>
      <c r="AE129">
        <f t="shared" si="46"/>
        <v>123.98257166909616</v>
      </c>
      <c r="AF129">
        <f t="shared" si="47"/>
        <v>138.7229081335181</v>
      </c>
      <c r="AG129">
        <f t="shared" si="48"/>
        <v>214.52202995069877</v>
      </c>
      <c r="AH129">
        <f t="shared" si="49"/>
        <v>442.36803080157449</v>
      </c>
      <c r="AI129">
        <f t="shared" si="50"/>
        <v>896.53406959098356</v>
      </c>
      <c r="AJ129">
        <f t="shared" si="51"/>
        <v>852.04381897949452</v>
      </c>
      <c r="AK129">
        <f t="shared" si="52"/>
        <v>763.09980371656843</v>
      </c>
      <c r="AL129">
        <f t="shared" si="53"/>
        <v>1177.6975181191028</v>
      </c>
      <c r="AW129">
        <f t="shared" ref="AW129:BD129" si="107">IF(AW128+AN252/B$74-AW128/B$75&lt;0,0,AW128+AN252/B$74-AW128/B$75)</f>
        <v>3.9800015420769843</v>
      </c>
      <c r="AX129">
        <f t="shared" si="107"/>
        <v>4.4531854829272461</v>
      </c>
      <c r="AY129">
        <f t="shared" si="107"/>
        <v>4.5909571456651399</v>
      </c>
      <c r="AZ129">
        <f t="shared" si="107"/>
        <v>17.040705844897502</v>
      </c>
      <c r="BA129">
        <f t="shared" si="107"/>
        <v>43.169861676446565</v>
      </c>
      <c r="BB129">
        <f t="shared" si="107"/>
        <v>63.602460868251057</v>
      </c>
      <c r="BC129">
        <f t="shared" si="107"/>
        <v>69.687500284204319</v>
      </c>
      <c r="BD129">
        <f t="shared" si="107"/>
        <v>88.60307075796122</v>
      </c>
      <c r="BF129">
        <f t="shared" si="55"/>
        <v>3.2418981548188492</v>
      </c>
      <c r="BG129">
        <f t="shared" si="72"/>
        <v>3.627328695112519</v>
      </c>
      <c r="BH129">
        <f t="shared" si="73"/>
        <v>3.7395501840979781</v>
      </c>
      <c r="BI129">
        <f t="shared" si="74"/>
        <v>13.880455133330042</v>
      </c>
      <c r="BJ129">
        <f t="shared" si="75"/>
        <v>35.16387956966021</v>
      </c>
      <c r="BK129">
        <f t="shared" si="76"/>
        <v>51.818742083675666</v>
      </c>
      <c r="BL129">
        <f t="shared" si="77"/>
        <v>54.711578383839324</v>
      </c>
      <c r="BM129">
        <f t="shared" si="78"/>
        <v>69.46518080955272</v>
      </c>
      <c r="BO129">
        <f t="shared" si="56"/>
        <v>2.6405032384604112</v>
      </c>
      <c r="BP129">
        <f t="shared" si="79"/>
        <v>2.9544337018015261</v>
      </c>
      <c r="BQ129">
        <f t="shared" si="80"/>
        <v>3.0458373150367208</v>
      </c>
      <c r="BR129">
        <f t="shared" si="81"/>
        <v>11.305533049020301</v>
      </c>
      <c r="BS129">
        <f t="shared" si="82"/>
        <v>28.640732511138367</v>
      </c>
      <c r="BT129">
        <f t="shared" si="83"/>
        <v>42.225744574227107</v>
      </c>
      <c r="BU129">
        <f t="shared" si="84"/>
        <v>42.930961887592218</v>
      </c>
      <c r="BV129">
        <f t="shared" si="85"/>
        <v>54.380756992496465</v>
      </c>
    </row>
    <row r="130" spans="1:74" hidden="1" x14ac:dyDescent="0.4">
      <c r="A130" s="9">
        <v>32</v>
      </c>
      <c r="B130" s="16">
        <f t="shared" ref="B130:B158" si="108">M130</f>
        <v>16121.713154459885</v>
      </c>
      <c r="C130" s="16">
        <f t="shared" ref="C130:C158" si="109">N130</f>
        <v>26213.888410981104</v>
      </c>
      <c r="D130" s="16">
        <f t="shared" ref="D130:D158" si="110">O130</f>
        <v>32269.19356489386</v>
      </c>
      <c r="E130" s="16">
        <f t="shared" ref="E130:E158" si="111">P130</f>
        <v>20210.117769016564</v>
      </c>
      <c r="F130" s="16">
        <f t="shared" ref="F130:F158" si="112">Q130</f>
        <v>21197.862581356945</v>
      </c>
      <c r="G130" s="16">
        <f t="shared" ref="G130:G158" si="113">R130</f>
        <v>14275.059809649605</v>
      </c>
      <c r="H130" s="16">
        <f t="shared" ref="H130:H158" si="114">S130</f>
        <v>7326.4897819681792</v>
      </c>
      <c r="I130" s="16">
        <f t="shared" ref="I130:I158" si="115">T130</f>
        <v>9439.4047718441179</v>
      </c>
      <c r="J130" s="16">
        <f t="shared" si="24"/>
        <v>147053.7298441703</v>
      </c>
      <c r="L130">
        <v>32</v>
      </c>
      <c r="M130">
        <f t="shared" si="99"/>
        <v>16121.713154459885</v>
      </c>
      <c r="N130">
        <f t="shared" si="100"/>
        <v>26213.888410981104</v>
      </c>
      <c r="O130">
        <f t="shared" si="101"/>
        <v>32269.19356489386</v>
      </c>
      <c r="P130">
        <f t="shared" si="102"/>
        <v>20210.117769016564</v>
      </c>
      <c r="Q130">
        <f t="shared" si="103"/>
        <v>21197.862581356945</v>
      </c>
      <c r="R130">
        <f t="shared" si="104"/>
        <v>14275.059809649605</v>
      </c>
      <c r="S130">
        <f t="shared" si="105"/>
        <v>7326.4897819681792</v>
      </c>
      <c r="T130">
        <f t="shared" si="106"/>
        <v>9439.4047718441179</v>
      </c>
      <c r="V130">
        <f t="shared" si="38"/>
        <v>198.64777777146529</v>
      </c>
      <c r="W130">
        <f t="shared" si="39"/>
        <v>222.26508980848428</v>
      </c>
      <c r="X130">
        <f t="shared" si="40"/>
        <v>343.71221663691347</v>
      </c>
      <c r="Y130">
        <f t="shared" si="41"/>
        <v>708.77241125799003</v>
      </c>
      <c r="Z130">
        <f t="shared" si="42"/>
        <v>1436.4478670113667</v>
      </c>
      <c r="AA130">
        <f t="shared" si="43"/>
        <v>1409.2365740856324</v>
      </c>
      <c r="AB130">
        <f t="shared" si="44"/>
        <v>1301.641690937053</v>
      </c>
      <c r="AC130">
        <f t="shared" si="45"/>
        <v>2191.9302187480171</v>
      </c>
      <c r="AE130">
        <f t="shared" si="46"/>
        <v>140.91461975854241</v>
      </c>
      <c r="AF130">
        <f t="shared" si="47"/>
        <v>157.66801404641669</v>
      </c>
      <c r="AG130">
        <f t="shared" si="48"/>
        <v>243.81886803424243</v>
      </c>
      <c r="AH130">
        <f t="shared" si="49"/>
        <v>502.78133462267033</v>
      </c>
      <c r="AI130">
        <f t="shared" si="50"/>
        <v>1018.9719072304272</v>
      </c>
      <c r="AJ130">
        <f t="shared" si="51"/>
        <v>968.40251590884623</v>
      </c>
      <c r="AK130">
        <f t="shared" si="52"/>
        <v>867.31959448802661</v>
      </c>
      <c r="AL130">
        <f t="shared" si="53"/>
        <v>1338.5937462347399</v>
      </c>
      <c r="AW130">
        <f t="shared" ref="AW130:BD130" si="116">IF(AW129+AN253/B$74-AW129/B$75&lt;0,0,AW129+AN253/B$74-AW129/B$75)</f>
        <v>4.5236060043382018</v>
      </c>
      <c r="AX130">
        <f t="shared" si="116"/>
        <v>5.0614192924379937</v>
      </c>
      <c r="AY130">
        <f t="shared" si="116"/>
        <v>5.2180083575928666</v>
      </c>
      <c r="AZ130">
        <f t="shared" si="116"/>
        <v>19.368193319320177</v>
      </c>
      <c r="BA130">
        <f t="shared" si="116"/>
        <v>49.066173322162506</v>
      </c>
      <c r="BB130">
        <f t="shared" si="116"/>
        <v>72.28462484971908</v>
      </c>
      <c r="BC130">
        <f t="shared" si="116"/>
        <v>79.213817506061787</v>
      </c>
      <c r="BD130">
        <f t="shared" si="116"/>
        <v>100.76075955543317</v>
      </c>
      <c r="BF130">
        <f t="shared" si="55"/>
        <v>3.6847601871737306</v>
      </c>
      <c r="BG130">
        <f t="shared" si="72"/>
        <v>4.1228427678013553</v>
      </c>
      <c r="BH130">
        <f t="shared" si="73"/>
        <v>4.2503943610382748</v>
      </c>
      <c r="BI130">
        <f t="shared" si="74"/>
        <v>15.77660556027052</v>
      </c>
      <c r="BJ130">
        <f t="shared" si="75"/>
        <v>39.967468833732021</v>
      </c>
      <c r="BK130">
        <f t="shared" si="76"/>
        <v>58.888973354420905</v>
      </c>
      <c r="BL130">
        <f t="shared" si="77"/>
        <v>62.199539334021829</v>
      </c>
      <c r="BM130">
        <f t="shared" si="78"/>
        <v>79.034125783756977</v>
      </c>
      <c r="BO130">
        <f t="shared" si="56"/>
        <v>3.0013401882754742</v>
      </c>
      <c r="BP130">
        <f t="shared" si="79"/>
        <v>3.3581706977881218</v>
      </c>
      <c r="BQ130">
        <f t="shared" si="80"/>
        <v>3.4620650364734749</v>
      </c>
      <c r="BR130">
        <f t="shared" si="81"/>
        <v>12.850486299606144</v>
      </c>
      <c r="BS130">
        <f t="shared" si="82"/>
        <v>32.554620746251473</v>
      </c>
      <c r="BT130">
        <f t="shared" si="83"/>
        <v>47.981543079896248</v>
      </c>
      <c r="BU130">
        <f t="shared" si="84"/>
        <v>48.821270135715764</v>
      </c>
      <c r="BV130">
        <f t="shared" si="85"/>
        <v>61.922968901024603</v>
      </c>
    </row>
    <row r="131" spans="1:74" hidden="1" x14ac:dyDescent="0.4">
      <c r="A131" s="9">
        <v>33</v>
      </c>
      <c r="B131" s="16">
        <f t="shared" si="108"/>
        <v>18323.411908617538</v>
      </c>
      <c r="C131" s="16">
        <f t="shared" si="109"/>
        <v>29793.848239265149</v>
      </c>
      <c r="D131" s="16">
        <f t="shared" si="110"/>
        <v>36676.110037653743</v>
      </c>
      <c r="E131" s="16">
        <f t="shared" si="111"/>
        <v>22970.158881713931</v>
      </c>
      <c r="F131" s="16">
        <f t="shared" si="112"/>
        <v>24092.79733109647</v>
      </c>
      <c r="G131" s="16">
        <f t="shared" si="113"/>
        <v>16224.566111945831</v>
      </c>
      <c r="H131" s="16">
        <f t="shared" si="114"/>
        <v>8327.0486723765316</v>
      </c>
      <c r="I131" s="16">
        <f t="shared" si="115"/>
        <v>10728.518746707869</v>
      </c>
      <c r="J131" s="16">
        <f t="shared" si="24"/>
        <v>167136.45992937704</v>
      </c>
      <c r="L131">
        <v>33</v>
      </c>
      <c r="M131">
        <f t="shared" si="99"/>
        <v>18323.411908617538</v>
      </c>
      <c r="N131">
        <f t="shared" si="100"/>
        <v>29793.848239265149</v>
      </c>
      <c r="O131">
        <f t="shared" si="101"/>
        <v>36676.110037653743</v>
      </c>
      <c r="P131">
        <f t="shared" si="102"/>
        <v>22970.158881713931</v>
      </c>
      <c r="Q131">
        <f t="shared" si="103"/>
        <v>24092.79733109647</v>
      </c>
      <c r="R131">
        <f t="shared" si="104"/>
        <v>16224.566111945831</v>
      </c>
      <c r="S131">
        <f t="shared" si="105"/>
        <v>8327.0486723765316</v>
      </c>
      <c r="T131">
        <f t="shared" si="106"/>
        <v>10728.518746707869</v>
      </c>
      <c r="V131">
        <f t="shared" si="38"/>
        <v>225.77657101196627</v>
      </c>
      <c r="W131">
        <f t="shared" si="39"/>
        <v>252.61923589378671</v>
      </c>
      <c r="X131">
        <f t="shared" si="40"/>
        <v>390.65207050280713</v>
      </c>
      <c r="Y131">
        <f t="shared" si="41"/>
        <v>805.5675549807172</v>
      </c>
      <c r="Z131">
        <f t="shared" si="42"/>
        <v>1632.6196924507738</v>
      </c>
      <c r="AA131">
        <f t="shared" si="43"/>
        <v>1601.6920638442716</v>
      </c>
      <c r="AB131">
        <f t="shared" si="44"/>
        <v>1479.4037080606035</v>
      </c>
      <c r="AC131">
        <f t="shared" si="45"/>
        <v>2491.281892759288</v>
      </c>
      <c r="AE131">
        <f t="shared" si="46"/>
        <v>160.15900576285006</v>
      </c>
      <c r="AF131">
        <f t="shared" si="47"/>
        <v>179.20037263377253</v>
      </c>
      <c r="AG131">
        <f t="shared" si="48"/>
        <v>277.11665090179946</v>
      </c>
      <c r="AH131">
        <f t="shared" si="49"/>
        <v>571.44502683444364</v>
      </c>
      <c r="AI131">
        <f t="shared" si="50"/>
        <v>1158.1305604907404</v>
      </c>
      <c r="AJ131">
        <f t="shared" si="51"/>
        <v>1100.6527333618822</v>
      </c>
      <c r="AK131">
        <f t="shared" si="52"/>
        <v>985.77107533776109</v>
      </c>
      <c r="AL131">
        <f t="shared" si="53"/>
        <v>1521.4515617732995</v>
      </c>
      <c r="AW131">
        <f t="shared" ref="AW131:BD131" si="117">IF(AW130+AN254/B$74-AW130/B$75&lt;0,0,AW130+AN254/B$74-AW130/B$75)</f>
        <v>5.1414301230635093</v>
      </c>
      <c r="AX131">
        <f t="shared" si="117"/>
        <v>5.7526967624145726</v>
      </c>
      <c r="AY131">
        <f t="shared" si="117"/>
        <v>5.9306724162972335</v>
      </c>
      <c r="AZ131">
        <f t="shared" si="117"/>
        <v>22.01345839265651</v>
      </c>
      <c r="BA131">
        <f t="shared" si="117"/>
        <v>55.767522923103982</v>
      </c>
      <c r="BB131">
        <f t="shared" si="117"/>
        <v>82.153449947088546</v>
      </c>
      <c r="BC131">
        <f t="shared" si="117"/>
        <v>90.039085304536371</v>
      </c>
      <c r="BD131">
        <f t="shared" si="117"/>
        <v>114.56977943571015</v>
      </c>
      <c r="BF131">
        <f t="shared" si="55"/>
        <v>4.1880676774724126</v>
      </c>
      <c r="BG131">
        <f t="shared" si="72"/>
        <v>4.6859886825833383</v>
      </c>
      <c r="BH131">
        <f t="shared" si="73"/>
        <v>4.8309627589710296</v>
      </c>
      <c r="BI131">
        <f t="shared" si="74"/>
        <v>17.931558215700313</v>
      </c>
      <c r="BJ131">
        <f t="shared" si="75"/>
        <v>45.426691526790314</v>
      </c>
      <c r="BK131">
        <f t="shared" si="76"/>
        <v>66.926364251599807</v>
      </c>
      <c r="BL131">
        <f t="shared" si="77"/>
        <v>70.706678420041811</v>
      </c>
      <c r="BM131">
        <f t="shared" si="78"/>
        <v>89.89744266959508</v>
      </c>
      <c r="BO131">
        <f t="shared" si="56"/>
        <v>3.4113921876144282</v>
      </c>
      <c r="BP131">
        <f t="shared" si="79"/>
        <v>3.8169739397960618</v>
      </c>
      <c r="BQ131">
        <f t="shared" si="80"/>
        <v>3.9350626312123551</v>
      </c>
      <c r="BR131">
        <f t="shared" si="81"/>
        <v>14.606157856004771</v>
      </c>
      <c r="BS131">
        <f t="shared" si="82"/>
        <v>37.002329598739806</v>
      </c>
      <c r="BT131">
        <f t="shared" si="83"/>
        <v>54.526001244611052</v>
      </c>
      <c r="BU131">
        <f t="shared" si="84"/>
        <v>55.5104047348688</v>
      </c>
      <c r="BV131">
        <f t="shared" si="85"/>
        <v>70.478547342390783</v>
      </c>
    </row>
    <row r="132" spans="1:74" hidden="1" x14ac:dyDescent="0.4">
      <c r="A132" s="9">
        <v>34</v>
      </c>
      <c r="B132" s="16">
        <f t="shared" si="108"/>
        <v>20825.790705746826</v>
      </c>
      <c r="C132" s="16">
        <f t="shared" si="109"/>
        <v>33862.713497037439</v>
      </c>
      <c r="D132" s="16">
        <f t="shared" si="110"/>
        <v>41684.867171811835</v>
      </c>
      <c r="E132" s="16">
        <f t="shared" si="111"/>
        <v>26107.131342899447</v>
      </c>
      <c r="F132" s="16">
        <f t="shared" si="112"/>
        <v>27383.085488430024</v>
      </c>
      <c r="G132" s="16">
        <f t="shared" si="113"/>
        <v>18440.311216276612</v>
      </c>
      <c r="H132" s="16">
        <f t="shared" si="114"/>
        <v>9464.251183805025</v>
      </c>
      <c r="I132" s="16">
        <f t="shared" si="115"/>
        <v>12193.683529896514</v>
      </c>
      <c r="J132" s="16">
        <f t="shared" si="24"/>
        <v>189961.83413590371</v>
      </c>
      <c r="L132">
        <v>34</v>
      </c>
      <c r="M132">
        <f t="shared" si="99"/>
        <v>20825.790705746826</v>
      </c>
      <c r="N132">
        <f t="shared" si="100"/>
        <v>33862.713497037439</v>
      </c>
      <c r="O132">
        <f t="shared" si="101"/>
        <v>41684.867171811835</v>
      </c>
      <c r="P132">
        <f t="shared" si="102"/>
        <v>26107.131342899447</v>
      </c>
      <c r="Q132">
        <f t="shared" si="103"/>
        <v>27383.085488430024</v>
      </c>
      <c r="R132">
        <f t="shared" si="104"/>
        <v>18440.311216276612</v>
      </c>
      <c r="S132">
        <f t="shared" si="105"/>
        <v>9464.251183805025</v>
      </c>
      <c r="T132">
        <f t="shared" si="106"/>
        <v>12193.683529896514</v>
      </c>
      <c r="V132">
        <f t="shared" si="38"/>
        <v>256.61026895887306</v>
      </c>
      <c r="W132">
        <f t="shared" si="39"/>
        <v>287.1187642558973</v>
      </c>
      <c r="X132">
        <f t="shared" si="40"/>
        <v>444.00237115724883</v>
      </c>
      <c r="Y132">
        <f t="shared" si="41"/>
        <v>915.58174535827948</v>
      </c>
      <c r="Z132">
        <f t="shared" si="42"/>
        <v>1855.5821647461432</v>
      </c>
      <c r="AA132">
        <f t="shared" si="43"/>
        <v>1820.43072032031</v>
      </c>
      <c r="AB132">
        <f t="shared" si="44"/>
        <v>1681.4421123103539</v>
      </c>
      <c r="AC132">
        <f t="shared" si="45"/>
        <v>2831.5139950700477</v>
      </c>
      <c r="AE132">
        <f t="shared" si="46"/>
        <v>182.03152751255547</v>
      </c>
      <c r="AF132">
        <f t="shared" si="47"/>
        <v>203.67332705377729</v>
      </c>
      <c r="AG132">
        <f t="shared" si="48"/>
        <v>314.96179076880208</v>
      </c>
      <c r="AH132">
        <f t="shared" si="49"/>
        <v>649.48586954986808</v>
      </c>
      <c r="AI132">
        <f t="shared" si="50"/>
        <v>1316.2936044774183</v>
      </c>
      <c r="AJ132">
        <f t="shared" si="51"/>
        <v>1250.964532506599</v>
      </c>
      <c r="AK132">
        <f t="shared" si="52"/>
        <v>1120.3981569894454</v>
      </c>
      <c r="AL132">
        <f t="shared" si="53"/>
        <v>1729.2723469845826</v>
      </c>
      <c r="AW132">
        <f t="shared" ref="AW132:BD132" si="118">IF(AW131+AN255/B$74-AW131/B$75&lt;0,0,AW131+AN255/B$74-AW131/B$75)</f>
        <v>5.8436151940946939</v>
      </c>
      <c r="AX132">
        <f t="shared" si="118"/>
        <v>6.5383648913300414</v>
      </c>
      <c r="AY132">
        <f t="shared" si="118"/>
        <v>6.740647371168154</v>
      </c>
      <c r="AZ132">
        <f t="shared" si="118"/>
        <v>25.019921861983832</v>
      </c>
      <c r="BA132">
        <f t="shared" si="118"/>
        <v>63.38391001924137</v>
      </c>
      <c r="BB132">
        <f t="shared" si="118"/>
        <v>93.370760365688369</v>
      </c>
      <c r="BC132">
        <f t="shared" si="118"/>
        <v>102.34112917010289</v>
      </c>
      <c r="BD132">
        <f t="shared" si="118"/>
        <v>130.25696578880226</v>
      </c>
      <c r="BF132">
        <f t="shared" si="55"/>
        <v>4.7600851448270713</v>
      </c>
      <c r="BG132">
        <f t="shared" si="72"/>
        <v>5.3260135304820793</v>
      </c>
      <c r="BH132">
        <f t="shared" si="73"/>
        <v>5.4907885533667518</v>
      </c>
      <c r="BI132">
        <f t="shared" si="74"/>
        <v>20.380698321874036</v>
      </c>
      <c r="BJ132">
        <f t="shared" si="75"/>
        <v>51.631190364578508</v>
      </c>
      <c r="BK132">
        <f t="shared" si="76"/>
        <v>76.062615668893045</v>
      </c>
      <c r="BL132">
        <f t="shared" si="77"/>
        <v>80.372881862289091</v>
      </c>
      <c r="BM132">
        <f t="shared" si="78"/>
        <v>102.23361105265261</v>
      </c>
      <c r="BO132">
        <f t="shared" si="56"/>
        <v>3.8773974815292185</v>
      </c>
      <c r="BP132">
        <f t="shared" si="79"/>
        <v>4.3383827854684274</v>
      </c>
      <c r="BQ132">
        <f t="shared" si="80"/>
        <v>4.4726027078675594</v>
      </c>
      <c r="BR132">
        <f t="shared" si="81"/>
        <v>16.601398071822096</v>
      </c>
      <c r="BS132">
        <f t="shared" si="82"/>
        <v>42.056946755570102</v>
      </c>
      <c r="BT132">
        <f t="shared" si="83"/>
        <v>61.966219048804298</v>
      </c>
      <c r="BU132">
        <f t="shared" si="84"/>
        <v>63.108541577455306</v>
      </c>
      <c r="BV132">
        <f t="shared" si="85"/>
        <v>80.187995005992931</v>
      </c>
    </row>
    <row r="133" spans="1:74" hidden="1" x14ac:dyDescent="0.4">
      <c r="A133" s="9">
        <v>35</v>
      </c>
      <c r="B133" s="16">
        <f t="shared" si="108"/>
        <v>23669.912605937461</v>
      </c>
      <c r="C133" s="16">
        <f t="shared" si="109"/>
        <v>38487.252676249911</v>
      </c>
      <c r="D133" s="16">
        <f t="shared" si="110"/>
        <v>47377.656718437414</v>
      </c>
      <c r="E133" s="16">
        <f t="shared" si="111"/>
        <v>29672.511647187443</v>
      </c>
      <c r="F133" s="16">
        <f t="shared" si="112"/>
        <v>31122.719398749945</v>
      </c>
      <c r="G133" s="16">
        <f t="shared" si="113"/>
        <v>20958.654635624953</v>
      </c>
      <c r="H133" s="16">
        <f t="shared" si="114"/>
        <v>10756.758365937476</v>
      </c>
      <c r="I133" s="16">
        <f t="shared" si="115"/>
        <v>13858.941904062474</v>
      </c>
      <c r="J133" s="16">
        <f t="shared" si="24"/>
        <v>215904.40795218706</v>
      </c>
      <c r="L133">
        <v>35</v>
      </c>
      <c r="M133">
        <f t="shared" si="99"/>
        <v>23669.912605937461</v>
      </c>
      <c r="N133">
        <f t="shared" si="100"/>
        <v>38487.252676249911</v>
      </c>
      <c r="O133">
        <f t="shared" si="101"/>
        <v>47377.656718437414</v>
      </c>
      <c r="P133">
        <f t="shared" si="102"/>
        <v>29672.511647187443</v>
      </c>
      <c r="Q133">
        <f t="shared" si="103"/>
        <v>31122.719398749945</v>
      </c>
      <c r="R133">
        <f t="shared" si="104"/>
        <v>20958.654635624953</v>
      </c>
      <c r="S133">
        <f t="shared" si="105"/>
        <v>10756.758365937476</v>
      </c>
      <c r="T133">
        <f t="shared" si="106"/>
        <v>13858.941904062474</v>
      </c>
      <c r="V133">
        <f t="shared" si="38"/>
        <v>291.6548408255228</v>
      </c>
      <c r="W133">
        <f t="shared" si="39"/>
        <v>326.32979898593027</v>
      </c>
      <c r="X133">
        <f t="shared" si="40"/>
        <v>504.63857666887191</v>
      </c>
      <c r="Y133">
        <f t="shared" si="41"/>
        <v>1040.6202732596835</v>
      </c>
      <c r="Z133">
        <f t="shared" si="42"/>
        <v>2108.9940129576494</v>
      </c>
      <c r="AA133">
        <f t="shared" si="43"/>
        <v>2069.0419521634167</v>
      </c>
      <c r="AB133">
        <f t="shared" si="44"/>
        <v>1911.0722889369954</v>
      </c>
      <c r="AC133">
        <f t="shared" si="45"/>
        <v>3218.2097166222529</v>
      </c>
      <c r="AE133">
        <f t="shared" si="46"/>
        <v>206.89110799466133</v>
      </c>
      <c r="AF133">
        <f t="shared" si="47"/>
        <v>231.48847278781727</v>
      </c>
      <c r="AG133">
        <f t="shared" si="48"/>
        <v>357.97531756495101</v>
      </c>
      <c r="AH133">
        <f t="shared" si="49"/>
        <v>738.18449481933851</v>
      </c>
      <c r="AI133">
        <f t="shared" si="50"/>
        <v>1496.0564579003267</v>
      </c>
      <c r="AJ133">
        <f t="shared" si="51"/>
        <v>1421.8043888507123</v>
      </c>
      <c r="AK133">
        <f t="shared" si="52"/>
        <v>1273.4101448042386</v>
      </c>
      <c r="AL133">
        <f t="shared" si="53"/>
        <v>1965.4669858600391</v>
      </c>
      <c r="AW133">
        <f t="shared" ref="AW133:BD133" si="119">IF(AW132+AN256/B$74-AW132/B$75&lt;0,0,AW132+AN256/B$74-AW132/B$75)</f>
        <v>6.6416860160268509</v>
      </c>
      <c r="AX133">
        <f t="shared" si="119"/>
        <v>7.4313186655945191</v>
      </c>
      <c r="AY133">
        <f t="shared" si="119"/>
        <v>7.6612271508393572</v>
      </c>
      <c r="AZ133">
        <f t="shared" si="119"/>
        <v>28.436928105866929</v>
      </c>
      <c r="BA133">
        <f t="shared" si="119"/>
        <v>72.040340582542058</v>
      </c>
      <c r="BB133">
        <f t="shared" si="119"/>
        <v>106.12053601775759</v>
      </c>
      <c r="BC133">
        <f t="shared" si="119"/>
        <v>116.32197211019366</v>
      </c>
      <c r="BD133">
        <f t="shared" si="119"/>
        <v>148.07996181673661</v>
      </c>
      <c r="BF133">
        <f t="shared" si="55"/>
        <v>5.4102031743876449</v>
      </c>
      <c r="BG133">
        <f t="shared" si="72"/>
        <v>6.0534243469908571</v>
      </c>
      <c r="BH133">
        <f t="shared" si="73"/>
        <v>6.2407038440475935</v>
      </c>
      <c r="BI133">
        <f t="shared" si="74"/>
        <v>23.164232445939916</v>
      </c>
      <c r="BJ133">
        <f t="shared" si="75"/>
        <v>58.682822157376236</v>
      </c>
      <c r="BK133">
        <f t="shared" si="76"/>
        <v>86.447502486970237</v>
      </c>
      <c r="BL133">
        <f t="shared" si="77"/>
        <v>91.357005516195983</v>
      </c>
      <c r="BM133">
        <f t="shared" si="78"/>
        <v>116.24528842072742</v>
      </c>
      <c r="BO133">
        <f t="shared" si="56"/>
        <v>4.4070100795079297</v>
      </c>
      <c r="BP133">
        <f t="shared" si="79"/>
        <v>4.9309612324766174</v>
      </c>
      <c r="BQ133">
        <f t="shared" si="80"/>
        <v>5.0835142151670745</v>
      </c>
      <c r="BR133">
        <f t="shared" si="81"/>
        <v>18.868978221853261</v>
      </c>
      <c r="BS133">
        <f t="shared" si="82"/>
        <v>47.80149292097515</v>
      </c>
      <c r="BT133">
        <f t="shared" si="83"/>
        <v>70.424057020857532</v>
      </c>
      <c r="BU133">
        <f t="shared" si="84"/>
        <v>71.740711719872195</v>
      </c>
      <c r="BV133">
        <f t="shared" si="85"/>
        <v>91.210803029322761</v>
      </c>
    </row>
    <row r="134" spans="1:74" hidden="1" x14ac:dyDescent="0.4">
      <c r="A134" s="9">
        <v>36</v>
      </c>
      <c r="B134" s="16">
        <f t="shared" si="108"/>
        <v>26902.448540314654</v>
      </c>
      <c r="C134" s="16">
        <f t="shared" si="109"/>
        <v>43743.352661182878</v>
      </c>
      <c r="D134" s="16">
        <f t="shared" si="110"/>
        <v>53847.895133703852</v>
      </c>
      <c r="E134" s="16">
        <f t="shared" si="111"/>
        <v>33724.80629481106</v>
      </c>
      <c r="F134" s="16">
        <f t="shared" si="112"/>
        <v>35373.064996002424</v>
      </c>
      <c r="G134" s="16">
        <f t="shared" si="113"/>
        <v>23820.921403304703</v>
      </c>
      <c r="H134" s="16">
        <f t="shared" si="114"/>
        <v>12225.779757532437</v>
      </c>
      <c r="I134" s="16">
        <f t="shared" si="115"/>
        <v>15751.620109646135</v>
      </c>
      <c r="J134" s="16">
        <f t="shared" si="24"/>
        <v>245389.88889649816</v>
      </c>
      <c r="L134">
        <v>36</v>
      </c>
      <c r="M134">
        <f t="shared" si="99"/>
        <v>26902.448540314654</v>
      </c>
      <c r="N134">
        <f t="shared" si="100"/>
        <v>43743.352661182878</v>
      </c>
      <c r="O134">
        <f t="shared" si="101"/>
        <v>53847.895133703852</v>
      </c>
      <c r="P134">
        <f t="shared" si="102"/>
        <v>33724.80629481106</v>
      </c>
      <c r="Q134">
        <f t="shared" si="103"/>
        <v>35373.064996002424</v>
      </c>
      <c r="R134">
        <f t="shared" si="104"/>
        <v>23820.921403304703</v>
      </c>
      <c r="S134">
        <f t="shared" si="105"/>
        <v>12225.779757532437</v>
      </c>
      <c r="T134">
        <f t="shared" si="106"/>
        <v>15751.620109646135</v>
      </c>
      <c r="V134">
        <f t="shared" si="38"/>
        <v>331.48535453872643</v>
      </c>
      <c r="W134">
        <f t="shared" si="39"/>
        <v>370.89577806155899</v>
      </c>
      <c r="X134">
        <f t="shared" si="40"/>
        <v>573.5557038159078</v>
      </c>
      <c r="Y134">
        <f t="shared" si="41"/>
        <v>1182.7349727688315</v>
      </c>
      <c r="Z134">
        <f t="shared" si="42"/>
        <v>2397.0136279121189</v>
      </c>
      <c r="AA134">
        <f t="shared" si="43"/>
        <v>2351.6053675515805</v>
      </c>
      <c r="AB134">
        <f t="shared" si="44"/>
        <v>2172.0623896413531</v>
      </c>
      <c r="AC134">
        <f t="shared" si="45"/>
        <v>3657.7146736195368</v>
      </c>
      <c r="AE134">
        <f t="shared" si="46"/>
        <v>235.14568560494845</v>
      </c>
      <c r="AF134">
        <f t="shared" si="47"/>
        <v>263.10224818718831</v>
      </c>
      <c r="AG134">
        <f t="shared" si="48"/>
        <v>406.86307059959131</v>
      </c>
      <c r="AH134">
        <f t="shared" si="49"/>
        <v>838.99642096612001</v>
      </c>
      <c r="AI134">
        <f t="shared" si="50"/>
        <v>1700.3689762527674</v>
      </c>
      <c r="AJ134">
        <f t="shared" si="51"/>
        <v>1615.9756578445235</v>
      </c>
      <c r="AK134">
        <f t="shared" si="52"/>
        <v>1447.3180022949905</v>
      </c>
      <c r="AL134">
        <f t="shared" si="53"/>
        <v>2233.9118567376563</v>
      </c>
      <c r="AW134">
        <f t="shared" ref="AW134:BD134" si="120">IF(AW133+AN257/B$74-AW133/B$75&lt;0,0,AW133+AN257/B$74-AW133/B$75)</f>
        <v>7.5487402265873396</v>
      </c>
      <c r="AX134">
        <f t="shared" si="120"/>
        <v>8.4462129062103344</v>
      </c>
      <c r="AY134">
        <f t="shared" si="120"/>
        <v>8.7075199639082665</v>
      </c>
      <c r="AZ134">
        <f t="shared" si="120"/>
        <v>32.320555743727283</v>
      </c>
      <c r="BA134">
        <f t="shared" si="120"/>
        <v>81.87888069087083</v>
      </c>
      <c r="BB134">
        <f t="shared" si="120"/>
        <v>120.61192549729894</v>
      </c>
      <c r="BC134">
        <f t="shared" si="120"/>
        <v>132.21115592569282</v>
      </c>
      <c r="BD134">
        <f t="shared" si="120"/>
        <v>168.33144263841314</v>
      </c>
      <c r="BF134">
        <f t="shared" si="55"/>
        <v>6.1490928793711692</v>
      </c>
      <c r="BG134">
        <f t="shared" si="72"/>
        <v>6.8801609381530557</v>
      </c>
      <c r="BH134">
        <f t="shared" si="73"/>
        <v>7.0930178281226528</v>
      </c>
      <c r="BI134">
        <f t="shared" si="74"/>
        <v>26.327849841896125</v>
      </c>
      <c r="BJ134">
        <f t="shared" si="75"/>
        <v>66.697333212475741</v>
      </c>
      <c r="BK134">
        <f t="shared" si="76"/>
        <v>98.251322605442653</v>
      </c>
      <c r="BL134">
        <f t="shared" si="77"/>
        <v>103.83948881319482</v>
      </c>
      <c r="BM134">
        <f t="shared" si="78"/>
        <v>132.16262511873202</v>
      </c>
      <c r="BO134">
        <f t="shared" si="56"/>
        <v>5.0089259364357588</v>
      </c>
      <c r="BP134">
        <f t="shared" si="79"/>
        <v>5.6044391011851609</v>
      </c>
      <c r="BQ134">
        <f t="shared" si="80"/>
        <v>5.7778279924953857</v>
      </c>
      <c r="BR134">
        <f t="shared" si="81"/>
        <v>21.446130756305255</v>
      </c>
      <c r="BS134">
        <f t="shared" si="82"/>
        <v>54.33029046281581</v>
      </c>
      <c r="BT134">
        <f t="shared" si="83"/>
        <v>80.038124300525141</v>
      </c>
      <c r="BU134">
        <f t="shared" si="84"/>
        <v>81.548858618034089</v>
      </c>
      <c r="BV134">
        <f t="shared" si="85"/>
        <v>103.7280457250251</v>
      </c>
    </row>
    <row r="135" spans="1:74" hidden="1" x14ac:dyDescent="0.4">
      <c r="A135" s="9">
        <v>37</v>
      </c>
      <c r="B135" s="16">
        <f t="shared" si="108"/>
        <v>30576.443162816391</v>
      </c>
      <c r="C135" s="16">
        <f t="shared" si="109"/>
        <v>49717.264002618838</v>
      </c>
      <c r="D135" s="16">
        <f t="shared" si="110"/>
        <v>61201.756506500351</v>
      </c>
      <c r="E135" s="16">
        <f t="shared" si="111"/>
        <v>38330.511860472536</v>
      </c>
      <c r="F135" s="16">
        <f t="shared" si="112"/>
        <v>40203.868793729802</v>
      </c>
      <c r="G135" s="16">
        <f t="shared" si="113"/>
        <v>27074.08020063975</v>
      </c>
      <c r="H135" s="16">
        <f t="shared" si="114"/>
        <v>13895.421426682133</v>
      </c>
      <c r="I135" s="16">
        <f t="shared" si="115"/>
        <v>17902.776257823763</v>
      </c>
      <c r="J135" s="16">
        <f t="shared" si="24"/>
        <v>278902.12221128354</v>
      </c>
      <c r="L135">
        <v>37</v>
      </c>
      <c r="M135">
        <f t="shared" si="99"/>
        <v>30576.443162816391</v>
      </c>
      <c r="N135">
        <f t="shared" si="100"/>
        <v>49717.264002618838</v>
      </c>
      <c r="O135">
        <f t="shared" si="101"/>
        <v>61201.756506500351</v>
      </c>
      <c r="P135">
        <f t="shared" si="102"/>
        <v>38330.511860472536</v>
      </c>
      <c r="Q135">
        <f t="shared" si="103"/>
        <v>40203.868793729802</v>
      </c>
      <c r="R135">
        <f t="shared" si="104"/>
        <v>27074.08020063975</v>
      </c>
      <c r="S135">
        <f t="shared" si="105"/>
        <v>13895.421426682133</v>
      </c>
      <c r="T135">
        <f t="shared" si="106"/>
        <v>17902.776257823763</v>
      </c>
      <c r="V135">
        <f t="shared" si="38"/>
        <v>376.7554134075728</v>
      </c>
      <c r="W135">
        <f t="shared" si="39"/>
        <v>421.54801194506769</v>
      </c>
      <c r="X135">
        <f t="shared" si="40"/>
        <v>651.8846559726021</v>
      </c>
      <c r="Y135">
        <f t="shared" si="41"/>
        <v>1344.2578910829595</v>
      </c>
      <c r="Z135">
        <f t="shared" si="42"/>
        <v>2724.3672999800992</v>
      </c>
      <c r="AA135">
        <f t="shared" si="43"/>
        <v>2672.7577183049816</v>
      </c>
      <c r="AB135">
        <f t="shared" si="44"/>
        <v>2468.6951675032333</v>
      </c>
      <c r="AC135">
        <f t="shared" si="45"/>
        <v>4157.2410418874524</v>
      </c>
      <c r="AE135">
        <f t="shared" si="46"/>
        <v>267.25890858287448</v>
      </c>
      <c r="AF135">
        <f t="shared" si="47"/>
        <v>299.03342481197853</v>
      </c>
      <c r="AG135">
        <f t="shared" si="48"/>
        <v>462.42728167169685</v>
      </c>
      <c r="AH135">
        <f t="shared" si="49"/>
        <v>953.57593823369052</v>
      </c>
      <c r="AI135">
        <f t="shared" si="50"/>
        <v>1932.5838601392179</v>
      </c>
      <c r="AJ135">
        <f t="shared" si="51"/>
        <v>1836.6645707566406</v>
      </c>
      <c r="AK135">
        <f t="shared" si="52"/>
        <v>1644.9755624803622</v>
      </c>
      <c r="AL135">
        <f t="shared" si="53"/>
        <v>2539.0124603552022</v>
      </c>
      <c r="AW135">
        <f t="shared" ref="AW135:BD135" si="121">IF(AW134+AN258/B$74-AW134/B$75&lt;0,0,AW134+AN258/B$74-AW134/B$75)</f>
        <v>8.5796633929155721</v>
      </c>
      <c r="AX135">
        <f t="shared" si="121"/>
        <v>9.5997029312193458</v>
      </c>
      <c r="AY135">
        <f t="shared" si="121"/>
        <v>9.8966964069446277</v>
      </c>
      <c r="AZ135">
        <f t="shared" si="121"/>
        <v>36.734538562669101</v>
      </c>
      <c r="BA135">
        <f t="shared" si="121"/>
        <v>93.060989546589767</v>
      </c>
      <c r="BB135">
        <f t="shared" si="121"/>
        <v>137.08267329447381</v>
      </c>
      <c r="BC135">
        <f t="shared" si="121"/>
        <v>150.26951321614109</v>
      </c>
      <c r="BD135">
        <f t="shared" si="121"/>
        <v>191.34391601188531</v>
      </c>
      <c r="BF135">
        <f t="shared" si="55"/>
        <v>6.9888812877008712</v>
      </c>
      <c r="BG135">
        <f t="shared" si="72"/>
        <v>7.8197921189874231</v>
      </c>
      <c r="BH135">
        <f t="shared" si="73"/>
        <v>8.0617191095940193</v>
      </c>
      <c r="BI135">
        <f t="shared" si="74"/>
        <v>29.923473382994814</v>
      </c>
      <c r="BJ135">
        <f t="shared" si="75"/>
        <v>75.806261699512788</v>
      </c>
      <c r="BK135">
        <f t="shared" si="76"/>
        <v>111.66768434055641</v>
      </c>
      <c r="BL135">
        <f t="shared" si="77"/>
        <v>118.02532236944384</v>
      </c>
      <c r="BM135">
        <f t="shared" si="78"/>
        <v>150.24703387857258</v>
      </c>
      <c r="BO135">
        <f t="shared" si="56"/>
        <v>5.6930261021970043</v>
      </c>
      <c r="BP135">
        <f t="shared" si="79"/>
        <v>6.3698722033658983</v>
      </c>
      <c r="BQ135">
        <f t="shared" si="80"/>
        <v>6.5669418938717463</v>
      </c>
      <c r="BR135">
        <f t="shared" si="81"/>
        <v>24.375162207659773</v>
      </c>
      <c r="BS135">
        <f t="shared" si="82"/>
        <v>61.750516112611756</v>
      </c>
      <c r="BT135">
        <f t="shared" si="83"/>
        <v>90.966043283475642</v>
      </c>
      <c r="BU135">
        <f t="shared" si="84"/>
        <v>92.694173715614454</v>
      </c>
      <c r="BV135">
        <f t="shared" si="85"/>
        <v>117.94533542187858</v>
      </c>
    </row>
    <row r="136" spans="1:74" hidden="1" x14ac:dyDescent="0.4">
      <c r="A136" s="9">
        <v>38</v>
      </c>
      <c r="B136" s="16">
        <f t="shared" si="108"/>
        <v>34752.185292276241</v>
      </c>
      <c r="C136" s="16">
        <f t="shared" si="109"/>
        <v>56507.016255741612</v>
      </c>
      <c r="D136" s="16">
        <f t="shared" si="110"/>
        <v>69559.914833820891</v>
      </c>
      <c r="E136" s="16">
        <f t="shared" si="111"/>
        <v>43565.206176199237</v>
      </c>
      <c r="F136" s="16">
        <f t="shared" si="112"/>
        <v>45694.402398155427</v>
      </c>
      <c r="G136" s="16">
        <f t="shared" si="113"/>
        <v>30771.514094705952</v>
      </c>
      <c r="H136" s="16">
        <f t="shared" si="114"/>
        <v>15793.081541988071</v>
      </c>
      <c r="I136" s="16">
        <f t="shared" si="115"/>
        <v>20347.709981998709</v>
      </c>
      <c r="J136" s="16">
        <f t="shared" si="24"/>
        <v>316991.03057488613</v>
      </c>
      <c r="L136">
        <v>38</v>
      </c>
      <c r="M136">
        <f t="shared" si="99"/>
        <v>34752.185292276241</v>
      </c>
      <c r="N136">
        <f t="shared" si="100"/>
        <v>56507.016255741612</v>
      </c>
      <c r="O136">
        <f t="shared" si="101"/>
        <v>69559.914833820891</v>
      </c>
      <c r="P136">
        <f t="shared" si="102"/>
        <v>43565.206176199237</v>
      </c>
      <c r="Q136">
        <f t="shared" si="103"/>
        <v>45694.402398155427</v>
      </c>
      <c r="R136">
        <f t="shared" si="104"/>
        <v>30771.514094705952</v>
      </c>
      <c r="S136">
        <f t="shared" si="105"/>
        <v>15793.081541988071</v>
      </c>
      <c r="T136">
        <f t="shared" si="106"/>
        <v>20347.709981998709</v>
      </c>
      <c r="V136">
        <f t="shared" si="38"/>
        <v>428.20788151775537</v>
      </c>
      <c r="W136">
        <f t="shared" si="39"/>
        <v>479.11768412400636</v>
      </c>
      <c r="X136">
        <f t="shared" si="40"/>
        <v>740.91078082528759</v>
      </c>
      <c r="Y136">
        <f t="shared" si="41"/>
        <v>1527.839556565187</v>
      </c>
      <c r="Z136">
        <f t="shared" si="42"/>
        <v>3096.4267757944763</v>
      </c>
      <c r="AA136">
        <f t="shared" si="43"/>
        <v>3037.7689867092986</v>
      </c>
      <c r="AB136">
        <f t="shared" si="44"/>
        <v>2805.8382560375376</v>
      </c>
      <c r="AC136">
        <f t="shared" si="45"/>
        <v>4724.9859100091571</v>
      </c>
      <c r="AE136">
        <f t="shared" si="46"/>
        <v>303.75774352444063</v>
      </c>
      <c r="AF136">
        <f t="shared" si="47"/>
        <v>339.87162052300823</v>
      </c>
      <c r="AG136">
        <f t="shared" si="48"/>
        <v>525.57973977199856</v>
      </c>
      <c r="AH136">
        <f t="shared" si="49"/>
        <v>1083.8032558501136</v>
      </c>
      <c r="AI136">
        <f t="shared" si="50"/>
        <v>2196.5116734195117</v>
      </c>
      <c r="AJ136">
        <f t="shared" si="51"/>
        <v>2087.4925150211429</v>
      </c>
      <c r="AK136">
        <f t="shared" si="52"/>
        <v>1869.6263638502362</v>
      </c>
      <c r="AL136">
        <f t="shared" si="53"/>
        <v>2885.7757278263985</v>
      </c>
      <c r="AW136">
        <f t="shared" ref="AW136:BD136" si="122">IF(AW135+AN259/B$74-AW135/B$75&lt;0,0,AW135+AN259/B$74-AW135/B$75)</f>
        <v>9.7513733987416362</v>
      </c>
      <c r="AX136">
        <f t="shared" si="122"/>
        <v>10.91071799816886</v>
      </c>
      <c r="AY136">
        <f t="shared" si="122"/>
        <v>11.248271366658667</v>
      </c>
      <c r="AZ136">
        <f t="shared" si="122"/>
        <v>41.751311881401364</v>
      </c>
      <c r="BA136">
        <f t="shared" si="122"/>
        <v>105.77017026967631</v>
      </c>
      <c r="BB136">
        <f t="shared" si="122"/>
        <v>155.80301727294602</v>
      </c>
      <c r="BC136">
        <f t="shared" si="122"/>
        <v>170.79345205352101</v>
      </c>
      <c r="BD136">
        <f t="shared" si="122"/>
        <v>217.49517795444672</v>
      </c>
      <c r="BF136">
        <f t="shared" si="55"/>
        <v>7.9433505508296909</v>
      </c>
      <c r="BG136">
        <f t="shared" si="72"/>
        <v>8.8877386063265753</v>
      </c>
      <c r="BH136">
        <f t="shared" si="73"/>
        <v>9.1627054880043843</v>
      </c>
      <c r="BI136">
        <f t="shared" si="74"/>
        <v>34.010112490799386</v>
      </c>
      <c r="BJ136">
        <f t="shared" si="75"/>
        <v>86.159098407758989</v>
      </c>
      <c r="BK136">
        <f t="shared" si="76"/>
        <v>126.91667771290685</v>
      </c>
      <c r="BL136">
        <f t="shared" si="77"/>
        <v>134.14741779279245</v>
      </c>
      <c r="BM136">
        <f t="shared" si="78"/>
        <v>170.79547494522893</v>
      </c>
      <c r="BO136">
        <f t="shared" si="56"/>
        <v>6.4705392134993254</v>
      </c>
      <c r="BP136">
        <f t="shared" si="79"/>
        <v>7.2398241527388132</v>
      </c>
      <c r="BQ136">
        <f t="shared" si="80"/>
        <v>7.4638082233051097</v>
      </c>
      <c r="BR136">
        <f t="shared" si="81"/>
        <v>27.704148912860795</v>
      </c>
      <c r="BS136">
        <f t="shared" si="82"/>
        <v>70.183963464752381</v>
      </c>
      <c r="BT136">
        <f t="shared" si="83"/>
        <v>103.38702791772411</v>
      </c>
      <c r="BU136">
        <f t="shared" si="84"/>
        <v>105.35974804252916</v>
      </c>
      <c r="BV136">
        <f t="shared" si="85"/>
        <v>134.09618465022561</v>
      </c>
    </row>
    <row r="137" spans="1:74" hidden="1" x14ac:dyDescent="0.4">
      <c r="A137" s="9">
        <v>39</v>
      </c>
      <c r="B137" s="16">
        <f t="shared" si="108"/>
        <v>39498.197228426703</v>
      </c>
      <c r="C137" s="16">
        <f t="shared" si="109"/>
        <v>64224.026606903681</v>
      </c>
      <c r="D137" s="16">
        <f t="shared" si="110"/>
        <v>79059.524233989927</v>
      </c>
      <c r="E137" s="16">
        <f t="shared" si="111"/>
        <v>49514.78853409057</v>
      </c>
      <c r="F137" s="16">
        <f t="shared" si="112"/>
        <v>51934.763324324493</v>
      </c>
      <c r="G137" s="16">
        <f t="shared" si="113"/>
        <v>34973.89653364152</v>
      </c>
      <c r="H137" s="16">
        <f t="shared" si="114"/>
        <v>17949.899965822031</v>
      </c>
      <c r="I137" s="16">
        <f t="shared" si="115"/>
        <v>23126.541691018079</v>
      </c>
      <c r="J137" s="16">
        <f t="shared" si="24"/>
        <v>360281.638118217</v>
      </c>
      <c r="L137">
        <v>39</v>
      </c>
      <c r="M137">
        <f t="shared" si="99"/>
        <v>39498.197228426703</v>
      </c>
      <c r="N137">
        <f t="shared" si="100"/>
        <v>64224.026606903681</v>
      </c>
      <c r="O137">
        <f t="shared" si="101"/>
        <v>79059.524233989927</v>
      </c>
      <c r="P137">
        <f t="shared" si="102"/>
        <v>49514.78853409057</v>
      </c>
      <c r="Q137">
        <f t="shared" si="103"/>
        <v>51934.763324324493</v>
      </c>
      <c r="R137">
        <f t="shared" si="104"/>
        <v>34973.89653364152</v>
      </c>
      <c r="S137">
        <f t="shared" si="105"/>
        <v>17949.899965822031</v>
      </c>
      <c r="T137">
        <f t="shared" si="106"/>
        <v>23126.541691018079</v>
      </c>
      <c r="V137">
        <f t="shared" si="38"/>
        <v>486.68707385411631</v>
      </c>
      <c r="W137">
        <f t="shared" si="39"/>
        <v>544.54949052217478</v>
      </c>
      <c r="X137">
        <f t="shared" si="40"/>
        <v>842.09496244845741</v>
      </c>
      <c r="Y137">
        <f t="shared" si="41"/>
        <v>1736.4924729262589</v>
      </c>
      <c r="Z137">
        <f t="shared" si="42"/>
        <v>3519.297406608951</v>
      </c>
      <c r="AA137">
        <f t="shared" si="43"/>
        <v>3452.6288635436804</v>
      </c>
      <c r="AB137">
        <f t="shared" si="44"/>
        <v>3189.0240457060909</v>
      </c>
      <c r="AC137">
        <f t="shared" si="45"/>
        <v>5370.2657936074711</v>
      </c>
      <c r="AE137">
        <f t="shared" si="46"/>
        <v>345.24112285554554</v>
      </c>
      <c r="AF137">
        <f t="shared" si="47"/>
        <v>386.28697505667429</v>
      </c>
      <c r="AG137">
        <f t="shared" si="48"/>
        <v>597.35675345642824</v>
      </c>
      <c r="AH137">
        <f t="shared" si="49"/>
        <v>1231.8153560884714</v>
      </c>
      <c r="AI137">
        <f t="shared" si="50"/>
        <v>2496.4833742111668</v>
      </c>
      <c r="AJ137">
        <f t="shared" si="51"/>
        <v>2372.5754565275893</v>
      </c>
      <c r="AK137">
        <f t="shared" si="52"/>
        <v>2124.9568799013186</v>
      </c>
      <c r="AL137">
        <f t="shared" si="53"/>
        <v>3279.8921954369898</v>
      </c>
      <c r="AW137">
        <f t="shared" ref="AW137:BD137" si="123">IF(AW136+AN260/B$74-AW136/B$75&lt;0,0,AW136+AN260/B$74-AW136/B$75)</f>
        <v>11.083098149245531</v>
      </c>
      <c r="AX137">
        <f t="shared" si="123"/>
        <v>12.400772025410273</v>
      </c>
      <c r="AY137">
        <f t="shared" si="123"/>
        <v>12.784424354226211</v>
      </c>
      <c r="AZ137">
        <f t="shared" si="123"/>
        <v>47.453201566565575</v>
      </c>
      <c r="BA137">
        <f t="shared" si="123"/>
        <v>120.21498207755108</v>
      </c>
      <c r="BB137">
        <f t="shared" si="123"/>
        <v>177.08012017594737</v>
      </c>
      <c r="BC137">
        <f t="shared" si="123"/>
        <v>194.11982370562896</v>
      </c>
      <c r="BD137">
        <f t="shared" si="123"/>
        <v>247.21451240192636</v>
      </c>
      <c r="BF137">
        <f t="shared" si="55"/>
        <v>9.0281642595768581</v>
      </c>
      <c r="BG137">
        <f t="shared" si="72"/>
        <v>10.101526241431946</v>
      </c>
      <c r="BH137">
        <f t="shared" si="73"/>
        <v>10.414045015196955</v>
      </c>
      <c r="BI137">
        <f t="shared" si="74"/>
        <v>38.654832125160567</v>
      </c>
      <c r="BJ137">
        <f t="shared" si="75"/>
        <v>97.925741524909398</v>
      </c>
      <c r="BK137">
        <f t="shared" si="76"/>
        <v>144.24848144893036</v>
      </c>
      <c r="BL137">
        <f t="shared" si="77"/>
        <v>152.47043492315674</v>
      </c>
      <c r="BM137">
        <f t="shared" si="78"/>
        <v>194.14532644983782</v>
      </c>
      <c r="BO137">
        <f t="shared" si="56"/>
        <v>7.3542260158975434</v>
      </c>
      <c r="BP137">
        <f t="shared" si="79"/>
        <v>8.2285728248914722</v>
      </c>
      <c r="BQ137">
        <f t="shared" si="80"/>
        <v>8.4831465821246752</v>
      </c>
      <c r="BR137">
        <f t="shared" si="81"/>
        <v>31.487727059623953</v>
      </c>
      <c r="BS137">
        <f t="shared" si="82"/>
        <v>79.769044430556349</v>
      </c>
      <c r="BT137">
        <f t="shared" si="83"/>
        <v>117.50481779483374</v>
      </c>
      <c r="BU137">
        <f t="shared" si="84"/>
        <v>119.75358291766081</v>
      </c>
      <c r="BV137">
        <f t="shared" si="85"/>
        <v>152.44582979772727</v>
      </c>
    </row>
    <row r="138" spans="1:74" hidden="1" x14ac:dyDescent="0.4">
      <c r="A138" s="9">
        <v>40</v>
      </c>
      <c r="B138" s="16">
        <f t="shared" si="108"/>
        <v>44892.35917611295</v>
      </c>
      <c r="C138" s="16">
        <f t="shared" si="109"/>
        <v>72994.928186199584</v>
      </c>
      <c r="D138" s="16">
        <f t="shared" si="110"/>
        <v>89856.46959225164</v>
      </c>
      <c r="E138" s="16">
        <f t="shared" si="111"/>
        <v>56276.889260199117</v>
      </c>
      <c r="F138" s="16">
        <f t="shared" si="112"/>
        <v>59027.353461186322</v>
      </c>
      <c r="G138" s="16">
        <f t="shared" si="113"/>
        <v>39750.186974267272</v>
      </c>
      <c r="H138" s="16">
        <f t="shared" si="114"/>
        <v>20401.269247322492</v>
      </c>
      <c r="I138" s="16">
        <f t="shared" si="115"/>
        <v>26284.870929434266</v>
      </c>
      <c r="J138" s="16">
        <f t="shared" si="24"/>
        <v>409484.3268269737</v>
      </c>
      <c r="L138">
        <v>40</v>
      </c>
      <c r="M138">
        <f t="shared" si="99"/>
        <v>44892.35917611295</v>
      </c>
      <c r="N138">
        <f t="shared" si="100"/>
        <v>72994.928186199584</v>
      </c>
      <c r="O138">
        <f t="shared" si="101"/>
        <v>89856.46959225164</v>
      </c>
      <c r="P138">
        <f t="shared" si="102"/>
        <v>56276.889260199117</v>
      </c>
      <c r="Q138">
        <f t="shared" si="103"/>
        <v>59027.353461186322</v>
      </c>
      <c r="R138">
        <f t="shared" si="104"/>
        <v>39750.186974267272</v>
      </c>
      <c r="S138">
        <f t="shared" si="105"/>
        <v>20401.269247322492</v>
      </c>
      <c r="T138">
        <f t="shared" si="106"/>
        <v>26284.870929434266</v>
      </c>
      <c r="V138">
        <f t="shared" si="38"/>
        <v>553.15261118866817</v>
      </c>
      <c r="W138">
        <f t="shared" si="39"/>
        <v>618.91714160070285</v>
      </c>
      <c r="X138">
        <f t="shared" si="40"/>
        <v>957.0975938572235</v>
      </c>
      <c r="Y138">
        <f t="shared" si="41"/>
        <v>1973.6405532655453</v>
      </c>
      <c r="Z138">
        <f t="shared" si="42"/>
        <v>3999.918334791797</v>
      </c>
      <c r="AA138">
        <f t="shared" si="43"/>
        <v>3924.1450363421809</v>
      </c>
      <c r="AB138">
        <f t="shared" si="44"/>
        <v>3624.5404686832499</v>
      </c>
      <c r="AC138">
        <f t="shared" si="45"/>
        <v>6103.6695182904787</v>
      </c>
      <c r="AE138">
        <f t="shared" si="46"/>
        <v>392.3897731884025</v>
      </c>
      <c r="AF138">
        <f t="shared" si="47"/>
        <v>439.04114687850785</v>
      </c>
      <c r="AG138">
        <f t="shared" si="48"/>
        <v>678.93615645377122</v>
      </c>
      <c r="AH138">
        <f t="shared" si="49"/>
        <v>1400.0410617010671</v>
      </c>
      <c r="AI138">
        <f t="shared" si="50"/>
        <v>2837.4213850104279</v>
      </c>
      <c r="AJ138">
        <f t="shared" si="51"/>
        <v>2696.5914786324165</v>
      </c>
      <c r="AK138">
        <f t="shared" si="52"/>
        <v>2415.1570160298929</v>
      </c>
      <c r="AL138">
        <f t="shared" si="53"/>
        <v>3727.8293950449497</v>
      </c>
      <c r="AW138">
        <f t="shared" ref="AW138:BD138" si="124">IF(AW137+AN261/B$74-AW137/B$75&lt;0,0,AW137+AN261/B$74-AW137/B$75)</f>
        <v>12.59669115869125</v>
      </c>
      <c r="AX138">
        <f t="shared" si="124"/>
        <v>14.094316700070463</v>
      </c>
      <c r="AY138">
        <f t="shared" si="124"/>
        <v>14.530363537636008</v>
      </c>
      <c r="AZ138">
        <f t="shared" si="124"/>
        <v>53.933775247297753</v>
      </c>
      <c r="BA138">
        <f t="shared" si="124"/>
        <v>136.63246336779935</v>
      </c>
      <c r="BB138">
        <f t="shared" si="124"/>
        <v>201.26310771762465</v>
      </c>
      <c r="BC138">
        <f t="shared" si="124"/>
        <v>220.63145337041038</v>
      </c>
      <c r="BD138">
        <f t="shared" si="124"/>
        <v>280.98973635010282</v>
      </c>
      <c r="BF138">
        <f t="shared" si="55"/>
        <v>10.26112459337806</v>
      </c>
      <c r="BG138">
        <f t="shared" si="72"/>
        <v>11.481073711818942</v>
      </c>
      <c r="BH138">
        <f t="shared" si="73"/>
        <v>11.83627261861451</v>
      </c>
      <c r="BI138">
        <f t="shared" si="74"/>
        <v>43.933853790003567</v>
      </c>
      <c r="BJ138">
        <f t="shared" si="75"/>
        <v>111.29928585649444</v>
      </c>
      <c r="BK138">
        <f t="shared" si="76"/>
        <v>163.94746468514057</v>
      </c>
      <c r="BL138">
        <f t="shared" si="77"/>
        <v>173.29512931439285</v>
      </c>
      <c r="BM138">
        <f t="shared" si="78"/>
        <v>220.67991942588208</v>
      </c>
      <c r="BO138">
        <f t="shared" si="56"/>
        <v>8.3585889621051308</v>
      </c>
      <c r="BP138">
        <f t="shared" si="79"/>
        <v>9.3523448748157563</v>
      </c>
      <c r="BQ138">
        <f t="shared" si="80"/>
        <v>9.6416856419680421</v>
      </c>
      <c r="BR138">
        <f t="shared" si="81"/>
        <v>35.787990098945926</v>
      </c>
      <c r="BS138">
        <f t="shared" si="82"/>
        <v>90.663062687168178</v>
      </c>
      <c r="BT138">
        <f t="shared" si="83"/>
        <v>133.55101598729175</v>
      </c>
      <c r="BU138">
        <f t="shared" si="84"/>
        <v>136.11200892040878</v>
      </c>
      <c r="BV138">
        <f t="shared" si="85"/>
        <v>173.29557812378255</v>
      </c>
    </row>
    <row r="139" spans="1:74" hidden="1" x14ac:dyDescent="0.4">
      <c r="A139" s="9">
        <v>41</v>
      </c>
      <c r="B139" s="16">
        <f t="shared" si="108"/>
        <v>51023.187229079704</v>
      </c>
      <c r="C139" s="16">
        <f t="shared" si="109"/>
        <v>82963.648067741684</v>
      </c>
      <c r="D139" s="16">
        <f t="shared" si="110"/>
        <v>102127.92457093895</v>
      </c>
      <c r="E139" s="16">
        <f t="shared" si="111"/>
        <v>63962.471790103627</v>
      </c>
      <c r="F139" s="16">
        <f t="shared" si="112"/>
        <v>67088.559446653526</v>
      </c>
      <c r="G139" s="16">
        <f t="shared" si="113"/>
        <v>45178.762479877681</v>
      </c>
      <c r="H139" s="16">
        <f t="shared" si="114"/>
        <v>23187.415400322298</v>
      </c>
      <c r="I139" s="16">
        <f t="shared" si="115"/>
        <v>29874.524648246446</v>
      </c>
      <c r="J139" s="16">
        <f t="shared" si="24"/>
        <v>465406.49363296392</v>
      </c>
      <c r="L139">
        <v>41</v>
      </c>
      <c r="M139">
        <f t="shared" si="99"/>
        <v>51023.187229079704</v>
      </c>
      <c r="N139">
        <f t="shared" si="100"/>
        <v>82963.648067741684</v>
      </c>
      <c r="O139">
        <f t="shared" si="101"/>
        <v>102127.92457093895</v>
      </c>
      <c r="P139">
        <f t="shared" si="102"/>
        <v>63962.471790103627</v>
      </c>
      <c r="Q139">
        <f t="shared" si="103"/>
        <v>67088.559446653526</v>
      </c>
      <c r="R139">
        <f t="shared" si="104"/>
        <v>45178.762479877681</v>
      </c>
      <c r="S139">
        <f t="shared" si="105"/>
        <v>23187.415400322298</v>
      </c>
      <c r="T139">
        <f t="shared" si="106"/>
        <v>29874.524648246446</v>
      </c>
      <c r="V139">
        <f t="shared" si="38"/>
        <v>628.6951670888061</v>
      </c>
      <c r="W139">
        <f t="shared" si="39"/>
        <v>703.44098153423192</v>
      </c>
      <c r="X139">
        <f t="shared" si="40"/>
        <v>1087.8058234188234</v>
      </c>
      <c r="Y139">
        <f t="shared" si="41"/>
        <v>2243.1753051696437</v>
      </c>
      <c r="Z139">
        <f t="shared" si="42"/>
        <v>4546.176362486317</v>
      </c>
      <c r="AA139">
        <f t="shared" si="43"/>
        <v>4460.0549007313584</v>
      </c>
      <c r="AB139">
        <f t="shared" si="44"/>
        <v>4119.5341816583814</v>
      </c>
      <c r="AC139">
        <f t="shared" si="45"/>
        <v>6937.2319801596486</v>
      </c>
      <c r="AE139">
        <f t="shared" si="46"/>
        <v>445.97738585515765</v>
      </c>
      <c r="AF139">
        <f t="shared" si="47"/>
        <v>498.99981178590616</v>
      </c>
      <c r="AG139">
        <f t="shared" si="48"/>
        <v>771.65663558825543</v>
      </c>
      <c r="AH139">
        <f t="shared" si="49"/>
        <v>1591.2408922225598</v>
      </c>
      <c r="AI139">
        <f t="shared" si="50"/>
        <v>3224.9203682708844</v>
      </c>
      <c r="AJ139">
        <f t="shared" si="51"/>
        <v>3064.8575459453459</v>
      </c>
      <c r="AK139">
        <f t="shared" si="52"/>
        <v>2744.9888667535361</v>
      </c>
      <c r="AL139">
        <f t="shared" si="53"/>
        <v>4236.9379928832777</v>
      </c>
      <c r="AW139">
        <f t="shared" ref="AW139:BD139" si="125">IF(AW138+AN262/B$74-AW138/B$75&lt;0,0,AW138+AN262/B$74-AW138/B$75)</f>
        <v>14.316990205644585</v>
      </c>
      <c r="AX139">
        <f t="shared" si="125"/>
        <v>16.019142773928802</v>
      </c>
      <c r="AY139">
        <f t="shared" si="125"/>
        <v>16.514739452769405</v>
      </c>
      <c r="AZ139">
        <f t="shared" si="125"/>
        <v>61.299377927213065</v>
      </c>
      <c r="BA139">
        <f t="shared" si="125"/>
        <v>155.29202194182511</v>
      </c>
      <c r="BB139">
        <f t="shared" si="125"/>
        <v>228.74879579678401</v>
      </c>
      <c r="BC139">
        <f t="shared" si="125"/>
        <v>250.76342476507492</v>
      </c>
      <c r="BD139">
        <f t="shared" si="125"/>
        <v>319.37520586846762</v>
      </c>
      <c r="BF139">
        <f t="shared" si="55"/>
        <v>11.662464532565973</v>
      </c>
      <c r="BG139">
        <f t="shared" si="72"/>
        <v>13.049019504769856</v>
      </c>
      <c r="BH139">
        <f t="shared" si="73"/>
        <v>13.452727170027407</v>
      </c>
      <c r="BI139">
        <f t="shared" si="74"/>
        <v>49.933806664380072</v>
      </c>
      <c r="BJ139">
        <f t="shared" si="75"/>
        <v>126.49919236327739</v>
      </c>
      <c r="BK139">
        <f t="shared" si="76"/>
        <v>186.336850504631</v>
      </c>
      <c r="BL139">
        <f t="shared" si="77"/>
        <v>196.96329134240159</v>
      </c>
      <c r="BM139">
        <f t="shared" si="78"/>
        <v>250.83482788799245</v>
      </c>
      <c r="BO139">
        <f t="shared" si="56"/>
        <v>9.5001103408688863</v>
      </c>
      <c r="BP139">
        <f t="shared" si="79"/>
        <v>10.629582177017667</v>
      </c>
      <c r="BQ139">
        <f t="shared" si="80"/>
        <v>10.958437827955924</v>
      </c>
      <c r="BR139">
        <f t="shared" si="81"/>
        <v>40.675508313580508</v>
      </c>
      <c r="BS139">
        <f t="shared" si="82"/>
        <v>103.04479658876393</v>
      </c>
      <c r="BT139">
        <f t="shared" si="83"/>
        <v>151.78888520600105</v>
      </c>
      <c r="BU139">
        <f t="shared" si="84"/>
        <v>154.70356911740083</v>
      </c>
      <c r="BV139">
        <f t="shared" si="85"/>
        <v>196.98774877483231</v>
      </c>
    </row>
    <row r="140" spans="1:74" hidden="1" x14ac:dyDescent="0.4">
      <c r="A140" s="9">
        <v>42</v>
      </c>
      <c r="B140" s="16">
        <f t="shared" si="108"/>
        <v>57991.285884546756</v>
      </c>
      <c r="C140" s="16">
        <f t="shared" si="109"/>
        <v>94293.769056812249</v>
      </c>
      <c r="D140" s="16">
        <f t="shared" si="110"/>
        <v>116075.25896017162</v>
      </c>
      <c r="E140" s="16">
        <f t="shared" si="111"/>
        <v>72697.653535609206</v>
      </c>
      <c r="F140" s="16">
        <f t="shared" si="112"/>
        <v>76250.662526937318</v>
      </c>
      <c r="G140" s="16">
        <f t="shared" si="113"/>
        <v>51348.703857281114</v>
      </c>
      <c r="H140" s="16">
        <f t="shared" si="114"/>
        <v>26354.057996546802</v>
      </c>
      <c r="I140" s="16">
        <f t="shared" si="115"/>
        <v>33954.407664953047</v>
      </c>
      <c r="J140" s="16">
        <f t="shared" si="24"/>
        <v>528965.79948285816</v>
      </c>
      <c r="L140">
        <v>42</v>
      </c>
      <c r="M140">
        <f t="shared" si="99"/>
        <v>57991.285884546756</v>
      </c>
      <c r="N140">
        <f t="shared" si="100"/>
        <v>94293.769056812249</v>
      </c>
      <c r="O140">
        <f t="shared" si="101"/>
        <v>116075.25896017162</v>
      </c>
      <c r="P140">
        <f t="shared" si="102"/>
        <v>72697.653535609206</v>
      </c>
      <c r="Q140">
        <f t="shared" si="103"/>
        <v>76250.662526937318</v>
      </c>
      <c r="R140">
        <f t="shared" si="104"/>
        <v>51348.703857281114</v>
      </c>
      <c r="S140">
        <f t="shared" si="105"/>
        <v>26354.057996546802</v>
      </c>
      <c r="T140">
        <f t="shared" si="106"/>
        <v>33954.407664953047</v>
      </c>
      <c r="V140">
        <f t="shared" si="38"/>
        <v>714.55436544890881</v>
      </c>
      <c r="W140">
        <f t="shared" si="39"/>
        <v>799.50801358705132</v>
      </c>
      <c r="X140">
        <f t="shared" si="40"/>
        <v>1236.3645222277785</v>
      </c>
      <c r="Y140">
        <f t="shared" si="41"/>
        <v>2549.5196888474638</v>
      </c>
      <c r="Z140">
        <f t="shared" si="42"/>
        <v>5167.0353709850842</v>
      </c>
      <c r="AA140">
        <f t="shared" si="43"/>
        <v>5069.1525279629896</v>
      </c>
      <c r="AB140">
        <f t="shared" si="44"/>
        <v>4682.127839894194</v>
      </c>
      <c r="AC140">
        <f t="shared" si="45"/>
        <v>7884.6316353401144</v>
      </c>
      <c r="AE140">
        <f t="shared" si="46"/>
        <v>506.88331293304043</v>
      </c>
      <c r="AF140">
        <f t="shared" si="47"/>
        <v>567.14686836868145</v>
      </c>
      <c r="AG140">
        <f t="shared" si="48"/>
        <v>877.03969819844485</v>
      </c>
      <c r="AH140">
        <f t="shared" si="49"/>
        <v>1808.552363204921</v>
      </c>
      <c r="AI140">
        <f t="shared" si="50"/>
        <v>3665.3390330093621</v>
      </c>
      <c r="AJ140">
        <f t="shared" si="51"/>
        <v>3483.4167523811493</v>
      </c>
      <c r="AK140">
        <f t="shared" si="52"/>
        <v>3119.8648617275849</v>
      </c>
      <c r="AL140">
        <f t="shared" si="53"/>
        <v>4815.572418728214</v>
      </c>
      <c r="AW140">
        <f t="shared" ref="AW140:BD140" si="126">IF(AW139+AN263/B$74-AW139/B$75&lt;0,0,AW139+AN263/B$74-AW139/B$75)</f>
        <v>16.27222494579658</v>
      </c>
      <c r="AX140">
        <f t="shared" si="126"/>
        <v>18.206836137488686</v>
      </c>
      <c r="AY140">
        <f t="shared" si="126"/>
        <v>18.77011518739014</v>
      </c>
      <c r="AZ140">
        <f t="shared" si="126"/>
        <v>69.670877212428763</v>
      </c>
      <c r="BA140">
        <f t="shared" si="126"/>
        <v>176.49985625670746</v>
      </c>
      <c r="BB140">
        <f t="shared" si="126"/>
        <v>259.98820070270551</v>
      </c>
      <c r="BC140">
        <f t="shared" si="126"/>
        <v>285.0102217808402</v>
      </c>
      <c r="BD140">
        <f t="shared" si="126"/>
        <v>363.00091420175636</v>
      </c>
      <c r="BF140">
        <f t="shared" si="55"/>
        <v>13.255179936413139</v>
      </c>
      <c r="BG140">
        <f t="shared" si="72"/>
        <v>14.831093466265221</v>
      </c>
      <c r="BH140">
        <f t="shared" si="73"/>
        <v>15.289934539672608</v>
      </c>
      <c r="BI140">
        <f t="shared" si="74"/>
        <v>56.753149422079858</v>
      </c>
      <c r="BJ140">
        <f t="shared" si="75"/>
        <v>143.77489011040603</v>
      </c>
      <c r="BK140">
        <f t="shared" si="76"/>
        <v>211.78401767992284</v>
      </c>
      <c r="BL140">
        <f t="shared" si="77"/>
        <v>223.86335805373824</v>
      </c>
      <c r="BM140">
        <f t="shared" si="78"/>
        <v>285.10501687823006</v>
      </c>
      <c r="BO140">
        <f t="shared" si="56"/>
        <v>10.797522855887138</v>
      </c>
      <c r="BP140">
        <f t="shared" si="79"/>
        <v>12.081244573668979</v>
      </c>
      <c r="BQ140">
        <f t="shared" si="80"/>
        <v>12.455011433198816</v>
      </c>
      <c r="BR140">
        <f t="shared" si="81"/>
        <v>46.230487324060249</v>
      </c>
      <c r="BS140">
        <f t="shared" si="82"/>
        <v>117.11743405347198</v>
      </c>
      <c r="BT140">
        <f t="shared" si="83"/>
        <v>172.51766438517905</v>
      </c>
      <c r="BU140">
        <f t="shared" si="84"/>
        <v>175.83343022990121</v>
      </c>
      <c r="BV140">
        <f t="shared" si="85"/>
        <v>223.91128833141238</v>
      </c>
    </row>
    <row r="141" spans="1:74" hidden="1" x14ac:dyDescent="0.4">
      <c r="A141" s="9">
        <v>43</v>
      </c>
      <c r="B141" s="16">
        <f t="shared" si="108"/>
        <v>65910.998923770865</v>
      </c>
      <c r="C141" s="16">
        <f t="shared" si="109"/>
        <v>107171.21401989802</v>
      </c>
      <c r="D141" s="16">
        <f t="shared" si="110"/>
        <v>131927.34307757439</v>
      </c>
      <c r="E141" s="16">
        <f t="shared" si="111"/>
        <v>82625.775422287057</v>
      </c>
      <c r="F141" s="16">
        <f t="shared" si="112"/>
        <v>86664.009240205894</v>
      </c>
      <c r="G141" s="16">
        <f t="shared" si="113"/>
        <v>58361.257438096494</v>
      </c>
      <c r="H141" s="16">
        <f t="shared" si="114"/>
        <v>29953.160405954455</v>
      </c>
      <c r="I141" s="16">
        <f t="shared" si="115"/>
        <v>38591.469268633016</v>
      </c>
      <c r="J141" s="16">
        <f t="shared" si="24"/>
        <v>601205.22779642022</v>
      </c>
      <c r="L141">
        <v>43</v>
      </c>
      <c r="M141">
        <f t="shared" si="99"/>
        <v>65910.998923770865</v>
      </c>
      <c r="N141">
        <f t="shared" si="100"/>
        <v>107171.21401989802</v>
      </c>
      <c r="O141">
        <f t="shared" si="101"/>
        <v>131927.34307757439</v>
      </c>
      <c r="P141">
        <f t="shared" si="102"/>
        <v>82625.775422287057</v>
      </c>
      <c r="Q141">
        <f t="shared" si="103"/>
        <v>86664.009240205894</v>
      </c>
      <c r="R141">
        <f t="shared" si="104"/>
        <v>58361.257438096494</v>
      </c>
      <c r="S141">
        <f t="shared" si="105"/>
        <v>29953.160405954455</v>
      </c>
      <c r="T141">
        <f t="shared" si="106"/>
        <v>38591.469268633016</v>
      </c>
      <c r="V141">
        <f t="shared" si="38"/>
        <v>812.1391222374649</v>
      </c>
      <c r="W141">
        <f t="shared" si="39"/>
        <v>908.69466029850093</v>
      </c>
      <c r="X141">
        <f t="shared" si="40"/>
        <v>1405.2114806083353</v>
      </c>
      <c r="Y141">
        <f t="shared" si="41"/>
        <v>2897.7006961911293</v>
      </c>
      <c r="Z141">
        <f t="shared" si="42"/>
        <v>5872.683414543917</v>
      </c>
      <c r="AA141">
        <f t="shared" si="43"/>
        <v>5761.4329721152044</v>
      </c>
      <c r="AB141">
        <f t="shared" si="44"/>
        <v>5321.5533869839001</v>
      </c>
      <c r="AC141">
        <f t="shared" si="45"/>
        <v>8961.4149593515449</v>
      </c>
      <c r="AE141">
        <f t="shared" si="46"/>
        <v>576.10699710499648</v>
      </c>
      <c r="AF141">
        <f t="shared" si="47"/>
        <v>644.60058344147137</v>
      </c>
      <c r="AG141">
        <f t="shared" si="48"/>
        <v>996.81463954155595</v>
      </c>
      <c r="AH141">
        <f t="shared" si="49"/>
        <v>2055.5414717524354</v>
      </c>
      <c r="AI141">
        <f t="shared" si="50"/>
        <v>4165.9044790012704</v>
      </c>
      <c r="AJ141">
        <f t="shared" si="51"/>
        <v>3959.1374850557008</v>
      </c>
      <c r="AK141">
        <f t="shared" si="52"/>
        <v>3545.9365830457514</v>
      </c>
      <c r="AL141">
        <f t="shared" si="53"/>
        <v>5473.2279651450499</v>
      </c>
      <c r="AW141">
        <f t="shared" ref="AW141:BD141" si="127">IF(AW140+AN264/B$74-AW140/B$75&lt;0,0,AW140+AN264/B$74-AW140/B$75)</f>
        <v>18.494480174623995</v>
      </c>
      <c r="AX141">
        <f t="shared" si="127"/>
        <v>20.693296160116986</v>
      </c>
      <c r="AY141">
        <f t="shared" si="127"/>
        <v>21.333500757575827</v>
      </c>
      <c r="AZ141">
        <f t="shared" si="127"/>
        <v>79.185646808967988</v>
      </c>
      <c r="BA141">
        <f t="shared" si="127"/>
        <v>200.60398029384936</v>
      </c>
      <c r="BB141">
        <f t="shared" si="127"/>
        <v>295.49393905256483</v>
      </c>
      <c r="BC141">
        <f t="shared" si="127"/>
        <v>323.93384447141864</v>
      </c>
      <c r="BD141">
        <f t="shared" si="127"/>
        <v>412.58283114023175</v>
      </c>
      <c r="BF141">
        <f t="shared" si="55"/>
        <v>15.065406942043204</v>
      </c>
      <c r="BG141">
        <f t="shared" si="72"/>
        <v>16.8565390689993</v>
      </c>
      <c r="BH141">
        <f t="shared" si="73"/>
        <v>17.378042928303127</v>
      </c>
      <c r="BI141">
        <f t="shared" si="74"/>
        <v>64.503786096289204</v>
      </c>
      <c r="BJ141">
        <f t="shared" si="75"/>
        <v>163.40986979818689</v>
      </c>
      <c r="BK141">
        <f t="shared" si="76"/>
        <v>240.70652749359243</v>
      </c>
      <c r="BL141">
        <f t="shared" si="77"/>
        <v>254.43678991728922</v>
      </c>
      <c r="BM141">
        <f t="shared" si="78"/>
        <v>324.05296553999324</v>
      </c>
      <c r="BO141">
        <f t="shared" si="56"/>
        <v>12.272117104202739</v>
      </c>
      <c r="BP141">
        <f t="shared" si="79"/>
        <v>13.731153909226723</v>
      </c>
      <c r="BQ141">
        <f t="shared" si="80"/>
        <v>14.155965297083091</v>
      </c>
      <c r="BR141">
        <f t="shared" si="81"/>
        <v>52.544084582872017</v>
      </c>
      <c r="BS141">
        <f t="shared" si="82"/>
        <v>133.1119076876324</v>
      </c>
      <c r="BT141">
        <f t="shared" si="83"/>
        <v>196.07747636202532</v>
      </c>
      <c r="BU141">
        <f t="shared" si="84"/>
        <v>199.84839414181971</v>
      </c>
      <c r="BV141">
        <f t="shared" si="85"/>
        <v>254.50815260482125</v>
      </c>
    </row>
    <row r="142" spans="1:74" hidden="1" x14ac:dyDescent="0.4">
      <c r="A142" s="9">
        <v>44</v>
      </c>
      <c r="B142" s="16">
        <f t="shared" si="108"/>
        <v>74912.285748900118</v>
      </c>
      <c r="C142" s="16">
        <f t="shared" si="109"/>
        <v>121807.29680641611</v>
      </c>
      <c r="D142" s="16">
        <f t="shared" si="110"/>
        <v>149944.30344092581</v>
      </c>
      <c r="E142" s="16">
        <f t="shared" si="111"/>
        <v>93909.754058157661</v>
      </c>
      <c r="F142" s="16">
        <f t="shared" si="112"/>
        <v>98499.478544637968</v>
      </c>
      <c r="G142" s="16">
        <f t="shared" si="113"/>
        <v>66331.496491567363</v>
      </c>
      <c r="H142" s="16">
        <f t="shared" si="114"/>
        <v>34043.782495371212</v>
      </c>
      <c r="I142" s="16">
        <f t="shared" si="115"/>
        <v>43861.801831668206</v>
      </c>
      <c r="J142" s="16">
        <f t="shared" si="24"/>
        <v>683310.19941764441</v>
      </c>
      <c r="L142">
        <v>44</v>
      </c>
      <c r="M142">
        <f t="shared" si="99"/>
        <v>74912.285748900118</v>
      </c>
      <c r="N142">
        <f t="shared" si="100"/>
        <v>121807.29680641611</v>
      </c>
      <c r="O142">
        <f t="shared" si="101"/>
        <v>149944.30344092581</v>
      </c>
      <c r="P142">
        <f t="shared" si="102"/>
        <v>93909.754058157661</v>
      </c>
      <c r="Q142">
        <f t="shared" si="103"/>
        <v>98499.478544637968</v>
      </c>
      <c r="R142">
        <f t="shared" si="104"/>
        <v>66331.496491567363</v>
      </c>
      <c r="S142">
        <f t="shared" si="105"/>
        <v>34043.782495371212</v>
      </c>
      <c r="T142">
        <f t="shared" si="106"/>
        <v>43861.801831668206</v>
      </c>
      <c r="V142">
        <f t="shared" si="38"/>
        <v>923.05076526027642</v>
      </c>
      <c r="W142">
        <f t="shared" si="39"/>
        <v>1032.7926319638698</v>
      </c>
      <c r="X142">
        <f t="shared" si="40"/>
        <v>1597.1174113057821</v>
      </c>
      <c r="Y142">
        <f t="shared" si="41"/>
        <v>3293.4318417582449</v>
      </c>
      <c r="Z142">
        <f t="shared" si="42"/>
        <v>6674.6999023907256</v>
      </c>
      <c r="AA142">
        <f t="shared" si="43"/>
        <v>6548.2562849768856</v>
      </c>
      <c r="AB142">
        <f t="shared" si="44"/>
        <v>6048.3035475557099</v>
      </c>
      <c r="AC142">
        <f t="shared" si="45"/>
        <v>10185.251559682865</v>
      </c>
      <c r="AE142">
        <f t="shared" si="46"/>
        <v>654.78437214915266</v>
      </c>
      <c r="AF142">
        <f t="shared" si="47"/>
        <v>732.6319423938146</v>
      </c>
      <c r="AG142">
        <f t="shared" si="48"/>
        <v>1132.946919897149</v>
      </c>
      <c r="AH142">
        <f t="shared" si="49"/>
        <v>2336.261213232</v>
      </c>
      <c r="AI142">
        <f t="shared" si="50"/>
        <v>4734.8307908488196</v>
      </c>
      <c r="AJ142">
        <f t="shared" si="51"/>
        <v>4499.8261311735514</v>
      </c>
      <c r="AK142">
        <f t="shared" si="52"/>
        <v>4030.1957113925196</v>
      </c>
      <c r="AL142">
        <f t="shared" si="53"/>
        <v>6220.6966067607273</v>
      </c>
      <c r="AW142">
        <f t="shared" ref="AW142:BD142" si="128">IF(AW141+AN265/B$74-AW141/B$75&lt;0,0,AW141+AN265/B$74-AW141/B$75)</f>
        <v>21.02022234442029</v>
      </c>
      <c r="AX142">
        <f t="shared" si="128"/>
        <v>23.519324804890928</v>
      </c>
      <c r="AY142">
        <f t="shared" si="128"/>
        <v>24.246960448469032</v>
      </c>
      <c r="AZ142">
        <f t="shared" si="128"/>
        <v>89.999820848983802</v>
      </c>
      <c r="BA142">
        <f t="shared" si="128"/>
        <v>227.99993452847337</v>
      </c>
      <c r="BB142">
        <f t="shared" si="128"/>
        <v>335.84863881821138</v>
      </c>
      <c r="BC142">
        <f t="shared" si="128"/>
        <v>368.17303262334002</v>
      </c>
      <c r="BD142">
        <f t="shared" si="128"/>
        <v>468.93465324288911</v>
      </c>
      <c r="BF142">
        <f t="shared" si="55"/>
        <v>17.122850881591674</v>
      </c>
      <c r="BG142">
        <f t="shared" si="72"/>
        <v>19.158593323669912</v>
      </c>
      <c r="BH142">
        <f t="shared" si="73"/>
        <v>19.751317625866747</v>
      </c>
      <c r="BI142">
        <f t="shared" si="74"/>
        <v>73.312902523896483</v>
      </c>
      <c r="BJ142">
        <f t="shared" si="75"/>
        <v>185.72633609558437</v>
      </c>
      <c r="BK142">
        <f t="shared" si="76"/>
        <v>273.57897442897581</v>
      </c>
      <c r="BL142">
        <f t="shared" si="77"/>
        <v>289.18531719435396</v>
      </c>
      <c r="BM142">
        <f t="shared" si="78"/>
        <v>368.31789834011249</v>
      </c>
      <c r="BO142">
        <f t="shared" si="56"/>
        <v>13.948091006907017</v>
      </c>
      <c r="BP142">
        <f t="shared" si="79"/>
        <v>15.606385005090271</v>
      </c>
      <c r="BQ142">
        <f t="shared" si="80"/>
        <v>16.08921187581511</v>
      </c>
      <c r="BR142">
        <f t="shared" si="81"/>
        <v>59.719905490922329</v>
      </c>
      <c r="BS142">
        <f t="shared" si="82"/>
        <v>151.2906849539651</v>
      </c>
      <c r="BT142">
        <f t="shared" si="83"/>
        <v>222.8549070409656</v>
      </c>
      <c r="BU142">
        <f t="shared" si="84"/>
        <v>227.14259202955449</v>
      </c>
      <c r="BV142">
        <f t="shared" si="85"/>
        <v>289.28055907240724</v>
      </c>
    </row>
    <row r="143" spans="1:74" hidden="1" x14ac:dyDescent="0.4">
      <c r="A143" s="9">
        <v>45</v>
      </c>
      <c r="B143" s="16">
        <f t="shared" si="108"/>
        <v>85142.853966076742</v>
      </c>
      <c r="C143" s="16">
        <f t="shared" si="109"/>
        <v>138442.1898265669</v>
      </c>
      <c r="D143" s="16">
        <f t="shared" si="110"/>
        <v>170421.79134286111</v>
      </c>
      <c r="E143" s="16">
        <f t="shared" si="111"/>
        <v>106734.75513168807</v>
      </c>
      <c r="F143" s="16">
        <f t="shared" si="112"/>
        <v>111951.28587548075</v>
      </c>
      <c r="G143" s="16">
        <f t="shared" si="113"/>
        <v>75390.209532029548</v>
      </c>
      <c r="H143" s="16">
        <f t="shared" si="114"/>
        <v>38693.049777870758</v>
      </c>
      <c r="I143" s="16">
        <f t="shared" si="115"/>
        <v>49851.889455896817</v>
      </c>
      <c r="J143" s="16">
        <f t="shared" si="24"/>
        <v>776628.02490847069</v>
      </c>
      <c r="L143">
        <v>45</v>
      </c>
      <c r="M143">
        <f t="shared" si="99"/>
        <v>85142.853966076742</v>
      </c>
      <c r="N143">
        <f t="shared" si="100"/>
        <v>138442.1898265669</v>
      </c>
      <c r="O143">
        <f t="shared" si="101"/>
        <v>170421.79134286111</v>
      </c>
      <c r="P143">
        <f t="shared" si="102"/>
        <v>106734.75513168807</v>
      </c>
      <c r="Q143">
        <f t="shared" si="103"/>
        <v>111951.28587548075</v>
      </c>
      <c r="R143">
        <f t="shared" si="104"/>
        <v>75390.209532029548</v>
      </c>
      <c r="S143">
        <f t="shared" si="105"/>
        <v>38693.049777870758</v>
      </c>
      <c r="T143">
        <f t="shared" si="106"/>
        <v>49851.889455896817</v>
      </c>
      <c r="V143">
        <f t="shared" si="38"/>
        <v>1049.1093113263162</v>
      </c>
      <c r="W143">
        <f t="shared" si="39"/>
        <v>1173.8383279027848</v>
      </c>
      <c r="X143">
        <f t="shared" si="40"/>
        <v>1815.2314158038921</v>
      </c>
      <c r="Y143">
        <f t="shared" si="41"/>
        <v>3743.2069193213702</v>
      </c>
      <c r="Z143">
        <f t="shared" si="42"/>
        <v>7586.2456123227867</v>
      </c>
      <c r="AA143">
        <f t="shared" si="43"/>
        <v>7442.5339300285568</v>
      </c>
      <c r="AB143">
        <f t="shared" si="44"/>
        <v>6874.3040088721755</v>
      </c>
      <c r="AC143">
        <f t="shared" si="45"/>
        <v>11576.224127925625</v>
      </c>
      <c r="AE143">
        <f t="shared" si="46"/>
        <v>744.2065031861938</v>
      </c>
      <c r="AF143">
        <f t="shared" si="47"/>
        <v>832.68550558383288</v>
      </c>
      <c r="AG143">
        <f t="shared" si="48"/>
        <v>1287.6704170333599</v>
      </c>
      <c r="AH143">
        <f t="shared" si="49"/>
        <v>2655.3180894074153</v>
      </c>
      <c r="AI143">
        <f t="shared" si="50"/>
        <v>5381.4538280294546</v>
      </c>
      <c r="AJ143">
        <f t="shared" si="51"/>
        <v>5114.3551773145518</v>
      </c>
      <c r="AK143">
        <f t="shared" si="52"/>
        <v>4580.5887576188443</v>
      </c>
      <c r="AL143">
        <f t="shared" si="53"/>
        <v>7070.2440966726144</v>
      </c>
      <c r="AW143">
        <f t="shared" ref="AW143:BD143" si="129">IF(AW142+AN266/B$74-AW142/B$75&lt;0,0,AW142+AN266/B$74-AW142/B$75)</f>
        <v>23.890897977537431</v>
      </c>
      <c r="AX143">
        <f t="shared" si="129"/>
        <v>26.73129618742437</v>
      </c>
      <c r="AY143">
        <f t="shared" si="129"/>
        <v>27.558303087765687</v>
      </c>
      <c r="AZ143">
        <f t="shared" si="129"/>
        <v>102.29085604655707</v>
      </c>
      <c r="BA143">
        <f t="shared" si="129"/>
        <v>259.1372767353663</v>
      </c>
      <c r="BB143">
        <f t="shared" si="129"/>
        <v>381.71449940665127</v>
      </c>
      <c r="BC143">
        <f t="shared" si="129"/>
        <v>418.45374832227549</v>
      </c>
      <c r="BD143">
        <f t="shared" si="129"/>
        <v>532.98115767545346</v>
      </c>
      <c r="BF143">
        <f t="shared" si="55"/>
        <v>19.461273759288844</v>
      </c>
      <c r="BG143">
        <f t="shared" si="72"/>
        <v>21.775032212402522</v>
      </c>
      <c r="BH143">
        <f t="shared" si="73"/>
        <v>22.448703319428116</v>
      </c>
      <c r="BI143">
        <f t="shared" si="74"/>
        <v>83.325053518948863</v>
      </c>
      <c r="BJ143">
        <f t="shared" si="75"/>
        <v>211.0904951553178</v>
      </c>
      <c r="BK143">
        <f t="shared" si="76"/>
        <v>310.94077306251711</v>
      </c>
      <c r="BL143">
        <f t="shared" si="77"/>
        <v>328.67917490884702</v>
      </c>
      <c r="BM143">
        <f t="shared" si="78"/>
        <v>418.62627579150086</v>
      </c>
      <c r="BO143">
        <f t="shared" si="56"/>
        <v>15.852946931717812</v>
      </c>
      <c r="BP143">
        <f t="shared" si="79"/>
        <v>17.737709996238056</v>
      </c>
      <c r="BQ143">
        <f t="shared" si="80"/>
        <v>18.286475325846091</v>
      </c>
      <c r="BR143">
        <f t="shared" si="81"/>
        <v>67.875703710706816</v>
      </c>
      <c r="BS143">
        <f t="shared" si="82"/>
        <v>171.95207563893669</v>
      </c>
      <c r="BT143">
        <f t="shared" si="83"/>
        <v>253.28934747377173</v>
      </c>
      <c r="BU143">
        <f t="shared" si="84"/>
        <v>258.16395461195424</v>
      </c>
      <c r="BV143">
        <f t="shared" si="85"/>
        <v>328.7992287062599</v>
      </c>
    </row>
    <row r="144" spans="1:74" hidden="1" x14ac:dyDescent="0.4">
      <c r="A144" s="9">
        <v>46</v>
      </c>
      <c r="B144" s="16">
        <f t="shared" si="108"/>
        <v>96770.583209645367</v>
      </c>
      <c r="C144" s="16">
        <f t="shared" si="109"/>
        <v>157348.86518691396</v>
      </c>
      <c r="D144" s="16">
        <f t="shared" si="110"/>
        <v>193695.83437327523</v>
      </c>
      <c r="E144" s="16">
        <f t="shared" si="111"/>
        <v>121311.23190852183</v>
      </c>
      <c r="F144" s="16">
        <f t="shared" si="112"/>
        <v>127240.17014459496</v>
      </c>
      <c r="G144" s="16">
        <f t="shared" si="113"/>
        <v>85686.046507421692</v>
      </c>
      <c r="H144" s="16">
        <f t="shared" si="114"/>
        <v>43977.254916263955</v>
      </c>
      <c r="I144" s="16">
        <f t="shared" si="115"/>
        <v>56660.027142994266</v>
      </c>
      <c r="J144" s="16">
        <f t="shared" si="24"/>
        <v>882690.01338963117</v>
      </c>
      <c r="L144">
        <v>46</v>
      </c>
      <c r="M144">
        <f t="shared" si="99"/>
        <v>96770.583209645367</v>
      </c>
      <c r="N144">
        <f t="shared" si="100"/>
        <v>157348.86518691396</v>
      </c>
      <c r="O144">
        <f t="shared" si="101"/>
        <v>193695.83437327523</v>
      </c>
      <c r="P144">
        <f t="shared" si="102"/>
        <v>121311.23190852183</v>
      </c>
      <c r="Q144">
        <f t="shared" si="103"/>
        <v>127240.17014459496</v>
      </c>
      <c r="R144">
        <f t="shared" si="104"/>
        <v>85686.046507421692</v>
      </c>
      <c r="S144">
        <f t="shared" si="105"/>
        <v>43977.254916263955</v>
      </c>
      <c r="T144">
        <f t="shared" si="106"/>
        <v>56660.027142994266</v>
      </c>
      <c r="V144">
        <f t="shared" si="38"/>
        <v>1192.3833320144618</v>
      </c>
      <c r="W144">
        <f t="shared" si="39"/>
        <v>1334.1462529786409</v>
      </c>
      <c r="X144">
        <f t="shared" si="40"/>
        <v>2063.1326598533451</v>
      </c>
      <c r="Y144">
        <f t="shared" si="41"/>
        <v>4254.4065624937739</v>
      </c>
      <c r="Z144">
        <f t="shared" si="42"/>
        <v>8622.2786539428089</v>
      </c>
      <c r="AA144">
        <f t="shared" si="43"/>
        <v>8458.94065449556</v>
      </c>
      <c r="AB144">
        <f t="shared" si="44"/>
        <v>7813.1091167655277</v>
      </c>
      <c r="AC144">
        <f t="shared" si="45"/>
        <v>13157.157989512238</v>
      </c>
      <c r="AE144">
        <f t="shared" si="46"/>
        <v>845.84077256623459</v>
      </c>
      <c r="AF144">
        <f t="shared" si="47"/>
        <v>946.40311302348346</v>
      </c>
      <c r="AG144">
        <f t="shared" si="48"/>
        <v>1463.5240832902039</v>
      </c>
      <c r="AH144">
        <f t="shared" si="49"/>
        <v>3017.9476993787334</v>
      </c>
      <c r="AI144">
        <f t="shared" si="50"/>
        <v>6116.3844227938989</v>
      </c>
      <c r="AJ144">
        <f t="shared" si="51"/>
        <v>5812.8088031287525</v>
      </c>
      <c r="AK144">
        <f t="shared" si="52"/>
        <v>5206.1474625061164</v>
      </c>
      <c r="AL144">
        <f t="shared" si="53"/>
        <v>8035.81124622683</v>
      </c>
      <c r="AW144">
        <f t="shared" ref="AW144:BD144" si="130">IF(AW143+AN267/B$74-AW143/B$75&lt;0,0,AW143+AN267/B$74-AW143/B$75)</f>
        <v>27.153613796962873</v>
      </c>
      <c r="AX144">
        <f t="shared" si="130"/>
        <v>30.381917567435234</v>
      </c>
      <c r="AY144">
        <f t="shared" si="130"/>
        <v>31.321866580670534</v>
      </c>
      <c r="AZ144">
        <f t="shared" si="130"/>
        <v>116.26044373302521</v>
      </c>
      <c r="BA144">
        <f t="shared" si="130"/>
        <v>294.52695915761149</v>
      </c>
      <c r="BB144">
        <f t="shared" si="130"/>
        <v>433.8441576263823</v>
      </c>
      <c r="BC144">
        <f t="shared" si="130"/>
        <v>475.60108958050762</v>
      </c>
      <c r="BD144">
        <f t="shared" si="130"/>
        <v>605.77337875929697</v>
      </c>
      <c r="BF144">
        <f t="shared" si="55"/>
        <v>22.119048290237998</v>
      </c>
      <c r="BG144">
        <f t="shared" si="72"/>
        <v>24.748790597415628</v>
      </c>
      <c r="BH144">
        <f t="shared" si="73"/>
        <v>25.514463180430656</v>
      </c>
      <c r="BI144">
        <f t="shared" si="74"/>
        <v>94.7045350355138</v>
      </c>
      <c r="BJ144">
        <f t="shared" si="75"/>
        <v>239.91856410334691</v>
      </c>
      <c r="BK144">
        <f t="shared" si="76"/>
        <v>353.40500886899758</v>
      </c>
      <c r="BL144">
        <f t="shared" si="77"/>
        <v>373.56646161556125</v>
      </c>
      <c r="BM144">
        <f t="shared" si="78"/>
        <v>475.80371673347724</v>
      </c>
      <c r="BO144">
        <f t="shared" si="56"/>
        <v>18.017943028260429</v>
      </c>
      <c r="BP144">
        <f t="shared" si="79"/>
        <v>20.160103325936735</v>
      </c>
      <c r="BQ144">
        <f t="shared" si="80"/>
        <v>20.783812121995304</v>
      </c>
      <c r="BR144">
        <f t="shared" si="81"/>
        <v>77.145313595652041</v>
      </c>
      <c r="BS144">
        <f t="shared" si="82"/>
        <v>195.43512734876538</v>
      </c>
      <c r="BT144">
        <f t="shared" si="83"/>
        <v>287.88020282701899</v>
      </c>
      <c r="BU144">
        <f t="shared" si="84"/>
        <v>293.42156476040066</v>
      </c>
      <c r="BV144">
        <f t="shared" si="85"/>
        <v>373.71275224888035</v>
      </c>
    </row>
    <row r="145" spans="1:74" hidden="1" x14ac:dyDescent="0.4">
      <c r="A145" s="9">
        <v>47</v>
      </c>
      <c r="B145" s="16">
        <f t="shared" si="108"/>
        <v>109986.27998147666</v>
      </c>
      <c r="C145" s="16">
        <f t="shared" si="109"/>
        <v>178837.57405618893</v>
      </c>
      <c r="D145" s="16">
        <f t="shared" si="110"/>
        <v>220148.35050101639</v>
      </c>
      <c r="E145" s="16">
        <f t="shared" si="111"/>
        <v>137878.37868748777</v>
      </c>
      <c r="F145" s="16">
        <f t="shared" si="112"/>
        <v>144617.01597990643</v>
      </c>
      <c r="G145" s="16">
        <f t="shared" si="113"/>
        <v>97387.958086954779</v>
      </c>
      <c r="H145" s="16">
        <f t="shared" si="114"/>
        <v>49983.109655940083</v>
      </c>
      <c r="I145" s="16">
        <f t="shared" si="115"/>
        <v>64397.933777113925</v>
      </c>
      <c r="J145" s="16">
        <f t="shared" si="24"/>
        <v>1003236.600726085</v>
      </c>
      <c r="L145">
        <v>47</v>
      </c>
      <c r="M145">
        <f t="shared" si="99"/>
        <v>109986.27998147666</v>
      </c>
      <c r="N145">
        <f t="shared" si="100"/>
        <v>178837.57405618893</v>
      </c>
      <c r="O145">
        <f t="shared" si="101"/>
        <v>220148.35050101639</v>
      </c>
      <c r="P145">
        <f t="shared" si="102"/>
        <v>137878.37868748777</v>
      </c>
      <c r="Q145">
        <f t="shared" si="103"/>
        <v>144617.01597990643</v>
      </c>
      <c r="R145">
        <f t="shared" si="104"/>
        <v>97387.958086954779</v>
      </c>
      <c r="S145">
        <f t="shared" si="105"/>
        <v>49983.109655940083</v>
      </c>
      <c r="T145">
        <f t="shared" si="106"/>
        <v>64397.933777113925</v>
      </c>
      <c r="V145">
        <f t="shared" si="38"/>
        <v>1355.2238981268213</v>
      </c>
      <c r="W145">
        <f t="shared" si="39"/>
        <v>1516.3469977212635</v>
      </c>
      <c r="X145">
        <f t="shared" si="40"/>
        <v>2344.8891061866138</v>
      </c>
      <c r="Y145">
        <f t="shared" si="41"/>
        <v>4835.4193580502124</v>
      </c>
      <c r="Z145">
        <f t="shared" si="42"/>
        <v>9799.7999254071528</v>
      </c>
      <c r="AA145">
        <f t="shared" si="43"/>
        <v>9614.1552962078222</v>
      </c>
      <c r="AB145">
        <f t="shared" si="44"/>
        <v>8880.1242972089476</v>
      </c>
      <c r="AC145">
        <f t="shared" si="45"/>
        <v>14953.995658876904</v>
      </c>
      <c r="AE145">
        <f t="shared" si="46"/>
        <v>961.35495904897698</v>
      </c>
      <c r="AF145">
        <f t="shared" si="47"/>
        <v>1075.6508263418693</v>
      </c>
      <c r="AG145">
        <f t="shared" si="48"/>
        <v>1663.3936088112509</v>
      </c>
      <c r="AH145">
        <f t="shared" si="49"/>
        <v>3430.100653750414</v>
      </c>
      <c r="AI145">
        <f t="shared" si="50"/>
        <v>6951.6824998435359</v>
      </c>
      <c r="AJ145">
        <f t="shared" si="51"/>
        <v>6606.648358538795</v>
      </c>
      <c r="AK145">
        <f t="shared" si="52"/>
        <v>5917.1370045768654</v>
      </c>
      <c r="AL145">
        <f t="shared" si="53"/>
        <v>9133.2426912165611</v>
      </c>
      <c r="AW145">
        <f t="shared" ref="AW145:BD145" si="131">IF(AW144+AN268/B$74-AW144/B$75&lt;0,0,AW144+AN268/B$74-AW144/B$75)</f>
        <v>30.86190973593035</v>
      </c>
      <c r="AX145">
        <f t="shared" si="131"/>
        <v>34.53109426177145</v>
      </c>
      <c r="AY145">
        <f t="shared" si="131"/>
        <v>35.599409581410015</v>
      </c>
      <c r="AZ145">
        <f t="shared" si="131"/>
        <v>132.13781956157723</v>
      </c>
      <c r="BA145">
        <f t="shared" si="131"/>
        <v>334.74971310584544</v>
      </c>
      <c r="BB145">
        <f t="shared" si="131"/>
        <v>493.09303781070736</v>
      </c>
      <c r="BC145">
        <f t="shared" si="131"/>
        <v>540.55283056584722</v>
      </c>
      <c r="BD145">
        <f t="shared" si="131"/>
        <v>688.50585625179883</v>
      </c>
      <c r="BF145">
        <f t="shared" si="55"/>
        <v>25.139787594272924</v>
      </c>
      <c r="BG145">
        <f t="shared" si="72"/>
        <v>28.128666779427391</v>
      </c>
      <c r="BH145">
        <f t="shared" si="73"/>
        <v>28.998905220574581</v>
      </c>
      <c r="BI145">
        <f t="shared" si="74"/>
        <v>107.63808025402065</v>
      </c>
      <c r="BJ145">
        <f t="shared" si="75"/>
        <v>272.68360113590569</v>
      </c>
      <c r="BK145">
        <f t="shared" si="76"/>
        <v>401.66849812342849</v>
      </c>
      <c r="BL145">
        <f t="shared" si="77"/>
        <v>424.58377559803449</v>
      </c>
      <c r="BM145">
        <f t="shared" si="78"/>
        <v>540.78854774638717</v>
      </c>
      <c r="BO145">
        <f t="shared" si="56"/>
        <v>20.478606185446971</v>
      </c>
      <c r="BP145">
        <f t="shared" si="79"/>
        <v>22.913315688824071</v>
      </c>
      <c r="BQ145">
        <f t="shared" si="80"/>
        <v>23.62220275705652</v>
      </c>
      <c r="BR145">
        <f t="shared" si="81"/>
        <v>87.680846459569096</v>
      </c>
      <c r="BS145">
        <f t="shared" si="82"/>
        <v>222.12518940151432</v>
      </c>
      <c r="BT145">
        <f t="shared" si="83"/>
        <v>327.19508645220617</v>
      </c>
      <c r="BU145">
        <f t="shared" si="84"/>
        <v>333.49401318798095</v>
      </c>
      <c r="BV145">
        <f t="shared" si="85"/>
        <v>424.75823449117877</v>
      </c>
    </row>
    <row r="146" spans="1:74" hidden="1" x14ac:dyDescent="0.4">
      <c r="A146" s="9">
        <v>48</v>
      </c>
      <c r="B146" s="16">
        <f t="shared" si="108"/>
        <v>125006.80871124519</v>
      </c>
      <c r="C146" s="16">
        <f t="shared" si="109"/>
        <v>203260.93776596704</v>
      </c>
      <c r="D146" s="16">
        <f t="shared" si="110"/>
        <v>250213.4151988003</v>
      </c>
      <c r="E146" s="16">
        <f t="shared" si="111"/>
        <v>156708.0558857538</v>
      </c>
      <c r="F146" s="16">
        <f t="shared" si="112"/>
        <v>164366.97064430107</v>
      </c>
      <c r="G146" s="16">
        <f t="shared" si="113"/>
        <v>110687.96807570028</v>
      </c>
      <c r="H146" s="16">
        <f t="shared" si="114"/>
        <v>56809.167730789603</v>
      </c>
      <c r="I146" s="16">
        <f t="shared" si="115"/>
        <v>73192.585388203763</v>
      </c>
      <c r="J146" s="16">
        <f t="shared" si="24"/>
        <v>1140245.9094007611</v>
      </c>
      <c r="L146">
        <v>48</v>
      </c>
      <c r="M146">
        <f t="shared" si="99"/>
        <v>125006.80871124519</v>
      </c>
      <c r="N146">
        <f t="shared" si="100"/>
        <v>203260.93776596704</v>
      </c>
      <c r="O146">
        <f t="shared" si="101"/>
        <v>250213.4151988003</v>
      </c>
      <c r="P146">
        <f t="shared" si="102"/>
        <v>156708.0558857538</v>
      </c>
      <c r="Q146">
        <f t="shared" si="103"/>
        <v>164366.97064430107</v>
      </c>
      <c r="R146">
        <f t="shared" si="104"/>
        <v>110687.96807570028</v>
      </c>
      <c r="S146">
        <f t="shared" si="105"/>
        <v>56809.167730789603</v>
      </c>
      <c r="T146">
        <f t="shared" si="106"/>
        <v>73192.585388203763</v>
      </c>
      <c r="V146">
        <f t="shared" si="38"/>
        <v>1540.3031598439643</v>
      </c>
      <c r="W146">
        <f t="shared" si="39"/>
        <v>1723.4304052918958</v>
      </c>
      <c r="X146">
        <f t="shared" si="40"/>
        <v>2665.124268200394</v>
      </c>
      <c r="Y146">
        <f t="shared" si="41"/>
        <v>5495.7794993653752</v>
      </c>
      <c r="Z146">
        <f t="shared" si="42"/>
        <v>11138.132091536309</v>
      </c>
      <c r="AA146">
        <f t="shared" si="43"/>
        <v>10927.134476810463</v>
      </c>
      <c r="AB146">
        <f t="shared" si="44"/>
        <v>10092.858853379385</v>
      </c>
      <c r="AC146">
        <f t="shared" si="45"/>
        <v>16996.222546370962</v>
      </c>
      <c r="AE146">
        <f t="shared" si="46"/>
        <v>1092.6446054082583</v>
      </c>
      <c r="AF146">
        <f t="shared" si="47"/>
        <v>1222.5495501350008</v>
      </c>
      <c r="AG146">
        <f t="shared" si="48"/>
        <v>1890.5587746030387</v>
      </c>
      <c r="AH146">
        <f t="shared" si="49"/>
        <v>3898.5402218503473</v>
      </c>
      <c r="AI146">
        <f t="shared" si="50"/>
        <v>7901.0549750314076</v>
      </c>
      <c r="AJ146">
        <f t="shared" si="51"/>
        <v>7508.9004398395045</v>
      </c>
      <c r="AK146">
        <f t="shared" si="52"/>
        <v>6725.2244480219797</v>
      </c>
      <c r="AL146">
        <f t="shared" si="53"/>
        <v>10380.546898572349</v>
      </c>
      <c r="AW146">
        <f t="shared" ref="AW146:BD146" si="132">IF(AW145+AN269/B$74-AW145/B$75&lt;0,0,AW145+AN269/B$74-AW145/B$75)</f>
        <v>35.076637512093768</v>
      </c>
      <c r="AX146">
        <f t="shared" si="132"/>
        <v>39.246912672612197</v>
      </c>
      <c r="AY146">
        <f t="shared" si="132"/>
        <v>40.461124934141537</v>
      </c>
      <c r="AZ146">
        <f t="shared" si="132"/>
        <v>150.18352519525877</v>
      </c>
      <c r="BA146">
        <f t="shared" si="132"/>
        <v>380.46557858410381</v>
      </c>
      <c r="BB146">
        <f t="shared" si="132"/>
        <v>560.43338873148116</v>
      </c>
      <c r="BC146">
        <f t="shared" si="132"/>
        <v>614.37481065705447</v>
      </c>
      <c r="BD146">
        <f t="shared" si="132"/>
        <v>782.53623838538761</v>
      </c>
      <c r="BF146">
        <f t="shared" si="55"/>
        <v>28.573060879267381</v>
      </c>
      <c r="BG146">
        <f t="shared" si="72"/>
        <v>31.970123268833827</v>
      </c>
      <c r="BH146">
        <f t="shared" si="73"/>
        <v>32.959207837075844</v>
      </c>
      <c r="BI146">
        <f t="shared" si="74"/>
        <v>122.3379238385546</v>
      </c>
      <c r="BJ146">
        <f t="shared" si="75"/>
        <v>309.92326831786954</v>
      </c>
      <c r="BK146">
        <f t="shared" si="76"/>
        <v>456.52322193579585</v>
      </c>
      <c r="BL146">
        <f t="shared" si="77"/>
        <v>482.56830308194083</v>
      </c>
      <c r="BM146">
        <f t="shared" si="78"/>
        <v>614.647201999093</v>
      </c>
      <c r="BO146">
        <f t="shared" si="56"/>
        <v>23.275315030742544</v>
      </c>
      <c r="BP146">
        <f t="shared" si="79"/>
        <v>26.042526343186061</v>
      </c>
      <c r="BQ146">
        <f t="shared" si="80"/>
        <v>26.848224235167358</v>
      </c>
      <c r="BR146">
        <f t="shared" si="81"/>
        <v>99.655186736240012</v>
      </c>
      <c r="BS146">
        <f t="shared" si="82"/>
        <v>252.46023644214912</v>
      </c>
      <c r="BT146">
        <f t="shared" si="83"/>
        <v>371.87913345493962</v>
      </c>
      <c r="BU146">
        <f t="shared" si="84"/>
        <v>379.03889439300769</v>
      </c>
      <c r="BV146">
        <f t="shared" si="85"/>
        <v>482.77339111878297</v>
      </c>
    </row>
    <row r="147" spans="1:74" hidden="1" x14ac:dyDescent="0.4">
      <c r="A147" s="9">
        <v>49</v>
      </c>
      <c r="B147" s="16">
        <f t="shared" si="108"/>
        <v>142078.65041713946</v>
      </c>
      <c r="C147" s="16">
        <f t="shared" si="109"/>
        <v>231019.73418918991</v>
      </c>
      <c r="D147" s="16">
        <f t="shared" si="110"/>
        <v>284384.38445242035</v>
      </c>
      <c r="E147" s="16">
        <f t="shared" si="111"/>
        <v>178109.25116224246</v>
      </c>
      <c r="F147" s="16">
        <f t="shared" si="112"/>
        <v>186814.12319099635</v>
      </c>
      <c r="G147" s="16">
        <f t="shared" si="113"/>
        <v>125804.32445033868</v>
      </c>
      <c r="H147" s="16">
        <f t="shared" si="114"/>
        <v>64567.442091539633</v>
      </c>
      <c r="I147" s="16">
        <f t="shared" si="115"/>
        <v>83188.29877913493</v>
      </c>
      <c r="J147" s="16">
        <f t="shared" si="24"/>
        <v>1295966.208733002</v>
      </c>
      <c r="L147">
        <v>49</v>
      </c>
      <c r="M147">
        <f t="shared" si="99"/>
        <v>142078.65041713946</v>
      </c>
      <c r="N147">
        <f t="shared" si="100"/>
        <v>231019.73418918991</v>
      </c>
      <c r="O147">
        <f t="shared" si="101"/>
        <v>284384.38445242035</v>
      </c>
      <c r="P147">
        <f t="shared" si="102"/>
        <v>178109.25116224246</v>
      </c>
      <c r="Q147">
        <f t="shared" si="103"/>
        <v>186814.12319099635</v>
      </c>
      <c r="R147">
        <f t="shared" si="104"/>
        <v>125804.32445033868</v>
      </c>
      <c r="S147">
        <f t="shared" si="105"/>
        <v>64567.442091539633</v>
      </c>
      <c r="T147">
        <f t="shared" si="106"/>
        <v>83188.29877913493</v>
      </c>
      <c r="V147">
        <f t="shared" si="38"/>
        <v>1750.6581956674195</v>
      </c>
      <c r="W147">
        <f t="shared" si="39"/>
        <v>1958.7946336436271</v>
      </c>
      <c r="X147">
        <f t="shared" si="40"/>
        <v>3029.0930800075748</v>
      </c>
      <c r="Y147">
        <f t="shared" si="41"/>
        <v>6246.3232388094502</v>
      </c>
      <c r="Z147">
        <f t="shared" si="42"/>
        <v>12659.236661210009</v>
      </c>
      <c r="AA147">
        <f t="shared" si="43"/>
        <v>12419.423672522367</v>
      </c>
      <c r="AB147">
        <f t="shared" si="44"/>
        <v>11471.2132865163</v>
      </c>
      <c r="AC147">
        <f t="shared" si="45"/>
        <v>19317.350802638852</v>
      </c>
      <c r="AE147">
        <f t="shared" si="46"/>
        <v>1241.8641235534938</v>
      </c>
      <c r="AF147">
        <f t="shared" si="47"/>
        <v>1389.5098351872989</v>
      </c>
      <c r="AG147">
        <f t="shared" si="48"/>
        <v>2148.7472724688237</v>
      </c>
      <c r="AH147">
        <f t="shared" si="49"/>
        <v>4430.9533143553572</v>
      </c>
      <c r="AI147">
        <f t="shared" si="50"/>
        <v>8980.0806805330412</v>
      </c>
      <c r="AJ147">
        <f t="shared" si="51"/>
        <v>8534.3706509307922</v>
      </c>
      <c r="AK147">
        <f t="shared" si="52"/>
        <v>7643.6701949376356</v>
      </c>
      <c r="AL147">
        <f t="shared" si="53"/>
        <v>11798.191680243479</v>
      </c>
      <c r="AW147">
        <f t="shared" ref="AW147:BD147" si="133">IF(AW146+AN270/B$74-AW146/B$75&lt;0,0,AW146+AN270/B$74-AW146/B$75)</f>
        <v>39.866959183862789</v>
      </c>
      <c r="AX147">
        <f t="shared" si="133"/>
        <v>44.60675756255695</v>
      </c>
      <c r="AY147">
        <f t="shared" si="133"/>
        <v>45.986791514050893</v>
      </c>
      <c r="AZ147">
        <f t="shared" si="133"/>
        <v>170.6936837085276</v>
      </c>
      <c r="BA147">
        <f t="shared" si="133"/>
        <v>432.42473532554413</v>
      </c>
      <c r="BB147">
        <f t="shared" si="133"/>
        <v>636.97023762256219</v>
      </c>
      <c r="BC147">
        <f t="shared" si="133"/>
        <v>698.27842488311319</v>
      </c>
      <c r="BD147">
        <f t="shared" si="133"/>
        <v>889.40756134052981</v>
      </c>
      <c r="BF147">
        <f t="shared" si="55"/>
        <v>32.475206858963219</v>
      </c>
      <c r="BG147">
        <f t="shared" si="72"/>
        <v>36.336196911100849</v>
      </c>
      <c r="BH147">
        <f t="shared" si="73"/>
        <v>37.460358095315257</v>
      </c>
      <c r="BI147">
        <f t="shared" si="74"/>
        <v>139.04528465257712</v>
      </c>
      <c r="BJ147">
        <f t="shared" si="75"/>
        <v>352.2486544776101</v>
      </c>
      <c r="BK147">
        <f t="shared" si="76"/>
        <v>518.86932201320701</v>
      </c>
      <c r="BL147">
        <f t="shared" si="77"/>
        <v>548.47155686949759</v>
      </c>
      <c r="BM147">
        <f t="shared" si="78"/>
        <v>698.59172019224025</v>
      </c>
      <c r="BO147">
        <f t="shared" si="56"/>
        <v>26.453962539857447</v>
      </c>
      <c r="BP147">
        <f t="shared" si="79"/>
        <v>29.599084498574722</v>
      </c>
      <c r="BQ147">
        <f t="shared" si="80"/>
        <v>30.514814396312449</v>
      </c>
      <c r="BR147">
        <f t="shared" si="81"/>
        <v>113.26482899762877</v>
      </c>
      <c r="BS147">
        <f t="shared" si="82"/>
        <v>286.93805556758139</v>
      </c>
      <c r="BT147">
        <f t="shared" si="83"/>
        <v>422.66558654345329</v>
      </c>
      <c r="BU147">
        <f t="shared" si="84"/>
        <v>430.80359873747432</v>
      </c>
      <c r="BV147">
        <f t="shared" si="85"/>
        <v>548.71029655893801</v>
      </c>
    </row>
    <row r="148" spans="1:74" hidden="1" x14ac:dyDescent="0.4">
      <c r="A148" s="9">
        <v>50</v>
      </c>
      <c r="B148" s="16">
        <f t="shared" si="108"/>
        <v>161481.94736323855</v>
      </c>
      <c r="C148" s="16">
        <f t="shared" si="109"/>
        <v>262569.47434875002</v>
      </c>
      <c r="D148" s="16">
        <f t="shared" si="110"/>
        <v>323221.99054005713</v>
      </c>
      <c r="E148" s="16">
        <f t="shared" si="111"/>
        <v>202433.14978460321</v>
      </c>
      <c r="F148" s="16">
        <f t="shared" si="112"/>
        <v>212326.82263850435</v>
      </c>
      <c r="G148" s="16">
        <f t="shared" si="113"/>
        <v>142985.08072333637</v>
      </c>
      <c r="H148" s="16">
        <f t="shared" si="114"/>
        <v>73385.242994588378</v>
      </c>
      <c r="I148" s="16">
        <f t="shared" si="115"/>
        <v>94549.099708150854</v>
      </c>
      <c r="J148" s="16">
        <f t="shared" si="24"/>
        <v>1472952.8081012289</v>
      </c>
      <c r="L148">
        <v>50</v>
      </c>
      <c r="M148">
        <f t="shared" si="99"/>
        <v>161481.94736323855</v>
      </c>
      <c r="N148">
        <f t="shared" si="100"/>
        <v>262569.47434875002</v>
      </c>
      <c r="O148">
        <f t="shared" si="101"/>
        <v>323221.99054005713</v>
      </c>
      <c r="P148">
        <f t="shared" si="102"/>
        <v>202433.14978460321</v>
      </c>
      <c r="Q148">
        <f t="shared" si="103"/>
        <v>212326.82263850435</v>
      </c>
      <c r="R148">
        <f t="shared" si="104"/>
        <v>142985.08072333637</v>
      </c>
      <c r="S148">
        <f t="shared" si="105"/>
        <v>73385.242994588378</v>
      </c>
      <c r="T148">
        <f t="shared" si="106"/>
        <v>94549.099708150854</v>
      </c>
      <c r="V148">
        <f t="shared" si="38"/>
        <v>1989.7408496935168</v>
      </c>
      <c r="W148">
        <f t="shared" si="39"/>
        <v>2226.3019179682278</v>
      </c>
      <c r="X148">
        <f t="shared" si="40"/>
        <v>3442.7681278567661</v>
      </c>
      <c r="Y148">
        <f t="shared" si="41"/>
        <v>7099.3667064237079</v>
      </c>
      <c r="Z148">
        <f t="shared" si="42"/>
        <v>14388.07436716363</v>
      </c>
      <c r="AA148">
        <f t="shared" si="43"/>
        <v>14115.510766991378</v>
      </c>
      <c r="AB148">
        <f t="shared" si="44"/>
        <v>13037.805855401843</v>
      </c>
      <c r="AC148">
        <f t="shared" si="45"/>
        <v>21955.469240169234</v>
      </c>
      <c r="AE148">
        <f t="shared" si="46"/>
        <v>1411.4621475914691</v>
      </c>
      <c r="AF148">
        <f t="shared" si="47"/>
        <v>1579.2714346727414</v>
      </c>
      <c r="AG148">
        <f t="shared" si="48"/>
        <v>2442.1958749817409</v>
      </c>
      <c r="AH148">
        <f t="shared" si="49"/>
        <v>5036.0766225067218</v>
      </c>
      <c r="AI148">
        <f t="shared" si="50"/>
        <v>10206.466007425364</v>
      </c>
      <c r="AJ148">
        <f t="shared" si="51"/>
        <v>9699.8865574082647</v>
      </c>
      <c r="AK148">
        <f t="shared" si="52"/>
        <v>8687.5455835499979</v>
      </c>
      <c r="AL148">
        <f t="shared" si="53"/>
        <v>13409.440063613916</v>
      </c>
      <c r="AW148">
        <f t="shared" ref="AW148:BD148" si="134">IF(AW147+AN271/B$74-AW147/B$75&lt;0,0,AW147+AN271/B$74-AW147/B$75)</f>
        <v>45.31148207520927</v>
      </c>
      <c r="AX148">
        <f t="shared" si="134"/>
        <v>50.698581911086393</v>
      </c>
      <c r="AY148">
        <f t="shared" si="134"/>
        <v>52.267083370350178</v>
      </c>
      <c r="AZ148">
        <f t="shared" si="134"/>
        <v>194.00485886169838</v>
      </c>
      <c r="BA148">
        <f t="shared" si="134"/>
        <v>491.47981297534284</v>
      </c>
      <c r="BB148">
        <f t="shared" si="134"/>
        <v>723.959523096152</v>
      </c>
      <c r="BC148">
        <f t="shared" si="134"/>
        <v>793.64050278128298</v>
      </c>
      <c r="BD148">
        <f t="shared" si="134"/>
        <v>1010.8735707521807</v>
      </c>
      <c r="BF148">
        <f t="shared" si="55"/>
        <v>36.910258253902967</v>
      </c>
      <c r="BG148">
        <f t="shared" si="72"/>
        <v>41.298533301974516</v>
      </c>
      <c r="BH148">
        <f t="shared" si="73"/>
        <v>42.576218146556641</v>
      </c>
      <c r="BI148">
        <f t="shared" si="74"/>
        <v>158.03432408614739</v>
      </c>
      <c r="BJ148">
        <f t="shared" si="75"/>
        <v>400.3543029863705</v>
      </c>
      <c r="BK148">
        <f t="shared" si="76"/>
        <v>589.72987137882001</v>
      </c>
      <c r="BL148">
        <f t="shared" si="77"/>
        <v>623.37499087630533</v>
      </c>
      <c r="BM148">
        <f t="shared" si="78"/>
        <v>793.99964076638503</v>
      </c>
      <c r="BO148">
        <f t="shared" si="56"/>
        <v>30.066709131320913</v>
      </c>
      <c r="BP148">
        <f t="shared" si="79"/>
        <v>33.641351946090396</v>
      </c>
      <c r="BQ148">
        <f t="shared" si="80"/>
        <v>34.682140615714133</v>
      </c>
      <c r="BR148">
        <f t="shared" si="81"/>
        <v>128.73310239059776</v>
      </c>
      <c r="BS148">
        <f t="shared" si="82"/>
        <v>326.12441491359868</v>
      </c>
      <c r="BT148">
        <f t="shared" si="83"/>
        <v>480.38782782530546</v>
      </c>
      <c r="BU148">
        <f t="shared" si="84"/>
        <v>489.63757780348595</v>
      </c>
      <c r="BV148">
        <f t="shared" si="85"/>
        <v>623.65100837558907</v>
      </c>
    </row>
    <row r="149" spans="1:74" hidden="1" x14ac:dyDescent="0.4">
      <c r="A149" s="9">
        <v>51</v>
      </c>
      <c r="B149" s="16">
        <f t="shared" si="108"/>
        <v>183535.10008480522</v>
      </c>
      <c r="C149" s="16">
        <f t="shared" si="109"/>
        <v>298427.87717571936</v>
      </c>
      <c r="D149" s="16">
        <f t="shared" si="110"/>
        <v>367363.54343026807</v>
      </c>
      <c r="E149" s="16">
        <f t="shared" si="111"/>
        <v>230078.8974424862</v>
      </c>
      <c r="F149" s="16">
        <f t="shared" si="112"/>
        <v>241323.72243436292</v>
      </c>
      <c r="G149" s="16">
        <f t="shared" si="113"/>
        <v>162512.16640433998</v>
      </c>
      <c r="H149" s="16">
        <f t="shared" si="114"/>
        <v>83407.267113659429</v>
      </c>
      <c r="I149" s="16">
        <f t="shared" si="115"/>
        <v>107461.41448758706</v>
      </c>
      <c r="J149" s="16">
        <f t="shared" si="24"/>
        <v>1674109.9885732282</v>
      </c>
      <c r="L149">
        <v>51</v>
      </c>
      <c r="M149">
        <f t="shared" si="99"/>
        <v>183535.10008480522</v>
      </c>
      <c r="N149">
        <f t="shared" si="100"/>
        <v>298427.87717571936</v>
      </c>
      <c r="O149">
        <f t="shared" si="101"/>
        <v>367363.54343026807</v>
      </c>
      <c r="P149">
        <f t="shared" si="102"/>
        <v>230078.8974424862</v>
      </c>
      <c r="Q149">
        <f t="shared" si="103"/>
        <v>241323.72243436292</v>
      </c>
      <c r="R149">
        <f t="shared" si="104"/>
        <v>162512.16640433998</v>
      </c>
      <c r="S149">
        <f t="shared" si="105"/>
        <v>83407.267113659429</v>
      </c>
      <c r="T149">
        <f t="shared" si="106"/>
        <v>107461.41448758706</v>
      </c>
      <c r="V149">
        <f t="shared" si="38"/>
        <v>2261.4743750288289</v>
      </c>
      <c r="W149">
        <f t="shared" si="39"/>
        <v>2530.3419484694141</v>
      </c>
      <c r="X149">
        <f t="shared" si="40"/>
        <v>3912.9376579433956</v>
      </c>
      <c r="Y149">
        <f t="shared" si="41"/>
        <v>8068.9080128113246</v>
      </c>
      <c r="Z149">
        <f t="shared" si="42"/>
        <v>16353.014761877967</v>
      </c>
      <c r="AA149">
        <f t="shared" si="43"/>
        <v>16043.227887909758</v>
      </c>
      <c r="AB149">
        <f t="shared" si="44"/>
        <v>14818.343733177877</v>
      </c>
      <c r="AC149">
        <f t="shared" si="45"/>
        <v>24953.868356032828</v>
      </c>
      <c r="AE149">
        <f t="shared" si="46"/>
        <v>1604.2217149588184</v>
      </c>
      <c r="AF149">
        <f t="shared" si="47"/>
        <v>1794.9482624379038</v>
      </c>
      <c r="AG149">
        <f t="shared" si="48"/>
        <v>2775.719959273416</v>
      </c>
      <c r="AH149">
        <f t="shared" si="49"/>
        <v>5723.8399838123842</v>
      </c>
      <c r="AI149">
        <f t="shared" si="50"/>
        <v>11600.335460671453</v>
      </c>
      <c r="AJ149">
        <f t="shared" si="51"/>
        <v>11024.573820283198</v>
      </c>
      <c r="AK149">
        <f t="shared" si="52"/>
        <v>9873.9802031459549</v>
      </c>
      <c r="AL149">
        <f t="shared" si="53"/>
        <v>15240.732030018626</v>
      </c>
      <c r="AW149">
        <f t="shared" ref="AW149:BD149" si="135">IF(AW148+AN272/B$74-AW148/B$75&lt;0,0,AW148+AN272/B$74-AW148/B$75)</f>
        <v>51.499548692898642</v>
      </c>
      <c r="AX149">
        <f t="shared" si="135"/>
        <v>57.622350190558066</v>
      </c>
      <c r="AY149">
        <f t="shared" si="135"/>
        <v>59.405057654025299</v>
      </c>
      <c r="AZ149">
        <f t="shared" si="135"/>
        <v>220.49957798827572</v>
      </c>
      <c r="BA149">
        <f t="shared" si="135"/>
        <v>558.59988242910458</v>
      </c>
      <c r="BB149">
        <f t="shared" si="135"/>
        <v>822.82870449378879</v>
      </c>
      <c r="BC149">
        <f t="shared" si="135"/>
        <v>902.02590189738771</v>
      </c>
      <c r="BD149">
        <f t="shared" si="135"/>
        <v>1148.9275007710826</v>
      </c>
      <c r="BF149">
        <f t="shared" si="55"/>
        <v>41.950992546686749</v>
      </c>
      <c r="BG149">
        <f t="shared" si="72"/>
        <v>46.938562467441642</v>
      </c>
      <c r="BH149">
        <f t="shared" si="73"/>
        <v>48.390737280832766</v>
      </c>
      <c r="BI149">
        <f t="shared" si="74"/>
        <v>179.61664495147798</v>
      </c>
      <c r="BJ149">
        <f t="shared" si="75"/>
        <v>455.02960897975385</v>
      </c>
      <c r="BK149">
        <f t="shared" si="76"/>
        <v>670.26766240921916</v>
      </c>
      <c r="BL149">
        <f t="shared" si="77"/>
        <v>708.5077468287941</v>
      </c>
      <c r="BM149">
        <f t="shared" si="78"/>
        <v>902.43660575928277</v>
      </c>
      <c r="BO149">
        <f t="shared" si="56"/>
        <v>34.172838604870151</v>
      </c>
      <c r="BP149">
        <f t="shared" si="79"/>
        <v>38.23566075962087</v>
      </c>
      <c r="BQ149">
        <f t="shared" si="80"/>
        <v>39.418587134219635</v>
      </c>
      <c r="BR149">
        <f t="shared" si="81"/>
        <v>146.31383540792754</v>
      </c>
      <c r="BS149">
        <f t="shared" si="82"/>
        <v>370.66234775726173</v>
      </c>
      <c r="BT149">
        <f t="shared" si="83"/>
        <v>545.9930539574143</v>
      </c>
      <c r="BU149">
        <f t="shared" si="84"/>
        <v>556.50628433989561</v>
      </c>
      <c r="BV149">
        <f t="shared" si="85"/>
        <v>708.82532457098705</v>
      </c>
    </row>
    <row r="150" spans="1:74" hidden="1" x14ac:dyDescent="0.4">
      <c r="A150" s="9">
        <v>52</v>
      </c>
      <c r="B150" s="16">
        <f t="shared" si="108"/>
        <v>208599.99221688794</v>
      </c>
      <c r="C150" s="16">
        <f t="shared" si="109"/>
        <v>339183.36507508875</v>
      </c>
      <c r="D150" s="16">
        <f t="shared" si="110"/>
        <v>417533.38879000954</v>
      </c>
      <c r="E150" s="16">
        <f t="shared" si="111"/>
        <v>261500.15007263568</v>
      </c>
      <c r="F150" s="16">
        <f t="shared" si="112"/>
        <v>274280.65039492771</v>
      </c>
      <c r="G150" s="16">
        <f t="shared" si="113"/>
        <v>184706.01335347234</v>
      </c>
      <c r="H150" s="16">
        <f t="shared" si="114"/>
        <v>94797.971955783316</v>
      </c>
      <c r="I150" s="16">
        <f t="shared" si="115"/>
        <v>122137.12916694715</v>
      </c>
      <c r="J150" s="16">
        <f t="shared" si="24"/>
        <v>1902738.6610257523</v>
      </c>
      <c r="L150">
        <v>52</v>
      </c>
      <c r="M150">
        <f t="shared" si="99"/>
        <v>208599.99221688794</v>
      </c>
      <c r="N150">
        <f t="shared" si="100"/>
        <v>339183.36507508875</v>
      </c>
      <c r="O150">
        <f t="shared" si="101"/>
        <v>417533.38879000954</v>
      </c>
      <c r="P150">
        <f t="shared" si="102"/>
        <v>261500.15007263568</v>
      </c>
      <c r="Q150">
        <f t="shared" si="103"/>
        <v>274280.65039492771</v>
      </c>
      <c r="R150">
        <f t="shared" si="104"/>
        <v>184706.01335347234</v>
      </c>
      <c r="S150">
        <f t="shared" si="105"/>
        <v>94797.971955783316</v>
      </c>
      <c r="T150">
        <f t="shared" si="106"/>
        <v>122137.12916694715</v>
      </c>
      <c r="V150">
        <f t="shared" si="38"/>
        <v>2570.3178128435752</v>
      </c>
      <c r="W150">
        <f t="shared" si="39"/>
        <v>2875.9039034671109</v>
      </c>
      <c r="X150">
        <f t="shared" si="40"/>
        <v>4447.3169688823536</v>
      </c>
      <c r="Y150">
        <f t="shared" si="41"/>
        <v>9170.8569526731044</v>
      </c>
      <c r="Z150">
        <f t="shared" si="42"/>
        <v>18586.301750871284</v>
      </c>
      <c r="AA150">
        <f t="shared" si="43"/>
        <v>18234.208121371434</v>
      </c>
      <c r="AB150">
        <f t="shared" si="44"/>
        <v>16842.044852039657</v>
      </c>
      <c r="AC150">
        <f t="shared" si="45"/>
        <v>28361.750712196907</v>
      </c>
      <c r="AE150">
        <f t="shared" si="46"/>
        <v>1823.3059349821553</v>
      </c>
      <c r="AF150">
        <f t="shared" si="47"/>
        <v>2040.0794911150742</v>
      </c>
      <c r="AG150">
        <f t="shared" si="48"/>
        <v>3154.7925254967427</v>
      </c>
      <c r="AH150">
        <f t="shared" si="49"/>
        <v>6505.5293268120313</v>
      </c>
      <c r="AI150">
        <f t="shared" si="50"/>
        <v>13184.561894406959</v>
      </c>
      <c r="AJ150">
        <f t="shared" si="51"/>
        <v>12530.170040571167</v>
      </c>
      <c r="AK150">
        <f t="shared" si="52"/>
        <v>11222.442984063753</v>
      </c>
      <c r="AL150">
        <f t="shared" si="53"/>
        <v>17322.118385593098</v>
      </c>
      <c r="AW150">
        <f t="shared" ref="AW150:BD150" si="136">IF(AW149+AN273/B$74-AW149/B$75&lt;0,0,AW149+AN273/B$74-AW149/B$75)</f>
        <v>58.532702803385732</v>
      </c>
      <c r="AX150">
        <f t="shared" si="136"/>
        <v>65.491678745558232</v>
      </c>
      <c r="AY150">
        <f t="shared" si="136"/>
        <v>67.517845746879843</v>
      </c>
      <c r="AZ150">
        <f t="shared" si="136"/>
        <v>250.61260912446414</v>
      </c>
      <c r="BA150">
        <f t="shared" si="136"/>
        <v>634.8863579213762</v>
      </c>
      <c r="BB150">
        <f t="shared" si="136"/>
        <v>935.20018585404341</v>
      </c>
      <c r="BC150">
        <f t="shared" si="136"/>
        <v>1025.2131866942946</v>
      </c>
      <c r="BD150">
        <f t="shared" si="136"/>
        <v>1305.8347829404124</v>
      </c>
      <c r="BF150">
        <f t="shared" si="55"/>
        <v>47.680126234413891</v>
      </c>
      <c r="BG150">
        <f t="shared" si="72"/>
        <v>53.348835101311508</v>
      </c>
      <c r="BH150">
        <f t="shared" si="73"/>
        <v>54.999329504748289</v>
      </c>
      <c r="BI150">
        <f t="shared" si="74"/>
        <v>204.14640477355667</v>
      </c>
      <c r="BJ150">
        <f t="shared" si="75"/>
        <v>517.17177304936422</v>
      </c>
      <c r="BK150">
        <f t="shared" si="76"/>
        <v>761.80428765996089</v>
      </c>
      <c r="BL150">
        <f t="shared" si="77"/>
        <v>805.26682436309079</v>
      </c>
      <c r="BM150">
        <f t="shared" si="78"/>
        <v>1025.6820532651825</v>
      </c>
      <c r="BO150">
        <f t="shared" si="56"/>
        <v>38.839730969960101</v>
      </c>
      <c r="BP150">
        <f t="shared" si="79"/>
        <v>43.457401784313333</v>
      </c>
      <c r="BQ150">
        <f t="shared" si="80"/>
        <v>44.801877222187514</v>
      </c>
      <c r="BR150">
        <f t="shared" si="81"/>
        <v>166.29552113405779</v>
      </c>
      <c r="BS150">
        <f t="shared" si="82"/>
        <v>421.28270449075706</v>
      </c>
      <c r="BT150">
        <f t="shared" si="83"/>
        <v>620.55781902849731</v>
      </c>
      <c r="BU150">
        <f t="shared" si="84"/>
        <v>632.5070155843448</v>
      </c>
      <c r="BV150">
        <f t="shared" si="85"/>
        <v>805.63096516513497</v>
      </c>
    </row>
    <row r="151" spans="1:74" hidden="1" x14ac:dyDescent="0.4">
      <c r="A151" s="9">
        <v>53</v>
      </c>
      <c r="B151" s="16">
        <f t="shared" si="108"/>
        <v>237087.92886363107</v>
      </c>
      <c r="C151" s="16">
        <f t="shared" si="109"/>
        <v>385504.71970793902</v>
      </c>
      <c r="D151" s="16">
        <f t="shared" si="110"/>
        <v>474554.79421452415</v>
      </c>
      <c r="E151" s="16">
        <f t="shared" si="111"/>
        <v>297212.51817587839</v>
      </c>
      <c r="F151" s="16">
        <f t="shared" si="112"/>
        <v>311738.41685425752</v>
      </c>
      <c r="G151" s="16">
        <f t="shared" si="113"/>
        <v>209930.81394318308</v>
      </c>
      <c r="H151" s="16">
        <f t="shared" si="114"/>
        <v>107744.27454484664</v>
      </c>
      <c r="I151" s="16">
        <f t="shared" si="115"/>
        <v>138817.0665003359</v>
      </c>
      <c r="J151" s="16">
        <f t="shared" si="24"/>
        <v>2162590.5328045958</v>
      </c>
      <c r="L151">
        <v>53</v>
      </c>
      <c r="M151">
        <f t="shared" si="99"/>
        <v>237087.92886363107</v>
      </c>
      <c r="N151">
        <f t="shared" si="100"/>
        <v>385504.71970793902</v>
      </c>
      <c r="O151">
        <f t="shared" si="101"/>
        <v>474554.79421452415</v>
      </c>
      <c r="P151">
        <f t="shared" si="102"/>
        <v>297212.51817587839</v>
      </c>
      <c r="Q151">
        <f t="shared" si="103"/>
        <v>311738.41685425752</v>
      </c>
      <c r="R151">
        <f t="shared" si="104"/>
        <v>209930.81394318308</v>
      </c>
      <c r="S151">
        <f t="shared" si="105"/>
        <v>107744.27454484664</v>
      </c>
      <c r="T151">
        <f t="shared" si="106"/>
        <v>138817.0665003359</v>
      </c>
      <c r="V151">
        <f t="shared" si="38"/>
        <v>2921.3391634981645</v>
      </c>
      <c r="W151">
        <f t="shared" si="39"/>
        <v>3268.6583198678609</v>
      </c>
      <c r="X151">
        <f t="shared" si="40"/>
        <v>5054.6750167492401</v>
      </c>
      <c r="Y151">
        <f t="shared" si="41"/>
        <v>10423.296078333577</v>
      </c>
      <c r="Z151">
        <f t="shared" si="42"/>
        <v>21124.582702613516</v>
      </c>
      <c r="AA151">
        <f t="shared" si="43"/>
        <v>20724.404598475143</v>
      </c>
      <c r="AB151">
        <f t="shared" si="44"/>
        <v>19142.117358113959</v>
      </c>
      <c r="AC151">
        <f t="shared" si="45"/>
        <v>32235.038330488576</v>
      </c>
      <c r="AE151">
        <f t="shared" si="46"/>
        <v>2072.309894269295</v>
      </c>
      <c r="AF151">
        <f t="shared" si="47"/>
        <v>2318.6876285657531</v>
      </c>
      <c r="AG151">
        <f t="shared" si="48"/>
        <v>3585.6340066252797</v>
      </c>
      <c r="AH151">
        <f t="shared" si="49"/>
        <v>7393.9718687657223</v>
      </c>
      <c r="AI151">
        <f t="shared" si="50"/>
        <v>14985.141846561733</v>
      </c>
      <c r="AJ151">
        <f t="shared" si="51"/>
        <v>14241.381464811247</v>
      </c>
      <c r="AK151">
        <f t="shared" si="52"/>
        <v>12755.061675329907</v>
      </c>
      <c r="AL151">
        <f t="shared" si="53"/>
        <v>19687.753884151058</v>
      </c>
      <c r="AW151">
        <f t="shared" ref="AW151:BD151" si="137">IF(AW150+AN274/B$74-AW150/B$75&lt;0,0,AW150+AN274/B$74-AW150/B$75)</f>
        <v>66.526355727269788</v>
      </c>
      <c r="AX151">
        <f t="shared" si="137"/>
        <v>74.435700193756688</v>
      </c>
      <c r="AY151">
        <f t="shared" si="137"/>
        <v>76.738575342808915</v>
      </c>
      <c r="AZ151">
        <f t="shared" si="137"/>
        <v>284.83809538672006</v>
      </c>
      <c r="BA151">
        <f t="shared" si="137"/>
        <v>721.59107081289767</v>
      </c>
      <c r="BB151">
        <f t="shared" si="137"/>
        <v>1062.9179388679836</v>
      </c>
      <c r="BC151">
        <f t="shared" si="137"/>
        <v>1165.2238142618016</v>
      </c>
      <c r="BD151">
        <f t="shared" si="137"/>
        <v>1484.1702216360816</v>
      </c>
      <c r="BF151">
        <f t="shared" si="55"/>
        <v>54.191672175796995</v>
      </c>
      <c r="BG151">
        <f t="shared" si="72"/>
        <v>60.634541287859541</v>
      </c>
      <c r="BH151">
        <f t="shared" si="73"/>
        <v>62.510439250027218</v>
      </c>
      <c r="BI151">
        <f t="shared" si="74"/>
        <v>232.02612738410119</v>
      </c>
      <c r="BJ151">
        <f t="shared" si="75"/>
        <v>587.80052397257134</v>
      </c>
      <c r="BK151">
        <f t="shared" si="76"/>
        <v>865.84182657641054</v>
      </c>
      <c r="BL151">
        <f t="shared" si="77"/>
        <v>915.24000552869268</v>
      </c>
      <c r="BM151">
        <f t="shared" si="78"/>
        <v>1165.7584181027974</v>
      </c>
      <c r="BO151">
        <f t="shared" si="56"/>
        <v>44.143968128632373</v>
      </c>
      <c r="BP151">
        <f t="shared" si="79"/>
        <v>49.392261774512235</v>
      </c>
      <c r="BQ151">
        <f t="shared" si="80"/>
        <v>50.920348591723979</v>
      </c>
      <c r="BR151">
        <f t="shared" si="81"/>
        <v>189.00605131775714</v>
      </c>
      <c r="BS151">
        <f t="shared" si="82"/>
        <v>478.81614562592131</v>
      </c>
      <c r="BT151">
        <f t="shared" si="83"/>
        <v>705.30570020737537</v>
      </c>
      <c r="BU151">
        <f t="shared" si="84"/>
        <v>718.88691997371791</v>
      </c>
      <c r="BV151">
        <f t="shared" si="85"/>
        <v>915.65650921515885</v>
      </c>
    </row>
    <row r="152" spans="1:74" hidden="1" x14ac:dyDescent="0.4">
      <c r="A152" s="9">
        <v>54</v>
      </c>
      <c r="B152" s="16">
        <f t="shared" si="108"/>
        <v>269466.38595461776</v>
      </c>
      <c r="C152" s="16">
        <f t="shared" si="109"/>
        <v>438152.05643766269</v>
      </c>
      <c r="D152" s="16">
        <f t="shared" si="110"/>
        <v>539363.45872749004</v>
      </c>
      <c r="E152" s="16">
        <f t="shared" si="111"/>
        <v>337802.02778434491</v>
      </c>
      <c r="F152" s="16">
        <f t="shared" si="112"/>
        <v>354311.6891507706</v>
      </c>
      <c r="G152" s="16">
        <f t="shared" si="113"/>
        <v>238600.49731303914</v>
      </c>
      <c r="H152" s="16">
        <f t="shared" si="114"/>
        <v>122458.61865705316</v>
      </c>
      <c r="I152" s="16">
        <f t="shared" si="115"/>
        <v>157774.93775392906</v>
      </c>
      <c r="J152" s="16">
        <f t="shared" si="24"/>
        <v>2457929.6717789071</v>
      </c>
      <c r="L152">
        <v>54</v>
      </c>
      <c r="M152">
        <f t="shared" si="99"/>
        <v>269466.38595461776</v>
      </c>
      <c r="N152">
        <f t="shared" si="100"/>
        <v>438152.05643766269</v>
      </c>
      <c r="O152">
        <f t="shared" si="101"/>
        <v>539363.45872749004</v>
      </c>
      <c r="P152">
        <f t="shared" si="102"/>
        <v>337802.02778434491</v>
      </c>
      <c r="Q152">
        <f t="shared" si="103"/>
        <v>354311.6891507706</v>
      </c>
      <c r="R152">
        <f t="shared" si="104"/>
        <v>238600.49731303914</v>
      </c>
      <c r="S152">
        <f t="shared" si="105"/>
        <v>122458.61865705316</v>
      </c>
      <c r="T152">
        <f t="shared" si="106"/>
        <v>157774.93775392906</v>
      </c>
      <c r="V152">
        <f t="shared" si="38"/>
        <v>3320.2985504525336</v>
      </c>
      <c r="W152">
        <f t="shared" si="39"/>
        <v>3715.0501444638885</v>
      </c>
      <c r="X152">
        <f t="shared" si="40"/>
        <v>5744.978310229566</v>
      </c>
      <c r="Y152">
        <f t="shared" si="41"/>
        <v>11846.777427372239</v>
      </c>
      <c r="Z152">
        <f t="shared" si="42"/>
        <v>24009.509817549941</v>
      </c>
      <c r="AA152">
        <f t="shared" si="43"/>
        <v>23554.680472181873</v>
      </c>
      <c r="AB152">
        <f t="shared" si="44"/>
        <v>21756.304544189854</v>
      </c>
      <c r="AC152">
        <f t="shared" si="45"/>
        <v>36637.290351249801</v>
      </c>
      <c r="AE152">
        <f t="shared" si="46"/>
        <v>2355.3196506789182</v>
      </c>
      <c r="AF152">
        <f t="shared" si="47"/>
        <v>2635.3445256664559</v>
      </c>
      <c r="AG152">
        <f t="shared" si="48"/>
        <v>4075.3143433332671</v>
      </c>
      <c r="AH152">
        <f t="shared" si="49"/>
        <v>8403.7466052883392</v>
      </c>
      <c r="AI152">
        <f t="shared" si="50"/>
        <v>17031.622131912329</v>
      </c>
      <c r="AJ152">
        <f t="shared" si="51"/>
        <v>16186.288404910414</v>
      </c>
      <c r="AK152">
        <f t="shared" si="52"/>
        <v>14496.985952452833</v>
      </c>
      <c r="AL152">
        <f t="shared" si="53"/>
        <v>22376.457694080527</v>
      </c>
      <c r="AW152">
        <f t="shared" ref="AW152:BD152" si="138">IF(AW151+AN275/B$74-AW151/B$75&lt;0,0,AW151+AN275/B$74-AW151/B$75)</f>
        <v>75.611680194653303</v>
      </c>
      <c r="AX152">
        <f t="shared" si="138"/>
        <v>84.60118244247019</v>
      </c>
      <c r="AY152">
        <f t="shared" si="138"/>
        <v>87.218555022026308</v>
      </c>
      <c r="AZ152">
        <f t="shared" si="138"/>
        <v>323.73766367013798</v>
      </c>
      <c r="BA152">
        <f t="shared" si="138"/>
        <v>820.13681166150673</v>
      </c>
      <c r="BB152">
        <f t="shared" si="138"/>
        <v>1208.0777616893579</v>
      </c>
      <c r="BC152">
        <f t="shared" si="138"/>
        <v>1324.3553057639026</v>
      </c>
      <c r="BD152">
        <f t="shared" si="138"/>
        <v>1686.8602461139694</v>
      </c>
      <c r="BF152">
        <f t="shared" si="55"/>
        <v>61.592482306680672</v>
      </c>
      <c r="BG152">
        <f t="shared" si="72"/>
        <v>68.915236631397832</v>
      </c>
      <c r="BH152">
        <f t="shared" si="73"/>
        <v>71.047320905696239</v>
      </c>
      <c r="BI152">
        <f t="shared" si="74"/>
        <v>263.71330818567253</v>
      </c>
      <c r="BJ152">
        <f t="shared" si="75"/>
        <v>668.07485207676723</v>
      </c>
      <c r="BK152">
        <f t="shared" si="76"/>
        <v>984.08749395135442</v>
      </c>
      <c r="BL152">
        <f t="shared" si="77"/>
        <v>1040.2319098952471</v>
      </c>
      <c r="BM152">
        <f t="shared" si="78"/>
        <v>1324.9643198694396</v>
      </c>
      <c r="BO152">
        <f t="shared" si="56"/>
        <v>50.172590556931148</v>
      </c>
      <c r="BP152">
        <f t="shared" si="79"/>
        <v>56.137629482520623</v>
      </c>
      <c r="BQ152">
        <f t="shared" si="80"/>
        <v>57.874402986705917</v>
      </c>
      <c r="BR152">
        <f t="shared" si="81"/>
        <v>214.81809695756357</v>
      </c>
      <c r="BS152">
        <f t="shared" si="82"/>
        <v>544.20677263391121</v>
      </c>
      <c r="BT152">
        <f t="shared" si="83"/>
        <v>801.62737602879645</v>
      </c>
      <c r="BU152">
        <f t="shared" si="84"/>
        <v>817.06346275120541</v>
      </c>
      <c r="BV152">
        <f t="shared" si="85"/>
        <v>1040.7074636589782</v>
      </c>
    </row>
    <row r="153" spans="1:74" hidden="1" x14ac:dyDescent="0.4">
      <c r="A153" s="9">
        <v>55</v>
      </c>
      <c r="B153" s="16">
        <f t="shared" si="108"/>
        <v>306266.68134255067</v>
      </c>
      <c r="C153" s="16">
        <f t="shared" si="109"/>
        <v>497989.29752661905</v>
      </c>
      <c r="D153" s="16">
        <f t="shared" si="110"/>
        <v>613022.86723706056</v>
      </c>
      <c r="E153" s="16">
        <f t="shared" si="111"/>
        <v>383934.73692009668</v>
      </c>
      <c r="F153" s="16">
        <f t="shared" si="112"/>
        <v>402699.07807853742</v>
      </c>
      <c r="G153" s="16">
        <f t="shared" si="113"/>
        <v>271185.52178546559</v>
      </c>
      <c r="H153" s="16">
        <f t="shared" si="114"/>
        <v>139182.46094043448</v>
      </c>
      <c r="I153" s="16">
        <f t="shared" si="115"/>
        <v>179321.83420109915</v>
      </c>
      <c r="J153" s="16">
        <f t="shared" si="24"/>
        <v>2793602.4780318639</v>
      </c>
      <c r="L153">
        <v>55</v>
      </c>
      <c r="M153">
        <f t="shared" si="99"/>
        <v>306266.68134255067</v>
      </c>
      <c r="N153">
        <f t="shared" si="100"/>
        <v>497989.29752661905</v>
      </c>
      <c r="O153">
        <f t="shared" si="101"/>
        <v>613022.86723706056</v>
      </c>
      <c r="P153">
        <f t="shared" si="102"/>
        <v>383934.73692009668</v>
      </c>
      <c r="Q153">
        <f t="shared" si="103"/>
        <v>402699.07807853742</v>
      </c>
      <c r="R153">
        <f t="shared" si="104"/>
        <v>271185.52178546559</v>
      </c>
      <c r="S153">
        <f t="shared" si="105"/>
        <v>139182.46094043448</v>
      </c>
      <c r="T153">
        <f t="shared" si="106"/>
        <v>179321.83420109915</v>
      </c>
      <c r="V153">
        <f t="shared" si="38"/>
        <v>3773.7427416455926</v>
      </c>
      <c r="W153">
        <f t="shared" si="39"/>
        <v>4222.4044929963393</v>
      </c>
      <c r="X153">
        <f t="shared" si="40"/>
        <v>6529.5544571392056</v>
      </c>
      <c r="Y153">
        <f t="shared" si="41"/>
        <v>13464.659773544647</v>
      </c>
      <c r="Z153">
        <f t="shared" si="42"/>
        <v>27288.423624465559</v>
      </c>
      <c r="AA153">
        <f t="shared" si="43"/>
        <v>26771.479465716529</v>
      </c>
      <c r="AB153">
        <f t="shared" si="44"/>
        <v>24727.504202436168</v>
      </c>
      <c r="AC153">
        <f t="shared" si="45"/>
        <v>41640.746014109936</v>
      </c>
      <c r="AE153">
        <f t="shared" si="46"/>
        <v>2676.9792839367901</v>
      </c>
      <c r="AF153">
        <f t="shared" si="47"/>
        <v>2995.2463985989334</v>
      </c>
      <c r="AG153">
        <f t="shared" si="48"/>
        <v>4631.8689989653667</v>
      </c>
      <c r="AH153">
        <f t="shared" si="49"/>
        <v>9551.4235459829724</v>
      </c>
      <c r="AI153">
        <f t="shared" si="50"/>
        <v>19357.584693791534</v>
      </c>
      <c r="AJ153">
        <f t="shared" si="51"/>
        <v>18396.806025091853</v>
      </c>
      <c r="AK153">
        <f t="shared" si="52"/>
        <v>16476.800113835659</v>
      </c>
      <c r="AL153">
        <f t="shared" si="53"/>
        <v>25432.350406331083</v>
      </c>
      <c r="AW153">
        <f t="shared" ref="AW153:BD153" si="139">IF(AW152+AN276/B$74-AW152/B$75&lt;0,0,AW152+AN276/B$74-AW152/B$75)</f>
        <v>85.937762838905982</v>
      </c>
      <c r="AX153">
        <f t="shared" si="139"/>
        <v>96.154937093252585</v>
      </c>
      <c r="AY153">
        <f t="shared" si="139"/>
        <v>99.129757166340369</v>
      </c>
      <c r="AZ153">
        <f t="shared" si="139"/>
        <v>367.94964072856482</v>
      </c>
      <c r="BA153">
        <f t="shared" si="139"/>
        <v>932.14067766486301</v>
      </c>
      <c r="BB153">
        <f t="shared" si="139"/>
        <v>1373.0616701307281</v>
      </c>
      <c r="BC153">
        <f t="shared" si="139"/>
        <v>1505.2189479617386</v>
      </c>
      <c r="BD153">
        <f t="shared" si="139"/>
        <v>1917.2309325124522</v>
      </c>
      <c r="BF153">
        <f t="shared" si="55"/>
        <v>70.004001039464256</v>
      </c>
      <c r="BG153">
        <f t="shared" si="72"/>
        <v>78.326804118041252</v>
      </c>
      <c r="BH153">
        <f t="shared" si="73"/>
        <v>80.750061375494283</v>
      </c>
      <c r="BI153">
        <f t="shared" si="74"/>
        <v>299.72792147635175</v>
      </c>
      <c r="BJ153">
        <f t="shared" si="75"/>
        <v>759.31202782761102</v>
      </c>
      <c r="BK153">
        <f t="shared" si="76"/>
        <v>1118.4816545941567</v>
      </c>
      <c r="BL153">
        <f t="shared" si="77"/>
        <v>1182.293607829575</v>
      </c>
      <c r="BM153">
        <f t="shared" si="78"/>
        <v>1505.9122829917046</v>
      </c>
      <c r="BO153">
        <f t="shared" si="56"/>
        <v>57.02452560678087</v>
      </c>
      <c r="BP153">
        <f t="shared" si="79"/>
        <v>63.804193771846954</v>
      </c>
      <c r="BQ153">
        <f t="shared" si="80"/>
        <v>65.778153738100102</v>
      </c>
      <c r="BR153">
        <f t="shared" si="81"/>
        <v>244.155223694429</v>
      </c>
      <c r="BS153">
        <f t="shared" si="82"/>
        <v>618.5276202996248</v>
      </c>
      <c r="BT153">
        <f t="shared" si="83"/>
        <v>911.10344678233116</v>
      </c>
      <c r="BU153">
        <f t="shared" si="84"/>
        <v>928.64768632322625</v>
      </c>
      <c r="BV153">
        <f t="shared" si="85"/>
        <v>1182.8358917642088</v>
      </c>
    </row>
    <row r="154" spans="1:74" hidden="1" x14ac:dyDescent="0.4">
      <c r="A154" s="9">
        <v>56</v>
      </c>
      <c r="B154" s="16">
        <f t="shared" si="108"/>
        <v>348092.69352199166</v>
      </c>
      <c r="C154" s="16">
        <f t="shared" si="109"/>
        <v>565998.34876351501</v>
      </c>
      <c r="D154" s="16">
        <f t="shared" si="110"/>
        <v>696741.74190842966</v>
      </c>
      <c r="E154" s="16">
        <f t="shared" si="111"/>
        <v>436367.66534749389</v>
      </c>
      <c r="F154" s="16">
        <f t="shared" si="112"/>
        <v>457694.60181794089</v>
      </c>
      <c r="G154" s="16">
        <f t="shared" si="113"/>
        <v>308220.59490332968</v>
      </c>
      <c r="H154" s="16">
        <f t="shared" si="114"/>
        <v>158190.23312427205</v>
      </c>
      <c r="I154" s="16">
        <f t="shared" si="115"/>
        <v>203811.3320088805</v>
      </c>
      <c r="J154" s="16">
        <f t="shared" si="24"/>
        <v>3175117.2113958537</v>
      </c>
      <c r="L154">
        <v>56</v>
      </c>
      <c r="M154">
        <f t="shared" si="99"/>
        <v>348092.69352199166</v>
      </c>
      <c r="N154">
        <f t="shared" si="100"/>
        <v>565998.34876351501</v>
      </c>
      <c r="O154">
        <f t="shared" si="101"/>
        <v>696741.74190842966</v>
      </c>
      <c r="P154">
        <f t="shared" si="102"/>
        <v>436367.66534749389</v>
      </c>
      <c r="Q154">
        <f t="shared" si="103"/>
        <v>457694.60181794089</v>
      </c>
      <c r="R154">
        <f t="shared" si="104"/>
        <v>308220.59490332968</v>
      </c>
      <c r="S154">
        <f t="shared" si="105"/>
        <v>158190.23312427205</v>
      </c>
      <c r="T154">
        <f t="shared" si="106"/>
        <v>203811.3320088805</v>
      </c>
      <c r="V154">
        <f t="shared" si="38"/>
        <v>4289.1125794037634</v>
      </c>
      <c r="W154">
        <f t="shared" si="39"/>
        <v>4799.0468524476828</v>
      </c>
      <c r="X154">
        <f t="shared" si="40"/>
        <v>7421.2780460507183</v>
      </c>
      <c r="Y154">
        <f t="shared" si="41"/>
        <v>15303.49193514947</v>
      </c>
      <c r="Z154">
        <f t="shared" si="42"/>
        <v>31015.129820098922</v>
      </c>
      <c r="AA154">
        <f t="shared" si="43"/>
        <v>30427.58799595142</v>
      </c>
      <c r="AB154">
        <f t="shared" si="44"/>
        <v>28104.472560442518</v>
      </c>
      <c r="AC154">
        <f t="shared" si="45"/>
        <v>47327.510075787461</v>
      </c>
      <c r="AE154">
        <f t="shared" si="46"/>
        <v>3042.5671031730576</v>
      </c>
      <c r="AF154">
        <f t="shared" si="47"/>
        <v>3404.2990967314017</v>
      </c>
      <c r="AG154">
        <f t="shared" si="48"/>
        <v>5264.4308183566454</v>
      </c>
      <c r="AH154">
        <f t="shared" si="49"/>
        <v>10855.835621836864</v>
      </c>
      <c r="AI154">
        <f t="shared" si="50"/>
        <v>22001.197670682875</v>
      </c>
      <c r="AJ154">
        <f t="shared" si="51"/>
        <v>20909.208057279258</v>
      </c>
      <c r="AK154">
        <f t="shared" si="52"/>
        <v>18726.992137999434</v>
      </c>
      <c r="AL154">
        <f t="shared" si="53"/>
        <v>28905.578036569412</v>
      </c>
      <c r="AW154">
        <f t="shared" ref="AW154:BD154" si="140">IF(AW153+AN277/B$74-AW153/B$75&lt;0,0,AW153+AN277/B$74-AW153/B$75)</f>
        <v>97.674050650469027</v>
      </c>
      <c r="AX154">
        <f t="shared" si="140"/>
        <v>109.2865567555491</v>
      </c>
      <c r="AY154">
        <f t="shared" si="140"/>
        <v>112.66763995920985</v>
      </c>
      <c r="AZ154">
        <f t="shared" si="140"/>
        <v>418.19952786894356</v>
      </c>
      <c r="BA154">
        <f t="shared" si="140"/>
        <v>1059.4406085979908</v>
      </c>
      <c r="BB154">
        <f t="shared" si="140"/>
        <v>1560.5769855886306</v>
      </c>
      <c r="BC154">
        <f t="shared" si="140"/>
        <v>1710.7826434857081</v>
      </c>
      <c r="BD154">
        <f t="shared" si="140"/>
        <v>2179.0625838409592</v>
      </c>
      <c r="BF154">
        <f t="shared" si="55"/>
        <v>79.564258119129292</v>
      </c>
      <c r="BG154">
        <f t="shared" si="72"/>
        <v>89.023683903168063</v>
      </c>
      <c r="BH154">
        <f t="shared" si="73"/>
        <v>91.77787885000194</v>
      </c>
      <c r="BI154">
        <f t="shared" si="74"/>
        <v>340.66095302767951</v>
      </c>
      <c r="BJ154">
        <f t="shared" si="75"/>
        <v>863.0092177299623</v>
      </c>
      <c r="BK154">
        <f t="shared" si="76"/>
        <v>1271.2296639160995</v>
      </c>
      <c r="BL154">
        <f t="shared" si="77"/>
        <v>1343.7562778956567</v>
      </c>
      <c r="BM154">
        <f t="shared" si="78"/>
        <v>1711.5716077520785</v>
      </c>
      <c r="BO154">
        <f t="shared" si="56"/>
        <v>64.812210866390899</v>
      </c>
      <c r="BP154">
        <f t="shared" si="79"/>
        <v>72.51775997956355</v>
      </c>
      <c r="BQ154">
        <f t="shared" si="80"/>
        <v>74.761298320536611</v>
      </c>
      <c r="BR154">
        <f t="shared" si="81"/>
        <v>277.49884236358264</v>
      </c>
      <c r="BS154">
        <f t="shared" si="82"/>
        <v>702.99826481641639</v>
      </c>
      <c r="BT154">
        <f t="shared" si="83"/>
        <v>1035.5303714694264</v>
      </c>
      <c r="BU154">
        <f t="shared" si="84"/>
        <v>1055.4706470764004</v>
      </c>
      <c r="BV154">
        <f t="shared" si="85"/>
        <v>1344.3740873779566</v>
      </c>
    </row>
    <row r="155" spans="1:74" hidden="1" x14ac:dyDescent="0.4">
      <c r="A155" s="9">
        <v>57</v>
      </c>
      <c r="B155" s="16">
        <f t="shared" si="108"/>
        <v>395630.77103993436</v>
      </c>
      <c r="C155" s="16">
        <f t="shared" si="109"/>
        <v>643295.21215443721</v>
      </c>
      <c r="D155" s="16">
        <f t="shared" si="110"/>
        <v>791893.87682313973</v>
      </c>
      <c r="E155" s="16">
        <f t="shared" si="111"/>
        <v>495961.21697227767</v>
      </c>
      <c r="F155" s="16">
        <f t="shared" si="112"/>
        <v>520200.71546433546</v>
      </c>
      <c r="G155" s="16">
        <f t="shared" si="113"/>
        <v>350313.44777217397</v>
      </c>
      <c r="H155" s="16">
        <f t="shared" si="114"/>
        <v>179793.84533674148</v>
      </c>
      <c r="I155" s="16">
        <f t="shared" si="115"/>
        <v>231645.29428496948</v>
      </c>
      <c r="J155" s="16">
        <f t="shared" si="24"/>
        <v>3608734.3798480094</v>
      </c>
      <c r="L155">
        <v>57</v>
      </c>
      <c r="M155">
        <f t="shared" si="99"/>
        <v>395630.77103993436</v>
      </c>
      <c r="N155">
        <f t="shared" si="100"/>
        <v>643295.21215443721</v>
      </c>
      <c r="O155">
        <f t="shared" si="101"/>
        <v>791893.87682313973</v>
      </c>
      <c r="P155">
        <f t="shared" si="102"/>
        <v>495961.21697227767</v>
      </c>
      <c r="Q155">
        <f t="shared" si="103"/>
        <v>520200.71546433546</v>
      </c>
      <c r="R155">
        <f t="shared" si="104"/>
        <v>350313.44777217397</v>
      </c>
      <c r="S155">
        <f t="shared" si="105"/>
        <v>179793.84533674148</v>
      </c>
      <c r="T155">
        <f t="shared" si="106"/>
        <v>231645.29428496948</v>
      </c>
      <c r="V155">
        <f t="shared" si="38"/>
        <v>4874.865081761508</v>
      </c>
      <c r="W155">
        <f t="shared" si="39"/>
        <v>5454.439699036021</v>
      </c>
      <c r="X155">
        <f t="shared" si="40"/>
        <v>8434.7819132705172</v>
      </c>
      <c r="Y155">
        <f t="shared" si="41"/>
        <v>17393.448430782293</v>
      </c>
      <c r="Z155">
        <f t="shared" si="42"/>
        <v>35250.782199640489</v>
      </c>
      <c r="AA155">
        <f t="shared" si="43"/>
        <v>34583.001377919005</v>
      </c>
      <c r="AB155">
        <f t="shared" si="44"/>
        <v>31942.624351900031</v>
      </c>
      <c r="AC155">
        <f t="shared" si="45"/>
        <v>53790.900117167832</v>
      </c>
      <c r="AE155">
        <f t="shared" si="46"/>
        <v>3458.0822619166265</v>
      </c>
      <c r="AF155">
        <f t="shared" si="47"/>
        <v>3869.2150153034954</v>
      </c>
      <c r="AG155">
        <f t="shared" si="48"/>
        <v>5983.37989425467</v>
      </c>
      <c r="AH155">
        <f t="shared" si="49"/>
        <v>12338.387726274399</v>
      </c>
      <c r="AI155">
        <f t="shared" si="50"/>
        <v>25005.841720488228</v>
      </c>
      <c r="AJ155">
        <f t="shared" si="51"/>
        <v>23764.722038880904</v>
      </c>
      <c r="AK155">
        <f t="shared" si="52"/>
        <v>21284.486798665726</v>
      </c>
      <c r="AL155">
        <f t="shared" si="53"/>
        <v>32853.134902116137</v>
      </c>
      <c r="AW155">
        <f t="shared" ref="AW155:BD155" si="141">IF(AW154+AN278/B$74-AW154/B$75&lt;0,0,AW154+AN278/B$74-AW154/B$75)</f>
        <v>111.0131315360897</v>
      </c>
      <c r="AX155">
        <f t="shared" si="141"/>
        <v>124.21152618770653</v>
      </c>
      <c r="AY155">
        <f t="shared" si="141"/>
        <v>128.0543547785432</v>
      </c>
      <c r="AZ155">
        <f t="shared" si="141"/>
        <v>475.31190614569545</v>
      </c>
      <c r="BA155">
        <f t="shared" si="141"/>
        <v>1204.1255466904192</v>
      </c>
      <c r="BB155">
        <f t="shared" si="141"/>
        <v>1773.7007611130944</v>
      </c>
      <c r="BC155">
        <f t="shared" si="141"/>
        <v>1944.4196130178339</v>
      </c>
      <c r="BD155">
        <f t="shared" si="141"/>
        <v>2476.651763598752</v>
      </c>
      <c r="BF155">
        <f t="shared" si="55"/>
        <v>90.430133637933139</v>
      </c>
      <c r="BG155">
        <f t="shared" si="72"/>
        <v>101.18140761459668</v>
      </c>
      <c r="BH155">
        <f t="shared" si="73"/>
        <v>104.31173551552666</v>
      </c>
      <c r="BI155">
        <f t="shared" si="74"/>
        <v>387.18409793243802</v>
      </c>
      <c r="BJ155">
        <f t="shared" si="75"/>
        <v>980.86805225077944</v>
      </c>
      <c r="BK155">
        <f t="shared" si="76"/>
        <v>1444.8380569196181</v>
      </c>
      <c r="BL155">
        <f t="shared" si="77"/>
        <v>1527.2694606906823</v>
      </c>
      <c r="BM155">
        <f t="shared" si="78"/>
        <v>1945.317095796519</v>
      </c>
      <c r="BO155">
        <f t="shared" si="56"/>
        <v>73.663439218033943</v>
      </c>
      <c r="BP155">
        <f t="shared" si="79"/>
        <v>82.421314333726258</v>
      </c>
      <c r="BQ155">
        <f t="shared" si="80"/>
        <v>84.971246638215817</v>
      </c>
      <c r="BR155">
        <f t="shared" si="81"/>
        <v>315.39610876204074</v>
      </c>
      <c r="BS155">
        <f t="shared" si="82"/>
        <v>799.00483656454401</v>
      </c>
      <c r="BT155">
        <f t="shared" si="83"/>
        <v>1176.9499469374302</v>
      </c>
      <c r="BU155">
        <f t="shared" si="84"/>
        <v>1199.6134624860285</v>
      </c>
      <c r="BV155">
        <f t="shared" si="85"/>
        <v>1527.9728475650174</v>
      </c>
    </row>
    <row r="156" spans="1:74" hidden="1" x14ac:dyDescent="0.4">
      <c r="A156" s="9">
        <v>58</v>
      </c>
      <c r="B156" s="16">
        <f t="shared" si="108"/>
        <v>449660.99520777265</v>
      </c>
      <c r="C156" s="16">
        <f t="shared" si="109"/>
        <v>731148.29908051202</v>
      </c>
      <c r="D156" s="16">
        <f t="shared" si="110"/>
        <v>900040.68140415649</v>
      </c>
      <c r="E156" s="16">
        <f t="shared" si="111"/>
        <v>563693.29873409099</v>
      </c>
      <c r="F156" s="16">
        <f t="shared" si="112"/>
        <v>591243.1199641889</v>
      </c>
      <c r="G156" s="16">
        <f t="shared" si="113"/>
        <v>398154.80769063282</v>
      </c>
      <c r="H156" s="16">
        <f t="shared" si="114"/>
        <v>204347.80442846552</v>
      </c>
      <c r="I156" s="16">
        <f t="shared" si="115"/>
        <v>263280.46549458819</v>
      </c>
      <c r="J156" s="16">
        <f t="shared" si="24"/>
        <v>4101569.4720044076</v>
      </c>
      <c r="L156">
        <v>58</v>
      </c>
      <c r="M156">
        <f t="shared" si="99"/>
        <v>449660.99520777265</v>
      </c>
      <c r="N156">
        <f t="shared" si="100"/>
        <v>731148.29908051202</v>
      </c>
      <c r="O156">
        <f t="shared" si="101"/>
        <v>900040.68140415649</v>
      </c>
      <c r="P156">
        <f t="shared" si="102"/>
        <v>563693.29873409099</v>
      </c>
      <c r="Q156">
        <f t="shared" si="103"/>
        <v>591243.1199641889</v>
      </c>
      <c r="R156">
        <f t="shared" si="104"/>
        <v>398154.80769063282</v>
      </c>
      <c r="S156">
        <f t="shared" si="105"/>
        <v>204347.80442846552</v>
      </c>
      <c r="T156">
        <f t="shared" si="106"/>
        <v>263280.46549458819</v>
      </c>
      <c r="V156">
        <f t="shared" si="38"/>
        <v>5540.6122188288919</v>
      </c>
      <c r="W156">
        <f t="shared" si="39"/>
        <v>6199.3377737593055</v>
      </c>
      <c r="X156">
        <f t="shared" si="40"/>
        <v>9586.6972619756125</v>
      </c>
      <c r="Y156">
        <f t="shared" si="41"/>
        <v>19768.824631417217</v>
      </c>
      <c r="Z156">
        <f t="shared" si="42"/>
        <v>40064.886166660741</v>
      </c>
      <c r="AA156">
        <f t="shared" si="43"/>
        <v>39305.908324531993</v>
      </c>
      <c r="AB156">
        <f t="shared" si="44"/>
        <v>36304.942150769799</v>
      </c>
      <c r="AC156">
        <f t="shared" si="45"/>
        <v>61136.977848443668</v>
      </c>
      <c r="AE156">
        <f t="shared" si="46"/>
        <v>3930.343201864921</v>
      </c>
      <c r="AF156">
        <f t="shared" si="47"/>
        <v>4397.623243214337</v>
      </c>
      <c r="AG156">
        <f t="shared" si="48"/>
        <v>6800.5139005932851</v>
      </c>
      <c r="AH156">
        <f t="shared" si="49"/>
        <v>14023.407961110363</v>
      </c>
      <c r="AI156">
        <f t="shared" si="50"/>
        <v>28420.821880205644</v>
      </c>
      <c r="AJ156">
        <f t="shared" si="51"/>
        <v>27010.205840592334</v>
      </c>
      <c r="AK156">
        <f t="shared" si="52"/>
        <v>24191.251585911446</v>
      </c>
      <c r="AL156">
        <f t="shared" si="53"/>
        <v>37339.798876770074</v>
      </c>
      <c r="AW156">
        <f t="shared" ref="AW156:BD156" si="142">IF(AW155+AN279/B$74-AW155/B$75&lt;0,0,AW155+AN279/B$74-AW155/B$75)</f>
        <v>126.17389461140459</v>
      </c>
      <c r="AX156">
        <f t="shared" si="142"/>
        <v>141.1747583179783</v>
      </c>
      <c r="AY156">
        <f t="shared" si="142"/>
        <v>145.54239161433566</v>
      </c>
      <c r="AZ156">
        <f t="shared" si="142"/>
        <v>540.22396741484852</v>
      </c>
      <c r="BA156">
        <f t="shared" si="142"/>
        <v>1368.5697153550307</v>
      </c>
      <c r="BB156">
        <f t="shared" si="142"/>
        <v>2015.9302746342892</v>
      </c>
      <c r="BC156">
        <f t="shared" si="142"/>
        <v>2209.9637485720295</v>
      </c>
      <c r="BD156">
        <f t="shared" si="142"/>
        <v>2814.8818009786269</v>
      </c>
      <c r="BF156">
        <f t="shared" si="55"/>
        <v>102.77993237682706</v>
      </c>
      <c r="BG156">
        <f t="shared" si="72"/>
        <v>114.9994787584626</v>
      </c>
      <c r="BH156">
        <f t="shared" si="73"/>
        <v>118.5573070733366</v>
      </c>
      <c r="BI156">
        <f t="shared" si="74"/>
        <v>440.06078286039246</v>
      </c>
      <c r="BJ156">
        <f t="shared" si="75"/>
        <v>1114.8225489145634</v>
      </c>
      <c r="BK156">
        <f t="shared" si="76"/>
        <v>1642.1556794357036</v>
      </c>
      <c r="BL156">
        <f t="shared" si="77"/>
        <v>1735.844536854258</v>
      </c>
      <c r="BM156">
        <f t="shared" si="78"/>
        <v>2210.9844296976353</v>
      </c>
      <c r="BO156">
        <f t="shared" si="56"/>
        <v>83.723455869973463</v>
      </c>
      <c r="BP156">
        <f t="shared" si="79"/>
        <v>93.677370302248505</v>
      </c>
      <c r="BQ156">
        <f t="shared" si="80"/>
        <v>96.575539964602342</v>
      </c>
      <c r="BR156">
        <f t="shared" si="81"/>
        <v>358.46890226427911</v>
      </c>
      <c r="BS156">
        <f t="shared" si="82"/>
        <v>908.12276597628522</v>
      </c>
      <c r="BT156">
        <f t="shared" si="83"/>
        <v>1337.6828129267428</v>
      </c>
      <c r="BU156">
        <f t="shared" si="84"/>
        <v>1363.4414615883552</v>
      </c>
      <c r="BV156">
        <f t="shared" si="85"/>
        <v>1736.6449716807683</v>
      </c>
    </row>
    <row r="157" spans="1:74" hidden="1" x14ac:dyDescent="0.4">
      <c r="A157" s="9">
        <v>59</v>
      </c>
      <c r="B157" s="16">
        <f t="shared" si="108"/>
        <v>511069.98093137529</v>
      </c>
      <c r="C157" s="16">
        <f t="shared" si="109"/>
        <v>830999.24443396705</v>
      </c>
      <c r="D157" s="16">
        <f t="shared" si="110"/>
        <v>1022956.8025355231</v>
      </c>
      <c r="E157" s="16">
        <f t="shared" si="111"/>
        <v>640675.36767795717</v>
      </c>
      <c r="F157" s="16">
        <f t="shared" si="112"/>
        <v>671987.59346757259</v>
      </c>
      <c r="G157" s="16">
        <f t="shared" si="113"/>
        <v>452529.7327160071</v>
      </c>
      <c r="H157" s="16">
        <f t="shared" si="114"/>
        <v>232255.03129166903</v>
      </c>
      <c r="I157" s="16">
        <f t="shared" si="115"/>
        <v>299235.96645902039</v>
      </c>
      <c r="J157" s="16">
        <f t="shared" si="24"/>
        <v>4661709.7195130913</v>
      </c>
      <c r="L157">
        <v>59</v>
      </c>
      <c r="M157">
        <f t="shared" si="99"/>
        <v>511069.98093137529</v>
      </c>
      <c r="N157">
        <f t="shared" si="100"/>
        <v>830999.24443396705</v>
      </c>
      <c r="O157">
        <f t="shared" si="101"/>
        <v>1022956.8025355231</v>
      </c>
      <c r="P157">
        <f t="shared" si="102"/>
        <v>640675.36767795717</v>
      </c>
      <c r="Q157">
        <f t="shared" si="103"/>
        <v>671987.59346757259</v>
      </c>
      <c r="R157">
        <f t="shared" si="104"/>
        <v>452529.7327160071</v>
      </c>
      <c r="S157">
        <f t="shared" si="105"/>
        <v>232255.03129166903</v>
      </c>
      <c r="T157">
        <f t="shared" si="106"/>
        <v>299235.96645902039</v>
      </c>
      <c r="V157">
        <f t="shared" si="38"/>
        <v>6297.278641472265</v>
      </c>
      <c r="W157">
        <f t="shared" si="39"/>
        <v>7045.96456350058</v>
      </c>
      <c r="X157">
        <f t="shared" si="40"/>
        <v>10895.926573771298</v>
      </c>
      <c r="Y157">
        <f t="shared" si="41"/>
        <v>22468.599534068751</v>
      </c>
      <c r="Z157">
        <f t="shared" si="42"/>
        <v>45536.439289674454</v>
      </c>
      <c r="AA157">
        <f t="shared" si="43"/>
        <v>44673.809896767169</v>
      </c>
      <c r="AB157">
        <f t="shared" si="44"/>
        <v>41263.009890758243</v>
      </c>
      <c r="AC157">
        <f t="shared" si="45"/>
        <v>69486.289540439262</v>
      </c>
      <c r="AE157">
        <f t="shared" si="46"/>
        <v>4467.0995408529116</v>
      </c>
      <c r="AF157">
        <f t="shared" si="47"/>
        <v>4998.1947533959928</v>
      </c>
      <c r="AG157">
        <f t="shared" si="48"/>
        <v>7729.241687720727</v>
      </c>
      <c r="AH157">
        <f t="shared" si="49"/>
        <v>15938.546851212646</v>
      </c>
      <c r="AI157">
        <f t="shared" si="50"/>
        <v>32302.176642357343</v>
      </c>
      <c r="AJ157">
        <f t="shared" si="51"/>
        <v>30698.916585774234</v>
      </c>
      <c r="AK157">
        <f t="shared" si="52"/>
        <v>27494.985376327357</v>
      </c>
      <c r="AL157">
        <f t="shared" si="53"/>
        <v>42439.194370700126</v>
      </c>
      <c r="AW157">
        <f t="shared" ref="AW157:BD157" si="143">IF(AW156+AN280/B$74-AW156/B$75&lt;0,0,AW156+AN280/B$74-AW156/B$75)</f>
        <v>143.40512208605907</v>
      </c>
      <c r="AX157">
        <f t="shared" si="143"/>
        <v>160.45461317027173</v>
      </c>
      <c r="AY157">
        <f t="shared" si="143"/>
        <v>165.41872233104777</v>
      </c>
      <c r="AZ157">
        <f t="shared" si="143"/>
        <v>614.00089328731156</v>
      </c>
      <c r="BA157">
        <f t="shared" si="143"/>
        <v>1555.4715792693914</v>
      </c>
      <c r="BB157">
        <f t="shared" si="143"/>
        <v>2291.2404179191935</v>
      </c>
      <c r="BC157">
        <f t="shared" si="143"/>
        <v>2511.7725262009831</v>
      </c>
      <c r="BD157">
        <f t="shared" si="143"/>
        <v>3199.3029246249662</v>
      </c>
      <c r="BF157">
        <f t="shared" si="55"/>
        <v>116.81630971757359</v>
      </c>
      <c r="BG157">
        <f t="shared" si="72"/>
        <v>130.70464649417204</v>
      </c>
      <c r="BH157">
        <f t="shared" si="73"/>
        <v>134.74835779793602</v>
      </c>
      <c r="BI157">
        <f t="shared" si="74"/>
        <v>500.15869359306606</v>
      </c>
      <c r="BJ157">
        <f t="shared" si="75"/>
        <v>1267.0708487788438</v>
      </c>
      <c r="BK157">
        <f t="shared" si="76"/>
        <v>1866.4204365548546</v>
      </c>
      <c r="BL157">
        <f t="shared" si="77"/>
        <v>1972.9041427131438</v>
      </c>
      <c r="BM157">
        <f t="shared" si="78"/>
        <v>2512.9331153381308</v>
      </c>
      <c r="BO157">
        <f t="shared" si="56"/>
        <v>95.157341774085609</v>
      </c>
      <c r="BP157">
        <f t="shared" si="79"/>
        <v>106.47063537597697</v>
      </c>
      <c r="BQ157">
        <f t="shared" si="80"/>
        <v>109.76460022984293</v>
      </c>
      <c r="BR157">
        <f t="shared" si="81"/>
        <v>407.42403062194717</v>
      </c>
      <c r="BS157">
        <f t="shared" si="82"/>
        <v>1032.1426357392522</v>
      </c>
      <c r="BT157">
        <f t="shared" si="83"/>
        <v>1520.3665328321194</v>
      </c>
      <c r="BU157">
        <f t="shared" si="84"/>
        <v>1549.6429992213066</v>
      </c>
      <c r="BV157">
        <f t="shared" si="85"/>
        <v>1973.8147006892018</v>
      </c>
    </row>
    <row r="158" spans="1:74" hidden="1" x14ac:dyDescent="0.4">
      <c r="A158" s="9">
        <v>60</v>
      </c>
      <c r="B158" s="16">
        <f t="shared" si="108"/>
        <v>580865.42571589595</v>
      </c>
      <c r="C158" s="16">
        <f t="shared" si="109"/>
        <v>944486.56328445009</v>
      </c>
      <c r="D158" s="16">
        <f t="shared" si="110"/>
        <v>1162659.2458255838</v>
      </c>
      <c r="E158" s="16">
        <f t="shared" si="111"/>
        <v>728170.66953090171</v>
      </c>
      <c r="F158" s="16">
        <f t="shared" si="112"/>
        <v>763759.12129293056</v>
      </c>
      <c r="G158" s="16">
        <f t="shared" si="113"/>
        <v>514330.49416079838</v>
      </c>
      <c r="H158" s="16">
        <f t="shared" si="114"/>
        <v>263973.47263487417</v>
      </c>
      <c r="I158" s="16">
        <f t="shared" si="115"/>
        <v>340101.8129258228</v>
      </c>
      <c r="J158" s="16">
        <f t="shared" si="24"/>
        <v>5298346.8053712575</v>
      </c>
      <c r="L158">
        <v>60</v>
      </c>
      <c r="M158">
        <f t="shared" si="99"/>
        <v>580865.42571589595</v>
      </c>
      <c r="N158">
        <f t="shared" si="100"/>
        <v>944486.56328445009</v>
      </c>
      <c r="O158">
        <f t="shared" si="101"/>
        <v>1162659.2458255838</v>
      </c>
      <c r="P158">
        <f t="shared" si="102"/>
        <v>728170.66953090171</v>
      </c>
      <c r="Q158">
        <f t="shared" si="103"/>
        <v>763759.12129293056</v>
      </c>
      <c r="R158">
        <f t="shared" si="104"/>
        <v>514330.49416079838</v>
      </c>
      <c r="S158">
        <f t="shared" si="105"/>
        <v>263973.47263487417</v>
      </c>
      <c r="T158">
        <f t="shared" si="106"/>
        <v>340101.8129258228</v>
      </c>
      <c r="V158">
        <f t="shared" si="38"/>
        <v>7157.2809505741734</v>
      </c>
      <c r="W158">
        <f t="shared" si="39"/>
        <v>8008.212883680364</v>
      </c>
      <c r="X158">
        <f t="shared" si="40"/>
        <v>12383.953791041991</v>
      </c>
      <c r="Y158">
        <f t="shared" si="41"/>
        <v>25537.075391930353</v>
      </c>
      <c r="Z158">
        <f t="shared" si="42"/>
        <v>51755.227621429643</v>
      </c>
      <c r="AA158">
        <f t="shared" si="43"/>
        <v>50774.791265849104</v>
      </c>
      <c r="AB158">
        <f t="shared" si="44"/>
        <v>46898.187529750896</v>
      </c>
      <c r="AC158">
        <f t="shared" si="45"/>
        <v>78975.844141920243</v>
      </c>
      <c r="AE158">
        <f t="shared" si="46"/>
        <v>5077.159241059363</v>
      </c>
      <c r="AF158">
        <f t="shared" si="47"/>
        <v>5680.7846900975219</v>
      </c>
      <c r="AG158">
        <f t="shared" si="48"/>
        <v>8784.8033164042499</v>
      </c>
      <c r="AH158">
        <f t="shared" si="49"/>
        <v>18115.231078831348</v>
      </c>
      <c r="AI158">
        <f t="shared" si="50"/>
        <v>36713.59752479638</v>
      </c>
      <c r="AJ158">
        <f t="shared" si="51"/>
        <v>34891.384579072117</v>
      </c>
      <c r="AK158">
        <f t="shared" si="52"/>
        <v>31249.901152990325</v>
      </c>
      <c r="AL158">
        <f t="shared" si="53"/>
        <v>48235.000478501373</v>
      </c>
      <c r="AW158">
        <f t="shared" ref="AW158:BD158" si="144">IF(AW157+AN281/B$74-AW157/B$75&lt;0,0,AW157+AN281/B$74-AW157/B$75)</f>
        <v>162.98957168280978</v>
      </c>
      <c r="AX158">
        <f t="shared" si="144"/>
        <v>182.36746564365495</v>
      </c>
      <c r="AY158">
        <f t="shared" si="144"/>
        <v>188.00950976405989</v>
      </c>
      <c r="AZ158">
        <f t="shared" si="144"/>
        <v>697.85333434397739</v>
      </c>
      <c r="BA158">
        <f t="shared" si="144"/>
        <v>1767.8981251294367</v>
      </c>
      <c r="BB158">
        <f t="shared" si="144"/>
        <v>2604.1489229877279</v>
      </c>
      <c r="BC158">
        <f t="shared" si="144"/>
        <v>2854.7985105049729</v>
      </c>
      <c r="BD158">
        <f t="shared" si="144"/>
        <v>3636.2233399157058</v>
      </c>
      <c r="BF158">
        <f t="shared" si="55"/>
        <v>132.76959713866489</v>
      </c>
      <c r="BG158">
        <f t="shared" si="72"/>
        <v>148.55462649983184</v>
      </c>
      <c r="BH158">
        <f t="shared" si="73"/>
        <v>153.15057651780307</v>
      </c>
      <c r="BI158">
        <f t="shared" si="74"/>
        <v>568.46401340961347</v>
      </c>
      <c r="BJ158">
        <f t="shared" si="75"/>
        <v>1440.1112870731727</v>
      </c>
      <c r="BK158">
        <f t="shared" si="76"/>
        <v>2121.3124253734582</v>
      </c>
      <c r="BL158">
        <f t="shared" si="77"/>
        <v>2242.3383344570639</v>
      </c>
      <c r="BM158">
        <f t="shared" si="78"/>
        <v>2856.1180199815485</v>
      </c>
      <c r="BO158">
        <f t="shared" si="56"/>
        <v>108.15272254017839</v>
      </c>
      <c r="BP158">
        <f t="shared" si="79"/>
        <v>121.011042046894</v>
      </c>
      <c r="BQ158">
        <f t="shared" si="80"/>
        <v>124.75485477069877</v>
      </c>
      <c r="BR158">
        <f t="shared" si="81"/>
        <v>463.06482840461842</v>
      </c>
      <c r="BS158">
        <f t="shared" si="82"/>
        <v>1173.0995635630072</v>
      </c>
      <c r="BT158">
        <f t="shared" si="83"/>
        <v>1727.9988750657608</v>
      </c>
      <c r="BU158">
        <f t="shared" si="84"/>
        <v>1761.2735709672254</v>
      </c>
      <c r="BV158">
        <f t="shared" si="85"/>
        <v>2243.3739080136666</v>
      </c>
    </row>
    <row r="159" spans="1:74" hidden="1" x14ac:dyDescent="0.4">
      <c r="A159" s="9"/>
      <c r="B159" s="9"/>
      <c r="C159" s="9"/>
      <c r="D159" s="9"/>
      <c r="E159" s="9"/>
      <c r="F159" s="9"/>
      <c r="G159" s="9"/>
      <c r="H159" s="9"/>
      <c r="I159" s="9"/>
      <c r="J159" s="9"/>
      <c r="AM159" t="s">
        <v>52</v>
      </c>
    </row>
    <row r="160" spans="1:74" hidden="1" x14ac:dyDescent="0.4">
      <c r="A160" s="9"/>
      <c r="B160" s="9"/>
      <c r="C160" s="9"/>
      <c r="D160" s="9"/>
      <c r="E160" s="9"/>
      <c r="F160" s="9"/>
      <c r="G160" s="9"/>
      <c r="H160" s="9"/>
      <c r="I160" s="9"/>
      <c r="J160" s="9"/>
      <c r="AM160">
        <v>0</v>
      </c>
      <c r="AN160">
        <v>0</v>
      </c>
      <c r="AO160">
        <v>0</v>
      </c>
      <c r="AP160">
        <v>0</v>
      </c>
      <c r="AQ160">
        <v>0</v>
      </c>
      <c r="AR160">
        <v>0</v>
      </c>
      <c r="AS160">
        <f>2*($B$27-$B$28*2/3)/9-6*$B$28/18</f>
        <v>24.25925925925926</v>
      </c>
      <c r="AT160">
        <v>0</v>
      </c>
      <c r="AU160">
        <v>0</v>
      </c>
    </row>
    <row r="161" spans="1:47" hidden="1" x14ac:dyDescent="0.4">
      <c r="A161" s="9" t="s">
        <v>51</v>
      </c>
      <c r="B161" s="9"/>
      <c r="C161" s="9"/>
      <c r="D161" s="9"/>
      <c r="E161" s="9"/>
      <c r="F161" s="9"/>
      <c r="G161" s="9"/>
      <c r="H161" s="9"/>
      <c r="I161" s="9"/>
      <c r="J161" s="9"/>
      <c r="AM161">
        <v>1</v>
      </c>
      <c r="AN161">
        <f>IF(AN160+AE98/B$74*(1-B$68)-AN160/B$74&lt;0,0,AN160+AE98/B$74*(1-B$68)-AN160/B$74)</f>
        <v>0</v>
      </c>
      <c r="AO161">
        <f t="shared" ref="AO161:AU161" si="145">IF(AO160+AF98/C$74*(1-C$68)-AO160/C$74&lt;0,0,AO160+AF98/C$74*(1-C$68)-AO160/C$74)</f>
        <v>0</v>
      </c>
      <c r="AP161">
        <f t="shared" si="145"/>
        <v>0</v>
      </c>
      <c r="AQ161">
        <f t="shared" si="145"/>
        <v>0</v>
      </c>
      <c r="AR161">
        <f t="shared" si="145"/>
        <v>0</v>
      </c>
      <c r="AS161">
        <f t="shared" si="145"/>
        <v>25.537037037037038</v>
      </c>
      <c r="AT161">
        <f t="shared" si="145"/>
        <v>0</v>
      </c>
      <c r="AU161">
        <f t="shared" si="145"/>
        <v>0</v>
      </c>
    </row>
    <row r="162" spans="1:47" hidden="1" x14ac:dyDescent="0.4">
      <c r="A162" s="9"/>
      <c r="B162" s="9" t="s">
        <v>25</v>
      </c>
      <c r="C162" s="9" t="s">
        <v>0</v>
      </c>
      <c r="D162" s="9" t="s">
        <v>1</v>
      </c>
      <c r="E162" s="9" t="s">
        <v>2</v>
      </c>
      <c r="F162" s="9" t="s">
        <v>3</v>
      </c>
      <c r="G162" s="9" t="s">
        <v>4</v>
      </c>
      <c r="H162" s="9" t="s">
        <v>5</v>
      </c>
      <c r="I162" s="9" t="s">
        <v>17</v>
      </c>
      <c r="J162" s="9" t="s">
        <v>47</v>
      </c>
      <c r="AM162">
        <v>2</v>
      </c>
      <c r="AN162">
        <f t="shared" ref="AN162:AU162" si="146">IF(AN161+AE99/B$74*(1-B$68)-AN161/B$74&lt;0,0,AN161+AE99/B$74*(1-B$68)-AN161/B$74)</f>
        <v>0</v>
      </c>
      <c r="AO162">
        <f t="shared" si="146"/>
        <v>0</v>
      </c>
      <c r="AP162">
        <f t="shared" si="146"/>
        <v>0</v>
      </c>
      <c r="AQ162">
        <f t="shared" si="146"/>
        <v>0</v>
      </c>
      <c r="AR162">
        <f t="shared" si="146"/>
        <v>0</v>
      </c>
      <c r="AS162">
        <f t="shared" si="146"/>
        <v>27.287037037037038</v>
      </c>
      <c r="AT162">
        <f t="shared" si="146"/>
        <v>0</v>
      </c>
      <c r="AU162">
        <f t="shared" si="146"/>
        <v>0</v>
      </c>
    </row>
    <row r="163" spans="1:47" hidden="1" x14ac:dyDescent="0.4">
      <c r="A163" s="9">
        <v>0</v>
      </c>
      <c r="B163" s="16">
        <f>V98+AE98+AN160+AW98+BF98+BO98+AN222</f>
        <v>0</v>
      </c>
      <c r="C163" s="16">
        <f t="shared" ref="C163:I163" si="147">W98+AF98+AO160+AX98+BG98+BP98+AO222</f>
        <v>0</v>
      </c>
      <c r="D163" s="16">
        <f t="shared" si="147"/>
        <v>0</v>
      </c>
      <c r="E163" s="16">
        <f t="shared" si="147"/>
        <v>0</v>
      </c>
      <c r="F163" s="16">
        <f t="shared" si="147"/>
        <v>0</v>
      </c>
      <c r="G163" s="16">
        <f t="shared" si="147"/>
        <v>120</v>
      </c>
      <c r="H163" s="16">
        <f t="shared" si="147"/>
        <v>0</v>
      </c>
      <c r="I163" s="16">
        <f t="shared" si="147"/>
        <v>0</v>
      </c>
      <c r="J163" s="16">
        <f>SUM(B163:I163)</f>
        <v>120</v>
      </c>
      <c r="AM163">
        <v>3</v>
      </c>
      <c r="AN163">
        <f t="shared" ref="AN163:AU163" si="148">IF(AN162+AE100/B$74*(1-B$68)-AN162/B$74&lt;0,0,AN162+AE100/B$74*(1-B$68)-AN162/B$74)</f>
        <v>0.1552547142857143</v>
      </c>
      <c r="AO163">
        <f t="shared" si="148"/>
        <v>0.17371300802370077</v>
      </c>
      <c r="AP163">
        <f t="shared" si="148"/>
        <v>0.27858024826759059</v>
      </c>
      <c r="AQ163">
        <f t="shared" si="148"/>
        <v>0.54163666132752297</v>
      </c>
      <c r="AR163">
        <f t="shared" si="148"/>
        <v>1.0602966037504755</v>
      </c>
      <c r="AS163">
        <f t="shared" si="148"/>
        <v>28.759617160860948</v>
      </c>
      <c r="AT163">
        <f t="shared" si="148"/>
        <v>0.44817620686538279</v>
      </c>
      <c r="AU163">
        <f t="shared" si="148"/>
        <v>0.37198803597694358</v>
      </c>
    </row>
    <row r="164" spans="1:47" hidden="1" x14ac:dyDescent="0.4">
      <c r="A164" s="9">
        <v>1</v>
      </c>
      <c r="B164" s="16">
        <f>V99+AE99+AN161+AW99+BF99+BO99+AN223</f>
        <v>1.5525471428571429</v>
      </c>
      <c r="C164" s="16">
        <f>W99+AF99+AO161+AX99+BG99+BP99+AO223</f>
        <v>1.7371300802370078</v>
      </c>
      <c r="D164" s="16">
        <f t="shared" ref="D164:D223" si="149">X99+AG99+AP161+AY99+BH99+BQ99+AP223</f>
        <v>2.6863095368660521</v>
      </c>
      <c r="E164" s="16">
        <f t="shared" ref="E164:E223" si="150">Y99+AH99+AQ161+AZ99+BI99+BR99+AQ223</f>
        <v>5.5394658544860302</v>
      </c>
      <c r="F164" s="16">
        <f t="shared" ref="F164:F223" si="151">Z99+AI99+AR161+BA99+BJ99+BS99+AR223</f>
        <v>11.226669922063859</v>
      </c>
      <c r="G164" s="16">
        <f t="shared" ref="G164:G223" si="152">AA99+AJ99+AS161+BB99+BK99+BT99+AS223</f>
        <v>122.4549177010357</v>
      </c>
      <c r="H164" s="16">
        <f t="shared" ref="H164:H223" si="153">AB99+AK99+AT161+BC99+BL99+BU99+AT223</f>
        <v>8.8610001684168829</v>
      </c>
      <c r="I164" s="16">
        <f t="shared" ref="I164:I223" si="154">AC99+AL99+AU161+BD99+BM99+BV99+AU223</f>
        <v>12.791167552891395</v>
      </c>
      <c r="J164" s="16">
        <f t="shared" ref="J164:J223" si="155">SUM(B164:I164)</f>
        <v>166.84920795885409</v>
      </c>
      <c r="AM164">
        <v>4</v>
      </c>
      <c r="AN164">
        <f t="shared" ref="AN164:AU164" si="156">IF(AN163+AE101/B$74*(1-B$68)-AN163/B$74&lt;0,0,AN163+AE101/B$74*(1-B$68)-AN163/B$74)</f>
        <v>0.48696685920279359</v>
      </c>
      <c r="AO164">
        <f t="shared" si="156"/>
        <v>0.54486253966044629</v>
      </c>
      <c r="AP164">
        <f t="shared" si="156"/>
        <v>0.87378569571259523</v>
      </c>
      <c r="AQ164">
        <f t="shared" si="156"/>
        <v>1.698879837621915</v>
      </c>
      <c r="AR164">
        <f t="shared" si="156"/>
        <v>3.325691650184357</v>
      </c>
      <c r="AS164">
        <f t="shared" si="156"/>
        <v>29.810045000359047</v>
      </c>
      <c r="AT164">
        <f t="shared" si="156"/>
        <v>1.4872214158588111</v>
      </c>
      <c r="AU164">
        <f t="shared" si="156"/>
        <v>1.2996183777195789</v>
      </c>
    </row>
    <row r="165" spans="1:47" hidden="1" x14ac:dyDescent="0.4">
      <c r="A165" s="9">
        <v>2</v>
      </c>
      <c r="B165" s="16">
        <f t="shared" ref="B165:B223" si="157">V100+AE100+AN162+AW100+BF100+BO100+AN224</f>
        <v>3.3171214491707941</v>
      </c>
      <c r="C165" s="16">
        <f t="shared" ref="C165:C223" si="158">W100+AF100+AO162+AX100+BG100+BP100+AO224</f>
        <v>3.7114953163674551</v>
      </c>
      <c r="D165" s="16">
        <f t="shared" si="149"/>
        <v>5.7394811003625463</v>
      </c>
      <c r="E165" s="16">
        <f t="shared" si="150"/>
        <v>11.835441575738098</v>
      </c>
      <c r="F165" s="16">
        <f t="shared" si="151"/>
        <v>23.986535785770513</v>
      </c>
      <c r="G165" s="16">
        <f t="shared" si="152"/>
        <v>125.82395360949729</v>
      </c>
      <c r="H165" s="16">
        <f t="shared" si="153"/>
        <v>18.932123159667714</v>
      </c>
      <c r="I165" s="16">
        <f t="shared" si="154"/>
        <v>27.329190256696577</v>
      </c>
      <c r="J165" s="16">
        <f t="shared" si="155"/>
        <v>220.67534225327103</v>
      </c>
      <c r="AM165">
        <v>5</v>
      </c>
      <c r="AN165">
        <f t="shared" ref="AN165:AU165" si="159">IF(AN164+AE102/B$74*(1-B$68)-AN164/B$74&lt;0,0,AN164+AE102/B$74*(1-B$68)-AN164/B$74)</f>
        <v>0.96748317728351674</v>
      </c>
      <c r="AO165">
        <f t="shared" si="159"/>
        <v>1.0825076308404982</v>
      </c>
      <c r="AP165">
        <f t="shared" si="159"/>
        <v>1.7359969065181506</v>
      </c>
      <c r="AQ165">
        <f t="shared" si="159"/>
        <v>3.3752556915600582</v>
      </c>
      <c r="AR165">
        <f t="shared" si="159"/>
        <v>6.607329972419536</v>
      </c>
      <c r="AS165">
        <f t="shared" si="159"/>
        <v>30.556328330631725</v>
      </c>
      <c r="AT165">
        <f t="shared" si="159"/>
        <v>3.1126384895624617</v>
      </c>
      <c r="AU165">
        <f t="shared" si="159"/>
        <v>2.8549777955555902</v>
      </c>
    </row>
    <row r="166" spans="1:47" hidden="1" x14ac:dyDescent="0.4">
      <c r="A166" s="9">
        <v>3</v>
      </c>
      <c r="B166" s="16">
        <f t="shared" si="157"/>
        <v>5.3226788950929427</v>
      </c>
      <c r="C166" s="16">
        <f t="shared" si="158"/>
        <v>5.9554942718795214</v>
      </c>
      <c r="D166" s="16">
        <f t="shared" si="149"/>
        <v>9.2096160450565403</v>
      </c>
      <c r="E166" s="16">
        <f t="shared" si="150"/>
        <v>18.991241669802111</v>
      </c>
      <c r="F166" s="16">
        <f t="shared" si="151"/>
        <v>38.488982013374162</v>
      </c>
      <c r="G166" s="16">
        <f t="shared" si="152"/>
        <v>130.15628723535005</v>
      </c>
      <c r="H166" s="16">
        <f t="shared" si="153"/>
        <v>30.378632174126096</v>
      </c>
      <c r="I166" s="16">
        <f t="shared" si="154"/>
        <v>43.852631393903721</v>
      </c>
      <c r="J166" s="16">
        <f t="shared" si="155"/>
        <v>282.35556369858512</v>
      </c>
      <c r="AM166">
        <v>6</v>
      </c>
      <c r="AN166">
        <f t="shared" ref="AN166:AU166" si="160">IF(AN165+AE103/B$74*(1-B$68)-AN165/B$74&lt;0,0,AN165+AE103/B$74*(1-B$68)-AN165/B$74)</f>
        <v>1.5596237058903057</v>
      </c>
      <c r="AO166">
        <f t="shared" si="160"/>
        <v>1.7450479786184876</v>
      </c>
      <c r="AP166">
        <f t="shared" si="160"/>
        <v>2.7985002657720868</v>
      </c>
      <c r="AQ166">
        <f t="shared" si="160"/>
        <v>5.4410545977437854</v>
      </c>
      <c r="AR166">
        <f t="shared" si="160"/>
        <v>10.651294719727442</v>
      </c>
      <c r="AS166">
        <f t="shared" si="160"/>
        <v>31.203633060460465</v>
      </c>
      <c r="AT166">
        <f t="shared" si="160"/>
        <v>5.2617367662519952</v>
      </c>
      <c r="AU166">
        <f t="shared" si="160"/>
        <v>5.049233267138578</v>
      </c>
    </row>
    <row r="167" spans="1:47" hidden="1" x14ac:dyDescent="0.4">
      <c r="A167" s="9">
        <v>4</v>
      </c>
      <c r="B167" s="16">
        <f t="shared" si="157"/>
        <v>7.5503783246803771</v>
      </c>
      <c r="C167" s="16">
        <f t="shared" si="158"/>
        <v>8.4480457584267032</v>
      </c>
      <c r="D167" s="16">
        <f t="shared" si="149"/>
        <v>13.06079784922172</v>
      </c>
      <c r="E167" s="16">
        <f t="shared" si="150"/>
        <v>26.943744471559537</v>
      </c>
      <c r="F167" s="16">
        <f t="shared" si="151"/>
        <v>54.618555890013809</v>
      </c>
      <c r="G167" s="16">
        <f t="shared" si="152"/>
        <v>135.8600540641574</v>
      </c>
      <c r="H167" s="16">
        <f t="shared" si="153"/>
        <v>43.266130085782386</v>
      </c>
      <c r="I167" s="16">
        <f t="shared" si="154"/>
        <v>62.552922467150417</v>
      </c>
      <c r="J167" s="16">
        <f t="shared" si="155"/>
        <v>352.30062891099237</v>
      </c>
      <c r="AM167">
        <v>7</v>
      </c>
      <c r="AN167">
        <f t="shared" ref="AN167:AU167" si="161">IF(AN166+AE104/B$74*(1-B$68)-AN166/B$74&lt;0,0,AN166+AE104/B$74*(1-B$68)-AN166/B$74)</f>
        <v>2.2326312646711903</v>
      </c>
      <c r="AO167">
        <f t="shared" si="161"/>
        <v>2.498069669434047</v>
      </c>
      <c r="AP167">
        <f t="shared" si="161"/>
        <v>4.0061068345885005</v>
      </c>
      <c r="AQ167">
        <f t="shared" si="161"/>
        <v>7.7889740722882479</v>
      </c>
      <c r="AR167">
        <f t="shared" si="161"/>
        <v>15.247532793120559</v>
      </c>
      <c r="AS167">
        <f t="shared" si="161"/>
        <v>31.961648054178802</v>
      </c>
      <c r="AT167">
        <f t="shared" si="161"/>
        <v>7.861060095384258</v>
      </c>
      <c r="AU167">
        <f t="shared" si="161"/>
        <v>7.865359215072222</v>
      </c>
    </row>
    <row r="168" spans="1:47" hidden="1" x14ac:dyDescent="0.4">
      <c r="A168" s="9">
        <v>5</v>
      </c>
      <c r="B168" s="16">
        <f t="shared" si="157"/>
        <v>9.9788054962905139</v>
      </c>
      <c r="C168" s="16">
        <f t="shared" si="158"/>
        <v>11.165189586797402</v>
      </c>
      <c r="D168" s="16">
        <f t="shared" si="149"/>
        <v>17.252204968918512</v>
      </c>
      <c r="E168" s="16">
        <f t="shared" si="150"/>
        <v>35.621207960838994</v>
      </c>
      <c r="F168" s="16">
        <f t="shared" si="151"/>
        <v>72.244037635874591</v>
      </c>
      <c r="G168" s="16">
        <f t="shared" si="152"/>
        <v>143.18243205067566</v>
      </c>
      <c r="H168" s="16">
        <f t="shared" si="153"/>
        <v>57.646955362099867</v>
      </c>
      <c r="I168" s="16">
        <f t="shared" si="154"/>
        <v>83.619169789401042</v>
      </c>
      <c r="J168" s="16">
        <f t="shared" si="155"/>
        <v>430.71000285089656</v>
      </c>
      <c r="AM168">
        <v>8</v>
      </c>
      <c r="AN168">
        <f t="shared" ref="AN168:AU168" si="162">IF(AN167+AE105/B$74*(1-B$68)-AN167/B$74&lt;0,0,AN167+AE105/B$74*(1-B$68)-AN167/B$74)</f>
        <v>2.9668820472975344</v>
      </c>
      <c r="AO168">
        <f t="shared" si="162"/>
        <v>3.3196158149446506</v>
      </c>
      <c r="AP168">
        <f t="shared" si="162"/>
        <v>5.3236047685854784</v>
      </c>
      <c r="AQ168">
        <f t="shared" si="162"/>
        <v>10.350552600248268</v>
      </c>
      <c r="AR168">
        <f t="shared" si="162"/>
        <v>20.262025362326082</v>
      </c>
      <c r="AS168">
        <f t="shared" si="162"/>
        <v>33.01182481201694</v>
      </c>
      <c r="AT168">
        <f t="shared" si="162"/>
        <v>10.849561292295903</v>
      </c>
      <c r="AU168">
        <f t="shared" si="162"/>
        <v>11.278732447673233</v>
      </c>
    </row>
    <row r="169" spans="1:47" hidden="1" x14ac:dyDescent="0.4">
      <c r="A169" s="9">
        <v>6</v>
      </c>
      <c r="B169" s="16">
        <f t="shared" si="157"/>
        <v>12.600872207037497</v>
      </c>
      <c r="C169" s="16">
        <f t="shared" si="158"/>
        <v>14.098994834890798</v>
      </c>
      <c r="D169" s="16">
        <f t="shared" si="149"/>
        <v>21.768394333297763</v>
      </c>
      <c r="E169" s="16">
        <f t="shared" si="150"/>
        <v>45.002274355104461</v>
      </c>
      <c r="F169" s="16">
        <f t="shared" si="151"/>
        <v>91.334097874529121</v>
      </c>
      <c r="G169" s="16">
        <f t="shared" si="152"/>
        <v>152.32242506226879</v>
      </c>
      <c r="H169" s="16">
        <f t="shared" si="153"/>
        <v>73.60382797127734</v>
      </c>
      <c r="I169" s="16">
        <f t="shared" si="154"/>
        <v>107.26711879614254</v>
      </c>
      <c r="J169" s="16">
        <f t="shared" si="155"/>
        <v>517.9980054345483</v>
      </c>
      <c r="AM169">
        <v>9</v>
      </c>
      <c r="AN169">
        <f t="shared" ref="AN169:AU169" si="163">IF(AN168+AE106/B$74*(1-B$68)-AN168/B$74&lt;0,0,AN168+AE106/B$74*(1-B$68)-AN168/B$74)</f>
        <v>3.7537023207991882</v>
      </c>
      <c r="AO169">
        <f t="shared" si="163"/>
        <v>4.1999814586729958</v>
      </c>
      <c r="AP169">
        <f t="shared" si="163"/>
        <v>6.7354304135748189</v>
      </c>
      <c r="AQ169">
        <f t="shared" si="163"/>
        <v>13.095530155132462</v>
      </c>
      <c r="AR169">
        <f t="shared" si="163"/>
        <v>25.635536032156921</v>
      </c>
      <c r="AS169">
        <f t="shared" si="163"/>
        <v>34.499866331535785</v>
      </c>
      <c r="AT169">
        <f t="shared" si="163"/>
        <v>14.188165604749557</v>
      </c>
      <c r="AU169">
        <f t="shared" si="163"/>
        <v>15.269652371953676</v>
      </c>
    </row>
    <row r="170" spans="1:47" hidden="1" x14ac:dyDescent="0.4">
      <c r="A170" s="9">
        <v>7</v>
      </c>
      <c r="B170" s="16">
        <f t="shared" si="157"/>
        <v>15.426447448304828</v>
      </c>
      <c r="C170" s="16">
        <f t="shared" si="158"/>
        <v>17.260503822338055</v>
      </c>
      <c r="D170" s="16">
        <f t="shared" si="149"/>
        <v>26.624773777923213</v>
      </c>
      <c r="E170" s="16">
        <f t="shared" si="150"/>
        <v>55.124219933634947</v>
      </c>
      <c r="F170" s="16">
        <f t="shared" si="151"/>
        <v>111.97055747273271</v>
      </c>
      <c r="G170" s="16">
        <f t="shared" si="152"/>
        <v>163.52440353195703</v>
      </c>
      <c r="H170" s="16">
        <f t="shared" si="153"/>
        <v>91.26251197147181</v>
      </c>
      <c r="I170" s="16">
        <f t="shared" si="154"/>
        <v>133.75218728565909</v>
      </c>
      <c r="J170" s="16">
        <f t="shared" si="155"/>
        <v>614.94560524402164</v>
      </c>
      <c r="AM170">
        <v>10</v>
      </c>
      <c r="AN170">
        <f t="shared" ref="AN170:AU170" si="164">IF(AN169+AE107/B$74*(1-B$68)-AN169/B$74&lt;0,0,AN169+AE107/B$74*(1-B$68)-AN169/B$74)</f>
        <v>4.5934563365857208</v>
      </c>
      <c r="AO170">
        <f t="shared" si="164"/>
        <v>5.1395741580212793</v>
      </c>
      <c r="AP170">
        <f t="shared" si="164"/>
        <v>8.2422373616137818</v>
      </c>
      <c r="AQ170">
        <f t="shared" si="164"/>
        <v>16.025177499753219</v>
      </c>
      <c r="AR170">
        <f t="shared" si="164"/>
        <v>31.370552421325669</v>
      </c>
      <c r="AS170">
        <f t="shared" si="164"/>
        <v>36.539808964067717</v>
      </c>
      <c r="AT170">
        <f t="shared" si="164"/>
        <v>17.862135565347991</v>
      </c>
      <c r="AU170">
        <f t="shared" si="164"/>
        <v>19.830607699069947</v>
      </c>
    </row>
    <row r="171" spans="1:47" hidden="1" x14ac:dyDescent="0.4">
      <c r="A171" s="9">
        <v>8</v>
      </c>
      <c r="B171" s="16">
        <f t="shared" si="157"/>
        <v>18.480591346616997</v>
      </c>
      <c r="C171" s="16">
        <f t="shared" si="158"/>
        <v>20.677756083913064</v>
      </c>
      <c r="D171" s="16">
        <f t="shared" si="149"/>
        <v>31.864650205272095</v>
      </c>
      <c r="E171" s="16">
        <f t="shared" si="150"/>
        <v>66.076525210565578</v>
      </c>
      <c r="F171" s="16">
        <f t="shared" si="151"/>
        <v>134.33496559921178</v>
      </c>
      <c r="G171" s="16">
        <f t="shared" si="152"/>
        <v>177.097666403723</v>
      </c>
      <c r="H171" s="16">
        <f t="shared" si="153"/>
        <v>110.7933927474992</v>
      </c>
      <c r="I171" s="16">
        <f t="shared" si="154"/>
        <v>163.37630689911583</v>
      </c>
      <c r="J171" s="16">
        <f t="shared" si="155"/>
        <v>722.70185449591759</v>
      </c>
      <c r="AM171">
        <v>11</v>
      </c>
      <c r="AN171">
        <f t="shared" ref="AN171:AU171" si="165">IF(AN170+AE108/B$74*(1-B$68)-AN170/B$74&lt;0,0,AN170+AE108/B$74*(1-B$68)-AN170/B$74)</f>
        <v>5.4933731126482668</v>
      </c>
      <c r="AO171">
        <f t="shared" si="165"/>
        <v>6.1464823917585676</v>
      </c>
      <c r="AP171">
        <f t="shared" si="165"/>
        <v>9.8569969523229819</v>
      </c>
      <c r="AQ171">
        <f t="shared" si="165"/>
        <v>19.16471448773888</v>
      </c>
      <c r="AR171">
        <f t="shared" si="165"/>
        <v>37.516444388001965</v>
      </c>
      <c r="AS171">
        <f t="shared" si="165"/>
        <v>39.22244600077132</v>
      </c>
      <c r="AT171">
        <f t="shared" si="165"/>
        <v>21.88000143173101</v>
      </c>
      <c r="AU171">
        <f t="shared" si="165"/>
        <v>24.970232853494842</v>
      </c>
    </row>
    <row r="172" spans="1:47" hidden="1" x14ac:dyDescent="0.4">
      <c r="A172" s="9">
        <v>9</v>
      </c>
      <c r="B172" s="16">
        <f t="shared" si="157"/>
        <v>21.801230611180603</v>
      </c>
      <c r="C172" s="16">
        <f t="shared" si="158"/>
        <v>24.393187450122024</v>
      </c>
      <c r="D172" s="16">
        <f t="shared" si="149"/>
        <v>37.554689732395317</v>
      </c>
      <c r="E172" s="16">
        <f t="shared" si="150"/>
        <v>77.993221588396679</v>
      </c>
      <c r="F172" s="16">
        <f t="shared" si="151"/>
        <v>158.69503641391825</v>
      </c>
      <c r="G172" s="16">
        <f t="shared" si="152"/>
        <v>193.40288173647264</v>
      </c>
      <c r="H172" s="16">
        <f t="shared" si="153"/>
        <v>132.41216369810633</v>
      </c>
      <c r="I172" s="16">
        <f t="shared" si="154"/>
        <v>196.49443396099946</v>
      </c>
      <c r="J172" s="16">
        <f t="shared" si="155"/>
        <v>842.74684519159132</v>
      </c>
      <c r="AM172">
        <v>12</v>
      </c>
      <c r="AN172">
        <f t="shared" ref="AN172:AU172" si="166">IF(AN171+AE109/B$74*(1-B$68)-AN171/B$74&lt;0,0,AN171+AE109/B$74*(1-B$68)-AN171/B$74)</f>
        <v>6.4657074458181105</v>
      </c>
      <c r="AO172">
        <f t="shared" si="166"/>
        <v>7.2344179343071442</v>
      </c>
      <c r="AP172">
        <f t="shared" si="166"/>
        <v>11.601698497649787</v>
      </c>
      <c r="AQ172">
        <f t="shared" si="166"/>
        <v>22.556894392453678</v>
      </c>
      <c r="AR172">
        <f t="shared" si="166"/>
        <v>44.156904846244117</v>
      </c>
      <c r="AS172">
        <f t="shared" si="166"/>
        <v>42.62449409012406</v>
      </c>
      <c r="AT172">
        <f t="shared" si="166"/>
        <v>26.271189444894322</v>
      </c>
      <c r="AU172">
        <f t="shared" si="166"/>
        <v>30.715278080735018</v>
      </c>
    </row>
    <row r="173" spans="1:47" hidden="1" x14ac:dyDescent="0.4">
      <c r="A173" s="9">
        <v>10</v>
      </c>
      <c r="B173" s="16">
        <f t="shared" si="157"/>
        <v>25.437312608991935</v>
      </c>
      <c r="C173" s="16">
        <f t="shared" si="158"/>
        <v>28.461564659578222</v>
      </c>
      <c r="D173" s="16">
        <f t="shared" si="149"/>
        <v>43.781040075919236</v>
      </c>
      <c r="E173" s="16">
        <f t="shared" si="150"/>
        <v>91.047151025768926</v>
      </c>
      <c r="F173" s="16">
        <f t="shared" si="151"/>
        <v>185.39558685231469</v>
      </c>
      <c r="G173" s="16">
        <f t="shared" si="152"/>
        <v>212.83561734054226</v>
      </c>
      <c r="H173" s="16">
        <f t="shared" si="153"/>
        <v>156.3825188771597</v>
      </c>
      <c r="I173" s="16">
        <f t="shared" si="154"/>
        <v>233.52264332023609</v>
      </c>
      <c r="J173" s="16">
        <f t="shared" si="155"/>
        <v>976.86343476051104</v>
      </c>
      <c r="AM173">
        <v>13</v>
      </c>
      <c r="AN173">
        <f t="shared" ref="AN173:AU173" si="167">IF(AN172+AE110/B$74*(1-B$68)-AN172/B$74&lt;0,0,AN172+AE110/B$74*(1-B$68)-AN172/B$74)</f>
        <v>7.5264070030832215</v>
      </c>
      <c r="AO173">
        <f t="shared" si="167"/>
        <v>8.4212244770240527</v>
      </c>
      <c r="AP173">
        <f t="shared" si="167"/>
        <v>13.504957586172212</v>
      </c>
      <c r="AQ173">
        <f t="shared" si="167"/>
        <v>26.257353792426432</v>
      </c>
      <c r="AR173">
        <f t="shared" si="167"/>
        <v>51.400846798938282</v>
      </c>
      <c r="AS173">
        <f t="shared" si="167"/>
        <v>46.816920967493417</v>
      </c>
      <c r="AT173">
        <f t="shared" si="167"/>
        <v>31.083494347343141</v>
      </c>
      <c r="AU173">
        <f t="shared" si="167"/>
        <v>37.111484132176798</v>
      </c>
    </row>
    <row r="174" spans="1:47" hidden="1" x14ac:dyDescent="0.4">
      <c r="A174" s="9">
        <v>11</v>
      </c>
      <c r="B174" s="16">
        <f t="shared" si="157"/>
        <v>29.447581527989044</v>
      </c>
      <c r="C174" s="16">
        <f t="shared" si="158"/>
        <v>32.948616019712304</v>
      </c>
      <c r="D174" s="16">
        <f t="shared" si="149"/>
        <v>50.646659641233512</v>
      </c>
      <c r="E174" s="16">
        <f t="shared" si="150"/>
        <v>105.44628405304974</v>
      </c>
      <c r="F174" s="16">
        <f t="shared" si="151"/>
        <v>214.8531557905672</v>
      </c>
      <c r="G174" s="16">
        <f t="shared" si="152"/>
        <v>235.81839144626875</v>
      </c>
      <c r="H174" s="16">
        <f t="shared" si="153"/>
        <v>183.02066019593946</v>
      </c>
      <c r="I174" s="16">
        <f t="shared" si="154"/>
        <v>274.94779958097467</v>
      </c>
      <c r="J174" s="16">
        <f t="shared" si="155"/>
        <v>1127.1291482557349</v>
      </c>
      <c r="AM174">
        <v>14</v>
      </c>
      <c r="AN174">
        <f t="shared" ref="AN174:AU174" si="168">IF(AN173+AE111/B$74*(1-B$68)-AN173/B$74&lt;0,0,AN173+AE111/B$74*(1-B$68)-AN173/B$74)</f>
        <v>8.6942704697396795</v>
      </c>
      <c r="AO174">
        <f t="shared" si="168"/>
        <v>9.7279356882568013</v>
      </c>
      <c r="AP174">
        <f t="shared" si="168"/>
        <v>15.600505511918781</v>
      </c>
      <c r="AQ174">
        <f t="shared" si="168"/>
        <v>30.331675605302905</v>
      </c>
      <c r="AR174">
        <f t="shared" si="168"/>
        <v>59.376653994469208</v>
      </c>
      <c r="AS174">
        <f t="shared" si="168"/>
        <v>51.871917500905788</v>
      </c>
      <c r="AT174">
        <f t="shared" si="168"/>
        <v>36.38096276481312</v>
      </c>
      <c r="AU174">
        <f t="shared" si="168"/>
        <v>44.223952483430594</v>
      </c>
    </row>
    <row r="175" spans="1:47" hidden="1" x14ac:dyDescent="0.4">
      <c r="A175" s="9">
        <v>12</v>
      </c>
      <c r="B175" s="16">
        <f t="shared" si="157"/>
        <v>33.899930538803694</v>
      </c>
      <c r="C175" s="16">
        <f t="shared" si="158"/>
        <v>37.930306546781402</v>
      </c>
      <c r="D175" s="16">
        <f t="shared" si="149"/>
        <v>58.269866949419338</v>
      </c>
      <c r="E175" s="16">
        <f t="shared" si="150"/>
        <v>121.4318161530388</v>
      </c>
      <c r="F175" s="16">
        <f t="shared" si="151"/>
        <v>247.55338592838882</v>
      </c>
      <c r="G175" s="16">
        <f t="shared" si="152"/>
        <v>262.80229014178349</v>
      </c>
      <c r="H175" s="16">
        <f t="shared" si="153"/>
        <v>212.70079132967561</v>
      </c>
      <c r="I175" s="16">
        <f t="shared" si="154"/>
        <v>321.33830398299835</v>
      </c>
      <c r="J175" s="16">
        <f t="shared" si="155"/>
        <v>1295.9266915708895</v>
      </c>
      <c r="AM175">
        <v>15</v>
      </c>
      <c r="AN175">
        <f t="shared" ref="AN175:AU175" si="169">IF(AN174+AE112/B$74*(1-B$68)-AN174/B$74&lt;0,0,AN174+AE112/B$74*(1-B$68)-AN174/B$74)</f>
        <v>9.9905142414441848</v>
      </c>
      <c r="AO175">
        <f t="shared" si="169"/>
        <v>11.178290389244431</v>
      </c>
      <c r="AP175">
        <f t="shared" si="169"/>
        <v>17.926411771178742</v>
      </c>
      <c r="AQ175">
        <f t="shared" si="169"/>
        <v>34.853877407694341</v>
      </c>
      <c r="AR175">
        <f t="shared" si="169"/>
        <v>68.229221693261849</v>
      </c>
      <c r="AS175">
        <f t="shared" si="169"/>
        <v>57.868519907892939</v>
      </c>
      <c r="AT175">
        <f t="shared" si="169"/>
        <v>42.242425495622882</v>
      </c>
      <c r="AU175">
        <f t="shared" si="169"/>
        <v>52.137396951026879</v>
      </c>
    </row>
    <row r="176" spans="1:47" hidden="1" x14ac:dyDescent="0.4">
      <c r="A176" s="9">
        <v>13</v>
      </c>
      <c r="B176" s="16">
        <f t="shared" si="157"/>
        <v>38.871273564632808</v>
      </c>
      <c r="C176" s="16">
        <f t="shared" si="158"/>
        <v>43.492694490410393</v>
      </c>
      <c r="D176" s="16">
        <f t="shared" si="149"/>
        <v>66.783986481844835</v>
      </c>
      <c r="E176" s="16">
        <f t="shared" si="150"/>
        <v>139.277873908212</v>
      </c>
      <c r="F176" s="16">
        <f t="shared" si="151"/>
        <v>284.05092580559671</v>
      </c>
      <c r="G176" s="16">
        <f t="shared" si="152"/>
        <v>294.27557027608225</v>
      </c>
      <c r="H176" s="16">
        <f t="shared" si="153"/>
        <v>245.86106086634794</v>
      </c>
      <c r="I176" s="16">
        <f t="shared" si="154"/>
        <v>373.35555402001205</v>
      </c>
      <c r="J176" s="16">
        <f t="shared" si="155"/>
        <v>1485.968939413139</v>
      </c>
      <c r="AM176">
        <v>16</v>
      </c>
      <c r="AN176">
        <f t="shared" ref="AN176:AU176" si="170">IF(AN175+AE113/B$74*(1-B$68)-AN175/B$74&lt;0,0,AN175+AE113/B$74*(1-B$68)-AN175/B$74)</f>
        <v>11.438653878665733</v>
      </c>
      <c r="AO176">
        <f t="shared" si="170"/>
        <v>12.79859991464255</v>
      </c>
      <c r="AP176">
        <f t="shared" si="170"/>
        <v>20.524871351097847</v>
      </c>
      <c r="AQ176">
        <f t="shared" si="170"/>
        <v>39.905997865674557</v>
      </c>
      <c r="AR176">
        <f t="shared" si="170"/>
        <v>78.119147072769252</v>
      </c>
      <c r="AS176">
        <f t="shared" si="170"/>
        <v>64.897113251296432</v>
      </c>
      <c r="AT176">
        <f t="shared" si="170"/>
        <v>48.760740864157931</v>
      </c>
      <c r="AU176">
        <f t="shared" si="170"/>
        <v>60.95652460922507</v>
      </c>
    </row>
    <row r="177" spans="1:47" hidden="1" x14ac:dyDescent="0.4">
      <c r="A177" s="9">
        <v>14</v>
      </c>
      <c r="B177" s="16">
        <f t="shared" si="157"/>
        <v>44.447890740659211</v>
      </c>
      <c r="C177" s="16">
        <f t="shared" si="158"/>
        <v>49.732317864818413</v>
      </c>
      <c r="D177" s="16">
        <f t="shared" si="149"/>
        <v>76.337944102855189</v>
      </c>
      <c r="E177" s="16">
        <f t="shared" si="150"/>
        <v>159.29275045524278</v>
      </c>
      <c r="F177" s="16">
        <f t="shared" si="151"/>
        <v>324.97194235614364</v>
      </c>
      <c r="G177" s="16">
        <f t="shared" si="152"/>
        <v>330.77634799721932</v>
      </c>
      <c r="H177" s="16">
        <f t="shared" si="153"/>
        <v>283.00985255342567</v>
      </c>
      <c r="I177" s="16">
        <f t="shared" si="154"/>
        <v>431.76605179246963</v>
      </c>
      <c r="J177" s="16">
        <f t="shared" si="155"/>
        <v>1700.3350978628339</v>
      </c>
      <c r="AM177">
        <v>17</v>
      </c>
      <c r="AN177">
        <f t="shared" ref="AN177:AU177" si="171">IF(AN176+AE114/B$74*(1-B$68)-AN176/B$74&lt;0,0,AN176+AE114/B$74*(1-B$68)-AN176/B$74)</f>
        <v>13.064618663754681</v>
      </c>
      <c r="AO177">
        <f t="shared" si="171"/>
        <v>14.617876289327173</v>
      </c>
      <c r="AP177">
        <f t="shared" si="171"/>
        <v>23.44241028438174</v>
      </c>
      <c r="AQ177">
        <f t="shared" si="171"/>
        <v>45.578496389687082</v>
      </c>
      <c r="AR177">
        <f t="shared" si="171"/>
        <v>89.223511583562825</v>
      </c>
      <c r="AS177">
        <f t="shared" si="171"/>
        <v>73.063117070294709</v>
      </c>
      <c r="AT177">
        <f t="shared" si="171"/>
        <v>56.042725959953955</v>
      </c>
      <c r="AU177">
        <f t="shared" si="171"/>
        <v>70.806703165104409</v>
      </c>
    </row>
    <row r="178" spans="1:47" hidden="1" x14ac:dyDescent="0.4">
      <c r="A178" s="9">
        <v>15</v>
      </c>
      <c r="B178" s="16">
        <f t="shared" si="157"/>
        <v>50.726205999681873</v>
      </c>
      <c r="C178" s="16">
        <f t="shared" si="158"/>
        <v>56.757064481908941</v>
      </c>
      <c r="D178" s="16">
        <f t="shared" si="149"/>
        <v>87.097675397395321</v>
      </c>
      <c r="E178" s="16">
        <f t="shared" si="150"/>
        <v>181.82160205964891</v>
      </c>
      <c r="F178" s="16">
        <f t="shared" si="151"/>
        <v>371.01934934232742</v>
      </c>
      <c r="G178" s="16">
        <f t="shared" si="152"/>
        <v>372.90728513005035</v>
      </c>
      <c r="H178" s="16">
        <f t="shared" si="153"/>
        <v>324.7326257691725</v>
      </c>
      <c r="I178" s="16">
        <f t="shared" si="154"/>
        <v>497.45435304633855</v>
      </c>
      <c r="J178" s="16">
        <f t="shared" si="155"/>
        <v>1942.516161226524</v>
      </c>
      <c r="AM178">
        <v>18</v>
      </c>
      <c r="AN178">
        <f t="shared" ref="AN178:AU178" si="172">IF(AN177+AE115/B$74*(1-B$68)-AN177/B$74&lt;0,0,AN177+AE115/B$74*(1-B$68)-AN177/B$74)</f>
        <v>14.897036917821801</v>
      </c>
      <c r="AO178">
        <f t="shared" si="172"/>
        <v>16.66815146670919</v>
      </c>
      <c r="AP178">
        <f t="shared" si="172"/>
        <v>26.730397605711367</v>
      </c>
      <c r="AQ178">
        <f t="shared" si="172"/>
        <v>51.971248518695035</v>
      </c>
      <c r="AR178">
        <f t="shared" si="172"/>
        <v>101.73782949253285</v>
      </c>
      <c r="AS178">
        <f t="shared" si="172"/>
        <v>82.490148890629428</v>
      </c>
      <c r="AT178">
        <f t="shared" si="172"/>
        <v>64.209719237407313</v>
      </c>
      <c r="AU178">
        <f t="shared" si="172"/>
        <v>81.835014196698836</v>
      </c>
    </row>
    <row r="179" spans="1:47" hidden="1" x14ac:dyDescent="0.4">
      <c r="A179" s="9">
        <v>16</v>
      </c>
      <c r="B179" s="16">
        <f t="shared" si="157"/>
        <v>57.813957741329446</v>
      </c>
      <c r="C179" s="16">
        <f t="shared" si="158"/>
        <v>64.687481801804239</v>
      </c>
      <c r="D179" s="16">
        <f t="shared" si="149"/>
        <v>99.248233002979319</v>
      </c>
      <c r="E179" s="16">
        <f t="shared" si="150"/>
        <v>207.25052387499261</v>
      </c>
      <c r="F179" s="16">
        <f t="shared" si="151"/>
        <v>422.98076001167891</v>
      </c>
      <c r="G179" s="16">
        <f t="shared" si="152"/>
        <v>421.35112613479168</v>
      </c>
      <c r="H179" s="16">
        <f t="shared" si="153"/>
        <v>371.69965175811978</v>
      </c>
      <c r="I179" s="16">
        <f t="shared" si="154"/>
        <v>571.43721051811337</v>
      </c>
      <c r="J179" s="16">
        <f t="shared" si="155"/>
        <v>2216.4689448438094</v>
      </c>
      <c r="AM179">
        <v>19</v>
      </c>
      <c r="AN179">
        <f t="shared" ref="AN179:AU179" si="173">IF(AN178+AE116/B$74*(1-B$68)-AN178/B$74&lt;0,0,AN178+AE116/B$74*(1-B$68)-AN178/B$74)</f>
        <v>16.967648919749379</v>
      </c>
      <c r="AO179">
        <f t="shared" si="173"/>
        <v>18.984939339848278</v>
      </c>
      <c r="AP179">
        <f t="shared" si="173"/>
        <v>30.445786270182438</v>
      </c>
      <c r="AQ179">
        <f t="shared" si="173"/>
        <v>59.194986469510681</v>
      </c>
      <c r="AR179">
        <f t="shared" si="173"/>
        <v>115.87886787213719</v>
      </c>
      <c r="AS179">
        <f t="shared" si="173"/>
        <v>93.322925581402544</v>
      </c>
      <c r="AT179">
        <f t="shared" si="173"/>
        <v>73.398713094698778</v>
      </c>
      <c r="AU179">
        <f t="shared" si="173"/>
        <v>94.211756791934292</v>
      </c>
    </row>
    <row r="180" spans="1:47" hidden="1" x14ac:dyDescent="0.4">
      <c r="A180" s="9">
        <v>17</v>
      </c>
      <c r="B180" s="16">
        <f t="shared" si="157"/>
        <v>65.831729281878154</v>
      </c>
      <c r="C180" s="16">
        <f t="shared" si="158"/>
        <v>73.658489338441044</v>
      </c>
      <c r="D180" s="16">
        <f t="shared" si="149"/>
        <v>112.99650817985479</v>
      </c>
      <c r="E180" s="16">
        <f t="shared" si="150"/>
        <v>236.01191963325843</v>
      </c>
      <c r="F180" s="16">
        <f t="shared" si="151"/>
        <v>481.73909325260945</v>
      </c>
      <c r="G180" s="16">
        <f t="shared" si="152"/>
        <v>476.88666687382602</v>
      </c>
      <c r="H180" s="16">
        <f t="shared" si="153"/>
        <v>424.67501984135237</v>
      </c>
      <c r="I180" s="16">
        <f t="shared" si="154"/>
        <v>654.87934538726677</v>
      </c>
      <c r="J180" s="16">
        <f t="shared" si="155"/>
        <v>2526.6787717884872</v>
      </c>
      <c r="AM180">
        <v>20</v>
      </c>
      <c r="AN180">
        <f t="shared" ref="AN180:AU180" si="174">IF(AN179+AE117/B$74*(1-B$68)-AN179/B$74&lt;0,0,AN179+AE117/B$74*(1-B$68)-AN179/B$74)</f>
        <v>19.311820535023532</v>
      </c>
      <c r="AO180">
        <f t="shared" si="174"/>
        <v>21.607810435818077</v>
      </c>
      <c r="AP180">
        <f t="shared" si="174"/>
        <v>34.652034779732539</v>
      </c>
      <c r="AQ180">
        <f t="shared" si="174"/>
        <v>67.37309103217946</v>
      </c>
      <c r="AR180">
        <f t="shared" si="174"/>
        <v>131.8881543773403</v>
      </c>
      <c r="AS180">
        <f t="shared" si="174"/>
        <v>105.73011909232538</v>
      </c>
      <c r="AT180">
        <f t="shared" si="174"/>
        <v>83.764004713529957</v>
      </c>
      <c r="AU180">
        <f t="shared" si="174"/>
        <v>108.13244702779915</v>
      </c>
    </row>
    <row r="181" spans="1:47" hidden="1" x14ac:dyDescent="0.4">
      <c r="A181" s="9">
        <v>18</v>
      </c>
      <c r="B181" s="16">
        <f t="shared" si="157"/>
        <v>74.914815793875619</v>
      </c>
      <c r="C181" s="16">
        <f t="shared" si="158"/>
        <v>83.821467560376888</v>
      </c>
      <c r="D181" s="16">
        <f t="shared" si="149"/>
        <v>128.57451370959205</v>
      </c>
      <c r="E181" s="16">
        <f t="shared" si="150"/>
        <v>268.59109776789848</v>
      </c>
      <c r="F181" s="16">
        <f t="shared" si="151"/>
        <v>548.28574388395771</v>
      </c>
      <c r="G181" s="16">
        <f t="shared" si="152"/>
        <v>540.40520599050581</v>
      </c>
      <c r="H181" s="16">
        <f t="shared" si="153"/>
        <v>484.52726041379645</v>
      </c>
      <c r="I181" s="16">
        <f t="shared" si="154"/>
        <v>749.11130947022139</v>
      </c>
      <c r="J181" s="16">
        <f t="shared" si="155"/>
        <v>2878.2314145902242</v>
      </c>
      <c r="AM181">
        <v>21</v>
      </c>
      <c r="AN181">
        <f t="shared" ref="AN181:AU181" si="175">IF(AN180+AE118/B$74*(1-B$68)-AN180/B$74&lt;0,0,AN180+AE118/B$74*(1-B$68)-AN180/B$74)</f>
        <v>21.969143403758821</v>
      </c>
      <c r="AO181">
        <f t="shared" si="175"/>
        <v>24.581063460319967</v>
      </c>
      <c r="AP181">
        <f t="shared" si="175"/>
        <v>39.420184126470538</v>
      </c>
      <c r="AQ181">
        <f t="shared" si="175"/>
        <v>76.643685444161804</v>
      </c>
      <c r="AR181">
        <f t="shared" si="175"/>
        <v>150.03607616993321</v>
      </c>
      <c r="AS181">
        <f t="shared" si="175"/>
        <v>119.90734302700659</v>
      </c>
      <c r="AT181">
        <f t="shared" si="175"/>
        <v>95.479329597879683</v>
      </c>
      <c r="AU181">
        <f t="shared" si="175"/>
        <v>123.82035043493988</v>
      </c>
    </row>
    <row r="182" spans="1:47" hidden="1" x14ac:dyDescent="0.4">
      <c r="A182" s="9">
        <v>19</v>
      </c>
      <c r="B182" s="16">
        <f t="shared" si="157"/>
        <v>85.215417418205931</v>
      </c>
      <c r="C182" s="16">
        <f t="shared" si="158"/>
        <v>95.346711742806733</v>
      </c>
      <c r="D182" s="16">
        <f t="shared" si="149"/>
        <v>146.24320673791459</v>
      </c>
      <c r="E182" s="16">
        <f t="shared" si="150"/>
        <v>305.53406152793286</v>
      </c>
      <c r="F182" s="16">
        <f t="shared" si="151"/>
        <v>623.73626461663071</v>
      </c>
      <c r="G182" s="16">
        <f t="shared" si="152"/>
        <v>612.9277942391634</v>
      </c>
      <c r="H182" s="16">
        <f t="shared" si="153"/>
        <v>552.24188989656523</v>
      </c>
      <c r="I182" s="16">
        <f t="shared" si="154"/>
        <v>855.64990597696442</v>
      </c>
      <c r="J182" s="16">
        <f t="shared" si="155"/>
        <v>3276.8952521561837</v>
      </c>
      <c r="AM182">
        <v>22</v>
      </c>
      <c r="AN182">
        <f t="shared" ref="AN182:AU182" si="176">IF(AN181+AE119/B$74*(1-B$68)-AN181/B$74&lt;0,0,AN181+AE119/B$74*(1-B$68)-AN181/B$74)</f>
        <v>24.984117094777879</v>
      </c>
      <c r="AO182">
        <f t="shared" si="176"/>
        <v>27.954488553328126</v>
      </c>
      <c r="AP182">
        <f t="shared" si="176"/>
        <v>44.830081811243311</v>
      </c>
      <c r="AQ182">
        <f t="shared" si="176"/>
        <v>87.162015219247692</v>
      </c>
      <c r="AR182">
        <f t="shared" si="176"/>
        <v>170.62653862185948</v>
      </c>
      <c r="AS182">
        <f t="shared" si="176"/>
        <v>136.08041425338581</v>
      </c>
      <c r="AT182">
        <f t="shared" si="176"/>
        <v>108.74046052128404</v>
      </c>
      <c r="AU182">
        <f t="shared" si="176"/>
        <v>141.52958368453349</v>
      </c>
    </row>
    <row r="183" spans="1:47" hidden="1" x14ac:dyDescent="0.4">
      <c r="A183" s="9">
        <v>20</v>
      </c>
      <c r="B183" s="16">
        <f t="shared" si="157"/>
        <v>96.905162364420661</v>
      </c>
      <c r="C183" s="16">
        <f t="shared" si="158"/>
        <v>108.42625504027983</v>
      </c>
      <c r="D183" s="16">
        <f t="shared" si="149"/>
        <v>166.29685938573249</v>
      </c>
      <c r="E183" s="16">
        <f t="shared" si="150"/>
        <v>347.45650518647864</v>
      </c>
      <c r="F183" s="16">
        <f t="shared" si="151"/>
        <v>709.34857962210629</v>
      </c>
      <c r="G183" s="16">
        <f t="shared" si="152"/>
        <v>695.62372729463334</v>
      </c>
      <c r="H183" s="16">
        <f t="shared" si="153"/>
        <v>628.93615036748213</v>
      </c>
      <c r="I183" s="16">
        <f t="shared" si="154"/>
        <v>976.22163774205035</v>
      </c>
      <c r="J183" s="16">
        <f t="shared" si="155"/>
        <v>3729.214877003184</v>
      </c>
      <c r="AM183">
        <v>23</v>
      </c>
      <c r="AN183">
        <f t="shared" ref="AN183:AU183" si="177">IF(AN182+AE120/B$74*(1-B$68)-AN182/B$74&lt;0,0,AN182+AE120/B$74*(1-B$68)-AN182/B$74)</f>
        <v>28.40691566533917</v>
      </c>
      <c r="AO183">
        <f t="shared" si="177"/>
        <v>31.784224985403306</v>
      </c>
      <c r="AP183">
        <f t="shared" si="177"/>
        <v>50.971757314907258</v>
      </c>
      <c r="AQ183">
        <f t="shared" si="177"/>
        <v>99.103122442205759</v>
      </c>
      <c r="AR183">
        <f t="shared" si="177"/>
        <v>194.00220045850651</v>
      </c>
      <c r="AS183">
        <f t="shared" si="177"/>
        <v>154.50901041512432</v>
      </c>
      <c r="AT183">
        <f t="shared" si="177"/>
        <v>123.7682727889363</v>
      </c>
      <c r="AU183">
        <f t="shared" si="177"/>
        <v>161.54882589980997</v>
      </c>
    </row>
    <row r="184" spans="1:47" hidden="1" x14ac:dyDescent="0.4">
      <c r="A184" s="9">
        <v>21</v>
      </c>
      <c r="B184" s="16">
        <f t="shared" si="157"/>
        <v>110.17797775285042</v>
      </c>
      <c r="C184" s="16">
        <f t="shared" si="158"/>
        <v>123.27708064435329</v>
      </c>
      <c r="D184" s="16">
        <f t="shared" si="149"/>
        <v>189.06801096393394</v>
      </c>
      <c r="E184" s="16">
        <f t="shared" si="150"/>
        <v>395.05407583097468</v>
      </c>
      <c r="F184" s="16">
        <f t="shared" si="151"/>
        <v>806.54383854353102</v>
      </c>
      <c r="G184" s="16">
        <f t="shared" si="152"/>
        <v>789.83078176812251</v>
      </c>
      <c r="H184" s="16">
        <f t="shared" si="153"/>
        <v>715.87620315622814</v>
      </c>
      <c r="I184" s="16">
        <f t="shared" si="154"/>
        <v>1112.7896605107812</v>
      </c>
      <c r="J184" s="16">
        <f t="shared" si="155"/>
        <v>4242.6176291707752</v>
      </c>
      <c r="AM184">
        <v>24</v>
      </c>
      <c r="AN184">
        <f t="shared" ref="AN184:AU184" si="178">IF(AN183+AE121/B$74*(1-B$68)-AN183/B$74&lt;0,0,AN183+AE121/B$74*(1-B$68)-AN183/B$74)</f>
        <v>32.294246262768773</v>
      </c>
      <c r="AO184">
        <f t="shared" si="178"/>
        <v>36.13372183880869</v>
      </c>
      <c r="AP184">
        <f t="shared" si="178"/>
        <v>57.94696272436893</v>
      </c>
      <c r="AQ184">
        <f t="shared" si="178"/>
        <v>112.66484116974995</v>
      </c>
      <c r="AR184">
        <f t="shared" si="178"/>
        <v>220.55033749301055</v>
      </c>
      <c r="AS184">
        <f t="shared" si="178"/>
        <v>175.4908292982393</v>
      </c>
      <c r="AT184">
        <f t="shared" si="178"/>
        <v>140.81229393193388</v>
      </c>
      <c r="AU184">
        <f t="shared" si="178"/>
        <v>184.20568771012833</v>
      </c>
    </row>
    <row r="185" spans="1:47" hidden="1" x14ac:dyDescent="0.4">
      <c r="A185" s="9">
        <v>22</v>
      </c>
      <c r="B185" s="16">
        <f t="shared" si="157"/>
        <v>125.25333900482161</v>
      </c>
      <c r="C185" s="16">
        <f t="shared" si="158"/>
        <v>140.14475749508338</v>
      </c>
      <c r="D185" s="16">
        <f t="shared" si="149"/>
        <v>214.93305846879002</v>
      </c>
      <c r="E185" s="16">
        <f t="shared" si="150"/>
        <v>449.11400647719802</v>
      </c>
      <c r="F185" s="16">
        <f t="shared" si="151"/>
        <v>916.93011256345289</v>
      </c>
      <c r="G185" s="16">
        <f t="shared" si="152"/>
        <v>897.07771273031994</v>
      </c>
      <c r="H185" s="16">
        <f t="shared" si="153"/>
        <v>814.49704301922213</v>
      </c>
      <c r="I185" s="16">
        <f t="shared" si="154"/>
        <v>1267.5847410414633</v>
      </c>
      <c r="J185" s="16">
        <f t="shared" si="155"/>
        <v>4825.534770800351</v>
      </c>
      <c r="AM185">
        <v>25</v>
      </c>
      <c r="AN185">
        <f t="shared" ref="AN185:AU185" si="179">IF(AN184+AE122/B$74*(1-B$68)-AN184/B$74&lt;0,0,AN184+AE122/B$74*(1-B$68)-AN184/B$74)</f>
        <v>36.710311365211332</v>
      </c>
      <c r="AO185">
        <f t="shared" si="179"/>
        <v>41.074814649440185</v>
      </c>
      <c r="AP185">
        <f t="shared" si="179"/>
        <v>65.870899322779138</v>
      </c>
      <c r="AQ185">
        <f t="shared" si="179"/>
        <v>128.07115439699385</v>
      </c>
      <c r="AR185">
        <f t="shared" si="179"/>
        <v>250.70941415360051</v>
      </c>
      <c r="AS185">
        <f t="shared" si="179"/>
        <v>199.36634843030322</v>
      </c>
      <c r="AT185">
        <f t="shared" si="179"/>
        <v>160.15477198206784</v>
      </c>
      <c r="AU185">
        <f t="shared" si="179"/>
        <v>209.8717964669689</v>
      </c>
    </row>
    <row r="186" spans="1:47" hidden="1" x14ac:dyDescent="0.4">
      <c r="A186" s="9">
        <v>23</v>
      </c>
      <c r="B186" s="16">
        <f t="shared" si="157"/>
        <v>142.37994061741571</v>
      </c>
      <c r="C186" s="16">
        <f t="shared" si="158"/>
        <v>159.30754747563239</v>
      </c>
      <c r="D186" s="16">
        <f t="shared" si="149"/>
        <v>244.31856230517673</v>
      </c>
      <c r="E186" s="16">
        <f t="shared" si="150"/>
        <v>510.5282698465731</v>
      </c>
      <c r="F186" s="16">
        <f t="shared" si="151"/>
        <v>1042.3292245492139</v>
      </c>
      <c r="G186" s="16">
        <f t="shared" si="152"/>
        <v>1019.1095390275755</v>
      </c>
      <c r="H186" s="16">
        <f t="shared" si="153"/>
        <v>926.42542557263596</v>
      </c>
      <c r="I186" s="16">
        <f t="shared" si="154"/>
        <v>1443.1407578724761</v>
      </c>
      <c r="J186" s="16">
        <f t="shared" si="155"/>
        <v>5487.5392672666994</v>
      </c>
      <c r="AM186">
        <v>26</v>
      </c>
      <c r="AN186">
        <f t="shared" ref="AN186:AU186" si="180">IF(AN185+AE123/B$74*(1-B$68)-AN185/B$74&lt;0,0,AN185+AE123/B$74*(1-B$68)-AN185/B$74)</f>
        <v>41.727889463680064</v>
      </c>
      <c r="AO186">
        <f t="shared" si="180"/>
        <v>46.688934571588298</v>
      </c>
      <c r="AP186">
        <f t="shared" si="180"/>
        <v>74.874156704072462</v>
      </c>
      <c r="AQ186">
        <f t="shared" si="180"/>
        <v>145.57596422971383</v>
      </c>
      <c r="AR186">
        <f t="shared" si="180"/>
        <v>284.97646389399409</v>
      </c>
      <c r="AS186">
        <f t="shared" si="180"/>
        <v>226.52428184769988</v>
      </c>
      <c r="AT186">
        <f t="shared" si="180"/>
        <v>182.11531151213717</v>
      </c>
      <c r="AU186">
        <f t="shared" si="180"/>
        <v>238.96866836132784</v>
      </c>
    </row>
    <row r="187" spans="1:47" hidden="1" x14ac:dyDescent="0.4">
      <c r="A187" s="9">
        <v>24</v>
      </c>
      <c r="B187" s="16">
        <f t="shared" si="157"/>
        <v>161.83984238008136</v>
      </c>
      <c r="C187" s="16">
        <f t="shared" si="158"/>
        <v>181.08104457419631</v>
      </c>
      <c r="D187" s="16">
        <f t="shared" si="149"/>
        <v>277.70836275858875</v>
      </c>
      <c r="E187" s="16">
        <f t="shared" si="150"/>
        <v>580.30844322304688</v>
      </c>
      <c r="F187" s="16">
        <f t="shared" si="151"/>
        <v>1184.8070917102837</v>
      </c>
      <c r="G187" s="16">
        <f t="shared" si="152"/>
        <v>1157.9161542617796</v>
      </c>
      <c r="H187" s="16">
        <f t="shared" si="153"/>
        <v>1053.5061422958122</v>
      </c>
      <c r="I187" s="16">
        <f t="shared" si="154"/>
        <v>1642.3353371543553</v>
      </c>
      <c r="J187" s="16">
        <f t="shared" si="155"/>
        <v>6239.5024183581445</v>
      </c>
      <c r="AM187">
        <v>27</v>
      </c>
      <c r="AN187">
        <f t="shared" ref="AN187:AU187" si="181">IF(AN186+AE124/B$74*(1-B$68)-AN186/B$74&lt;0,0,AN186+AE124/B$74*(1-B$68)-AN186/B$74)</f>
        <v>47.429551801648884</v>
      </c>
      <c r="AO187">
        <f t="shared" si="181"/>
        <v>53.068469776176585</v>
      </c>
      <c r="AP187">
        <f t="shared" si="181"/>
        <v>85.104896021438734</v>
      </c>
      <c r="AQ187">
        <f t="shared" si="181"/>
        <v>165.46733672015597</v>
      </c>
      <c r="AR187">
        <f t="shared" si="181"/>
        <v>323.9153987952231</v>
      </c>
      <c r="AS187">
        <f t="shared" si="181"/>
        <v>257.40783459638084</v>
      </c>
      <c r="AT187">
        <f t="shared" si="181"/>
        <v>207.05614103723963</v>
      </c>
      <c r="AU187">
        <f t="shared" si="181"/>
        <v>271.97445223504587</v>
      </c>
    </row>
    <row r="188" spans="1:47" hidden="1" x14ac:dyDescent="0.4">
      <c r="A188" s="9">
        <v>25</v>
      </c>
      <c r="B188" s="16">
        <f t="shared" si="157"/>
        <v>183.95315589247826</v>
      </c>
      <c r="C188" s="16">
        <f t="shared" si="158"/>
        <v>205.82341858378899</v>
      </c>
      <c r="D188" s="16">
        <f t="shared" si="149"/>
        <v>315.65162055761687</v>
      </c>
      <c r="E188" s="16">
        <f t="shared" si="150"/>
        <v>659.60251442345805</v>
      </c>
      <c r="F188" s="16">
        <f t="shared" si="151"/>
        <v>1346.7080427648636</v>
      </c>
      <c r="G188" s="16">
        <f t="shared" si="152"/>
        <v>1315.7648238106935</v>
      </c>
      <c r="H188" s="16">
        <f t="shared" si="153"/>
        <v>1197.8320317168436</v>
      </c>
      <c r="I188" s="16">
        <f t="shared" si="154"/>
        <v>1868.4362867985808</v>
      </c>
      <c r="J188" s="16">
        <f t="shared" si="155"/>
        <v>7093.7718945483239</v>
      </c>
      <c r="AM188">
        <v>28</v>
      </c>
      <c r="AN188">
        <f t="shared" ref="AN188:AU188" si="182">IF(AN187+AE125/B$74*(1-B$68)-AN187/B$74&lt;0,0,AN187+AE125/B$74*(1-B$68)-AN187/B$74)</f>
        <v>53.909035482439599</v>
      </c>
      <c r="AO188">
        <f t="shared" si="182"/>
        <v>60.318301807423339</v>
      </c>
      <c r="AP188">
        <f t="shared" si="182"/>
        <v>96.731313813291706</v>
      </c>
      <c r="AQ188">
        <f t="shared" si="182"/>
        <v>188.07229222270573</v>
      </c>
      <c r="AR188">
        <f t="shared" si="182"/>
        <v>368.16638706573627</v>
      </c>
      <c r="AS188">
        <f t="shared" si="182"/>
        <v>292.5218633952079</v>
      </c>
      <c r="AT188">
        <f t="shared" si="182"/>
        <v>235.3880895984353</v>
      </c>
      <c r="AU188">
        <f t="shared" si="182"/>
        <v>309.43164557973972</v>
      </c>
    </row>
    <row r="189" spans="1:47" hidden="1" x14ac:dyDescent="0.4">
      <c r="A189" s="9">
        <v>26</v>
      </c>
      <c r="B189" s="16">
        <f t="shared" si="157"/>
        <v>209.08334707655041</v>
      </c>
      <c r="C189" s="16">
        <f t="shared" si="158"/>
        <v>233.94134803205139</v>
      </c>
      <c r="D189" s="16">
        <f t="shared" si="149"/>
        <v>358.7719128343827</v>
      </c>
      <c r="E189" s="16">
        <f t="shared" si="150"/>
        <v>749.7138985335464</v>
      </c>
      <c r="F189" s="16">
        <f t="shared" si="151"/>
        <v>1530.6936548368003</v>
      </c>
      <c r="G189" s="16">
        <f t="shared" si="152"/>
        <v>1495.2371650546866</v>
      </c>
      <c r="H189" s="16">
        <f t="shared" si="153"/>
        <v>1361.7781802904419</v>
      </c>
      <c r="I189" s="16">
        <f t="shared" si="154"/>
        <v>2125.1545791261487</v>
      </c>
      <c r="J189" s="16">
        <f t="shared" si="155"/>
        <v>8064.3740857846087</v>
      </c>
      <c r="AM189">
        <v>29</v>
      </c>
      <c r="AN189">
        <f t="shared" ref="AN189:AU189" si="183">IF(AN188+AE126/B$74*(1-B$68)-AN188/B$74&lt;0,0,AN188+AE126/B$74*(1-B$68)-AN188/B$74)</f>
        <v>61.272796028373008</v>
      </c>
      <c r="AO189">
        <f t="shared" si="183"/>
        <v>68.557542726357838</v>
      </c>
      <c r="AP189">
        <f t="shared" si="183"/>
        <v>109.94442782729865</v>
      </c>
      <c r="AQ189">
        <f t="shared" si="183"/>
        <v>213.76222180239455</v>
      </c>
      <c r="AR189">
        <f t="shared" si="183"/>
        <v>418.45645608944619</v>
      </c>
      <c r="AS189">
        <f t="shared" si="183"/>
        <v>332.44106339254239</v>
      </c>
      <c r="AT189">
        <f t="shared" si="183"/>
        <v>267.5773648497418</v>
      </c>
      <c r="AU189">
        <f t="shared" si="183"/>
        <v>351.95590062682589</v>
      </c>
    </row>
    <row r="190" spans="1:47" hidden="1" x14ac:dyDescent="0.4">
      <c r="A190" s="9">
        <v>27</v>
      </c>
      <c r="B190" s="16">
        <f t="shared" si="157"/>
        <v>237.64324168704783</v>
      </c>
      <c r="C190" s="16">
        <f t="shared" si="158"/>
        <v>265.89673968926883</v>
      </c>
      <c r="D190" s="16">
        <f t="shared" si="149"/>
        <v>407.77753470776065</v>
      </c>
      <c r="E190" s="16">
        <f t="shared" si="150"/>
        <v>852.12297622919846</v>
      </c>
      <c r="F190" s="16">
        <f t="shared" si="151"/>
        <v>1739.7867411965697</v>
      </c>
      <c r="G190" s="16">
        <f t="shared" si="152"/>
        <v>1699.271260366364</v>
      </c>
      <c r="H190" s="16">
        <f t="shared" si="153"/>
        <v>1548.0408408739961</v>
      </c>
      <c r="I190" s="16">
        <f t="shared" si="154"/>
        <v>2416.7047352849677</v>
      </c>
      <c r="J190" s="16">
        <f t="shared" si="155"/>
        <v>9167.2440700351726</v>
      </c>
      <c r="AM190">
        <v>30</v>
      </c>
      <c r="AN190">
        <f t="shared" ref="AN190:AU190" si="184">IF(AN189+AE127/B$74*(1-B$68)-AN189/B$74&lt;0,0,AN189+AE127/B$74*(1-B$68)-AN189/B$74)</f>
        <v>69.641765478727663</v>
      </c>
      <c r="AO190">
        <f t="shared" si="184"/>
        <v>77.921502229733349</v>
      </c>
      <c r="AP190">
        <f t="shared" si="184"/>
        <v>124.96123165158167</v>
      </c>
      <c r="AQ190">
        <f t="shared" si="184"/>
        <v>242.95902070603483</v>
      </c>
      <c r="AR190">
        <f t="shared" si="184"/>
        <v>475.6114991805855</v>
      </c>
      <c r="AS190">
        <f t="shared" si="184"/>
        <v>377.81931571585517</v>
      </c>
      <c r="AT190">
        <f t="shared" si="184"/>
        <v>304.15324019210243</v>
      </c>
      <c r="AU190">
        <f t="shared" si="184"/>
        <v>400.24605771936012</v>
      </c>
    </row>
    <row r="191" spans="1:47" hidden="1" x14ac:dyDescent="0.4">
      <c r="A191" s="9">
        <v>28</v>
      </c>
      <c r="B191" s="16">
        <f t="shared" si="157"/>
        <v>270.10183302867352</v>
      </c>
      <c r="C191" s="16">
        <f t="shared" si="158"/>
        <v>302.21434565767362</v>
      </c>
      <c r="D191" s="16">
        <f t="shared" si="149"/>
        <v>463.47317729365642</v>
      </c>
      <c r="E191" s="16">
        <f t="shared" si="150"/>
        <v>968.5115087099681</v>
      </c>
      <c r="F191" s="16">
        <f t="shared" si="151"/>
        <v>1977.4212125722679</v>
      </c>
      <c r="G191" s="16">
        <f t="shared" si="152"/>
        <v>1931.2096208604098</v>
      </c>
      <c r="H191" s="16">
        <f t="shared" si="153"/>
        <v>1759.6816803808442</v>
      </c>
      <c r="I191" s="16">
        <f t="shared" si="154"/>
        <v>2747.8735844761532</v>
      </c>
      <c r="J191" s="16">
        <f t="shared" si="155"/>
        <v>10420.486962979647</v>
      </c>
      <c r="AM191">
        <v>31</v>
      </c>
      <c r="AN191">
        <f t="shared" ref="AN191:AU191" si="185">IF(AN190+AE128/B$74*(1-B$68)-AN190/B$74&lt;0,0,AN190+AE128/B$74*(1-B$68)-AN190/B$74)</f>
        <v>79.153345462700045</v>
      </c>
      <c r="AO191">
        <f t="shared" si="185"/>
        <v>88.563917680211546</v>
      </c>
      <c r="AP191">
        <f t="shared" si="185"/>
        <v>142.02827097172604</v>
      </c>
      <c r="AQ191">
        <f t="shared" si="185"/>
        <v>276.14204158994579</v>
      </c>
      <c r="AR191">
        <f t="shared" si="185"/>
        <v>540.56988707692574</v>
      </c>
      <c r="AS191">
        <f t="shared" si="185"/>
        <v>429.40034837651052</v>
      </c>
      <c r="AT191">
        <f t="shared" si="185"/>
        <v>345.71677487751862</v>
      </c>
      <c r="AU191">
        <f t="shared" si="185"/>
        <v>455.09556457382973</v>
      </c>
    </row>
    <row r="192" spans="1:47" hidden="1" x14ac:dyDescent="0.4">
      <c r="A192" s="9">
        <v>29</v>
      </c>
      <c r="B192" s="16">
        <f t="shared" si="157"/>
        <v>306.99200456526552</v>
      </c>
      <c r="C192" s="16">
        <f t="shared" si="158"/>
        <v>343.49040412465547</v>
      </c>
      <c r="D192" s="16">
        <f t="shared" si="149"/>
        <v>526.7731758211894</v>
      </c>
      <c r="E192" s="16">
        <f t="shared" si="150"/>
        <v>1100.7903329084947</v>
      </c>
      <c r="F192" s="16">
        <f t="shared" si="151"/>
        <v>2247.498634998844</v>
      </c>
      <c r="G192" s="16">
        <f t="shared" si="152"/>
        <v>2194.8538036470445</v>
      </c>
      <c r="H192" s="16">
        <f t="shared" si="153"/>
        <v>2000.1780616470726</v>
      </c>
      <c r="I192" s="16">
        <f t="shared" si="154"/>
        <v>3124.0985085290063</v>
      </c>
      <c r="J192" s="16">
        <f t="shared" si="155"/>
        <v>11844.674926241572</v>
      </c>
      <c r="AM192">
        <v>32</v>
      </c>
      <c r="AN192">
        <f t="shared" ref="AN192:AU192" si="186">IF(AN191+AE129/B$74*(1-B$68)-AN191/B$74&lt;0,0,AN191+AE129/B$74*(1-B$68)-AN191/B$74)</f>
        <v>89.963668475862207</v>
      </c>
      <c r="AO192">
        <f t="shared" si="186"/>
        <v>100.65948422686313</v>
      </c>
      <c r="AP192">
        <f t="shared" si="186"/>
        <v>161.42570107692367</v>
      </c>
      <c r="AQ192">
        <f t="shared" si="186"/>
        <v>313.8559834284257</v>
      </c>
      <c r="AR192">
        <f t="shared" si="186"/>
        <v>614.39791110206249</v>
      </c>
      <c r="AS192">
        <f t="shared" si="186"/>
        <v>488.02988403904618</v>
      </c>
      <c r="AT192">
        <f t="shared" si="186"/>
        <v>392.9507089638135</v>
      </c>
      <c r="AU192">
        <f t="shared" si="186"/>
        <v>517.40546390988732</v>
      </c>
    </row>
    <row r="193" spans="1:47" hidden="1" x14ac:dyDescent="0.4">
      <c r="A193" s="9">
        <v>30</v>
      </c>
      <c r="B193" s="16">
        <f t="shared" si="157"/>
        <v>348.91929521106027</v>
      </c>
      <c r="C193" s="16">
        <f t="shared" si="158"/>
        <v>390.40244676293264</v>
      </c>
      <c r="D193" s="16">
        <f t="shared" si="149"/>
        <v>598.71654728625151</v>
      </c>
      <c r="E193" s="16">
        <f t="shared" si="150"/>
        <v>1251.1307950055734</v>
      </c>
      <c r="F193" s="16">
        <f t="shared" si="151"/>
        <v>2554.4524187940297</v>
      </c>
      <c r="G193" s="16">
        <f t="shared" si="152"/>
        <v>2494.5265868086544</v>
      </c>
      <c r="H193" s="16">
        <f t="shared" si="153"/>
        <v>2273.4801688700741</v>
      </c>
      <c r="I193" s="16">
        <f t="shared" si="154"/>
        <v>3551.5564391580156</v>
      </c>
      <c r="J193" s="16">
        <f t="shared" si="155"/>
        <v>13463.184697896591</v>
      </c>
      <c r="AM193">
        <v>33</v>
      </c>
      <c r="AN193">
        <f t="shared" ref="AN193:AU193" si="187">IF(AN192+AE130/B$74*(1-B$68)-AN192/B$74&lt;0,0,AN192+AE130/B$74*(1-B$68)-AN192/B$74)</f>
        <v>102.25016491147088</v>
      </c>
      <c r="AO193">
        <f t="shared" si="187"/>
        <v>114.40672703183375</v>
      </c>
      <c r="AP193">
        <f t="shared" si="187"/>
        <v>183.47189299526897</v>
      </c>
      <c r="AQ193">
        <f t="shared" si="187"/>
        <v>356.71984710826712</v>
      </c>
      <c r="AR193">
        <f t="shared" si="187"/>
        <v>698.30731444999606</v>
      </c>
      <c r="AS193">
        <f t="shared" si="187"/>
        <v>554.66947232727853</v>
      </c>
      <c r="AT193">
        <f t="shared" si="187"/>
        <v>446.63069495146203</v>
      </c>
      <c r="AU193">
        <f t="shared" si="187"/>
        <v>588.1991586324832</v>
      </c>
    </row>
    <row r="194" spans="1:47" hidden="1" x14ac:dyDescent="0.4">
      <c r="A194" s="9">
        <v>31</v>
      </c>
      <c r="B194" s="16">
        <f t="shared" si="157"/>
        <v>396.57185216710957</v>
      </c>
      <c r="C194" s="16">
        <f t="shared" si="158"/>
        <v>443.72043486358604</v>
      </c>
      <c r="D194" s="16">
        <f t="shared" si="149"/>
        <v>680.48406626653502</v>
      </c>
      <c r="E194" s="16">
        <f t="shared" si="150"/>
        <v>1422.0004416277138</v>
      </c>
      <c r="F194" s="16">
        <f t="shared" si="151"/>
        <v>2903.3206988892211</v>
      </c>
      <c r="G194" s="16">
        <f t="shared" si="152"/>
        <v>2835.1427253008878</v>
      </c>
      <c r="H194" s="16">
        <f t="shared" si="153"/>
        <v>2584.0759026961564</v>
      </c>
      <c r="I194" s="16">
        <f t="shared" si="154"/>
        <v>4037.2650534017971</v>
      </c>
      <c r="J194" s="16">
        <f t="shared" si="155"/>
        <v>15302.581175213008</v>
      </c>
      <c r="AM194">
        <v>34</v>
      </c>
      <c r="AN194">
        <f t="shared" ref="AN194:AU194" si="188">IF(AN193+AE131/B$74*(1-B$68)-AN193/B$74&lt;0,0,AN193+AE131/B$74*(1-B$68)-AN193/B$74)</f>
        <v>116.21447833650225</v>
      </c>
      <c r="AO194">
        <f t="shared" si="188"/>
        <v>130.03126314468759</v>
      </c>
      <c r="AP194">
        <f t="shared" si="188"/>
        <v>208.52866449962804</v>
      </c>
      <c r="AQ194">
        <f t="shared" si="188"/>
        <v>405.43710594361488</v>
      </c>
      <c r="AR194">
        <f t="shared" si="188"/>
        <v>793.67520177237373</v>
      </c>
      <c r="AS194">
        <f t="shared" si="188"/>
        <v>630.41223196870908</v>
      </c>
      <c r="AT194">
        <f t="shared" si="188"/>
        <v>507.63805030006631</v>
      </c>
      <c r="AU194">
        <f t="shared" si="188"/>
        <v>668.63919373761314</v>
      </c>
    </row>
    <row r="195" spans="1:47" hidden="1" x14ac:dyDescent="0.4">
      <c r="A195" s="9">
        <v>32</v>
      </c>
      <c r="B195" s="16">
        <f t="shared" si="157"/>
        <v>450.73173554964205</v>
      </c>
      <c r="C195" s="16">
        <f t="shared" si="158"/>
        <v>504.31940797610974</v>
      </c>
      <c r="D195" s="16">
        <f t="shared" si="149"/>
        <v>773.41766072296457</v>
      </c>
      <c r="E195" s="16">
        <f t="shared" si="150"/>
        <v>1616.2035576830681</v>
      </c>
      <c r="F195" s="16">
        <f t="shared" si="151"/>
        <v>3299.8291090287189</v>
      </c>
      <c r="G195" s="16">
        <f t="shared" si="152"/>
        <v>3222.2894486748974</v>
      </c>
      <c r="H195" s="16">
        <f t="shared" si="153"/>
        <v>2937.0646020535455</v>
      </c>
      <c r="I195" s="16">
        <f t="shared" si="154"/>
        <v>4589.1978148701628</v>
      </c>
      <c r="J195" s="16">
        <f t="shared" si="155"/>
        <v>17393.053336559111</v>
      </c>
      <c r="AM195">
        <v>35</v>
      </c>
      <c r="AN195">
        <f t="shared" ref="AN195:AU195" si="189">IF(AN194+AE132/B$74*(1-B$68)-AN194/B$74&lt;0,0,AN194+AE132/B$74*(1-B$68)-AN194/B$74)</f>
        <v>132.08577714476814</v>
      </c>
      <c r="AO195">
        <f t="shared" si="189"/>
        <v>147.78950687925825</v>
      </c>
      <c r="AP195">
        <f t="shared" si="189"/>
        <v>237.00722235004599</v>
      </c>
      <c r="AQ195">
        <f t="shared" si="189"/>
        <v>460.80725903037126</v>
      </c>
      <c r="AR195">
        <f t="shared" si="189"/>
        <v>902.06665578351749</v>
      </c>
      <c r="AS195">
        <f t="shared" si="189"/>
        <v>716.50075952954808</v>
      </c>
      <c r="AT195">
        <f t="shared" si="189"/>
        <v>576.97424024172722</v>
      </c>
      <c r="AU195">
        <f t="shared" si="189"/>
        <v>760.04632788460367</v>
      </c>
    </row>
    <row r="196" spans="1:47" hidden="1" x14ac:dyDescent="0.4">
      <c r="A196" s="9">
        <v>33</v>
      </c>
      <c r="B196" s="16">
        <f t="shared" si="157"/>
        <v>512.28776110904539</v>
      </c>
      <c r="C196" s="16">
        <f t="shared" si="158"/>
        <v>573.19385350327957</v>
      </c>
      <c r="D196" s="16">
        <f t="shared" si="149"/>
        <v>879.04244742030392</v>
      </c>
      <c r="E196" s="16">
        <f t="shared" si="150"/>
        <v>1836.9272189025532</v>
      </c>
      <c r="F196" s="16">
        <f t="shared" si="151"/>
        <v>3750.4848139901437</v>
      </c>
      <c r="G196" s="16">
        <f t="shared" si="152"/>
        <v>3662.3180195995751</v>
      </c>
      <c r="H196" s="16">
        <f t="shared" si="153"/>
        <v>3338.2407973746676</v>
      </c>
      <c r="I196" s="16">
        <f t="shared" si="154"/>
        <v>5216.4147376105202</v>
      </c>
      <c r="J196" s="16">
        <f t="shared" si="155"/>
        <v>19768.909649510089</v>
      </c>
      <c r="AM196">
        <v>36</v>
      </c>
      <c r="AN196">
        <f t="shared" ref="AN196:AU196" si="190">IF(AN195+AE133/B$74*(1-B$68)-AN195/B$74&lt;0,0,AN195+AE133/B$74*(1-B$68)-AN195/B$74)</f>
        <v>150.12451716157716</v>
      </c>
      <c r="AO196">
        <f t="shared" si="190"/>
        <v>167.97287975585067</v>
      </c>
      <c r="AP196">
        <f t="shared" si="190"/>
        <v>269.37491369801546</v>
      </c>
      <c r="AQ196">
        <f t="shared" si="190"/>
        <v>523.73895783392015</v>
      </c>
      <c r="AR196">
        <f t="shared" si="190"/>
        <v>1025.2604335941041</v>
      </c>
      <c r="AS196">
        <f t="shared" si="190"/>
        <v>814.34749721784044</v>
      </c>
      <c r="AT196">
        <f t="shared" si="190"/>
        <v>655.77732884858756</v>
      </c>
      <c r="AU196">
        <f t="shared" si="190"/>
        <v>863.92120570462259</v>
      </c>
    </row>
    <row r="197" spans="1:47" hidden="1" x14ac:dyDescent="0.4">
      <c r="A197" s="9">
        <v>34</v>
      </c>
      <c r="B197" s="16">
        <f t="shared" si="157"/>
        <v>582.25009244354862</v>
      </c>
      <c r="C197" s="16">
        <f t="shared" si="158"/>
        <v>651.4740337888303</v>
      </c>
      <c r="D197" s="16">
        <f t="shared" si="149"/>
        <v>999.0917696651976</v>
      </c>
      <c r="E197" s="16">
        <f t="shared" si="150"/>
        <v>2087.7936171906626</v>
      </c>
      <c r="F197" s="16">
        <f t="shared" si="151"/>
        <v>4262.683347859861</v>
      </c>
      <c r="G197" s="16">
        <f t="shared" si="152"/>
        <v>4162.4478527839447</v>
      </c>
      <c r="H197" s="16">
        <f t="shared" si="153"/>
        <v>3794.1893664685676</v>
      </c>
      <c r="I197" s="16">
        <f t="shared" si="154"/>
        <v>5929.2110092772573</v>
      </c>
      <c r="J197" s="16">
        <f t="shared" si="155"/>
        <v>22469.141089477867</v>
      </c>
      <c r="AM197">
        <v>37</v>
      </c>
      <c r="AN197">
        <f t="shared" ref="AN197:AU197" si="191">IF(AN196+AE134/B$74*(1-B$68)-AN196/B$74&lt;0,0,AN196+AE134/B$74*(1-B$68)-AN196/B$74)</f>
        <v>170.62671712253598</v>
      </c>
      <c r="AO197">
        <f t="shared" si="191"/>
        <v>190.9125942933903</v>
      </c>
      <c r="AP197">
        <f t="shared" si="191"/>
        <v>306.16289776299431</v>
      </c>
      <c r="AQ197">
        <f t="shared" si="191"/>
        <v>595.26492203934185</v>
      </c>
      <c r="AR197">
        <f t="shared" si="191"/>
        <v>1165.2781656676868</v>
      </c>
      <c r="AS197">
        <f t="shared" si="191"/>
        <v>925.55789277828353</v>
      </c>
      <c r="AT197">
        <f t="shared" si="191"/>
        <v>745.34066867913464</v>
      </c>
      <c r="AU197">
        <f t="shared" si="191"/>
        <v>981.9689850394567</v>
      </c>
    </row>
    <row r="198" spans="1:47" hidden="1" x14ac:dyDescent="0.4">
      <c r="A198" s="9">
        <v>35</v>
      </c>
      <c r="B198" s="16">
        <f t="shared" si="157"/>
        <v>661.76682269540447</v>
      </c>
      <c r="C198" s="16">
        <f t="shared" si="158"/>
        <v>740.44453921798538</v>
      </c>
      <c r="D198" s="16">
        <f t="shared" si="149"/>
        <v>1135.5356491046405</v>
      </c>
      <c r="E198" s="16">
        <f t="shared" si="150"/>
        <v>2372.9195193871951</v>
      </c>
      <c r="F198" s="16">
        <f t="shared" si="151"/>
        <v>4844.8300156759478</v>
      </c>
      <c r="G198" s="16">
        <f t="shared" si="152"/>
        <v>4730.8848997032483</v>
      </c>
      <c r="H198" s="16">
        <f t="shared" si="153"/>
        <v>4312.393652854742</v>
      </c>
      <c r="I198" s="16">
        <f t="shared" si="154"/>
        <v>6739.2859050405586</v>
      </c>
      <c r="J198" s="16">
        <f t="shared" si="155"/>
        <v>25538.061003679722</v>
      </c>
      <c r="AM198">
        <v>38</v>
      </c>
      <c r="AN198">
        <f t="shared" ref="AN198:AU198" si="192">IF(AN197+AE135/B$74*(1-B$68)-AN197/B$74&lt;0,0,AN197+AE135/B$74*(1-B$68)-AN197/B$74)</f>
        <v>193.92881732321968</v>
      </c>
      <c r="AO198">
        <f t="shared" si="192"/>
        <v>216.98509030585379</v>
      </c>
      <c r="AP198">
        <f t="shared" si="192"/>
        <v>347.97486391763522</v>
      </c>
      <c r="AQ198">
        <f t="shared" si="192"/>
        <v>676.55888990811047</v>
      </c>
      <c r="AR198">
        <f t="shared" si="192"/>
        <v>1324.4175374845695</v>
      </c>
      <c r="AS198">
        <f t="shared" si="192"/>
        <v>1051.9567305112594</v>
      </c>
      <c r="AT198">
        <f t="shared" si="192"/>
        <v>847.13413608118321</v>
      </c>
      <c r="AU198">
        <f t="shared" si="192"/>
        <v>1116.1273221506362</v>
      </c>
    </row>
    <row r="199" spans="1:47" hidden="1" x14ac:dyDescent="0.4">
      <c r="A199" s="9">
        <v>36</v>
      </c>
      <c r="B199" s="16">
        <f t="shared" si="157"/>
        <v>752.14281825448825</v>
      </c>
      <c r="C199" s="16">
        <f t="shared" si="158"/>
        <v>841.56537225635213</v>
      </c>
      <c r="D199" s="16">
        <f t="shared" si="149"/>
        <v>1290.6131191621848</v>
      </c>
      <c r="E199" s="16">
        <f t="shared" si="150"/>
        <v>2696.9838367063348</v>
      </c>
      <c r="F199" s="16">
        <f t="shared" si="151"/>
        <v>5506.4778539358767</v>
      </c>
      <c r="G199" s="16">
        <f t="shared" si="152"/>
        <v>5376.9562386690586</v>
      </c>
      <c r="H199" s="16">
        <f t="shared" si="153"/>
        <v>4901.3583200706007</v>
      </c>
      <c r="I199" s="16">
        <f t="shared" si="154"/>
        <v>7659.9347581098191</v>
      </c>
      <c r="J199" s="16">
        <f t="shared" si="155"/>
        <v>29026.032317164718</v>
      </c>
      <c r="AM199">
        <v>39</v>
      </c>
      <c r="AN199">
        <f t="shared" ref="AN199:AU199" si="193">IF(AN198+AE136/B$74*(1-B$68)-AN198/B$74&lt;0,0,AN198+AE136/B$74*(1-B$68)-AN198/B$74)</f>
        <v>220.41320127281199</v>
      </c>
      <c r="AO199">
        <f t="shared" si="193"/>
        <v>246.61821302747165</v>
      </c>
      <c r="AP199">
        <f t="shared" si="193"/>
        <v>395.49693942971192</v>
      </c>
      <c r="AQ199">
        <f t="shared" si="193"/>
        <v>768.95488165477366</v>
      </c>
      <c r="AR199">
        <f t="shared" si="193"/>
        <v>1505.2899991252414</v>
      </c>
      <c r="AS199">
        <f t="shared" si="193"/>
        <v>1195.618064662533</v>
      </c>
      <c r="AT199">
        <f t="shared" si="193"/>
        <v>962.82826099126794</v>
      </c>
      <c r="AU199">
        <f t="shared" si="193"/>
        <v>1268.5981733233682</v>
      </c>
    </row>
    <row r="200" spans="1:47" hidden="1" x14ac:dyDescent="0.4">
      <c r="A200" s="9">
        <v>37</v>
      </c>
      <c r="B200" s="16">
        <f t="shared" si="157"/>
        <v>854.86113402052297</v>
      </c>
      <c r="C200" s="16">
        <f t="shared" si="158"/>
        <v>956.49590878105244</v>
      </c>
      <c r="D200" s="16">
        <f t="shared" si="149"/>
        <v>1466.868971229346</v>
      </c>
      <c r="E200" s="16">
        <f t="shared" si="150"/>
        <v>3065.3044148783165</v>
      </c>
      <c r="F200" s="16">
        <f t="shared" si="151"/>
        <v>6258.4844164988399</v>
      </c>
      <c r="G200" s="16">
        <f t="shared" si="152"/>
        <v>6111.2630759422664</v>
      </c>
      <c r="H200" s="16">
        <f t="shared" si="153"/>
        <v>5570.7489579305811</v>
      </c>
      <c r="I200" s="16">
        <f t="shared" si="154"/>
        <v>8706.2671323541326</v>
      </c>
      <c r="J200" s="16">
        <f t="shared" si="155"/>
        <v>32990.294011635058</v>
      </c>
      <c r="AM200">
        <v>40</v>
      </c>
      <c r="AN200">
        <f t="shared" ref="AN200:AU200" si="194">IF(AN199+AE137/B$74*(1-B$68)-AN199/B$74&lt;0,0,AN199+AE137/B$74*(1-B$68)-AN199/B$74)</f>
        <v>250.51447103853837</v>
      </c>
      <c r="AO200">
        <f t="shared" si="194"/>
        <v>280.29823453531674</v>
      </c>
      <c r="AP200">
        <f t="shared" si="194"/>
        <v>449.50894958403001</v>
      </c>
      <c r="AQ200">
        <f t="shared" si="194"/>
        <v>873.96909222246745</v>
      </c>
      <c r="AR200">
        <f t="shared" si="194"/>
        <v>1710.8636221099914</v>
      </c>
      <c r="AS200">
        <f t="shared" si="194"/>
        <v>1358.8992456998428</v>
      </c>
      <c r="AT200">
        <f t="shared" si="194"/>
        <v>1094.321647538985</v>
      </c>
      <c r="AU200">
        <f t="shared" si="194"/>
        <v>1441.8839341348094</v>
      </c>
    </row>
    <row r="201" spans="1:47" hidden="1" x14ac:dyDescent="0.4">
      <c r="A201" s="9">
        <v>38</v>
      </c>
      <c r="B201" s="16">
        <f t="shared" si="157"/>
        <v>971.607351897733</v>
      </c>
      <c r="C201" s="16">
        <f t="shared" si="158"/>
        <v>1087.1221301885307</v>
      </c>
      <c r="D201" s="16">
        <f t="shared" si="149"/>
        <v>1667.1955170155777</v>
      </c>
      <c r="E201" s="16">
        <f t="shared" si="150"/>
        <v>3483.925306050488</v>
      </c>
      <c r="F201" s="16">
        <f t="shared" si="151"/>
        <v>7113.1899607497871</v>
      </c>
      <c r="G201" s="16">
        <f>AA136+AJ136+AS198+BB136+BK136+BT136+AS260</f>
        <v>6945.8546660345082</v>
      </c>
      <c r="H201" s="16">
        <f t="shared" si="153"/>
        <v>6331.5507320136494</v>
      </c>
      <c r="I201" s="16">
        <f t="shared" si="154"/>
        <v>9895.4547735180404</v>
      </c>
      <c r="J201" s="16">
        <f t="shared" si="155"/>
        <v>37495.900437468314</v>
      </c>
      <c r="AM201">
        <v>41</v>
      </c>
      <c r="AN201">
        <f t="shared" ref="AN201:AU201" si="195">IF(AN200+AE138/B$74*(1-B$68)-AN200/B$74&lt;0,0,AN200+AE138/B$74*(1-B$68)-AN200/B$74)</f>
        <v>284.72657931554636</v>
      </c>
      <c r="AO201">
        <f t="shared" si="195"/>
        <v>318.57783375376351</v>
      </c>
      <c r="AP201">
        <f t="shared" si="195"/>
        <v>510.8972150638599</v>
      </c>
      <c r="AQ201">
        <f t="shared" si="195"/>
        <v>993.32477291395799</v>
      </c>
      <c r="AR201">
        <f t="shared" si="195"/>
        <v>1944.5118071596157</v>
      </c>
      <c r="AS201">
        <f t="shared" si="195"/>
        <v>1544.4795972890217</v>
      </c>
      <c r="AT201">
        <f t="shared" si="195"/>
        <v>1243.772135728442</v>
      </c>
      <c r="AU201">
        <f t="shared" si="195"/>
        <v>1638.8285090048792</v>
      </c>
    </row>
    <row r="202" spans="1:47" hidden="1" x14ac:dyDescent="0.4">
      <c r="A202" s="9">
        <v>39</v>
      </c>
      <c r="B202" s="16">
        <f t="shared" si="157"/>
        <v>1104.2972421041729</v>
      </c>
      <c r="C202" s="16">
        <f t="shared" si="158"/>
        <v>1235.5875733677735</v>
      </c>
      <c r="D202" s="16">
        <f t="shared" si="149"/>
        <v>1894.8800526739817</v>
      </c>
      <c r="E202" s="16">
        <f t="shared" si="150"/>
        <v>3959.7159552828689</v>
      </c>
      <c r="F202" s="16">
        <f t="shared" si="151"/>
        <v>8084.6199595887128</v>
      </c>
      <c r="G202" s="16">
        <f>AA137+AJ137+AS199+BB137+BK137+BT137+AS261</f>
        <v>7894.4260029776678</v>
      </c>
      <c r="H202" s="16">
        <f t="shared" si="153"/>
        <v>7196.2486803763086</v>
      </c>
      <c r="I202" s="16">
        <f t="shared" si="154"/>
        <v>11247.013405046639</v>
      </c>
      <c r="J202" s="16">
        <f t="shared" si="155"/>
        <v>42616.788871418124</v>
      </c>
      <c r="AM202">
        <v>42</v>
      </c>
      <c r="AN202">
        <f t="shared" ref="AN202:AU202" si="196">IF(AN201+AE139/B$74*(1-B$68)-AN201/B$74&lt;0,0,AN201+AE139/B$74*(1-B$68)-AN201/B$74)</f>
        <v>323.61093530024488</v>
      </c>
      <c r="AO202">
        <f t="shared" si="196"/>
        <v>362.08516603828087</v>
      </c>
      <c r="AP202">
        <f t="shared" si="196"/>
        <v>580.66909667003051</v>
      </c>
      <c r="AQ202">
        <f t="shared" si="196"/>
        <v>1128.9805103279227</v>
      </c>
      <c r="AR202">
        <f t="shared" si="196"/>
        <v>2210.0686424498276</v>
      </c>
      <c r="AS202">
        <f t="shared" si="196"/>
        <v>1755.4043782102913</v>
      </c>
      <c r="AT202">
        <f t="shared" si="196"/>
        <v>1413.6322158186135</v>
      </c>
      <c r="AU202">
        <f t="shared" si="196"/>
        <v>1862.6639846808498</v>
      </c>
    </row>
    <row r="203" spans="1:47" hidden="1" x14ac:dyDescent="0.4">
      <c r="A203" s="9">
        <v>40</v>
      </c>
      <c r="B203" s="16">
        <f t="shared" si="157"/>
        <v>1255.108201356288</v>
      </c>
      <c r="C203" s="16">
        <f t="shared" si="158"/>
        <v>1404.3285065829346</v>
      </c>
      <c r="D203" s="16">
        <f t="shared" si="149"/>
        <v>2153.6588038063883</v>
      </c>
      <c r="E203" s="16">
        <f t="shared" si="150"/>
        <v>4500.4839298102088</v>
      </c>
      <c r="F203" s="16">
        <f t="shared" si="151"/>
        <v>9188.7152636077935</v>
      </c>
      <c r="G203" s="16">
        <f t="shared" si="152"/>
        <v>8972.5425247636122</v>
      </c>
      <c r="H203" s="16">
        <f t="shared" si="153"/>
        <v>8179.0326168168631</v>
      </c>
      <c r="I203" s="16">
        <f t="shared" si="154"/>
        <v>12783.122990605949</v>
      </c>
      <c r="J203" s="16">
        <f t="shared" si="155"/>
        <v>48436.992837350044</v>
      </c>
      <c r="AM203">
        <v>43</v>
      </c>
      <c r="AN203">
        <f t="shared" ref="AN203:AU203" si="197">IF(AN202+AE140/B$74*(1-B$68)-AN202/B$74&lt;0,0,AN202+AE140/B$74*(1-B$68)-AN202/B$74)</f>
        <v>367.80561741340875</v>
      </c>
      <c r="AO203">
        <f t="shared" si="197"/>
        <v>411.5341712027917</v>
      </c>
      <c r="AP203">
        <f t="shared" si="197"/>
        <v>659.96952610842538</v>
      </c>
      <c r="AQ203">
        <f t="shared" si="197"/>
        <v>1283.1623667587253</v>
      </c>
      <c r="AR203">
        <f t="shared" si="197"/>
        <v>2511.8918209858707</v>
      </c>
      <c r="AS203">
        <f t="shared" si="197"/>
        <v>1995.1347502710564</v>
      </c>
      <c r="AT203">
        <f t="shared" si="197"/>
        <v>1606.6892767702893</v>
      </c>
      <c r="AU203">
        <f t="shared" si="197"/>
        <v>2117.0636733623542</v>
      </c>
    </row>
    <row r="204" spans="1:47" hidden="1" x14ac:dyDescent="0.4">
      <c r="A204" s="9">
        <v>41</v>
      </c>
      <c r="B204" s="16">
        <f t="shared" si="157"/>
        <v>1426.5149839292055</v>
      </c>
      <c r="C204" s="16">
        <f t="shared" si="158"/>
        <v>1596.1139086133694</v>
      </c>
      <c r="D204" s="16">
        <f t="shared" si="149"/>
        <v>2447.7782367405393</v>
      </c>
      <c r="E204" s="16">
        <f t="shared" si="150"/>
        <v>5115.1030413359667</v>
      </c>
      <c r="F204" s="16">
        <f t="shared" si="151"/>
        <v>10443.593691250613</v>
      </c>
      <c r="G204" s="16">
        <f t="shared" si="152"/>
        <v>10197.895516753115</v>
      </c>
      <c r="H204" s="16">
        <f t="shared" si="153"/>
        <v>9296.0300038256792</v>
      </c>
      <c r="I204" s="16">
        <f t="shared" si="154"/>
        <v>14528.99171716087</v>
      </c>
      <c r="J204" s="16">
        <f t="shared" si="155"/>
        <v>55052.021099609352</v>
      </c>
      <c r="AM204">
        <v>44</v>
      </c>
      <c r="AN204">
        <f t="shared" ref="AN204:AU204" si="198">IF(AN203+AE141/B$74*(1-B$68)-AN203/B$74&lt;0,0,AN203+AE141/B$74*(1-B$68)-AN203/B$74)</f>
        <v>418.03584407377144</v>
      </c>
      <c r="AO204">
        <f t="shared" si="198"/>
        <v>467.73628916763585</v>
      </c>
      <c r="AP204">
        <f t="shared" si="198"/>
        <v>750.09979415187877</v>
      </c>
      <c r="AQ204">
        <f t="shared" si="198"/>
        <v>1458.4004095531977</v>
      </c>
      <c r="AR204">
        <f t="shared" si="198"/>
        <v>2854.9341497076075</v>
      </c>
      <c r="AS204">
        <f t="shared" si="198"/>
        <v>2267.6045719019939</v>
      </c>
      <c r="AT204">
        <f t="shared" si="198"/>
        <v>1826.1113494159677</v>
      </c>
      <c r="AU204">
        <f t="shared" si="198"/>
        <v>2406.2023957686779</v>
      </c>
    </row>
    <row r="205" spans="1:47" hidden="1" x14ac:dyDescent="0.4">
      <c r="A205" s="9">
        <v>42</v>
      </c>
      <c r="B205" s="16">
        <f t="shared" si="157"/>
        <v>1621.3303120092071</v>
      </c>
      <c r="C205" s="16">
        <f t="shared" si="158"/>
        <v>1814.0909072868012</v>
      </c>
      <c r="D205" s="16">
        <f t="shared" si="149"/>
        <v>2782.0647423043752</v>
      </c>
      <c r="E205" s="16">
        <f t="shared" si="150"/>
        <v>5813.6589641108658</v>
      </c>
      <c r="F205" s="16">
        <f t="shared" si="151"/>
        <v>11869.847340238359</v>
      </c>
      <c r="G205" s="16">
        <f t="shared" si="152"/>
        <v>11590.592403893846</v>
      </c>
      <c r="H205" s="16">
        <f t="shared" si="153"/>
        <v>10565.570617301868</v>
      </c>
      <c r="I205" s="16">
        <f t="shared" si="154"/>
        <v>16513.269670344227</v>
      </c>
      <c r="J205" s="16">
        <f t="shared" si="155"/>
        <v>62570.424957489551</v>
      </c>
      <c r="AM205">
        <v>45</v>
      </c>
      <c r="AN205">
        <f t="shared" ref="AN205:AU205" si="199">IF(AN204+AE142/B$74*(1-B$68)-AN204/B$74&lt;0,0,AN204+AE142/B$74*(1-B$68)-AN204/B$74)</f>
        <v>475.12587436059346</v>
      </c>
      <c r="AO205">
        <f t="shared" si="199"/>
        <v>531.61377549656834</v>
      </c>
      <c r="AP205">
        <f t="shared" si="199"/>
        <v>852.53890451369875</v>
      </c>
      <c r="AQ205">
        <f t="shared" si="199"/>
        <v>1657.5702289168516</v>
      </c>
      <c r="AR205">
        <f t="shared" si="199"/>
        <v>3244.8248238789038</v>
      </c>
      <c r="AS205">
        <f t="shared" si="199"/>
        <v>2577.2849491895768</v>
      </c>
      <c r="AT205">
        <f t="shared" si="199"/>
        <v>2075.4990951425893</v>
      </c>
      <c r="AU205">
        <f t="shared" si="199"/>
        <v>2734.8249933072025</v>
      </c>
    </row>
    <row r="206" spans="1:47" hidden="1" x14ac:dyDescent="0.4">
      <c r="A206" s="9">
        <v>43</v>
      </c>
      <c r="B206" s="16">
        <f t="shared" si="157"/>
        <v>1842.7510318004522</v>
      </c>
      <c r="C206" s="16">
        <f t="shared" si="158"/>
        <v>2061.8364231036394</v>
      </c>
      <c r="D206" s="16">
        <f t="shared" si="149"/>
        <v>3162.0038356775945</v>
      </c>
      <c r="E206" s="16">
        <f t="shared" si="150"/>
        <v>6607.614738566609</v>
      </c>
      <c r="F206" s="16">
        <f t="shared" si="151"/>
        <v>13490.880499543528</v>
      </c>
      <c r="G206" s="16">
        <f t="shared" si="152"/>
        <v>13173.486694340761</v>
      </c>
      <c r="H206" s="16">
        <f t="shared" si="153"/>
        <v>12008.487346751781</v>
      </c>
      <c r="I206" s="16">
        <f t="shared" si="154"/>
        <v>18768.51898961694</v>
      </c>
      <c r="J206" s="16">
        <f t="shared" si="155"/>
        <v>71115.579559401303</v>
      </c>
      <c r="AM206">
        <v>46</v>
      </c>
      <c r="AN206">
        <f t="shared" ref="AN206:AU206" si="200">IF(AN205+AE143/B$74*(1-B$68)-AN205/B$74&lt;0,0,AN205+AE143/B$74*(1-B$68)-AN205/B$74)</f>
        <v>540.01253386292046</v>
      </c>
      <c r="AO206">
        <f t="shared" si="200"/>
        <v>604.2148353395288</v>
      </c>
      <c r="AP206">
        <f t="shared" si="200"/>
        <v>968.96784386395552</v>
      </c>
      <c r="AQ206">
        <f t="shared" si="200"/>
        <v>1883.9401255040766</v>
      </c>
      <c r="AR206">
        <f t="shared" si="200"/>
        <v>3687.9618005276143</v>
      </c>
      <c r="AS206">
        <f t="shared" si="200"/>
        <v>2929.2576034419053</v>
      </c>
      <c r="AT206">
        <f t="shared" si="200"/>
        <v>2358.9448933348326</v>
      </c>
      <c r="AU206">
        <f t="shared" si="200"/>
        <v>3108.3241935755136</v>
      </c>
    </row>
    <row r="207" spans="1:47" hidden="1" x14ac:dyDescent="0.4">
      <c r="A207" s="9">
        <v>44</v>
      </c>
      <c r="B207" s="16">
        <f t="shared" si="157"/>
        <v>2094.410572835427</v>
      </c>
      <c r="C207" s="16">
        <f t="shared" si="158"/>
        <v>2343.4158654553753</v>
      </c>
      <c r="D207" s="16">
        <f t="shared" si="149"/>
        <v>3593.8301720300947</v>
      </c>
      <c r="E207" s="16">
        <f t="shared" si="150"/>
        <v>7509.9988765281369</v>
      </c>
      <c r="F207" s="16">
        <f t="shared" si="151"/>
        <v>15333.293707297107</v>
      </c>
      <c r="G207" s="16">
        <f t="shared" si="152"/>
        <v>14972.552987938474</v>
      </c>
      <c r="H207" s="16">
        <f t="shared" si="153"/>
        <v>13648.458067583664</v>
      </c>
      <c r="I207" s="16">
        <f t="shared" si="154"/>
        <v>21331.748217786386</v>
      </c>
      <c r="J207" s="16">
        <f t="shared" si="155"/>
        <v>80827.708467454664</v>
      </c>
      <c r="AM207">
        <v>47</v>
      </c>
      <c r="AN207">
        <f t="shared" ref="AN207:AU207" si="201">IF(AN206+AE144/B$74*(1-B$68)-AN206/B$74&lt;0,0,AN206+AE144/B$74*(1-B$68)-AN206/B$74)</f>
        <v>613.76058767848406</v>
      </c>
      <c r="AO207">
        <f t="shared" si="201"/>
        <v>686.7308241333975</v>
      </c>
      <c r="AP207">
        <f t="shared" si="201"/>
        <v>1101.2971662662558</v>
      </c>
      <c r="AQ207">
        <f t="shared" si="201"/>
        <v>2141.2247421538127</v>
      </c>
      <c r="AR207">
        <f t="shared" si="201"/>
        <v>4191.6167868100138</v>
      </c>
      <c r="AS207">
        <f t="shared" si="201"/>
        <v>3329.298259097659</v>
      </c>
      <c r="AT207">
        <f t="shared" si="201"/>
        <v>2681.0999972901031</v>
      </c>
      <c r="AU207">
        <f t="shared" si="201"/>
        <v>3532.8291069401162</v>
      </c>
    </row>
    <row r="208" spans="1:47" hidden="1" x14ac:dyDescent="0.4">
      <c r="A208" s="9">
        <v>45</v>
      </c>
      <c r="B208" s="16">
        <f t="shared" si="157"/>
        <v>2380.4385713594911</v>
      </c>
      <c r="C208" s="16">
        <f t="shared" si="158"/>
        <v>2663.4498446566477</v>
      </c>
      <c r="D208" s="16">
        <f t="shared" si="149"/>
        <v>4084.6298551206837</v>
      </c>
      <c r="E208" s="16">
        <f t="shared" si="150"/>
        <v>8535.6191548650568</v>
      </c>
      <c r="F208" s="16">
        <f t="shared" si="151"/>
        <v>17427.320257151157</v>
      </c>
      <c r="G208" s="16">
        <f t="shared" si="152"/>
        <v>17017.31320268803</v>
      </c>
      <c r="H208" s="16">
        <f t="shared" si="153"/>
        <v>15512.394196014375</v>
      </c>
      <c r="I208" s="16">
        <f t="shared" si="154"/>
        <v>24245.019613045984</v>
      </c>
      <c r="J208" s="16">
        <f t="shared" si="155"/>
        <v>91866.184694901414</v>
      </c>
      <c r="AM208">
        <v>48</v>
      </c>
      <c r="AN208">
        <f t="shared" ref="AN208:AU208" si="202">IF(AN207+AE145/B$74*(1-B$68)-AN207/B$74&lt;0,0,AN207+AE145/B$74*(1-B$68)-AN207/B$74)</f>
        <v>697.58021283368248</v>
      </c>
      <c r="AO208">
        <f t="shared" si="202"/>
        <v>780.51579732482583</v>
      </c>
      <c r="AP208">
        <f t="shared" si="202"/>
        <v>1251.6983446965596</v>
      </c>
      <c r="AQ208">
        <f t="shared" si="202"/>
        <v>2433.6460198693298</v>
      </c>
      <c r="AR208">
        <f t="shared" si="202"/>
        <v>4764.0545661623437</v>
      </c>
      <c r="AS208">
        <f t="shared" si="202"/>
        <v>3783.9714202468958</v>
      </c>
      <c r="AT208">
        <f t="shared" si="202"/>
        <v>3047.2508606961483</v>
      </c>
      <c r="AU208">
        <f t="shared" si="202"/>
        <v>4015.3058064037677</v>
      </c>
    </row>
    <row r="209" spans="1:47" hidden="1" x14ac:dyDescent="0.4">
      <c r="A209" s="9">
        <v>46</v>
      </c>
      <c r="B209" s="16">
        <f t="shared" si="157"/>
        <v>2705.5286362105139</v>
      </c>
      <c r="C209" s="16">
        <f t="shared" si="158"/>
        <v>3027.1899945368327</v>
      </c>
      <c r="D209" s="16">
        <f t="shared" si="149"/>
        <v>4642.4567177380268</v>
      </c>
      <c r="E209" s="16">
        <f t="shared" si="150"/>
        <v>9701.3056059458759</v>
      </c>
      <c r="F209" s="16">
        <f t="shared" si="151"/>
        <v>19807.322316202451</v>
      </c>
      <c r="G209" s="16">
        <f t="shared" si="152"/>
        <v>19341.321012922464</v>
      </c>
      <c r="H209" s="16">
        <f t="shared" si="153"/>
        <v>17630.882303073457</v>
      </c>
      <c r="I209" s="16">
        <f t="shared" si="154"/>
        <v>27556.139389126271</v>
      </c>
      <c r="J209" s="16">
        <f t="shared" si="155"/>
        <v>104412.14597575588</v>
      </c>
      <c r="AM209">
        <v>49</v>
      </c>
      <c r="AN209">
        <f t="shared" ref="AN209:AU209" si="203">IF(AN208+AE146/B$74*(1-B$68)-AN208/B$74&lt;0,0,AN208+AE146/B$74*(1-B$68)-AN208/B$74)</f>
        <v>792.8468568449324</v>
      </c>
      <c r="AO209">
        <f t="shared" si="203"/>
        <v>887.10872992371742</v>
      </c>
      <c r="AP209">
        <f t="shared" si="203"/>
        <v>1422.6394041186518</v>
      </c>
      <c r="AQ209">
        <f t="shared" si="203"/>
        <v>2766.0024783223221</v>
      </c>
      <c r="AR209">
        <f t="shared" si="203"/>
        <v>5414.6686203671279</v>
      </c>
      <c r="AS209">
        <f t="shared" si="203"/>
        <v>4300.7380909375179</v>
      </c>
      <c r="AT209">
        <f t="shared" si="203"/>
        <v>3463.4058872303658</v>
      </c>
      <c r="AU209">
        <f t="shared" si="203"/>
        <v>4563.6716412663509</v>
      </c>
    </row>
    <row r="210" spans="1:47" hidden="1" x14ac:dyDescent="0.4">
      <c r="A210" s="9">
        <v>47</v>
      </c>
      <c r="B210" s="16">
        <f t="shared" si="157"/>
        <v>3075.0153692230979</v>
      </c>
      <c r="C210" s="16">
        <f t="shared" si="158"/>
        <v>3440.6051498302645</v>
      </c>
      <c r="D210" s="16">
        <f t="shared" si="149"/>
        <v>5276.4644821278944</v>
      </c>
      <c r="E210" s="16">
        <f t="shared" si="150"/>
        <v>11026.186692341491</v>
      </c>
      <c r="F210" s="16">
        <f t="shared" si="151"/>
        <v>22512.354795729261</v>
      </c>
      <c r="G210" s="16">
        <f t="shared" si="152"/>
        <v>21982.712448254617</v>
      </c>
      <c r="H210" s="16">
        <f t="shared" si="153"/>
        <v>20038.686034799597</v>
      </c>
      <c r="I210" s="16">
        <f t="shared" si="154"/>
        <v>31319.442210067224</v>
      </c>
      <c r="J210" s="16">
        <f t="shared" si="155"/>
        <v>118671.46718237345</v>
      </c>
      <c r="AM210">
        <v>50</v>
      </c>
      <c r="AN210">
        <f t="shared" ref="AN210:AU210" si="204">IF(AN209+AE147/B$74*(1-B$68)-AN209/B$74&lt;0,0,AN209+AE147/B$74*(1-B$68)-AN209/B$74)</f>
        <v>901.12380829600295</v>
      </c>
      <c r="AO210">
        <f t="shared" si="204"/>
        <v>1008.2587705053345</v>
      </c>
      <c r="AP210">
        <f t="shared" si="204"/>
        <v>1616.9254208471798</v>
      </c>
      <c r="AQ210">
        <f t="shared" si="204"/>
        <v>3143.7479577591193</v>
      </c>
      <c r="AR210">
        <f t="shared" si="204"/>
        <v>6154.1352730624467</v>
      </c>
      <c r="AS210">
        <f t="shared" si="204"/>
        <v>4888.078206861037</v>
      </c>
      <c r="AT210">
        <f t="shared" si="204"/>
        <v>3936.394026865064</v>
      </c>
      <c r="AU210">
        <f t="shared" si="204"/>
        <v>5186.9251604566052</v>
      </c>
    </row>
    <row r="211" spans="1:47" hidden="1" x14ac:dyDescent="0.4">
      <c r="A211" s="9">
        <v>48</v>
      </c>
      <c r="B211" s="16">
        <f t="shared" si="157"/>
        <v>3494.9619040450852</v>
      </c>
      <c r="C211" s="16">
        <f t="shared" si="158"/>
        <v>3910.4792925168913</v>
      </c>
      <c r="D211" s="16">
        <f t="shared" si="149"/>
        <v>5997.0569691275605</v>
      </c>
      <c r="E211" s="16">
        <f t="shared" si="150"/>
        <v>12532.003197746377</v>
      </c>
      <c r="F211" s="16">
        <f t="shared" si="151"/>
        <v>25586.80622774989</v>
      </c>
      <c r="G211" s="16">
        <f t="shared" si="152"/>
        <v>24984.831688118978</v>
      </c>
      <c r="H211" s="16">
        <f t="shared" si="153"/>
        <v>22775.316575262998</v>
      </c>
      <c r="I211" s="16">
        <f t="shared" si="154"/>
        <v>35596.682812873572</v>
      </c>
      <c r="J211" s="16">
        <f t="shared" si="155"/>
        <v>134878.13866744135</v>
      </c>
      <c r="AM211">
        <v>51</v>
      </c>
      <c r="AN211">
        <f t="shared" ref="AN211:AU211" si="205">IF(AN210+AE148/B$74*(1-B$68)-AN210/B$74&lt;0,0,AN210+AE148/B$74*(1-B$68)-AN210/B$74)</f>
        <v>1024.1878498081096</v>
      </c>
      <c r="AO211">
        <f t="shared" si="205"/>
        <v>1145.9539440720455</v>
      </c>
      <c r="AP211">
        <f t="shared" si="205"/>
        <v>1837.7445527813284</v>
      </c>
      <c r="AQ211">
        <f t="shared" si="205"/>
        <v>3573.0811144413847</v>
      </c>
      <c r="AR211">
        <f t="shared" si="205"/>
        <v>6994.5888841454835</v>
      </c>
      <c r="AS211">
        <f t="shared" si="205"/>
        <v>5555.6297874325437</v>
      </c>
      <c r="AT211">
        <f t="shared" si="205"/>
        <v>4473.9768368511368</v>
      </c>
      <c r="AU211">
        <f t="shared" si="205"/>
        <v>5895.2937775635064</v>
      </c>
    </row>
    <row r="212" spans="1:47" hidden="1" x14ac:dyDescent="0.4">
      <c r="A212" s="9">
        <v>49</v>
      </c>
      <c r="B212" s="16">
        <f t="shared" si="157"/>
        <v>3972.2593998535217</v>
      </c>
      <c r="C212" s="16">
        <f t="shared" si="158"/>
        <v>4444.5228743850666</v>
      </c>
      <c r="D212" s="16">
        <f t="shared" si="149"/>
        <v>6816.0588208949184</v>
      </c>
      <c r="E212" s="16">
        <f t="shared" si="150"/>
        <v>14243.464984980725</v>
      </c>
      <c r="F212" s="16">
        <f t="shared" si="151"/>
        <v>29081.127164016292</v>
      </c>
      <c r="G212" s="16">
        <f t="shared" si="152"/>
        <v>28396.94232072699</v>
      </c>
      <c r="H212" s="16">
        <f t="shared" si="153"/>
        <v>25885.681013753383</v>
      </c>
      <c r="I212" s="16">
        <f t="shared" si="154"/>
        <v>40458.049389289328</v>
      </c>
      <c r="J212" s="16">
        <f t="shared" si="155"/>
        <v>153298.10596790025</v>
      </c>
      <c r="AM212">
        <v>52</v>
      </c>
      <c r="AN212">
        <f t="shared" ref="AN212:AU212" si="206">IF(AN211+AE149/B$74*(1-B$68)-AN211/B$74&lt;0,0,AN211+AE149/B$74*(1-B$68)-AN211/B$74)</f>
        <v>1164.0584143597187</v>
      </c>
      <c r="AO212">
        <f t="shared" si="206"/>
        <v>1302.4537747794016</v>
      </c>
      <c r="AP212">
        <f t="shared" si="206"/>
        <v>2088.7203558503929</v>
      </c>
      <c r="AQ212">
        <f t="shared" si="206"/>
        <v>4061.0471382125561</v>
      </c>
      <c r="AR212">
        <f t="shared" si="206"/>
        <v>7949.8209699539002</v>
      </c>
      <c r="AS212">
        <f t="shared" si="206"/>
        <v>6314.347091665084</v>
      </c>
      <c r="AT212">
        <f t="shared" si="206"/>
        <v>5084.9758462933496</v>
      </c>
      <c r="AU212">
        <f t="shared" si="206"/>
        <v>6700.4016007309974</v>
      </c>
    </row>
    <row r="213" spans="1:47" hidden="1" x14ac:dyDescent="0.4">
      <c r="A213" s="9">
        <v>50</v>
      </c>
      <c r="B213" s="16">
        <f t="shared" si="157"/>
        <v>4514.7401226298653</v>
      </c>
      <c r="C213" s="16">
        <f t="shared" si="158"/>
        <v>5051.4993425838247</v>
      </c>
      <c r="D213" s="16">
        <f t="shared" si="149"/>
        <v>7746.9095387359639</v>
      </c>
      <c r="E213" s="16">
        <f t="shared" si="150"/>
        <v>16188.656475358781</v>
      </c>
      <c r="F213" s="16">
        <f t="shared" si="151"/>
        <v>33052.658050243655</v>
      </c>
      <c r="G213" s="16">
        <f t="shared" si="152"/>
        <v>32275.035737745384</v>
      </c>
      <c r="H213" s="16">
        <f t="shared" si="153"/>
        <v>29420.819255802711</v>
      </c>
      <c r="I213" s="16">
        <f t="shared" si="154"/>
        <v>45983.315355977204</v>
      </c>
      <c r="J213" s="16">
        <f t="shared" si="155"/>
        <v>174233.63387907739</v>
      </c>
      <c r="AM213">
        <v>53</v>
      </c>
      <c r="AN213">
        <f t="shared" ref="AN213:AU213" si="207">IF(AN212+AE150/B$74*(1-B$68)-AN212/B$74&lt;0,0,AN212+AE150/B$74*(1-B$68)-AN212/B$74)</f>
        <v>1323.0307234011257</v>
      </c>
      <c r="AO213">
        <f t="shared" si="207"/>
        <v>1480.3263638541234</v>
      </c>
      <c r="AP213">
        <f t="shared" si="207"/>
        <v>2373.9712451659152</v>
      </c>
      <c r="AQ213">
        <f t="shared" si="207"/>
        <v>4615.6533613398997</v>
      </c>
      <c r="AR213">
        <f t="shared" si="207"/>
        <v>9035.5065167179037</v>
      </c>
      <c r="AS213">
        <f t="shared" si="207"/>
        <v>7176.6803730912161</v>
      </c>
      <c r="AT213">
        <f t="shared" si="207"/>
        <v>5779.4173143488042</v>
      </c>
      <c r="AU213">
        <f t="shared" si="207"/>
        <v>7615.4601814762755</v>
      </c>
    </row>
    <row r="214" spans="1:47" hidden="1" x14ac:dyDescent="0.4">
      <c r="A214" s="9">
        <v>51</v>
      </c>
      <c r="B214" s="16">
        <f t="shared" si="157"/>
        <v>5131.3059696188902</v>
      </c>
      <c r="C214" s="16">
        <f t="shared" si="158"/>
        <v>5741.3689444049896</v>
      </c>
      <c r="D214" s="16">
        <f t="shared" si="149"/>
        <v>8804.8840201230269</v>
      </c>
      <c r="E214" s="16">
        <f t="shared" si="150"/>
        <v>18399.497503200237</v>
      </c>
      <c r="F214" s="16">
        <f t="shared" si="151"/>
        <v>37566.570160710231</v>
      </c>
      <c r="G214" s="16">
        <f t="shared" si="152"/>
        <v>36682.749930007682</v>
      </c>
      <c r="H214" s="16">
        <f t="shared" si="153"/>
        <v>33438.741570641578</v>
      </c>
      <c r="I214" s="16">
        <f t="shared" si="154"/>
        <v>52263.148413305709</v>
      </c>
      <c r="J214" s="16">
        <f t="shared" si="155"/>
        <v>198028.26651201234</v>
      </c>
      <c r="AM214">
        <v>54</v>
      </c>
      <c r="AN214">
        <f t="shared" ref="AN214:AU214" si="208">IF(AN213+AE151/B$74*(1-B$68)-AN213/B$74&lt;0,0,AN213+AE151/B$74*(1-B$68)-AN213/B$74)</f>
        <v>1503.7134505482056</v>
      </c>
      <c r="AO214">
        <f t="shared" si="208"/>
        <v>1682.4905311391417</v>
      </c>
      <c r="AP214">
        <f t="shared" si="208"/>
        <v>2698.1780766162528</v>
      </c>
      <c r="AQ214">
        <f t="shared" si="208"/>
        <v>5246.0006557312117</v>
      </c>
      <c r="AR214">
        <f t="shared" si="208"/>
        <v>10269.461201004426</v>
      </c>
      <c r="AS214">
        <f t="shared" si="208"/>
        <v>8156.7801834223264</v>
      </c>
      <c r="AT214">
        <f t="shared" si="208"/>
        <v>6568.6967574966766</v>
      </c>
      <c r="AU214">
        <f t="shared" si="208"/>
        <v>8655.4853125804311</v>
      </c>
    </row>
    <row r="215" spans="1:47" hidden="1" x14ac:dyDescent="0.4">
      <c r="A215" s="9">
        <v>52</v>
      </c>
      <c r="B215" s="16">
        <f t="shared" si="157"/>
        <v>5832.0745460109556</v>
      </c>
      <c r="C215" s="16">
        <f t="shared" si="158"/>
        <v>6525.4521710793697</v>
      </c>
      <c r="D215" s="16">
        <f t="shared" si="149"/>
        <v>10007.343213835475</v>
      </c>
      <c r="E215" s="16">
        <f t="shared" si="150"/>
        <v>20912.267107940577</v>
      </c>
      <c r="F215" s="16">
        <f t="shared" si="151"/>
        <v>42696.93503362668</v>
      </c>
      <c r="G215" s="16">
        <f t="shared" si="152"/>
        <v>41692.413761238073</v>
      </c>
      <c r="H215" s="16">
        <f t="shared" si="153"/>
        <v>38005.38051905889</v>
      </c>
      <c r="I215" s="16">
        <f t="shared" si="154"/>
        <v>59400.59837399915</v>
      </c>
      <c r="J215" s="16">
        <f t="shared" si="155"/>
        <v>225072.46472678919</v>
      </c>
      <c r="AM215">
        <v>55</v>
      </c>
      <c r="AN215">
        <f t="shared" ref="AN215:AU215" si="209">IF(AN214+AE152/B$74*(1-B$68)-AN214/B$74&lt;0,0,AN214+AE152/B$74*(1-B$68)-AN214/B$74)</f>
        <v>1709.0715289024793</v>
      </c>
      <c r="AO215">
        <f t="shared" si="209"/>
        <v>1912.2637117926979</v>
      </c>
      <c r="AP215">
        <f t="shared" si="209"/>
        <v>3066.6609578922962</v>
      </c>
      <c r="AQ215">
        <f t="shared" si="209"/>
        <v>5962.4327747053876</v>
      </c>
      <c r="AR215">
        <f t="shared" si="209"/>
        <v>11671.933738044778</v>
      </c>
      <c r="AS215">
        <f t="shared" si="209"/>
        <v>9270.7295774759205</v>
      </c>
      <c r="AT215">
        <f t="shared" si="209"/>
        <v>7465.7659457251993</v>
      </c>
      <c r="AU215">
        <f t="shared" si="209"/>
        <v>9837.5434326526956</v>
      </c>
    </row>
    <row r="216" spans="1:47" hidden="1" x14ac:dyDescent="0.4">
      <c r="A216" s="9">
        <v>53</v>
      </c>
      <c r="B216" s="16">
        <f t="shared" si="157"/>
        <v>6628.54519091152</v>
      </c>
      <c r="C216" s="16">
        <f t="shared" si="158"/>
        <v>7416.6155226387691</v>
      </c>
      <c r="D216" s="16">
        <f t="shared" si="149"/>
        <v>11374.019006379704</v>
      </c>
      <c r="E216" s="16">
        <f t="shared" si="150"/>
        <v>23768.198859074128</v>
      </c>
      <c r="F216" s="16">
        <f t="shared" si="151"/>
        <v>48527.939956313574</v>
      </c>
      <c r="G216" s="16">
        <f t="shared" si="152"/>
        <v>47386.233855836588</v>
      </c>
      <c r="H216" s="16">
        <f t="shared" si="153"/>
        <v>43195.672882544553</v>
      </c>
      <c r="I216" s="16">
        <f t="shared" si="154"/>
        <v>67512.788176450937</v>
      </c>
      <c r="J216" s="16">
        <f t="shared" si="155"/>
        <v>255810.01345014977</v>
      </c>
      <c r="AM216">
        <v>56</v>
      </c>
      <c r="AN216">
        <f t="shared" ref="AN216:AU216" si="210">IF(AN215+AE153/B$74*(1-B$68)-AN215/B$74&lt;0,0,AN215+AE153/B$74*(1-B$68)-AN215/B$74)</f>
        <v>1942.4748044493567</v>
      </c>
      <c r="AO216">
        <f t="shared" si="210"/>
        <v>2173.4163941081451</v>
      </c>
      <c r="AP216">
        <f t="shared" si="210"/>
        <v>3485.4665493840894</v>
      </c>
      <c r="AQ216">
        <f t="shared" si="210"/>
        <v>6776.7060899585977</v>
      </c>
      <c r="AR216">
        <f t="shared" si="210"/>
        <v>13265.938155270786</v>
      </c>
      <c r="AS216">
        <f t="shared" si="210"/>
        <v>10536.808029753351</v>
      </c>
      <c r="AT216">
        <f t="shared" si="210"/>
        <v>8485.3454361842141</v>
      </c>
      <c r="AU216">
        <f t="shared" si="210"/>
        <v>11181.031680800623</v>
      </c>
    </row>
    <row r="217" spans="1:47" hidden="1" x14ac:dyDescent="0.4">
      <c r="A217" s="9">
        <v>54</v>
      </c>
      <c r="B217" s="16">
        <f t="shared" si="157"/>
        <v>7533.7876770210569</v>
      </c>
      <c r="C217" s="16">
        <f t="shared" si="158"/>
        <v>8429.4826421746693</v>
      </c>
      <c r="D217" s="16">
        <f t="shared" si="149"/>
        <v>12927.338014566101</v>
      </c>
      <c r="E217" s="16">
        <f t="shared" si="150"/>
        <v>27014.157482986691</v>
      </c>
      <c r="F217" s="16">
        <f t="shared" si="151"/>
        <v>55155.269445839658</v>
      </c>
      <c r="G217" s="16">
        <f t="shared" si="152"/>
        <v>53857.643577034076</v>
      </c>
      <c r="H217" s="16">
        <f t="shared" si="153"/>
        <v>49094.78934784227</v>
      </c>
      <c r="I217" s="16">
        <f t="shared" si="154"/>
        <v>76732.835831678662</v>
      </c>
      <c r="J217" s="16">
        <f t="shared" si="155"/>
        <v>290745.30401914316</v>
      </c>
      <c r="AM217">
        <v>57</v>
      </c>
      <c r="AN217">
        <f t="shared" ref="AN217:AU217" si="211">IF(AN216+AE154/B$74*(1-B$68)-AN216/B$74&lt;0,0,AN216+AE154/B$74*(1-B$68)-AN216/B$74)</f>
        <v>2207.7533339181555</v>
      </c>
      <c r="AO217">
        <f t="shared" si="211"/>
        <v>2470.2339917581839</v>
      </c>
      <c r="AP217">
        <f t="shared" si="211"/>
        <v>3961.4672875225715</v>
      </c>
      <c r="AQ217">
        <f t="shared" si="211"/>
        <v>7702.1825090445454</v>
      </c>
      <c r="AR217">
        <f t="shared" si="211"/>
        <v>15077.631443540671</v>
      </c>
      <c r="AS217">
        <f t="shared" si="211"/>
        <v>11975.791393428783</v>
      </c>
      <c r="AT217">
        <f t="shared" si="211"/>
        <v>9644.1661319084142</v>
      </c>
      <c r="AU217">
        <f t="shared" si="211"/>
        <v>12707.996197020624</v>
      </c>
    </row>
    <row r="218" spans="1:47" hidden="1" x14ac:dyDescent="0.4">
      <c r="A218" s="9">
        <v>55</v>
      </c>
      <c r="B218" s="16">
        <f t="shared" si="157"/>
        <v>8562.656680514734</v>
      </c>
      <c r="C218" s="16">
        <f t="shared" si="158"/>
        <v>9580.6742841258547</v>
      </c>
      <c r="D218" s="16">
        <f t="shared" si="149"/>
        <v>14692.789597554824</v>
      </c>
      <c r="E218" s="16">
        <f t="shared" si="150"/>
        <v>30703.407894864908</v>
      </c>
      <c r="F218" s="16">
        <f t="shared" si="151"/>
        <v>62687.675394690108</v>
      </c>
      <c r="G218" s="16">
        <f t="shared" si="152"/>
        <v>61212.83623157932</v>
      </c>
      <c r="H218" s="16">
        <f t="shared" si="153"/>
        <v>55799.532125629303</v>
      </c>
      <c r="I218" s="16">
        <f t="shared" si="154"/>
        <v>87212.038842424168</v>
      </c>
      <c r="J218" s="16">
        <f t="shared" si="155"/>
        <v>330451.61105138325</v>
      </c>
      <c r="AM218">
        <v>58</v>
      </c>
      <c r="AN218">
        <f t="shared" ref="AN218:AU218" si="212">IF(AN217+AE155/B$74*(1-B$68)-AN217/B$74&lt;0,0,AN217+AE155/B$74*(1-B$68)-AN217/B$74)</f>
        <v>2509.260234520425</v>
      </c>
      <c r="AO218">
        <f t="shared" si="212"/>
        <v>2807.587165763171</v>
      </c>
      <c r="AP218">
        <f t="shared" si="212"/>
        <v>4502.4741587831677</v>
      </c>
      <c r="AQ218">
        <f t="shared" si="212"/>
        <v>8754.0487390701874</v>
      </c>
      <c r="AR218">
        <f t="shared" si="212"/>
        <v>17136.742783165442</v>
      </c>
      <c r="AS218">
        <f t="shared" si="212"/>
        <v>13611.292823953947</v>
      </c>
      <c r="AT218">
        <f t="shared" si="212"/>
        <v>10961.243829504125</v>
      </c>
      <c r="AU218">
        <f t="shared" si="212"/>
        <v>14443.493891517683</v>
      </c>
    </row>
    <row r="219" spans="1:47" hidden="1" x14ac:dyDescent="0.4">
      <c r="A219" s="9">
        <v>56</v>
      </c>
      <c r="B219" s="16">
        <f t="shared" si="157"/>
        <v>9732.0355404898728</v>
      </c>
      <c r="C219" s="16">
        <f t="shared" si="158"/>
        <v>10889.081054381973</v>
      </c>
      <c r="D219" s="16">
        <f t="shared" si="149"/>
        <v>16699.34412730578</v>
      </c>
      <c r="E219" s="16">
        <f t="shared" si="150"/>
        <v>34896.489255199485</v>
      </c>
      <c r="F219" s="16">
        <f t="shared" si="151"/>
        <v>71248.761646950617</v>
      </c>
      <c r="G219" s="16">
        <f t="shared" si="152"/>
        <v>69572.507660217001</v>
      </c>
      <c r="H219" s="16">
        <f t="shared" si="153"/>
        <v>63419.923437758851</v>
      </c>
      <c r="I219" s="16">
        <f t="shared" si="154"/>
        <v>99122.356939960431</v>
      </c>
      <c r="J219" s="16">
        <f t="shared" si="155"/>
        <v>375580.49966226402</v>
      </c>
      <c r="AM219">
        <v>59</v>
      </c>
      <c r="AN219">
        <f t="shared" ref="AN219:AU219" si="213">IF(AN218+AE156/B$74*(1-B$68)-AN218/B$74&lt;0,0,AN218+AE156/B$74*(1-B$68)-AN218/B$74)</f>
        <v>2851.9431169064264</v>
      </c>
      <c r="AO219">
        <f t="shared" si="213"/>
        <v>3191.0117501397485</v>
      </c>
      <c r="AP219">
        <f t="shared" si="213"/>
        <v>5117.3648749289114</v>
      </c>
      <c r="AQ219">
        <f t="shared" si="213"/>
        <v>9949.565494639166</v>
      </c>
      <c r="AR219">
        <f t="shared" si="213"/>
        <v>19477.06138816856</v>
      </c>
      <c r="AS219">
        <f t="shared" si="213"/>
        <v>15470.150261698078</v>
      </c>
      <c r="AT219">
        <f t="shared" si="213"/>
        <v>12458.191261026575</v>
      </c>
      <c r="AU219">
        <f t="shared" si="213"/>
        <v>16416.0036194684</v>
      </c>
    </row>
    <row r="220" spans="1:47" hidden="1" x14ac:dyDescent="0.4">
      <c r="A220" s="9">
        <v>57</v>
      </c>
      <c r="B220" s="16">
        <f t="shared" si="157"/>
        <v>11061.113307979253</v>
      </c>
      <c r="C220" s="16">
        <f t="shared" si="158"/>
        <v>12376.173397762415</v>
      </c>
      <c r="D220" s="16">
        <f t="shared" si="149"/>
        <v>18979.928381088794</v>
      </c>
      <c r="E220" s="16">
        <f t="shared" si="150"/>
        <v>39662.208393811132</v>
      </c>
      <c r="F220" s="16">
        <f t="shared" si="151"/>
        <v>80979.012289211736</v>
      </c>
      <c r="G220" s="16">
        <f t="shared" si="152"/>
        <v>79073.836809162342</v>
      </c>
      <c r="H220" s="16">
        <f t="shared" si="153"/>
        <v>72081.010939566797</v>
      </c>
      <c r="I220" s="16">
        <f t="shared" si="154"/>
        <v>112659.23387943472</v>
      </c>
      <c r="J220" s="16">
        <f t="shared" si="155"/>
        <v>426872.51739801717</v>
      </c>
      <c r="AM220">
        <v>60</v>
      </c>
      <c r="AN220">
        <f t="shared" ref="AN220:AU220" si="214">IF(AN219+AE157/B$74*(1-B$68)-AN219/B$74&lt;0,0,AN219+AE157/B$74*(1-B$68)-AN219/B$74)</f>
        <v>3241.4252735268242</v>
      </c>
      <c r="AO220">
        <f t="shared" si="214"/>
        <v>3626.7995927786305</v>
      </c>
      <c r="AP220">
        <f t="shared" si="214"/>
        <v>5816.2295527990564</v>
      </c>
      <c r="AQ220">
        <f t="shared" si="214"/>
        <v>11308.350739448488</v>
      </c>
      <c r="AR220">
        <f t="shared" si="214"/>
        <v>22136.990974113622</v>
      </c>
      <c r="AS220">
        <f t="shared" si="214"/>
        <v>17582.866832058986</v>
      </c>
      <c r="AT220">
        <f t="shared" si="214"/>
        <v>14159.57275053822</v>
      </c>
      <c r="AU220">
        <f t="shared" si="214"/>
        <v>18657.893508463043</v>
      </c>
    </row>
    <row r="221" spans="1:47" hidden="1" x14ac:dyDescent="0.4">
      <c r="A221" s="9">
        <v>58</v>
      </c>
      <c r="B221" s="16">
        <f t="shared" si="157"/>
        <v>12571.699630796931</v>
      </c>
      <c r="C221" s="16">
        <f t="shared" si="158"/>
        <v>14066.353919644744</v>
      </c>
      <c r="D221" s="16">
        <f t="shared" si="149"/>
        <v>21571.965857060284</v>
      </c>
      <c r="E221" s="16">
        <f t="shared" si="150"/>
        <v>45078.768903101402</v>
      </c>
      <c r="F221" s="16">
        <f t="shared" si="151"/>
        <v>92038.096939659838</v>
      </c>
      <c r="G221" s="16">
        <f t="shared" si="152"/>
        <v>89872.736782959924</v>
      </c>
      <c r="H221" s="16">
        <f t="shared" si="153"/>
        <v>81924.9197035549</v>
      </c>
      <c r="I221" s="16">
        <f t="shared" si="154"/>
        <v>128044.80459838817</v>
      </c>
      <c r="J221" s="16">
        <f t="shared" si="155"/>
        <v>485169.34633516625</v>
      </c>
      <c r="AM221" t="s">
        <v>53</v>
      </c>
    </row>
    <row r="222" spans="1:47" hidden="1" x14ac:dyDescent="0.4">
      <c r="A222" s="9">
        <v>59</v>
      </c>
      <c r="B222" s="16">
        <f>V157+AE157+AN219+AW157+BF157+BO157+AN281</f>
        <v>14288.582641354478</v>
      </c>
      <c r="C222" s="16">
        <f t="shared" si="158"/>
        <v>15987.357823203383</v>
      </c>
      <c r="D222" s="16">
        <f t="shared" si="149"/>
        <v>24517.990879274683</v>
      </c>
      <c r="E222" s="16">
        <f t="shared" si="150"/>
        <v>51235.054428510048</v>
      </c>
      <c r="F222" s="16">
        <f t="shared" si="151"/>
        <v>104607.49086425288</v>
      </c>
      <c r="G222" s="16">
        <f t="shared" si="152"/>
        <v>102146.41331761247</v>
      </c>
      <c r="H222" s="16">
        <f t="shared" si="153"/>
        <v>93113.184436730706</v>
      </c>
      <c r="I222" s="16">
        <f t="shared" si="154"/>
        <v>145531.54036674177</v>
      </c>
      <c r="J222" s="16">
        <f t="shared" si="155"/>
        <v>551427.61475768033</v>
      </c>
      <c r="AM222">
        <v>0</v>
      </c>
      <c r="AN222">
        <v>0</v>
      </c>
      <c r="AO222">
        <v>0</v>
      </c>
      <c r="AP222">
        <v>0</v>
      </c>
      <c r="AQ222">
        <v>0</v>
      </c>
      <c r="AR222">
        <v>0</v>
      </c>
      <c r="AS222">
        <f>$B$28/18*6</f>
        <v>1.6666666666666667</v>
      </c>
      <c r="AT222">
        <v>0</v>
      </c>
      <c r="AU222">
        <v>0</v>
      </c>
    </row>
    <row r="223" spans="1:47" hidden="1" x14ac:dyDescent="0.4">
      <c r="A223" s="9">
        <v>60</v>
      </c>
      <c r="B223" s="16">
        <f t="shared" si="157"/>
        <v>16239.935720247218</v>
      </c>
      <c r="C223" s="16">
        <f t="shared" si="158"/>
        <v>18170.708033277857</v>
      </c>
      <c r="D223" s="16">
        <f t="shared" si="149"/>
        <v>27866.346569354933</v>
      </c>
      <c r="E223" s="16">
        <f t="shared" si="150"/>
        <v>58232.08721447501</v>
      </c>
      <c r="F223" s="16">
        <f t="shared" si="151"/>
        <v>118893.45291506649</v>
      </c>
      <c r="G223" s="16">
        <f t="shared" si="152"/>
        <v>116096.27265751587</v>
      </c>
      <c r="H223" s="16">
        <f t="shared" si="153"/>
        <v>105829.40020240317</v>
      </c>
      <c r="I223" s="16">
        <f t="shared" si="154"/>
        <v>165406.39174380052</v>
      </c>
      <c r="J223" s="16">
        <f t="shared" si="155"/>
        <v>626734.59505614103</v>
      </c>
      <c r="AM223">
        <v>1</v>
      </c>
      <c r="AN223">
        <f>IF(AN222+AE98/B$74*B$68-AN222/B$74&lt;0,0,AN222+AE98/B$74*B$68-AN222/B$74)</f>
        <v>0</v>
      </c>
      <c r="AO223">
        <f t="shared" ref="AO223:AU223" si="215">IF(AO222+AF98/C$74*C$68-AO222/C$74&lt;0,0,AO222+AF98/C$74*C$68-AO222/C$74)</f>
        <v>0</v>
      </c>
      <c r="AP223">
        <f t="shared" si="215"/>
        <v>0</v>
      </c>
      <c r="AQ223">
        <f t="shared" si="215"/>
        <v>0</v>
      </c>
      <c r="AR223">
        <f t="shared" si="215"/>
        <v>0</v>
      </c>
      <c r="AS223">
        <f t="shared" si="215"/>
        <v>4.2777777777777786</v>
      </c>
      <c r="AT223">
        <f t="shared" si="215"/>
        <v>0</v>
      </c>
      <c r="AU223">
        <f t="shared" si="215"/>
        <v>0</v>
      </c>
    </row>
    <row r="224" spans="1:47" hidden="1" x14ac:dyDescent="0.4">
      <c r="A224" s="9"/>
      <c r="B224" s="9"/>
      <c r="C224" s="9"/>
      <c r="D224" s="9"/>
      <c r="E224" s="9"/>
      <c r="F224" s="9"/>
      <c r="G224" s="9"/>
      <c r="H224" s="9"/>
      <c r="I224" s="9"/>
      <c r="J224" s="9"/>
      <c r="AM224">
        <v>2</v>
      </c>
      <c r="AN224">
        <f t="shared" ref="AN224:AU224" si="216">IF(AN223+AE99/B$74*B$68-AN223/B$74&lt;0,0,AN223+AE99/B$74*B$68-AN223/B$74)</f>
        <v>0</v>
      </c>
      <c r="AO224">
        <f t="shared" si="216"/>
        <v>0</v>
      </c>
      <c r="AP224">
        <f t="shared" si="216"/>
        <v>0</v>
      </c>
      <c r="AQ224">
        <f t="shared" si="216"/>
        <v>0</v>
      </c>
      <c r="AR224">
        <f t="shared" si="216"/>
        <v>0</v>
      </c>
      <c r="AS224">
        <f t="shared" si="216"/>
        <v>6.4166666666666679</v>
      </c>
      <c r="AT224">
        <f t="shared" si="216"/>
        <v>0</v>
      </c>
      <c r="AU224">
        <f t="shared" si="216"/>
        <v>0</v>
      </c>
    </row>
    <row r="225" spans="1:47" hidden="1" x14ac:dyDescent="0.4">
      <c r="A225" s="9"/>
      <c r="B225" s="9"/>
      <c r="C225" s="9"/>
      <c r="D225" s="9"/>
      <c r="E225" s="9"/>
      <c r="F225" s="9"/>
      <c r="G225" s="9"/>
      <c r="H225" s="9"/>
      <c r="I225" s="9"/>
      <c r="J225" s="9"/>
      <c r="AM225">
        <v>3</v>
      </c>
      <c r="AN225">
        <f t="shared" ref="AN225:AU225" si="217">IF(AN224+AE100/B$74*B$68-AN224/B$74&lt;0,0,AN224+AE100/B$74*B$68-AN224/B$74)</f>
        <v>1.7250523809523809E-2</v>
      </c>
      <c r="AO225">
        <f t="shared" si="217"/>
        <v>1.9301445335966751E-2</v>
      </c>
      <c r="AP225">
        <f t="shared" si="217"/>
        <v>1.9898589161970754E-2</v>
      </c>
      <c r="AQ225">
        <f t="shared" si="217"/>
        <v>7.3859544726480403E-2</v>
      </c>
      <c r="AR225">
        <f t="shared" si="217"/>
        <v>0.18711116536773098</v>
      </c>
      <c r="AS225">
        <f t="shared" si="217"/>
        <v>8.0039180248248574</v>
      </c>
      <c r="AT225">
        <f t="shared" si="217"/>
        <v>0.2109064502895919</v>
      </c>
      <c r="AU225">
        <f t="shared" si="217"/>
        <v>0.21536149451296735</v>
      </c>
    </row>
    <row r="226" spans="1:47" hidden="1" x14ac:dyDescent="0.4">
      <c r="A226" s="9" t="s">
        <v>48</v>
      </c>
      <c r="B226" s="9"/>
      <c r="C226" s="9"/>
      <c r="D226" s="9"/>
      <c r="E226" s="9"/>
      <c r="F226" s="9"/>
      <c r="G226" s="9"/>
      <c r="H226" s="9"/>
      <c r="I226" s="9"/>
      <c r="J226" s="9"/>
      <c r="AM226">
        <v>4</v>
      </c>
      <c r="AN226">
        <f t="shared" ref="AN226:AU226" si="218">IF(AN225+AE101/B$74*B$68-AN225/B$74&lt;0,0,AN225+AE101/B$74*B$68-AN225/B$74)</f>
        <v>5.41074288003104E-2</v>
      </c>
      <c r="AO226">
        <f t="shared" si="218"/>
        <v>6.0540282184494032E-2</v>
      </c>
      <c r="AP226">
        <f t="shared" si="218"/>
        <v>6.2413263979471091E-2</v>
      </c>
      <c r="AQ226">
        <f t="shared" si="218"/>
        <v>0.23166543240298842</v>
      </c>
      <c r="AR226">
        <f t="shared" si="218"/>
        <v>0.58688676179723942</v>
      </c>
      <c r="AS226">
        <f t="shared" si="218"/>
        <v>9.122129158379721</v>
      </c>
      <c r="AT226">
        <f t="shared" si="218"/>
        <v>0.69986890158061699</v>
      </c>
      <c r="AU226">
        <f t="shared" si="218"/>
        <v>0.75241063973238786</v>
      </c>
    </row>
    <row r="227" spans="1:47" hidden="1" x14ac:dyDescent="0.4">
      <c r="A227" s="9"/>
      <c r="B227" s="9" t="s">
        <v>25</v>
      </c>
      <c r="C227" s="9" t="s">
        <v>0</v>
      </c>
      <c r="D227" s="9" t="s">
        <v>1</v>
      </c>
      <c r="E227" s="9" t="s">
        <v>2</v>
      </c>
      <c r="F227" s="9" t="s">
        <v>3</v>
      </c>
      <c r="G227" s="9" t="s">
        <v>4</v>
      </c>
      <c r="H227" s="9" t="s">
        <v>5</v>
      </c>
      <c r="I227" s="9" t="s">
        <v>17</v>
      </c>
      <c r="J227" s="9" t="s">
        <v>47</v>
      </c>
      <c r="AM227">
        <v>5</v>
      </c>
      <c r="AN227">
        <f t="shared" ref="AN227:AU227" si="219">IF(AN226+AE102/B$74*B$68-AN226/B$74&lt;0,0,AN226+AE102/B$74*B$68-AN226/B$74)</f>
        <v>0.10749813080927963</v>
      </c>
      <c r="AO227">
        <f t="shared" si="219"/>
        <v>0.12027862564894423</v>
      </c>
      <c r="AP227">
        <f t="shared" si="219"/>
        <v>0.12399977903701077</v>
      </c>
      <c r="AQ227">
        <f t="shared" si="219"/>
        <v>0.4602621397581898</v>
      </c>
      <c r="AR227">
        <f t="shared" si="219"/>
        <v>1.1659994068975652</v>
      </c>
      <c r="AS227">
        <f t="shared" si="219"/>
        <v>9.9088710764586754</v>
      </c>
      <c r="AT227">
        <f t="shared" si="219"/>
        <v>1.4647710539117469</v>
      </c>
      <c r="AU227">
        <f t="shared" si="219"/>
        <v>1.6528818816374471</v>
      </c>
    </row>
    <row r="228" spans="1:47" hidden="1" x14ac:dyDescent="0.4">
      <c r="A228" s="9">
        <v>0</v>
      </c>
      <c r="B228" s="16">
        <f t="shared" ref="B228:B259" si="220">AW98+BF98+BO98+AN222</f>
        <v>0</v>
      </c>
      <c r="C228" s="16">
        <f t="shared" ref="C228:C259" si="221">AX98+BG98+BP98+AO222</f>
        <v>0</v>
      </c>
      <c r="D228" s="16">
        <f t="shared" ref="D228:D259" si="222">AY98+BH98+BQ98+AP222</f>
        <v>0</v>
      </c>
      <c r="E228" s="16">
        <f t="shared" ref="E228:E259" si="223">AZ98+BI98+BR98+AQ222</f>
        <v>0</v>
      </c>
      <c r="F228" s="16">
        <f t="shared" ref="F228:F259" si="224">BA98+BJ98+BS98+AR222</f>
        <v>0</v>
      </c>
      <c r="G228" s="16">
        <f t="shared" ref="G228:G259" si="225">BB98+BK98+BT98+AS222</f>
        <v>5</v>
      </c>
      <c r="H228" s="16">
        <f t="shared" ref="H228:H259" si="226">BC98+BL98+BU98+AT222</f>
        <v>0</v>
      </c>
      <c r="I228" s="16">
        <f t="shared" ref="I228:I259" si="227">BD98+BM98+BV98+AU222</f>
        <v>0</v>
      </c>
      <c r="J228" s="16">
        <f>SUM(B228:I228)</f>
        <v>5</v>
      </c>
      <c r="AM228">
        <v>6</v>
      </c>
      <c r="AN228">
        <f t="shared" ref="AN228:AU228" si="228">IF(AN227+AE103/B$74*B$68-AN227/B$74&lt;0,0,AN227+AE103/B$74*B$68-AN227/B$74)</f>
        <v>0.17329152287670063</v>
      </c>
      <c r="AO228">
        <f t="shared" si="228"/>
        <v>0.1938942198464986</v>
      </c>
      <c r="AP228">
        <f t="shared" si="228"/>
        <v>0.19989287612657769</v>
      </c>
      <c r="AQ228">
        <f t="shared" si="228"/>
        <v>0.74196199060142543</v>
      </c>
      <c r="AR228">
        <f t="shared" si="228"/>
        <v>1.8796402446577838</v>
      </c>
      <c r="AS228">
        <f t="shared" si="228"/>
        <v>10.505010927709529</v>
      </c>
      <c r="AT228">
        <f t="shared" si="228"/>
        <v>2.4761114194127041</v>
      </c>
      <c r="AU228">
        <f t="shared" si="228"/>
        <v>2.9232403125539141</v>
      </c>
    </row>
    <row r="229" spans="1:47" hidden="1" x14ac:dyDescent="0.4">
      <c r="A229" s="9">
        <v>1</v>
      </c>
      <c r="B229" s="16">
        <f t="shared" si="220"/>
        <v>0</v>
      </c>
      <c r="C229" s="16">
        <f t="shared" si="221"/>
        <v>0</v>
      </c>
      <c r="D229" s="16">
        <f t="shared" si="222"/>
        <v>0</v>
      </c>
      <c r="E229" s="16">
        <f t="shared" si="223"/>
        <v>0</v>
      </c>
      <c r="F229" s="16">
        <f t="shared" si="224"/>
        <v>0</v>
      </c>
      <c r="G229" s="16">
        <f t="shared" si="225"/>
        <v>7.6111111111111116</v>
      </c>
      <c r="H229" s="16">
        <f t="shared" si="226"/>
        <v>0</v>
      </c>
      <c r="I229" s="16">
        <f t="shared" si="227"/>
        <v>0</v>
      </c>
      <c r="J229" s="16">
        <f t="shared" ref="J229:J288" si="229">SUM(B229:I229)</f>
        <v>7.6111111111111116</v>
      </c>
      <c r="AM229">
        <v>7</v>
      </c>
      <c r="AN229">
        <f t="shared" ref="AN229:AU229" si="230">IF(AN228+AE104/B$74*B$68-AN228/B$74&lt;0,0,AN228+AE104/B$74*B$68-AN228/B$74)</f>
        <v>0.24807014051902113</v>
      </c>
      <c r="AO229">
        <f t="shared" si="230"/>
        <v>0.27756329660378293</v>
      </c>
      <c r="AP229">
        <f t="shared" si="230"/>
        <v>0.28615048818489291</v>
      </c>
      <c r="AQ229">
        <f t="shared" si="230"/>
        <v>1.0621328280393065</v>
      </c>
      <c r="AR229">
        <f t="shared" si="230"/>
        <v>2.6907410811389223</v>
      </c>
      <c r="AS229">
        <f t="shared" si="230"/>
        <v>11.033182162799026</v>
      </c>
      <c r="AT229">
        <f t="shared" si="230"/>
        <v>3.6993223978278866</v>
      </c>
      <c r="AU229">
        <f t="shared" si="230"/>
        <v>4.553629019252341</v>
      </c>
    </row>
    <row r="230" spans="1:47" hidden="1" x14ac:dyDescent="0.4">
      <c r="A230" s="9">
        <v>2</v>
      </c>
      <c r="B230" s="16">
        <f t="shared" si="220"/>
        <v>0</v>
      </c>
      <c r="C230" s="16">
        <f t="shared" si="221"/>
        <v>0</v>
      </c>
      <c r="D230" s="16">
        <f t="shared" si="222"/>
        <v>0</v>
      </c>
      <c r="E230" s="16">
        <f t="shared" si="223"/>
        <v>0</v>
      </c>
      <c r="F230" s="16">
        <f t="shared" si="224"/>
        <v>0</v>
      </c>
      <c r="G230" s="16">
        <f t="shared" si="225"/>
        <v>10.433333333333334</v>
      </c>
      <c r="H230" s="16">
        <f t="shared" si="226"/>
        <v>0</v>
      </c>
      <c r="I230" s="16">
        <f t="shared" si="227"/>
        <v>0</v>
      </c>
      <c r="J230" s="16">
        <f t="shared" si="229"/>
        <v>10.433333333333334</v>
      </c>
      <c r="AM230">
        <v>8</v>
      </c>
      <c r="AN230">
        <f t="shared" ref="AN230:AU230" si="231">IF(AN229+AE105/B$74*B$68-AN229/B$74&lt;0,0,AN229+AE105/B$74*B$68-AN229/B$74)</f>
        <v>0.32965356081083708</v>
      </c>
      <c r="AO230">
        <f t="shared" si="231"/>
        <v>0.36884620166051668</v>
      </c>
      <c r="AP230">
        <f t="shared" si="231"/>
        <v>0.38025748347039123</v>
      </c>
      <c r="AQ230">
        <f t="shared" si="231"/>
        <v>1.4114389909429457</v>
      </c>
      <c r="AR230">
        <f t="shared" si="231"/>
        <v>3.5756515345281321</v>
      </c>
      <c r="AS230">
        <f t="shared" si="231"/>
        <v>11.591835213629057</v>
      </c>
      <c r="AT230">
        <f t="shared" si="231"/>
        <v>5.1056759022568947</v>
      </c>
      <c r="AU230">
        <f t="shared" si="231"/>
        <v>6.5297924697055567</v>
      </c>
    </row>
    <row r="231" spans="1:47" hidden="1" x14ac:dyDescent="0.4">
      <c r="A231" s="9">
        <v>3</v>
      </c>
      <c r="B231" s="16">
        <f t="shared" si="220"/>
        <v>1.7250523809523809E-2</v>
      </c>
      <c r="C231" s="16">
        <f t="shared" si="221"/>
        <v>1.9301445335966751E-2</v>
      </c>
      <c r="D231" s="16">
        <f t="shared" si="222"/>
        <v>1.9898589161970754E-2</v>
      </c>
      <c r="E231" s="16">
        <f t="shared" si="223"/>
        <v>7.3859544726480403E-2</v>
      </c>
      <c r="F231" s="16">
        <f t="shared" si="224"/>
        <v>0.18711116536773098</v>
      </c>
      <c r="G231" s="16">
        <f t="shared" si="225"/>
        <v>13.245584691491525</v>
      </c>
      <c r="H231" s="16">
        <f t="shared" si="226"/>
        <v>0.2109064502895919</v>
      </c>
      <c r="I231" s="16">
        <f t="shared" si="227"/>
        <v>0.21536149451296735</v>
      </c>
      <c r="J231" s="16">
        <f t="shared" si="229"/>
        <v>13.989273904695755</v>
      </c>
      <c r="AM231">
        <v>9</v>
      </c>
      <c r="AN231">
        <f t="shared" ref="AN231:AU231" si="232">IF(AN230+AE106/B$74*B$68-AN230/B$74&lt;0,0,AN230+AE106/B$74*B$68-AN230/B$74)</f>
        <v>0.41707803564435414</v>
      </c>
      <c r="AO231">
        <f t="shared" si="232"/>
        <v>0.4666646065192217</v>
      </c>
      <c r="AP231">
        <f t="shared" si="232"/>
        <v>0.4811021723982013</v>
      </c>
      <c r="AQ231">
        <f t="shared" si="232"/>
        <v>1.7857541120635179</v>
      </c>
      <c r="AR231">
        <f t="shared" si="232"/>
        <v>4.5239181233218098</v>
      </c>
      <c r="AS231">
        <f t="shared" si="232"/>
        <v>12.256680636130859</v>
      </c>
      <c r="AT231">
        <f t="shared" si="232"/>
        <v>6.6767838139997924</v>
      </c>
      <c r="AU231">
        <f t="shared" si="232"/>
        <v>8.8403250574468668</v>
      </c>
    </row>
    <row r="232" spans="1:47" hidden="1" x14ac:dyDescent="0.4">
      <c r="A232" s="9">
        <v>4</v>
      </c>
      <c r="B232" s="16">
        <f t="shared" si="220"/>
        <v>5.9857603403485005E-2</v>
      </c>
      <c r="C232" s="16">
        <f t="shared" si="221"/>
        <v>6.6974097296482946E-2</v>
      </c>
      <c r="D232" s="16">
        <f t="shared" si="222"/>
        <v>6.9046127033461344E-2</v>
      </c>
      <c r="E232" s="16">
        <f t="shared" si="223"/>
        <v>0.25628528064514855</v>
      </c>
      <c r="F232" s="16">
        <f t="shared" si="224"/>
        <v>0.64925715025314978</v>
      </c>
      <c r="G232" s="16">
        <f t="shared" si="225"/>
        <v>16.072971232493845</v>
      </c>
      <c r="H232" s="16">
        <f t="shared" si="226"/>
        <v>0.75738884256868755</v>
      </c>
      <c r="I232" s="16">
        <f t="shared" si="227"/>
        <v>0.79855953141373803</v>
      </c>
      <c r="J232" s="16">
        <f t="shared" si="229"/>
        <v>18.730339865107997</v>
      </c>
      <c r="AM232">
        <v>10</v>
      </c>
      <c r="AN232">
        <f t="shared" ref="AN232:AU232" si="233">IF(AN231+AE107/B$74*B$68-AN231/B$74&lt;0,0,AN231+AE107/B$74*B$68-AN231/B$74)</f>
        <v>0.51038403739841331</v>
      </c>
      <c r="AO232">
        <f t="shared" si="233"/>
        <v>0.57106379533569762</v>
      </c>
      <c r="AP232">
        <f t="shared" si="233"/>
        <v>0.58873124011527012</v>
      </c>
      <c r="AQ232">
        <f t="shared" si="233"/>
        <v>2.1852514772390754</v>
      </c>
      <c r="AR232">
        <f t="shared" si="233"/>
        <v>5.5359798390574708</v>
      </c>
      <c r="AS232">
        <f t="shared" si="233"/>
        <v>13.08509554783439</v>
      </c>
      <c r="AT232">
        <f t="shared" si="233"/>
        <v>8.4057108542814092</v>
      </c>
      <c r="AU232">
        <f t="shared" si="233"/>
        <v>11.480878141566812</v>
      </c>
    </row>
    <row r="233" spans="1:47" hidden="1" x14ac:dyDescent="0.4">
      <c r="A233" s="9">
        <v>5</v>
      </c>
      <c r="B233" s="16">
        <f t="shared" si="220"/>
        <v>0.13128411501255771</v>
      </c>
      <c r="C233" s="16">
        <f t="shared" si="221"/>
        <v>0.14689253482243117</v>
      </c>
      <c r="D233" s="16">
        <f t="shared" si="222"/>
        <v>0.15143706341749139</v>
      </c>
      <c r="E233" s="16">
        <f t="shared" si="223"/>
        <v>0.56210379880134609</v>
      </c>
      <c r="F233" s="16">
        <f t="shared" si="224"/>
        <v>1.4239987159525553</v>
      </c>
      <c r="G233" s="16">
        <f t="shared" si="225"/>
        <v>18.786351898086718</v>
      </c>
      <c r="H233" s="16">
        <f t="shared" si="226"/>
        <v>1.7131643316945311</v>
      </c>
      <c r="I233" s="16">
        <f t="shared" si="227"/>
        <v>1.8602616246900232</v>
      </c>
      <c r="J233" s="16">
        <f t="shared" si="229"/>
        <v>24.775494082477653</v>
      </c>
      <c r="AM233">
        <v>11</v>
      </c>
      <c r="AN233">
        <f t="shared" ref="AN233:AU233" si="234">IF(AN232+AE108/B$74*B$68-AN232/B$74&lt;0,0,AN232+AE108/B$74*B$68-AN232/B$74)</f>
        <v>0.61037479029425179</v>
      </c>
      <c r="AO233">
        <f t="shared" si="234"/>
        <v>0.68294248797317414</v>
      </c>
      <c r="AP233">
        <f t="shared" si="234"/>
        <v>0.70407121088021296</v>
      </c>
      <c r="AQ233">
        <f t="shared" si="234"/>
        <v>2.6133701574189381</v>
      </c>
      <c r="AR233">
        <f t="shared" si="234"/>
        <v>6.6205490096474051</v>
      </c>
      <c r="AS233">
        <f t="shared" si="234"/>
        <v>14.121232238365497</v>
      </c>
      <c r="AT233">
        <f t="shared" si="234"/>
        <v>10.296471261991066</v>
      </c>
      <c r="AU233">
        <f t="shared" si="234"/>
        <v>14.456450599391752</v>
      </c>
    </row>
    <row r="234" spans="1:47" hidden="1" x14ac:dyDescent="0.4">
      <c r="A234" s="9">
        <v>6</v>
      </c>
      <c r="B234" s="16">
        <f t="shared" si="220"/>
        <v>0.23291021734973857</v>
      </c>
      <c r="C234" s="16">
        <f t="shared" si="221"/>
        <v>0.26060100423630028</v>
      </c>
      <c r="D234" s="16">
        <f t="shared" si="222"/>
        <v>0.26866342018606193</v>
      </c>
      <c r="E234" s="16">
        <f t="shared" si="223"/>
        <v>0.99722436289731164</v>
      </c>
      <c r="F234" s="16">
        <f t="shared" si="224"/>
        <v>2.5263060226786291</v>
      </c>
      <c r="G234" s="16">
        <f t="shared" si="225"/>
        <v>21.254713072275173</v>
      </c>
      <c r="H234" s="16">
        <f t="shared" si="226"/>
        <v>3.1239877118986921</v>
      </c>
      <c r="I234" s="16">
        <f t="shared" si="227"/>
        <v>3.4848090302430861</v>
      </c>
      <c r="J234" s="16">
        <f t="shared" si="229"/>
        <v>32.149214841764994</v>
      </c>
      <c r="AM234">
        <v>12</v>
      </c>
      <c r="AN234">
        <f t="shared" ref="AN234:AU234" si="235">IF(AN233+AE109/B$74*B$68-AN233/B$74&lt;0,0,AN233+AE109/B$74*B$68-AN233/B$74)</f>
        <v>0.71841193842423445</v>
      </c>
      <c r="AO234">
        <f t="shared" si="235"/>
        <v>0.80382421492301581</v>
      </c>
      <c r="AP234">
        <f t="shared" si="235"/>
        <v>0.82869274983212748</v>
      </c>
      <c r="AQ234">
        <f t="shared" si="235"/>
        <v>3.0759401444255015</v>
      </c>
      <c r="AR234">
        <f t="shared" si="235"/>
        <v>7.7923949728666102</v>
      </c>
      <c r="AS234">
        <f t="shared" si="235"/>
        <v>15.400783253977352</v>
      </c>
      <c r="AT234">
        <f t="shared" si="235"/>
        <v>12.36291267995027</v>
      </c>
      <c r="AU234">
        <f t="shared" si="235"/>
        <v>17.782529415162379</v>
      </c>
    </row>
    <row r="235" spans="1:47" hidden="1" x14ac:dyDescent="0.4">
      <c r="A235" s="9">
        <v>7</v>
      </c>
      <c r="B235" s="16">
        <f t="shared" si="220"/>
        <v>0.36421063823667355</v>
      </c>
      <c r="C235" s="16">
        <f t="shared" si="221"/>
        <v>0.40751178354489453</v>
      </c>
      <c r="D235" s="16">
        <f t="shared" si="222"/>
        <v>0.4201192925335745</v>
      </c>
      <c r="E235" s="16">
        <f t="shared" si="223"/>
        <v>1.5593979766486945</v>
      </c>
      <c r="F235" s="16">
        <f t="shared" si="224"/>
        <v>3.9504816034725518</v>
      </c>
      <c r="G235" s="16">
        <f t="shared" si="225"/>
        <v>23.439717697668879</v>
      </c>
      <c r="H235" s="16">
        <f t="shared" si="226"/>
        <v>5.015311812075649</v>
      </c>
      <c r="I235" s="16">
        <f t="shared" si="227"/>
        <v>5.7358377638857547</v>
      </c>
      <c r="J235" s="16">
        <f t="shared" si="229"/>
        <v>40.892588568066671</v>
      </c>
      <c r="AM235">
        <v>13</v>
      </c>
      <c r="AN235">
        <f t="shared" ref="AN235:AU235" si="236">IF(AN234+AE110/B$74*B$68-AN234/B$74&lt;0,0,AN234+AE110/B$74*B$68-AN234/B$74)</f>
        <v>0.83626744478702453</v>
      </c>
      <c r="AO235">
        <f t="shared" si="236"/>
        <v>0.93569160855822797</v>
      </c>
      <c r="AP235">
        <f t="shared" si="236"/>
        <v>0.96463982758372935</v>
      </c>
      <c r="AQ235">
        <f t="shared" si="236"/>
        <v>3.5805482444217867</v>
      </c>
      <c r="AR235">
        <f t="shared" si="236"/>
        <v>9.0707376704008738</v>
      </c>
      <c r="AS235">
        <f t="shared" si="236"/>
        <v>16.955011952113811</v>
      </c>
      <c r="AT235">
        <f t="shared" si="236"/>
        <v>14.627526751690894</v>
      </c>
      <c r="AU235">
        <f t="shared" si="236"/>
        <v>21.485596076523407</v>
      </c>
    </row>
    <row r="236" spans="1:47" hidden="1" x14ac:dyDescent="0.4">
      <c r="A236" s="9">
        <v>8</v>
      </c>
      <c r="B236" s="16">
        <f t="shared" si="220"/>
        <v>0.52309792523739795</v>
      </c>
      <c r="C236" s="16">
        <f t="shared" si="221"/>
        <v>0.58528924227524481</v>
      </c>
      <c r="D236" s="16">
        <f t="shared" si="222"/>
        <v>0.6033967907705875</v>
      </c>
      <c r="E236" s="16">
        <f t="shared" si="223"/>
        <v>2.2396870397680528</v>
      </c>
      <c r="F236" s="16">
        <f t="shared" si="224"/>
        <v>5.6738834990375633</v>
      </c>
      <c r="G236" s="16">
        <f t="shared" si="225"/>
        <v>25.399978762265228</v>
      </c>
      <c r="H236" s="16">
        <f t="shared" si="226"/>
        <v>7.3959272689685687</v>
      </c>
      <c r="I236" s="16">
        <f t="shared" si="227"/>
        <v>8.6589720877099587</v>
      </c>
      <c r="J236" s="16">
        <f t="shared" si="229"/>
        <v>51.080232616032603</v>
      </c>
      <c r="AM236">
        <v>14</v>
      </c>
      <c r="AN236">
        <f t="shared" ref="AN236:AU236" si="237">IF(AN235+AE111/B$74*B$68-AN235/B$74&lt;0,0,AN235+AE111/B$74*B$68-AN235/B$74)</f>
        <v>0.96603005219329763</v>
      </c>
      <c r="AO236">
        <f t="shared" si="237"/>
        <v>1.0808817431396445</v>
      </c>
      <c r="AP236">
        <f t="shared" si="237"/>
        <v>1.1143218222799129</v>
      </c>
      <c r="AQ236">
        <f t="shared" si="237"/>
        <v>4.1361375825413056</v>
      </c>
      <c r="AR236">
        <f t="shared" si="237"/>
        <v>10.478233057847506</v>
      </c>
      <c r="AS236">
        <f t="shared" si="237"/>
        <v>18.813989393265263</v>
      </c>
      <c r="AT236">
        <f t="shared" si="237"/>
        <v>17.120453065794415</v>
      </c>
      <c r="AU236">
        <f t="shared" si="237"/>
        <v>25.603340911459817</v>
      </c>
    </row>
    <row r="237" spans="1:47" hidden="1" x14ac:dyDescent="0.4">
      <c r="A237" s="9">
        <v>9</v>
      </c>
      <c r="B237" s="16">
        <f t="shared" si="220"/>
        <v>0.70679981686886495</v>
      </c>
      <c r="C237" s="16">
        <f t="shared" si="221"/>
        <v>0.79083152369170251</v>
      </c>
      <c r="D237" s="16">
        <f t="shared" si="222"/>
        <v>0.81529809360716154</v>
      </c>
      <c r="E237" s="16">
        <f t="shared" si="223"/>
        <v>3.0262218853825713</v>
      </c>
      <c r="F237" s="16">
        <f t="shared" si="224"/>
        <v>7.6664418354078272</v>
      </c>
      <c r="G237" s="16">
        <f t="shared" si="225"/>
        <v>27.257277327257313</v>
      </c>
      <c r="H237" s="16">
        <f t="shared" si="226"/>
        <v>10.262983128541174</v>
      </c>
      <c r="I237" s="16">
        <f t="shared" si="227"/>
        <v>12.285588595307669</v>
      </c>
      <c r="J237" s="16">
        <f t="shared" si="229"/>
        <v>62.811442206064285</v>
      </c>
      <c r="AM237">
        <v>15</v>
      </c>
      <c r="AN237">
        <f t="shared" ref="AN237:AU237" si="238">IF(AN236+AE112/B$74*B$68-AN236/B$74&lt;0,0,AN236+AE112/B$74*B$68-AN236/B$74)</f>
        <v>1.1100571379382429</v>
      </c>
      <c r="AO237">
        <f t="shared" si="238"/>
        <v>1.2420322654716034</v>
      </c>
      <c r="AP237">
        <f t="shared" si="238"/>
        <v>1.2804579836556242</v>
      </c>
      <c r="AQ237">
        <f t="shared" si="238"/>
        <v>4.7528014646855921</v>
      </c>
      <c r="AR237">
        <f t="shared" si="238"/>
        <v>12.040450887046207</v>
      </c>
      <c r="AS237">
        <f t="shared" si="238"/>
        <v>21.009129905198005</v>
      </c>
      <c r="AT237">
        <f t="shared" si="238"/>
        <v>19.87878846852842</v>
      </c>
      <c r="AU237">
        <f t="shared" si="238"/>
        <v>30.184808761120824</v>
      </c>
    </row>
    <row r="238" spans="1:47" hidden="1" x14ac:dyDescent="0.4">
      <c r="A238" s="9">
        <v>10</v>
      </c>
      <c r="B238" s="16">
        <f t="shared" si="220"/>
        <v>0.91283219273951088</v>
      </c>
      <c r="C238" s="16">
        <f t="shared" si="221"/>
        <v>1.0213591693572286</v>
      </c>
      <c r="D238" s="16">
        <f t="shared" si="222"/>
        <v>1.0529577523388749</v>
      </c>
      <c r="E238" s="16">
        <f t="shared" si="223"/>
        <v>3.9083665465388671</v>
      </c>
      <c r="F238" s="16">
        <f t="shared" si="224"/>
        <v>9.9012121170705463</v>
      </c>
      <c r="G238" s="16">
        <f t="shared" si="225"/>
        <v>29.160202327769078</v>
      </c>
      <c r="H238" s="16">
        <f t="shared" si="226"/>
        <v>13.608759013021148</v>
      </c>
      <c r="I238" s="16">
        <f t="shared" si="227"/>
        <v>16.638343987378285</v>
      </c>
      <c r="J238" s="16">
        <f t="shared" si="229"/>
        <v>76.204033106213544</v>
      </c>
      <c r="AM238">
        <v>16</v>
      </c>
      <c r="AN238">
        <f t="shared" ref="AN238:AU238" si="239">IF(AN237+AE113/B$74*B$68-AN237/B$74&lt;0,0,AN237+AE113/B$74*B$68-AN237/B$74)</f>
        <v>1.2709615420739704</v>
      </c>
      <c r="AO238">
        <f t="shared" si="239"/>
        <v>1.4220666571825054</v>
      </c>
      <c r="AP238">
        <f t="shared" si="239"/>
        <v>1.4660622393641318</v>
      </c>
      <c r="AQ238">
        <f t="shared" si="239"/>
        <v>5.4417269816828933</v>
      </c>
      <c r="AR238">
        <f t="shared" si="239"/>
        <v>13.78573183637104</v>
      </c>
      <c r="AS238">
        <f t="shared" si="239"/>
        <v>23.575172503010009</v>
      </c>
      <c r="AT238">
        <f t="shared" si="239"/>
        <v>22.946230994897856</v>
      </c>
      <c r="AU238">
        <f t="shared" si="239"/>
        <v>35.290619510603989</v>
      </c>
    </row>
    <row r="239" spans="1:47" hidden="1" x14ac:dyDescent="0.4">
      <c r="A239" s="9">
        <v>11</v>
      </c>
      <c r="B239" s="16">
        <f t="shared" si="220"/>
        <v>1.1397170368046292</v>
      </c>
      <c r="C239" s="16">
        <f t="shared" si="221"/>
        <v>1.2752184413211625</v>
      </c>
      <c r="D239" s="16">
        <f t="shared" si="222"/>
        <v>1.3146708660378967</v>
      </c>
      <c r="E239" s="16">
        <f t="shared" si="223"/>
        <v>4.8797927752738151</v>
      </c>
      <c r="F239" s="16">
        <f t="shared" si="224"/>
        <v>12.362162755210738</v>
      </c>
      <c r="G239" s="16">
        <f t="shared" si="225"/>
        <v>31.258637133786443</v>
      </c>
      <c r="H239" s="16">
        <f t="shared" si="226"/>
        <v>17.427785777627886</v>
      </c>
      <c r="I239" s="16">
        <f t="shared" si="227"/>
        <v>21.737669966307433</v>
      </c>
      <c r="J239" s="16">
        <f t="shared" si="229"/>
        <v>91.395654752370007</v>
      </c>
      <c r="AM239">
        <v>17</v>
      </c>
      <c r="AN239">
        <f t="shared" ref="AN239:AU239" si="240">IF(AN238+AE114/B$74*B$68-AN238/B$74&lt;0,0,AN238+AE114/B$74*B$68-AN238/B$74)</f>
        <v>1.4516242959727423</v>
      </c>
      <c r="AO239">
        <f t="shared" si="240"/>
        <v>1.6242084765919078</v>
      </c>
      <c r="AP239">
        <f t="shared" si="240"/>
        <v>1.6744578774558385</v>
      </c>
      <c r="AQ239">
        <f t="shared" si="240"/>
        <v>6.2152495076846002</v>
      </c>
      <c r="AR239">
        <f t="shared" si="240"/>
        <v>15.745325573569907</v>
      </c>
      <c r="AS239">
        <f t="shared" si="240"/>
        <v>26.551761768247808</v>
      </c>
      <c r="AT239">
        <f t="shared" si="240"/>
        <v>26.373047510566572</v>
      </c>
      <c r="AU239">
        <f t="shared" si="240"/>
        <v>40.993354464007822</v>
      </c>
    </row>
    <row r="240" spans="1:47" hidden="1" x14ac:dyDescent="0.4">
      <c r="A240" s="9">
        <v>12</v>
      </c>
      <c r="B240" s="16">
        <f t="shared" si="220"/>
        <v>1.3873496579363254</v>
      </c>
      <c r="C240" s="16">
        <f t="shared" si="221"/>
        <v>1.5522922016864444</v>
      </c>
      <c r="D240" s="16">
        <f t="shared" si="222"/>
        <v>1.6003166728209428</v>
      </c>
      <c r="E240" s="16">
        <f t="shared" si="223"/>
        <v>5.9400523278628423</v>
      </c>
      <c r="F240" s="16">
        <f t="shared" si="224"/>
        <v>15.048158197125179</v>
      </c>
      <c r="G240" s="16">
        <f t="shared" si="225"/>
        <v>33.690481174420505</v>
      </c>
      <c r="H240" s="16">
        <f t="shared" si="226"/>
        <v>21.723003736400273</v>
      </c>
      <c r="I240" s="16">
        <f t="shared" si="227"/>
        <v>27.608222621903479</v>
      </c>
      <c r="J240" s="16">
        <f t="shared" si="229"/>
        <v>108.54987659015599</v>
      </c>
      <c r="AM240">
        <v>18</v>
      </c>
      <c r="AN240">
        <f t="shared" ref="AN240:AU240" si="241">IF(AN239+AE115/B$74*B$68-AN239/B$74&lt;0,0,AN239+AE115/B$74*B$68-AN239/B$74)</f>
        <v>1.6552263242024219</v>
      </c>
      <c r="AO240">
        <f t="shared" si="241"/>
        <v>1.852016829634354</v>
      </c>
      <c r="AP240">
        <f t="shared" si="241"/>
        <v>1.9093141146936694</v>
      </c>
      <c r="AQ240">
        <f t="shared" si="241"/>
        <v>7.0869884343675036</v>
      </c>
      <c r="AR240">
        <f t="shared" si="241"/>
        <v>17.953734616329324</v>
      </c>
      <c r="AS240">
        <f t="shared" si="241"/>
        <v>29.984766671018239</v>
      </c>
      <c r="AT240">
        <f t="shared" si="241"/>
        <v>30.216338464662265</v>
      </c>
      <c r="AU240">
        <f t="shared" si="241"/>
        <v>47.378166113878279</v>
      </c>
    </row>
    <row r="241" spans="1:47" hidden="1" x14ac:dyDescent="0.4">
      <c r="A241" s="9">
        <v>13</v>
      </c>
      <c r="B241" s="16">
        <f t="shared" si="220"/>
        <v>1.6570799487640295</v>
      </c>
      <c r="C241" s="16">
        <f t="shared" si="221"/>
        <v>1.8540908323454781</v>
      </c>
      <c r="D241" s="16">
        <f t="shared" si="222"/>
        <v>1.9114522824397173</v>
      </c>
      <c r="E241" s="16">
        <f t="shared" si="223"/>
        <v>7.0949248812676595</v>
      </c>
      <c r="F241" s="16">
        <f t="shared" si="224"/>
        <v>17.973840316058002</v>
      </c>
      <c r="G241" s="16">
        <f t="shared" si="225"/>
        <v>36.577611008668725</v>
      </c>
      <c r="H241" s="16">
        <f t="shared" si="226"/>
        <v>26.510314313805775</v>
      </c>
      <c r="I241" s="16">
        <f t="shared" si="227"/>
        <v>34.284588231644349</v>
      </c>
      <c r="J241" s="16">
        <f t="shared" si="229"/>
        <v>127.86390181499374</v>
      </c>
      <c r="AM241">
        <v>19</v>
      </c>
      <c r="AN241">
        <f t="shared" ref="AN241:AU241" si="242">IF(AN240+AE116/B$74*B$68-AN240/B$74&lt;0,0,AN240+AE116/B$74*B$68-AN240/B$74)</f>
        <v>1.8852943244165976</v>
      </c>
      <c r="AO241">
        <f t="shared" si="242"/>
        <v>2.1094377044275863</v>
      </c>
      <c r="AP241">
        <f t="shared" si="242"/>
        <v>2.1746990192987461</v>
      </c>
      <c r="AQ241">
        <f t="shared" si="242"/>
        <v>8.0720436094787278</v>
      </c>
      <c r="AR241">
        <f t="shared" si="242"/>
        <v>20.449211977435972</v>
      </c>
      <c r="AS241">
        <f t="shared" si="242"/>
        <v>33.927453527153467</v>
      </c>
      <c r="AT241">
        <f t="shared" si="242"/>
        <v>34.540570868093539</v>
      </c>
      <c r="AU241">
        <f t="shared" si="242"/>
        <v>54.543648669014594</v>
      </c>
    </row>
    <row r="242" spans="1:47" hidden="1" x14ac:dyDescent="0.4">
      <c r="A242" s="9">
        <v>14</v>
      </c>
      <c r="B242" s="16">
        <f t="shared" si="220"/>
        <v>1.9516228548380867</v>
      </c>
      <c r="C242" s="16">
        <f t="shared" si="221"/>
        <v>2.1836520597875415</v>
      </c>
      <c r="D242" s="16">
        <f t="shared" si="222"/>
        <v>2.2512094018904798</v>
      </c>
      <c r="E242" s="16">
        <f t="shared" si="223"/>
        <v>8.3560346994538044</v>
      </c>
      <c r="F242" s="16">
        <f t="shared" si="224"/>
        <v>21.16865729755094</v>
      </c>
      <c r="G242" s="16">
        <f t="shared" si="225"/>
        <v>40.027487271043597</v>
      </c>
      <c r="H242" s="16">
        <f t="shared" si="226"/>
        <v>31.821486311232981</v>
      </c>
      <c r="I242" s="16">
        <f t="shared" si="227"/>
        <v>41.815949663976326</v>
      </c>
      <c r="J242" s="16">
        <f t="shared" si="229"/>
        <v>149.57609955977375</v>
      </c>
      <c r="AM242">
        <v>20</v>
      </c>
      <c r="AN242">
        <f t="shared" ref="AN242:AU242" si="243">IF(AN241+AE117/B$74*B$68-AN241/B$74&lt;0,0,AN241+AE117/B$74*B$68-AN241/B$74)</f>
        <v>2.1457578372248367</v>
      </c>
      <c r="AO242">
        <f t="shared" si="243"/>
        <v>2.4008678262020084</v>
      </c>
      <c r="AP242">
        <f t="shared" si="243"/>
        <v>2.4751453414094673</v>
      </c>
      <c r="AQ242">
        <f t="shared" si="243"/>
        <v>9.1872396862062882</v>
      </c>
      <c r="AR242">
        <f t="shared" si="243"/>
        <v>23.27438018423652</v>
      </c>
      <c r="AS242">
        <f t="shared" si="243"/>
        <v>38.441606990950547</v>
      </c>
      <c r="AT242">
        <f t="shared" si="243"/>
        <v>39.41835515930822</v>
      </c>
      <c r="AU242">
        <f t="shared" si="243"/>
        <v>62.60299564767319</v>
      </c>
    </row>
    <row r="243" spans="1:47" hidden="1" x14ac:dyDescent="0.4">
      <c r="A243" s="9">
        <v>15</v>
      </c>
      <c r="B243" s="16">
        <f t="shared" si="220"/>
        <v>2.2749011485833606</v>
      </c>
      <c r="C243" s="16">
        <f t="shared" si="221"/>
        <v>2.5453650363862064</v>
      </c>
      <c r="D243" s="16">
        <f t="shared" si="222"/>
        <v>2.6241129741674358</v>
      </c>
      <c r="E243" s="16">
        <f t="shared" si="223"/>
        <v>9.74017745706659</v>
      </c>
      <c r="F243" s="16">
        <f t="shared" si="224"/>
        <v>24.675158256517449</v>
      </c>
      <c r="G243" s="16">
        <f t="shared" si="225"/>
        <v>44.13758237248085</v>
      </c>
      <c r="H243" s="16">
        <f t="shared" si="226"/>
        <v>37.705736645320869</v>
      </c>
      <c r="I243" s="16">
        <f t="shared" si="227"/>
        <v>50.269726973037955</v>
      </c>
      <c r="J243" s="16">
        <f t="shared" si="229"/>
        <v>173.97276086356072</v>
      </c>
      <c r="AM243">
        <v>21</v>
      </c>
      <c r="AN243">
        <f t="shared" ref="AN243:AU243" si="244">IF(AN242+AE118/B$74*B$68-AN242/B$74&lt;0,0,AN242+AE118/B$74*B$68-AN242/B$74)</f>
        <v>2.4410159337509802</v>
      </c>
      <c r="AO243">
        <f t="shared" si="244"/>
        <v>2.7312292733688848</v>
      </c>
      <c r="AP243">
        <f t="shared" si="244"/>
        <v>2.8157274376050387</v>
      </c>
      <c r="AQ243">
        <f t="shared" si="244"/>
        <v>10.451411651476608</v>
      </c>
      <c r="AR243">
        <f t="shared" si="244"/>
        <v>26.476954618223505</v>
      </c>
      <c r="AS243">
        <f t="shared" si="244"/>
        <v>43.598673861803142</v>
      </c>
      <c r="AT243">
        <f t="shared" si="244"/>
        <v>44.931449222531619</v>
      </c>
      <c r="AU243">
        <f t="shared" si="244"/>
        <v>71.685466041280989</v>
      </c>
    </row>
    <row r="244" spans="1:47" hidden="1" x14ac:dyDescent="0.4">
      <c r="A244" s="9">
        <v>16</v>
      </c>
      <c r="B244" s="16">
        <f t="shared" si="220"/>
        <v>2.6318904805131247</v>
      </c>
      <c r="C244" s="16">
        <f t="shared" si="221"/>
        <v>2.9447969696914154</v>
      </c>
      <c r="D244" s="16">
        <f t="shared" si="222"/>
        <v>3.0359024438503788</v>
      </c>
      <c r="E244" s="16">
        <f t="shared" si="223"/>
        <v>11.268656813385373</v>
      </c>
      <c r="F244" s="16">
        <f t="shared" si="224"/>
        <v>28.547312555063922</v>
      </c>
      <c r="G244" s="16">
        <f t="shared" si="225"/>
        <v>49.000803433976387</v>
      </c>
      <c r="H244" s="16">
        <f t="shared" si="226"/>
        <v>44.230438668604855</v>
      </c>
      <c r="I244" s="16">
        <f t="shared" si="227"/>
        <v>59.734386567308519</v>
      </c>
      <c r="J244" s="16">
        <f t="shared" si="229"/>
        <v>201.39418793239398</v>
      </c>
      <c r="AM244">
        <v>22</v>
      </c>
      <c r="AN244">
        <f t="shared" ref="AN244:AU244" si="245">IF(AN243+AE119/B$74*B$68-AN243/B$74&lt;0,0,AN243+AE119/B$74*B$68-AN243/B$74)</f>
        <v>2.7760130105308756</v>
      </c>
      <c r="AO244">
        <f t="shared" si="245"/>
        <v>3.1060542837031249</v>
      </c>
      <c r="AP244">
        <f t="shared" si="245"/>
        <v>3.202148700803094</v>
      </c>
      <c r="AQ244">
        <f t="shared" si="245"/>
        <v>11.885729348079233</v>
      </c>
      <c r="AR244">
        <f t="shared" si="245"/>
        <v>30.110565639151673</v>
      </c>
      <c r="AS244">
        <f t="shared" si="245"/>
        <v>49.480989570346274</v>
      </c>
      <c r="AT244">
        <f t="shared" si="245"/>
        <v>51.171981421780728</v>
      </c>
      <c r="AU244">
        <f t="shared" si="245"/>
        <v>81.93818002788781</v>
      </c>
    </row>
    <row r="245" spans="1:47" hidden="1" x14ac:dyDescent="0.4">
      <c r="A245" s="9">
        <v>17</v>
      </c>
      <c r="B245" s="16">
        <f t="shared" si="220"/>
        <v>3.0285046793928192</v>
      </c>
      <c r="C245" s="16">
        <f t="shared" si="221"/>
        <v>3.3885647858848174</v>
      </c>
      <c r="D245" s="16">
        <f t="shared" si="222"/>
        <v>3.4933994501125358</v>
      </c>
      <c r="E245" s="16">
        <f t="shared" si="223"/>
        <v>12.966793315486209</v>
      </c>
      <c r="F245" s="16">
        <f t="shared" si="224"/>
        <v>32.849265688382559</v>
      </c>
      <c r="G245" s="16">
        <f t="shared" si="225"/>
        <v>54.710904630914911</v>
      </c>
      <c r="H245" s="16">
        <f t="shared" si="226"/>
        <v>51.481399778871349</v>
      </c>
      <c r="I245" s="16">
        <f t="shared" si="227"/>
        <v>70.321688989457442</v>
      </c>
      <c r="J245" s="16">
        <f t="shared" si="229"/>
        <v>232.24052131850263</v>
      </c>
      <c r="AM245">
        <v>23</v>
      </c>
      <c r="AN245">
        <f t="shared" ref="AN245:AU245" si="246">IF(AN244+AE120/B$74*B$68-AN244/B$74&lt;0,0,AN244+AE120/B$74*B$68-AN244/B$74)</f>
        <v>3.1563239628154629</v>
      </c>
      <c r="AO245">
        <f t="shared" si="246"/>
        <v>3.5315805539337011</v>
      </c>
      <c r="AP245">
        <f t="shared" si="246"/>
        <v>3.6408398082076614</v>
      </c>
      <c r="AQ245">
        <f t="shared" si="246"/>
        <v>13.514062151209878</v>
      </c>
      <c r="AR245">
        <f t="shared" si="246"/>
        <v>34.235682433854095</v>
      </c>
      <c r="AS245">
        <f t="shared" si="246"/>
        <v>56.183136494789395</v>
      </c>
      <c r="AT245">
        <f t="shared" si="246"/>
        <v>58.243893077146502</v>
      </c>
      <c r="AU245">
        <f t="shared" si="246"/>
        <v>93.528267626205775</v>
      </c>
    </row>
    <row r="246" spans="1:47" hidden="1" x14ac:dyDescent="0.4">
      <c r="A246" s="9">
        <v>18</v>
      </c>
      <c r="B246" s="16">
        <f t="shared" si="220"/>
        <v>3.4715362392638931</v>
      </c>
      <c r="C246" s="16">
        <f t="shared" si="221"/>
        <v>3.8842685412825886</v>
      </c>
      <c r="D246" s="16">
        <f t="shared" si="222"/>
        <v>4.0044391781232598</v>
      </c>
      <c r="E246" s="16">
        <f t="shared" si="223"/>
        <v>14.863669588511291</v>
      </c>
      <c r="F246" s="16">
        <f t="shared" si="224"/>
        <v>37.654693765667631</v>
      </c>
      <c r="G246" s="16">
        <f t="shared" si="225"/>
        <v>61.367441309591378</v>
      </c>
      <c r="H246" s="16">
        <f t="shared" si="226"/>
        <v>59.563069396733624</v>
      </c>
      <c r="I246" s="16">
        <f t="shared" si="227"/>
        <v>82.168653150082392</v>
      </c>
      <c r="J246" s="16">
        <f t="shared" si="229"/>
        <v>266.97777116925607</v>
      </c>
      <c r="AM246">
        <v>24</v>
      </c>
      <c r="AN246">
        <f t="shared" ref="AN246:AU246" si="247">IF(AN245+AE121/B$74*B$68-AN245/B$74&lt;0,0,AN245+AE121/B$74*B$68-AN245/B$74)</f>
        <v>3.5882495847520852</v>
      </c>
      <c r="AO246">
        <f t="shared" si="247"/>
        <v>4.0148579820898549</v>
      </c>
      <c r="AP246">
        <f t="shared" si="247"/>
        <v>4.1390687660263517</v>
      </c>
      <c r="AQ246">
        <f t="shared" si="247"/>
        <v>15.363387432238628</v>
      </c>
      <c r="AR246">
        <f t="shared" si="247"/>
        <v>38.920647792884218</v>
      </c>
      <c r="AS246">
        <f t="shared" si="247"/>
        <v>63.813476276407954</v>
      </c>
      <c r="AT246">
        <f t="shared" si="247"/>
        <v>66.264608909145352</v>
      </c>
      <c r="AU246">
        <f t="shared" si="247"/>
        <v>106.64539814796905</v>
      </c>
    </row>
    <row r="247" spans="1:47" hidden="1" x14ac:dyDescent="0.4">
      <c r="A247" s="9">
        <v>19</v>
      </c>
      <c r="B247" s="16">
        <f t="shared" si="220"/>
        <v>3.9686533227716936</v>
      </c>
      <c r="C247" s="16">
        <f t="shared" si="221"/>
        <v>4.4404880693877997</v>
      </c>
      <c r="D247" s="16">
        <f t="shared" si="222"/>
        <v>4.5778669023676457</v>
      </c>
      <c r="E247" s="16">
        <f t="shared" si="223"/>
        <v>16.992117505169389</v>
      </c>
      <c r="F247" s="16">
        <f t="shared" si="224"/>
        <v>43.046771006127955</v>
      </c>
      <c r="G247" s="16">
        <f t="shared" si="225"/>
        <v>69.080153684406326</v>
      </c>
      <c r="H247" s="16">
        <f t="shared" si="226"/>
        <v>68.598939694577226</v>
      </c>
      <c r="I247" s="16">
        <f t="shared" si="227"/>
        <v>95.439487159791327</v>
      </c>
      <c r="J247" s="16">
        <f t="shared" si="229"/>
        <v>306.14447734459935</v>
      </c>
      <c r="AM247">
        <v>25</v>
      </c>
      <c r="AN247">
        <f t="shared" ref="AN247:AU247" si="248">IF(AN246+AE122/B$74*B$68-AN246/B$74&lt;0,0,AN246+AE122/B$74*B$68-AN246/B$74)</f>
        <v>4.0789234850234806</v>
      </c>
      <c r="AO247">
        <f t="shared" si="248"/>
        <v>4.5638682943822433</v>
      </c>
      <c r="AP247">
        <f t="shared" si="248"/>
        <v>4.7050642373413671</v>
      </c>
      <c r="AQ247">
        <f t="shared" si="248"/>
        <v>17.464248326862798</v>
      </c>
      <c r="AR247">
        <f t="shared" si="248"/>
        <v>44.242837791811858</v>
      </c>
      <c r="AS247">
        <f t="shared" si="248"/>
        <v>72.495894455862185</v>
      </c>
      <c r="AT247">
        <f t="shared" si="248"/>
        <v>75.366951520973103</v>
      </c>
      <c r="AU247">
        <f t="shared" si="248"/>
        <v>121.50472427035042</v>
      </c>
    </row>
    <row r="248" spans="1:47" hidden="1" x14ac:dyDescent="0.4">
      <c r="A248" s="9">
        <v>20</v>
      </c>
      <c r="B248" s="16">
        <f t="shared" si="220"/>
        <v>4.5284481747098244</v>
      </c>
      <c r="C248" s="16">
        <f t="shared" si="221"/>
        <v>5.0668371503400076</v>
      </c>
      <c r="D248" s="16">
        <f t="shared" si="222"/>
        <v>5.2235938319785209</v>
      </c>
      <c r="E248" s="16">
        <f t="shared" si="223"/>
        <v>19.388925472331007</v>
      </c>
      <c r="F248" s="16">
        <f t="shared" si="224"/>
        <v>49.118694865922414</v>
      </c>
      <c r="G248" s="16">
        <f t="shared" si="225"/>
        <v>77.972846542767314</v>
      </c>
      <c r="H248" s="16">
        <f t="shared" si="226"/>
        <v>78.732312464446693</v>
      </c>
      <c r="I248" s="16">
        <f t="shared" si="227"/>
        <v>110.32769511409728</v>
      </c>
      <c r="J248" s="16">
        <f t="shared" si="229"/>
        <v>350.35935361659307</v>
      </c>
      <c r="AM248">
        <v>26</v>
      </c>
      <c r="AN248">
        <f t="shared" ref="AN248:AU248" si="249">IF(AN247+AE123/B$74*B$68-AN247/B$74&lt;0,0,AN247+AE123/B$74*B$68-AN247/B$74)</f>
        <v>4.6364321626311176</v>
      </c>
      <c r="AO248">
        <f t="shared" si="249"/>
        <v>5.187659396843145</v>
      </c>
      <c r="AP248">
        <f t="shared" si="249"/>
        <v>5.3481540502908906</v>
      </c>
      <c r="AQ248">
        <f t="shared" si="249"/>
        <v>19.851267849506428</v>
      </c>
      <c r="AR248">
        <f t="shared" si="249"/>
        <v>50.289964216587194</v>
      </c>
      <c r="AS248">
        <f t="shared" si="249"/>
        <v>82.371794463280835</v>
      </c>
      <c r="AT248">
        <f t="shared" si="249"/>
        <v>85.701323064535146</v>
      </c>
      <c r="AU248">
        <f t="shared" si="249"/>
        <v>138.35028168287405</v>
      </c>
    </row>
    <row r="249" spans="1:47" hidden="1" x14ac:dyDescent="0.4">
      <c r="A249" s="9">
        <v>21</v>
      </c>
      <c r="B249" s="16">
        <f t="shared" si="220"/>
        <v>5.1605299684591852</v>
      </c>
      <c r="C249" s="16">
        <f t="shared" si="221"/>
        <v>5.7740673959037725</v>
      </c>
      <c r="D249" s="16">
        <f t="shared" si="222"/>
        <v>5.9527042096956411</v>
      </c>
      <c r="E249" s="16">
        <f t="shared" si="223"/>
        <v>22.095235960737767</v>
      </c>
      <c r="F249" s="16">
        <f t="shared" si="224"/>
        <v>55.97469311513926</v>
      </c>
      <c r="G249" s="16">
        <f t="shared" si="225"/>
        <v>88.186911711392071</v>
      </c>
      <c r="H249" s="16">
        <f t="shared" si="226"/>
        <v>90.12753747454741</v>
      </c>
      <c r="I249" s="16">
        <f t="shared" si="227"/>
        <v>127.05852857556769</v>
      </c>
      <c r="J249" s="16">
        <f t="shared" si="229"/>
        <v>400.33020841144275</v>
      </c>
      <c r="AM249">
        <v>27</v>
      </c>
      <c r="AN249">
        <f t="shared" ref="AN249:AU249" si="250">IF(AN248+AE124/B$74*B$68-AN248/B$74&lt;0,0,AN248+AE124/B$74*B$68-AN248/B$74)</f>
        <v>5.2699502001832093</v>
      </c>
      <c r="AO249">
        <f t="shared" si="250"/>
        <v>5.8964966417973992</v>
      </c>
      <c r="AP249">
        <f t="shared" si="250"/>
        <v>6.078921144388481</v>
      </c>
      <c r="AQ249">
        <f t="shared" si="250"/>
        <v>22.563727734566719</v>
      </c>
      <c r="AR249">
        <f t="shared" si="250"/>
        <v>57.16154096386289</v>
      </c>
      <c r="AS249">
        <f t="shared" si="250"/>
        <v>93.602378779929666</v>
      </c>
      <c r="AT249">
        <f t="shared" si="250"/>
        <v>97.438184017524549</v>
      </c>
      <c r="AU249">
        <f t="shared" si="250"/>
        <v>157.45889339923716</v>
      </c>
    </row>
    <row r="250" spans="1:47" hidden="1" x14ac:dyDescent="0.4">
      <c r="A250" s="9">
        <v>22</v>
      </c>
      <c r="B250" s="16">
        <f t="shared" si="220"/>
        <v>5.8756557251302066</v>
      </c>
      <c r="C250" s="16">
        <f t="shared" si="221"/>
        <v>6.5742147336389394</v>
      </c>
      <c r="D250" s="16">
        <f t="shared" si="222"/>
        <v>6.7776063279306777</v>
      </c>
      <c r="E250" s="16">
        <f t="shared" si="223"/>
        <v>25.157106046140097</v>
      </c>
      <c r="F250" s="16">
        <f t="shared" si="224"/>
        <v>63.731443877763724</v>
      </c>
      <c r="G250" s="16">
        <f t="shared" si="225"/>
        <v>99.884664650409917</v>
      </c>
      <c r="H250" s="16">
        <f t="shared" si="226"/>
        <v>102.97178220423399</v>
      </c>
      <c r="I250" s="16">
        <f t="shared" si="227"/>
        <v>145.89191769471074</v>
      </c>
      <c r="J250" s="16">
        <f t="shared" si="229"/>
        <v>456.86439125995832</v>
      </c>
      <c r="AM250">
        <v>28</v>
      </c>
      <c r="AN250">
        <f t="shared" ref="AN250:AU250" si="251">IF(AN249+AE125/B$74*B$68-AN249/B$74&lt;0,0,AN249+AE125/B$74*B$68-AN249/B$74)</f>
        <v>5.9898928313821775</v>
      </c>
      <c r="AO250">
        <f t="shared" si="251"/>
        <v>6.702033534158149</v>
      </c>
      <c r="AP250">
        <f t="shared" si="251"/>
        <v>6.9093795580922652</v>
      </c>
      <c r="AQ250">
        <f t="shared" si="251"/>
        <v>25.646221666732597</v>
      </c>
      <c r="AR250">
        <f t="shared" si="251"/>
        <v>64.97053889395346</v>
      </c>
      <c r="AS250">
        <f t="shared" si="251"/>
        <v>106.37125757422034</v>
      </c>
      <c r="AT250">
        <f t="shared" si="251"/>
        <v>110.77086569338134</v>
      </c>
      <c r="AU250">
        <f t="shared" si="251"/>
        <v>179.14463691458621</v>
      </c>
    </row>
    <row r="251" spans="1:47" hidden="1" x14ac:dyDescent="0.4">
      <c r="A251" s="9">
        <v>23</v>
      </c>
      <c r="B251" s="16">
        <f t="shared" si="220"/>
        <v>6.6858946713416394</v>
      </c>
      <c r="C251" s="16">
        <f t="shared" si="221"/>
        <v>7.4807833052400676</v>
      </c>
      <c r="D251" s="16">
        <f t="shared" si="222"/>
        <v>7.7122221165126055</v>
      </c>
      <c r="E251" s="16">
        <f t="shared" si="223"/>
        <v>28.626211120723426</v>
      </c>
      <c r="F251" s="16">
        <f t="shared" si="224"/>
        <v>72.519858370327967</v>
      </c>
      <c r="G251" s="16">
        <f t="shared" si="225"/>
        <v>113.25266318101488</v>
      </c>
      <c r="H251" s="16">
        <f t="shared" si="226"/>
        <v>117.47736697959559</v>
      </c>
      <c r="I251" s="16">
        <f t="shared" si="227"/>
        <v>167.12599235599222</v>
      </c>
      <c r="J251" s="16">
        <f t="shared" si="229"/>
        <v>520.88099210074847</v>
      </c>
      <c r="AM251">
        <v>29</v>
      </c>
      <c r="AN251">
        <f t="shared" ref="AN251:AU251" si="252">IF(AN250+AE126/B$74*B$68-AN250/B$74&lt;0,0,AN250+AE126/B$74*B$68-AN250/B$74)</f>
        <v>6.8080884475970009</v>
      </c>
      <c r="AO251">
        <f t="shared" si="252"/>
        <v>7.6175047473730917</v>
      </c>
      <c r="AP251">
        <f t="shared" si="252"/>
        <v>7.8531734162356202</v>
      </c>
      <c r="AQ251">
        <f t="shared" si="252"/>
        <v>29.149393882144714</v>
      </c>
      <c r="AR251">
        <f t="shared" si="252"/>
        <v>73.845256956961094</v>
      </c>
      <c r="AS251">
        <f t="shared" si="252"/>
        <v>120.88742903500764</v>
      </c>
      <c r="AT251">
        <f t="shared" si="252"/>
        <v>125.91875992929027</v>
      </c>
      <c r="AU251">
        <f t="shared" si="252"/>
        <v>203.76394246816241</v>
      </c>
    </row>
    <row r="252" spans="1:47" hidden="1" x14ac:dyDescent="0.4">
      <c r="A252" s="9">
        <v>24</v>
      </c>
      <c r="B252" s="16">
        <f t="shared" si="220"/>
        <v>7.6048234375836641</v>
      </c>
      <c r="C252" s="16">
        <f t="shared" si="221"/>
        <v>8.5089638721093266</v>
      </c>
      <c r="D252" s="16">
        <f t="shared" si="222"/>
        <v>8.7722123052436611</v>
      </c>
      <c r="E252" s="16">
        <f t="shared" si="223"/>
        <v>32.560680651047548</v>
      </c>
      <c r="F252" s="16">
        <f t="shared" si="224"/>
        <v>82.487198158963793</v>
      </c>
      <c r="G252" s="16">
        <f t="shared" si="225"/>
        <v>128.5051616624292</v>
      </c>
      <c r="H252" s="16">
        <f t="shared" si="226"/>
        <v>133.88468875435984</v>
      </c>
      <c r="I252" s="16">
        <f t="shared" si="227"/>
        <v>191.10128854987067</v>
      </c>
      <c r="J252" s="16">
        <f t="shared" si="229"/>
        <v>593.42501739160775</v>
      </c>
      <c r="AM252">
        <v>30</v>
      </c>
      <c r="AN252">
        <f t="shared" ref="AN252:AU252" si="253">IF(AN251+AE127/B$74*B$68-AN251/B$74&lt;0,0,AN251+AE127/B$74*B$68-AN251/B$74)</f>
        <v>7.7379739420808509</v>
      </c>
      <c r="AO252">
        <f t="shared" si="253"/>
        <v>8.6579446921925935</v>
      </c>
      <c r="AP252">
        <f t="shared" si="253"/>
        <v>8.9258022608272629</v>
      </c>
      <c r="AQ252">
        <f t="shared" si="253"/>
        <v>33.130775550822939</v>
      </c>
      <c r="AR252">
        <f t="shared" si="253"/>
        <v>83.931441031868047</v>
      </c>
      <c r="AS252">
        <f t="shared" si="253"/>
        <v>137.38868081216918</v>
      </c>
      <c r="AT252">
        <f t="shared" si="253"/>
        <v>143.13093656098943</v>
      </c>
      <c r="AU252">
        <f t="shared" si="253"/>
        <v>231.72140183752435</v>
      </c>
    </row>
    <row r="253" spans="1:47" hidden="1" x14ac:dyDescent="0.4">
      <c r="A253" s="9">
        <v>25</v>
      </c>
      <c r="B253" s="16">
        <f t="shared" si="220"/>
        <v>8.647751447109048</v>
      </c>
      <c r="C253" s="16">
        <f t="shared" si="221"/>
        <v>9.6758860008211069</v>
      </c>
      <c r="D253" s="16">
        <f t="shared" si="222"/>
        <v>9.9752364114218253</v>
      </c>
      <c r="E253" s="16">
        <f t="shared" si="223"/>
        <v>37.026063199229171</v>
      </c>
      <c r="F253" s="16">
        <f t="shared" si="224"/>
        <v>93.799519883896352</v>
      </c>
      <c r="G253" s="16">
        <f t="shared" si="225"/>
        <v>145.88783713196761</v>
      </c>
      <c r="H253" s="16">
        <f t="shared" si="226"/>
        <v>152.46575670322392</v>
      </c>
      <c r="I253" s="16">
        <f t="shared" si="227"/>
        <v>218.2057283931812</v>
      </c>
      <c r="J253" s="16">
        <f t="shared" si="229"/>
        <v>675.68377917085024</v>
      </c>
      <c r="AM253">
        <v>31</v>
      </c>
      <c r="AN253">
        <f t="shared" ref="AN253:AU253" si="254">IF(AN252+AE128/B$74*B$68-AN252/B$74&lt;0,0,AN252+AE128/B$74*B$68-AN252/B$74)</f>
        <v>8.7948161625222259</v>
      </c>
      <c r="AO253">
        <f t="shared" si="254"/>
        <v>9.8404352978012835</v>
      </c>
      <c r="AP253">
        <f t="shared" si="254"/>
        <v>10.144876497980432</v>
      </c>
      <c r="AQ253">
        <f t="shared" si="254"/>
        <v>37.655732944083525</v>
      </c>
      <c r="AR253">
        <f t="shared" si="254"/>
        <v>95.394685954751623</v>
      </c>
      <c r="AS253">
        <f t="shared" si="254"/>
        <v>156.14546834139549</v>
      </c>
      <c r="AT253">
        <f t="shared" si="254"/>
        <v>162.69024700118527</v>
      </c>
      <c r="AU253">
        <f t="shared" si="254"/>
        <v>263.47637949011198</v>
      </c>
    </row>
    <row r="254" spans="1:47" hidden="1" x14ac:dyDescent="0.4">
      <c r="A254" s="9">
        <v>26</v>
      </c>
      <c r="B254" s="16">
        <f t="shared" si="220"/>
        <v>9.8319775523407777</v>
      </c>
      <c r="C254" s="16">
        <f t="shared" si="221"/>
        <v>11.000905211132611</v>
      </c>
      <c r="D254" s="16">
        <f t="shared" si="222"/>
        <v>11.341248771572729</v>
      </c>
      <c r="E254" s="16">
        <f t="shared" si="223"/>
        <v>42.096425232951276</v>
      </c>
      <c r="F254" s="16">
        <f t="shared" si="224"/>
        <v>106.64445891620944</v>
      </c>
      <c r="G254" s="16">
        <f t="shared" si="225"/>
        <v>165.68190962297206</v>
      </c>
      <c r="H254" s="16">
        <f t="shared" si="226"/>
        <v>173.52836982881223</v>
      </c>
      <c r="I254" s="16">
        <f t="shared" si="227"/>
        <v>248.8804625361139</v>
      </c>
      <c r="J254" s="16">
        <f t="shared" si="229"/>
        <v>769.00575767210501</v>
      </c>
      <c r="AM254">
        <v>32</v>
      </c>
      <c r="AN254">
        <f t="shared" ref="AN254:AU254" si="255">IF(AN253+AE129/B$74*B$68-AN253/B$74&lt;0,0,AN253+AE129/B$74*B$68-AN253/B$74)</f>
        <v>9.9959631639846886</v>
      </c>
      <c r="AO254">
        <f t="shared" si="255"/>
        <v>11.184387136318126</v>
      </c>
      <c r="AP254">
        <f t="shared" si="255"/>
        <v>11.53040721978026</v>
      </c>
      <c r="AQ254">
        <f t="shared" si="255"/>
        <v>42.798543194785324</v>
      </c>
      <c r="AR254">
        <f t="shared" si="255"/>
        <v>108.42316078271692</v>
      </c>
      <c r="AS254">
        <f t="shared" si="255"/>
        <v>177.46533335733639</v>
      </c>
      <c r="AT254">
        <f t="shared" si="255"/>
        <v>184.91798068885345</v>
      </c>
      <c r="AU254">
        <f t="shared" si="255"/>
        <v>299.55053173730323</v>
      </c>
    </row>
    <row r="255" spans="1:47" hidden="1" x14ac:dyDescent="0.4">
      <c r="A255" s="9">
        <v>27</v>
      </c>
      <c r="B255" s="16">
        <f t="shared" si="220"/>
        <v>11.177080422400621</v>
      </c>
      <c r="C255" s="16">
        <f t="shared" si="221"/>
        <v>12.505927887799304</v>
      </c>
      <c r="D255" s="16">
        <f t="shared" si="222"/>
        <v>12.892833505314641</v>
      </c>
      <c r="E255" s="16">
        <f t="shared" si="223"/>
        <v>47.855594443688673</v>
      </c>
      <c r="F255" s="16">
        <f t="shared" si="224"/>
        <v>121.23437910271558</v>
      </c>
      <c r="G255" s="16">
        <f t="shared" si="225"/>
        <v>188.20876903058468</v>
      </c>
      <c r="H255" s="16">
        <f t="shared" si="226"/>
        <v>197.42097831190426</v>
      </c>
      <c r="I255" s="16">
        <f t="shared" si="227"/>
        <v>283.62666983393103</v>
      </c>
      <c r="J255" s="16">
        <f t="shared" si="229"/>
        <v>874.92223253833879</v>
      </c>
      <c r="AM255">
        <v>33</v>
      </c>
      <c r="AN255">
        <f t="shared" ref="AN255:AU255" si="256">IF(AN254+AE130/B$74*B$68-AN254/B$74&lt;0,0,AN254+AE130/B$74*B$68-AN254/B$74)</f>
        <v>11.361129434607873</v>
      </c>
      <c r="AO255">
        <f t="shared" si="256"/>
        <v>12.711858559092638</v>
      </c>
      <c r="AP255">
        <f t="shared" si="256"/>
        <v>13.105135213947785</v>
      </c>
      <c r="AQ255">
        <f t="shared" si="256"/>
        <v>48.643615514763695</v>
      </c>
      <c r="AR255">
        <f t="shared" si="256"/>
        <v>123.23070254999931</v>
      </c>
      <c r="AS255">
        <f t="shared" si="256"/>
        <v>201.69793462284315</v>
      </c>
      <c r="AT255">
        <f t="shared" si="256"/>
        <v>210.17915056539394</v>
      </c>
      <c r="AU255">
        <f t="shared" si="256"/>
        <v>340.53635499775356</v>
      </c>
    </row>
    <row r="256" spans="1:47" hidden="1" x14ac:dyDescent="0.4">
      <c r="A256" s="9">
        <v>28</v>
      </c>
      <c r="B256" s="16">
        <f t="shared" si="220"/>
        <v>12.705246415043764</v>
      </c>
      <c r="C256" s="16">
        <f t="shared" si="221"/>
        <v>14.215778133332178</v>
      </c>
      <c r="D256" s="16">
        <f t="shared" si="222"/>
        <v>14.655582717724819</v>
      </c>
      <c r="E256" s="16">
        <f t="shared" si="223"/>
        <v>54.398563557519211</v>
      </c>
      <c r="F256" s="16">
        <f t="shared" si="224"/>
        <v>137.80992909273567</v>
      </c>
      <c r="G256" s="16">
        <f t="shared" si="225"/>
        <v>213.83521603009979</v>
      </c>
      <c r="H256" s="16">
        <f t="shared" si="226"/>
        <v>224.53828462738818</v>
      </c>
      <c r="I256" s="16">
        <f t="shared" si="227"/>
        <v>323.01342007606263</v>
      </c>
      <c r="J256" s="16">
        <f t="shared" si="229"/>
        <v>995.17202064990624</v>
      </c>
      <c r="AM256">
        <v>34</v>
      </c>
      <c r="AN256">
        <f t="shared" ref="AN256:AU256" si="257">IF(AN255+AE131/B$74*B$68-AN255/B$74&lt;0,0,AN255+AE131/B$74*B$68-AN255/B$74)</f>
        <v>12.912719815166916</v>
      </c>
      <c r="AO256">
        <f t="shared" si="257"/>
        <v>14.44791812718751</v>
      </c>
      <c r="AP256">
        <f t="shared" si="257"/>
        <v>14.89490460711629</v>
      </c>
      <c r="AQ256">
        <f t="shared" si="257"/>
        <v>55.286878083220202</v>
      </c>
      <c r="AR256">
        <f t="shared" si="257"/>
        <v>140.06032972453656</v>
      </c>
      <c r="AS256">
        <f t="shared" si="257"/>
        <v>229.24077290494077</v>
      </c>
      <c r="AT256">
        <f t="shared" si="257"/>
        <v>238.88849425885473</v>
      </c>
      <c r="AU256">
        <f t="shared" si="257"/>
        <v>387.10690163756561</v>
      </c>
    </row>
    <row r="257" spans="1:47" hidden="1" x14ac:dyDescent="0.4">
      <c r="A257" s="9">
        <v>29</v>
      </c>
      <c r="B257" s="16">
        <f t="shared" si="220"/>
        <v>14.441639745228715</v>
      </c>
      <c r="C257" s="16">
        <f t="shared" si="221"/>
        <v>16.158611946053789</v>
      </c>
      <c r="D257" s="16">
        <f t="shared" si="222"/>
        <v>16.658523491144173</v>
      </c>
      <c r="E257" s="16">
        <f t="shared" si="223"/>
        <v>61.833075242477598</v>
      </c>
      <c r="F257" s="16">
        <f t="shared" si="224"/>
        <v>156.64405744356804</v>
      </c>
      <c r="G257" s="16">
        <f t="shared" si="225"/>
        <v>242.97942451235471</v>
      </c>
      <c r="H257" s="16">
        <f t="shared" si="226"/>
        <v>255.32765648707388</v>
      </c>
      <c r="I257" s="16">
        <f t="shared" si="227"/>
        <v>367.68672048437293</v>
      </c>
      <c r="J257" s="16">
        <f t="shared" si="229"/>
        <v>1131.7297093522739</v>
      </c>
      <c r="AM257">
        <v>35</v>
      </c>
      <c r="AN257">
        <f t="shared" ref="AN257:AU257" si="258">IF(AN256+AE132/B$74*B$68-AN256/B$74&lt;0,0,AN256+AE132/B$74*B$68-AN256/B$74)</f>
        <v>14.676197460529796</v>
      </c>
      <c r="AO257">
        <f t="shared" si="258"/>
        <v>16.421056319917582</v>
      </c>
      <c r="AP257">
        <f t="shared" si="258"/>
        <v>16.92908731071757</v>
      </c>
      <c r="AQ257">
        <f t="shared" si="258"/>
        <v>62.837353504141532</v>
      </c>
      <c r="AR257">
        <f t="shared" si="258"/>
        <v>159.18823337356196</v>
      </c>
      <c r="AS257">
        <f t="shared" si="258"/>
        <v>260.54570363398642</v>
      </c>
      <c r="AT257">
        <f t="shared" si="258"/>
        <v>271.51728952551866</v>
      </c>
      <c r="AU257">
        <f t="shared" si="258"/>
        <v>440.02682140687591</v>
      </c>
    </row>
    <row r="258" spans="1:47" hidden="1" x14ac:dyDescent="0.4">
      <c r="A258" s="9">
        <v>30</v>
      </c>
      <c r="B258" s="16">
        <f t="shared" si="220"/>
        <v>16.414820759093885</v>
      </c>
      <c r="C258" s="16">
        <f t="shared" si="221"/>
        <v>18.366385222831596</v>
      </c>
      <c r="D258" s="16">
        <f t="shared" si="222"/>
        <v>18.934600366875152</v>
      </c>
      <c r="E258" s="16">
        <f t="shared" si="223"/>
        <v>70.281412983187579</v>
      </c>
      <c r="F258" s="16">
        <f t="shared" si="224"/>
        <v>178.04654951061818</v>
      </c>
      <c r="G258" s="16">
        <f t="shared" si="225"/>
        <v>276.11773737576863</v>
      </c>
      <c r="H258" s="16">
        <f t="shared" si="226"/>
        <v>290.29644096222466</v>
      </c>
      <c r="I258" s="16">
        <f t="shared" si="227"/>
        <v>418.37988512235785</v>
      </c>
      <c r="J258" s="16">
        <f t="shared" si="229"/>
        <v>1286.8378323029576</v>
      </c>
      <c r="AM258">
        <v>36</v>
      </c>
      <c r="AN258">
        <f t="shared" ref="AN258:AU258" si="259">IF(AN257+AE133/B$74*B$68-AN257/B$74&lt;0,0,AN257+AE133/B$74*B$68-AN257/B$74)</f>
        <v>16.680501906841908</v>
      </c>
      <c r="AO258">
        <f t="shared" si="259"/>
        <v>18.663653306205632</v>
      </c>
      <c r="AP258">
        <f t="shared" si="259"/>
        <v>19.241065264143959</v>
      </c>
      <c r="AQ258">
        <f t="shared" si="259"/>
        <v>71.418948795534561</v>
      </c>
      <c r="AR258">
        <f t="shared" si="259"/>
        <v>180.9283118107243</v>
      </c>
      <c r="AS258">
        <f t="shared" si="259"/>
        <v>296.12634365184744</v>
      </c>
      <c r="AT258">
        <f t="shared" si="259"/>
        <v>308.60109592874716</v>
      </c>
      <c r="AU258">
        <f t="shared" si="259"/>
        <v>500.16490856583414</v>
      </c>
    </row>
    <row r="259" spans="1:47" hidden="1" x14ac:dyDescent="0.4">
      <c r="A259" s="9">
        <v>31</v>
      </c>
      <c r="B259" s="16">
        <f t="shared" si="220"/>
        <v>18.657219097878471</v>
      </c>
      <c r="C259" s="16">
        <f t="shared" si="221"/>
        <v>20.875383177642576</v>
      </c>
      <c r="D259" s="16">
        <f t="shared" si="222"/>
        <v>21.52122114278027</v>
      </c>
      <c r="E259" s="16">
        <f t="shared" si="223"/>
        <v>79.88242697133137</v>
      </c>
      <c r="F259" s="16">
        <f t="shared" si="224"/>
        <v>202.36915971199676</v>
      </c>
      <c r="G259" s="16">
        <f t="shared" si="225"/>
        <v>313.79241586754932</v>
      </c>
      <c r="H259" s="16">
        <f t="shared" si="226"/>
        <v>330.02028755682113</v>
      </c>
      <c r="I259" s="16">
        <f t="shared" si="227"/>
        <v>475.92538805012236</v>
      </c>
      <c r="J259" s="16">
        <f t="shared" si="229"/>
        <v>1463.0435015761223</v>
      </c>
      <c r="AM259">
        <v>37</v>
      </c>
      <c r="AN259">
        <f t="shared" ref="AN259:AU259" si="260">IF(AN258+AE134/B$74*B$68-AN258/B$74&lt;0,0,AN258+AE134/B$74*B$68-AN258/B$74)</f>
        <v>18.958524124726221</v>
      </c>
      <c r="AO259">
        <f t="shared" si="260"/>
        <v>21.212510477043363</v>
      </c>
      <c r="AP259">
        <f t="shared" si="260"/>
        <v>21.868778411642445</v>
      </c>
      <c r="AQ259">
        <f t="shared" si="260"/>
        <v>81.172489369001184</v>
      </c>
      <c r="AR259">
        <f t="shared" si="260"/>
        <v>205.63732335312122</v>
      </c>
      <c r="AS259">
        <f t="shared" si="260"/>
        <v>336.56649318385507</v>
      </c>
      <c r="AT259">
        <f t="shared" si="260"/>
        <v>350.74854996665169</v>
      </c>
      <c r="AU259">
        <f t="shared" si="260"/>
        <v>568.5083597596855</v>
      </c>
    </row>
    <row r="260" spans="1:47" hidden="1" x14ac:dyDescent="0.4">
      <c r="A260" s="9">
        <v>32</v>
      </c>
      <c r="B260" s="16">
        <f t="shared" ref="B260:B288" si="261">AW130+BF130+BO130+AN254</f>
        <v>21.205669543772096</v>
      </c>
      <c r="C260" s="16">
        <f t="shared" ref="C260:C288" si="262">AX130+BG130+BP130+AO254</f>
        <v>23.726819894345596</v>
      </c>
      <c r="D260" s="16">
        <f t="shared" ref="D260:D288" si="263">AY130+BH130+BQ130+AP254</f>
        <v>24.460874974884874</v>
      </c>
      <c r="E260" s="16">
        <f t="shared" ref="E260:E288" si="264">AZ130+BI130+BR130+AQ254</f>
        <v>90.793828373982166</v>
      </c>
      <c r="F260" s="16">
        <f t="shared" ref="F260:F288" si="265">BA130+BJ130+BS130+AR254</f>
        <v>230.0114236848629</v>
      </c>
      <c r="G260" s="16">
        <f t="shared" ref="G260:G288" si="266">BB130+BK130+BT130+AS254</f>
        <v>356.62047464137265</v>
      </c>
      <c r="H260" s="16">
        <f t="shared" ref="H260:H288" si="267">BC130+BL130+BU130+AT254</f>
        <v>375.15260766465281</v>
      </c>
      <c r="I260" s="16">
        <f t="shared" ref="I260:I288" si="268">BD130+BM130+BV130+AU254</f>
        <v>541.26838597751794</v>
      </c>
      <c r="J260" s="16">
        <f t="shared" si="229"/>
        <v>1663.2400847553911</v>
      </c>
      <c r="AM260">
        <v>38</v>
      </c>
      <c r="AN260">
        <f t="shared" ref="AN260:AU260" si="269">IF(AN259+AE135/B$74*B$68-AN259/B$74&lt;0,0,AN259+AE135/B$74*B$68-AN259/B$74)</f>
        <v>21.547646369246628</v>
      </c>
      <c r="AO260">
        <f t="shared" si="269"/>
        <v>24.109454478428194</v>
      </c>
      <c r="AP260">
        <f t="shared" si="269"/>
        <v>24.855347422688226</v>
      </c>
      <c r="AQ260">
        <f t="shared" si="269"/>
        <v>92.25803044201507</v>
      </c>
      <c r="AR260">
        <f t="shared" si="269"/>
        <v>233.72074190904169</v>
      </c>
      <c r="AS260">
        <f t="shared" si="269"/>
        <v>382.52971088922982</v>
      </c>
      <c r="AT260">
        <f t="shared" si="269"/>
        <v>398.65135815585103</v>
      </c>
      <c r="AU260">
        <f t="shared" si="269"/>
        <v>646.17897598194736</v>
      </c>
    </row>
    <row r="261" spans="1:47" hidden="1" x14ac:dyDescent="0.4">
      <c r="A261" s="9">
        <v>33</v>
      </c>
      <c r="B261" s="16">
        <f t="shared" si="261"/>
        <v>24.102019422758225</v>
      </c>
      <c r="C261" s="16">
        <f t="shared" si="262"/>
        <v>26.967517943886612</v>
      </c>
      <c r="D261" s="16">
        <f t="shared" si="263"/>
        <v>27.801833020428404</v>
      </c>
      <c r="E261" s="16">
        <f t="shared" si="264"/>
        <v>103.19478997912529</v>
      </c>
      <c r="F261" s="16">
        <f t="shared" si="265"/>
        <v>261.42724659863342</v>
      </c>
      <c r="G261" s="16">
        <f t="shared" si="266"/>
        <v>405.30375006614258</v>
      </c>
      <c r="H261" s="16">
        <f t="shared" si="267"/>
        <v>426.43531902484096</v>
      </c>
      <c r="I261" s="16">
        <f t="shared" si="268"/>
        <v>615.48212444544947</v>
      </c>
      <c r="J261" s="16">
        <f t="shared" si="229"/>
        <v>1890.7146005012648</v>
      </c>
      <c r="AM261">
        <v>39</v>
      </c>
      <c r="AN261">
        <f t="shared" ref="AN261:AU261" si="270">IF(AN260+AE136/B$74*B$68-AN260/B$74&lt;0,0,AN260+AE136/B$74*B$68-AN260/B$74)</f>
        <v>24.490355696979105</v>
      </c>
      <c r="AO261">
        <f t="shared" si="270"/>
        <v>27.402023669719064</v>
      </c>
      <c r="AP261">
        <f t="shared" si="270"/>
        <v>28.249781387836563</v>
      </c>
      <c r="AQ261">
        <f t="shared" si="270"/>
        <v>104.85748386201458</v>
      </c>
      <c r="AR261">
        <f t="shared" si="270"/>
        <v>265.63941161033671</v>
      </c>
      <c r="AS261">
        <f t="shared" si="270"/>
        <v>434.77019882415226</v>
      </c>
      <c r="AT261">
        <f t="shared" si="270"/>
        <v>453.095652231185</v>
      </c>
      <c r="AU261">
        <f t="shared" si="270"/>
        <v>734.45157402931841</v>
      </c>
    </row>
    <row r="262" spans="1:47" hidden="1" x14ac:dyDescent="0.4">
      <c r="A262" s="9">
        <v>34</v>
      </c>
      <c r="B262" s="16">
        <f t="shared" si="261"/>
        <v>27.3938176356179</v>
      </c>
      <c r="C262" s="16">
        <f t="shared" si="262"/>
        <v>30.650679334468055</v>
      </c>
      <c r="D262" s="16">
        <f t="shared" si="263"/>
        <v>31.598943239518754</v>
      </c>
      <c r="E262" s="16">
        <f t="shared" si="264"/>
        <v>117.28889633890017</v>
      </c>
      <c r="F262" s="16">
        <f t="shared" si="265"/>
        <v>297.13237686392654</v>
      </c>
      <c r="G262" s="16">
        <f t="shared" si="266"/>
        <v>460.64036798832649</v>
      </c>
      <c r="H262" s="16">
        <f t="shared" si="267"/>
        <v>484.711046868702</v>
      </c>
      <c r="I262" s="16">
        <f t="shared" si="268"/>
        <v>699.78547348501343</v>
      </c>
      <c r="J262" s="16">
        <f t="shared" si="229"/>
        <v>2149.2016017544734</v>
      </c>
      <c r="AM262">
        <v>40</v>
      </c>
      <c r="AN262">
        <f t="shared" ref="AN262:AU262" si="271">IF(AN261+AE137/B$74*B$68-AN261/B$74&lt;0,0,AN261+AE137/B$74*B$68-AN261/B$74)</f>
        <v>27.834941226504252</v>
      </c>
      <c r="AO262">
        <f t="shared" si="271"/>
        <v>31.144248281701849</v>
      </c>
      <c r="AP262">
        <f t="shared" si="271"/>
        <v>32.107782113144999</v>
      </c>
      <c r="AQ262">
        <f t="shared" si="271"/>
        <v>119.1776034848819</v>
      </c>
      <c r="AR262">
        <f t="shared" si="271"/>
        <v>301.91710978411618</v>
      </c>
      <c r="AS262">
        <f t="shared" si="271"/>
        <v>494.14517569911379</v>
      </c>
      <c r="AT262">
        <f t="shared" si="271"/>
        <v>514.97489295952232</v>
      </c>
      <c r="AU262">
        <f t="shared" si="271"/>
        <v>834.77490923594223</v>
      </c>
    </row>
    <row r="263" spans="1:47" hidden="1" x14ac:dyDescent="0.4">
      <c r="A263" s="9">
        <v>35</v>
      </c>
      <c r="B263" s="16">
        <f t="shared" si="261"/>
        <v>31.135096730452222</v>
      </c>
      <c r="C263" s="16">
        <f t="shared" si="262"/>
        <v>34.836760564979578</v>
      </c>
      <c r="D263" s="16">
        <f t="shared" si="263"/>
        <v>35.914532520771594</v>
      </c>
      <c r="E263" s="16">
        <f t="shared" si="264"/>
        <v>133.30749227780163</v>
      </c>
      <c r="F263" s="16">
        <f t="shared" si="265"/>
        <v>337.71288903445537</v>
      </c>
      <c r="G263" s="16">
        <f t="shared" si="266"/>
        <v>523.5377991595717</v>
      </c>
      <c r="H263" s="16">
        <f t="shared" si="267"/>
        <v>550.93697887178052</v>
      </c>
      <c r="I263" s="16">
        <f t="shared" si="268"/>
        <v>795.56287467366269</v>
      </c>
      <c r="J263" s="16">
        <f t="shared" si="229"/>
        <v>2442.9444238334754</v>
      </c>
      <c r="AM263">
        <v>41</v>
      </c>
      <c r="AN263">
        <f t="shared" ref="AN263:AU263" si="272">IF(AN262+AE138/B$74*B$68-AN262/B$74&lt;0,0,AN262+AE138/B$74*B$68-AN262/B$74)</f>
        <v>31.636286590616248</v>
      </c>
      <c r="AO263">
        <f t="shared" si="272"/>
        <v>35.397537083751494</v>
      </c>
      <c r="AP263">
        <f t="shared" si="272"/>
        <v>36.492658218847133</v>
      </c>
      <c r="AQ263">
        <f t="shared" si="272"/>
        <v>135.45337812463063</v>
      </c>
      <c r="AR263">
        <f t="shared" si="272"/>
        <v>343.14914243993218</v>
      </c>
      <c r="AS263">
        <f t="shared" si="272"/>
        <v>561.62894127997299</v>
      </c>
      <c r="AT263">
        <f t="shared" si="272"/>
        <v>585.30453446044328</v>
      </c>
      <c r="AU263">
        <f t="shared" si="272"/>
        <v>948.79545258177211</v>
      </c>
    </row>
    <row r="264" spans="1:47" hidden="1" x14ac:dyDescent="0.4">
      <c r="A264" s="9">
        <v>36</v>
      </c>
      <c r="B264" s="16">
        <f t="shared" si="261"/>
        <v>35.387260949236179</v>
      </c>
      <c r="C264" s="16">
        <f t="shared" si="262"/>
        <v>39.594466251754184</v>
      </c>
      <c r="D264" s="16">
        <f t="shared" si="263"/>
        <v>40.819431048670268</v>
      </c>
      <c r="E264" s="16">
        <f t="shared" si="264"/>
        <v>151.51348513746322</v>
      </c>
      <c r="F264" s="16">
        <f t="shared" si="265"/>
        <v>383.83481617688665</v>
      </c>
      <c r="G264" s="16">
        <f t="shared" si="266"/>
        <v>595.02771605511407</v>
      </c>
      <c r="H264" s="16">
        <f t="shared" si="267"/>
        <v>626.20059928566889</v>
      </c>
      <c r="I264" s="16">
        <f t="shared" si="268"/>
        <v>904.38702204800438</v>
      </c>
      <c r="J264" s="16">
        <f t="shared" si="229"/>
        <v>2776.764796952798</v>
      </c>
      <c r="AM264">
        <v>42</v>
      </c>
      <c r="AN264">
        <f t="shared" ref="AN264:AU264" si="273">IF(AN263+AE139/B$74*B$68-AN263/B$74&lt;0,0,AN263+AE139/B$74*B$68-AN263/B$74)</f>
        <v>35.956770588916086</v>
      </c>
      <c r="AO264">
        <f t="shared" si="273"/>
        <v>40.231685115364535</v>
      </c>
      <c r="AP264">
        <f t="shared" si="273"/>
        <v>41.47636404785932</v>
      </c>
      <c r="AQ264">
        <f t="shared" si="273"/>
        <v>153.95188777198948</v>
      </c>
      <c r="AR264">
        <f t="shared" si="273"/>
        <v>390.01211337349901</v>
      </c>
      <c r="AS264">
        <f t="shared" si="273"/>
        <v>638.32886257160874</v>
      </c>
      <c r="AT264">
        <f t="shared" si="273"/>
        <v>665.23868979699466</v>
      </c>
      <c r="AU264">
        <f t="shared" si="273"/>
        <v>1078.3844121836501</v>
      </c>
    </row>
    <row r="265" spans="1:47" hidden="1" x14ac:dyDescent="0.4">
      <c r="A265" s="9">
        <v>37</v>
      </c>
      <c r="B265" s="16">
        <f t="shared" si="261"/>
        <v>40.220094907539675</v>
      </c>
      <c r="C265" s="16">
        <f t="shared" si="262"/>
        <v>45.00187773061603</v>
      </c>
      <c r="D265" s="16">
        <f t="shared" si="263"/>
        <v>46.394135822052839</v>
      </c>
      <c r="E265" s="16">
        <f t="shared" si="264"/>
        <v>172.20566352232487</v>
      </c>
      <c r="F265" s="16">
        <f t="shared" si="265"/>
        <v>436.25509071183558</v>
      </c>
      <c r="G265" s="16">
        <f t="shared" si="266"/>
        <v>676.28289410236096</v>
      </c>
      <c r="H265" s="16">
        <f t="shared" si="267"/>
        <v>711.73755926785111</v>
      </c>
      <c r="I265" s="16">
        <f t="shared" si="268"/>
        <v>1028.0446450720219</v>
      </c>
      <c r="J265" s="16">
        <f t="shared" si="229"/>
        <v>3156.1419611366027</v>
      </c>
      <c r="AM265">
        <v>43</v>
      </c>
      <c r="AN265">
        <f t="shared" ref="AN265:AU265" si="274">IF(AN264+AE140/B$74*B$68-AN264/B$74&lt;0,0,AN264+AE140/B$74*B$68-AN264/B$74)</f>
        <v>40.867290823712075</v>
      </c>
      <c r="AO265">
        <f t="shared" si="274"/>
        <v>45.726019022532405</v>
      </c>
      <c r="AP265">
        <f t="shared" si="274"/>
        <v>47.140680436316103</v>
      </c>
      <c r="AQ265">
        <f t="shared" si="274"/>
        <v>174.97668637618983</v>
      </c>
      <c r="AR265">
        <f t="shared" si="274"/>
        <v>443.27502723280077</v>
      </c>
      <c r="AS265">
        <f t="shared" si="274"/>
        <v>725.50354399061814</v>
      </c>
      <c r="AT265">
        <f t="shared" si="274"/>
        <v>756.08907142131261</v>
      </c>
      <c r="AU265">
        <f t="shared" si="274"/>
        <v>1225.6684424729419</v>
      </c>
    </row>
    <row r="266" spans="1:47" hidden="1" x14ac:dyDescent="0.4">
      <c r="A266" s="9">
        <v>38</v>
      </c>
      <c r="B266" s="16">
        <f t="shared" si="261"/>
        <v>45.712909532317283</v>
      </c>
      <c r="C266" s="16">
        <f t="shared" si="262"/>
        <v>51.147735235662438</v>
      </c>
      <c r="D266" s="16">
        <f t="shared" si="263"/>
        <v>52.730132500656389</v>
      </c>
      <c r="E266" s="16">
        <f t="shared" si="264"/>
        <v>195.72360372707661</v>
      </c>
      <c r="F266" s="16">
        <f t="shared" si="265"/>
        <v>495.83397405122935</v>
      </c>
      <c r="G266" s="16">
        <f t="shared" si="266"/>
        <v>768.63643379280677</v>
      </c>
      <c r="H266" s="16">
        <f t="shared" si="267"/>
        <v>808.95197604469377</v>
      </c>
      <c r="I266" s="16">
        <f t="shared" si="268"/>
        <v>1168.5658135318486</v>
      </c>
      <c r="J266" s="16">
        <f t="shared" si="229"/>
        <v>3587.302578416291</v>
      </c>
      <c r="AM266">
        <v>44</v>
      </c>
      <c r="AN266">
        <f t="shared" ref="AN266:AU266" si="275">IF(AN265+AE141/B$74*B$68-AN265/B$74&lt;0,0,AN265+AE141/B$74*B$68-AN265/B$74)</f>
        <v>46.448427119307937</v>
      </c>
      <c r="AO266">
        <f t="shared" si="275"/>
        <v>51.970698796403987</v>
      </c>
      <c r="AP266">
        <f t="shared" si="275"/>
        <v>53.578556725134199</v>
      </c>
      <c r="AQ266">
        <f t="shared" si="275"/>
        <v>198.87278312089066</v>
      </c>
      <c r="AR266">
        <f t="shared" si="275"/>
        <v>503.81190877193069</v>
      </c>
      <c r="AS266">
        <f t="shared" si="275"/>
        <v>824.58347959788887</v>
      </c>
      <c r="AT266">
        <f t="shared" si="275"/>
        <v>859.34651737222032</v>
      </c>
      <c r="AU266">
        <f t="shared" si="275"/>
        <v>1393.0645449187084</v>
      </c>
    </row>
    <row r="267" spans="1:47" hidden="1" x14ac:dyDescent="0.4">
      <c r="A267" s="9">
        <v>39</v>
      </c>
      <c r="B267" s="16">
        <f t="shared" si="261"/>
        <v>51.955844121699045</v>
      </c>
      <c r="C267" s="16">
        <f t="shared" si="262"/>
        <v>58.132894761452754</v>
      </c>
      <c r="D267" s="16">
        <f t="shared" si="263"/>
        <v>59.931397339384404</v>
      </c>
      <c r="E267" s="16">
        <f t="shared" si="264"/>
        <v>222.45324461336469</v>
      </c>
      <c r="F267" s="16">
        <f t="shared" si="265"/>
        <v>563.54917964335345</v>
      </c>
      <c r="G267" s="16">
        <f t="shared" si="266"/>
        <v>873.60361824386371</v>
      </c>
      <c r="H267" s="16">
        <f t="shared" si="267"/>
        <v>919.43949377763147</v>
      </c>
      <c r="I267" s="16">
        <f t="shared" si="268"/>
        <v>1328.2572426788097</v>
      </c>
      <c r="J267" s="16">
        <f t="shared" si="229"/>
        <v>4077.322915179559</v>
      </c>
      <c r="AM267">
        <v>45</v>
      </c>
      <c r="AN267">
        <f t="shared" ref="AN267:AU267" si="276">IF(AN266+AE142/B$74*B$68-AN266/B$74&lt;0,0,AN266+AE142/B$74*B$68-AN266/B$74)</f>
        <v>52.791763817843709</v>
      </c>
      <c r="AO267">
        <f t="shared" si="276"/>
        <v>59.068197277396472</v>
      </c>
      <c r="AP267">
        <f t="shared" si="276"/>
        <v>60.895636036692778</v>
      </c>
      <c r="AQ267">
        <f t="shared" si="276"/>
        <v>226.03230394320713</v>
      </c>
      <c r="AR267">
        <f t="shared" si="276"/>
        <v>572.61614539039488</v>
      </c>
      <c r="AS267">
        <f t="shared" si="276"/>
        <v>937.19452621240623</v>
      </c>
      <c r="AT267">
        <f t="shared" si="276"/>
        <v>976.7054565376892</v>
      </c>
      <c r="AU267">
        <f t="shared" si="276"/>
        <v>1583.319732967328</v>
      </c>
    </row>
    <row r="268" spans="1:47" hidden="1" x14ac:dyDescent="0.4">
      <c r="A268" s="9">
        <v>40</v>
      </c>
      <c r="B268" s="16">
        <f t="shared" si="261"/>
        <v>59.051345940678694</v>
      </c>
      <c r="C268" s="16">
        <f t="shared" si="262"/>
        <v>66.071983568407006</v>
      </c>
      <c r="D268" s="16">
        <f t="shared" si="263"/>
        <v>68.116103911363552</v>
      </c>
      <c r="E268" s="16">
        <f t="shared" si="264"/>
        <v>252.83322262112915</v>
      </c>
      <c r="F268" s="16">
        <f t="shared" si="265"/>
        <v>640.51192169557817</v>
      </c>
      <c r="G268" s="16">
        <f t="shared" si="266"/>
        <v>992.90676408917079</v>
      </c>
      <c r="H268" s="16">
        <f t="shared" si="267"/>
        <v>1045.0134845647344</v>
      </c>
      <c r="I268" s="16">
        <f t="shared" si="268"/>
        <v>1509.7401431357098</v>
      </c>
      <c r="J268" s="16">
        <f t="shared" si="229"/>
        <v>4634.2449695267715</v>
      </c>
      <c r="AM268">
        <v>46</v>
      </c>
      <c r="AN268">
        <f t="shared" ref="AN268:AU268" si="277">IF(AN267+AE143/B$74*B$68-AN267/B$74&lt;0,0,AN267+AE143/B$74*B$68-AN267/B$74)</f>
        <v>60.001392651435602</v>
      </c>
      <c r="AO268">
        <f t="shared" si="277"/>
        <v>67.134981704392075</v>
      </c>
      <c r="AP268">
        <f t="shared" si="277"/>
        <v>69.211988847425403</v>
      </c>
      <c r="AQ268">
        <f t="shared" si="277"/>
        <v>256.90092620510137</v>
      </c>
      <c r="AR268">
        <f t="shared" si="277"/>
        <v>650.81678832840259</v>
      </c>
      <c r="AS268">
        <f t="shared" si="277"/>
        <v>1065.1845825338485</v>
      </c>
      <c r="AT268">
        <f t="shared" si="277"/>
        <v>1110.0917145105093</v>
      </c>
      <c r="AU268">
        <f t="shared" si="277"/>
        <v>1799.5561120700349</v>
      </c>
    </row>
    <row r="269" spans="1:47" hidden="1" x14ac:dyDescent="0.4">
      <c r="A269" s="9">
        <v>41</v>
      </c>
      <c r="B269" s="16">
        <f t="shared" si="261"/>
        <v>67.115851669695687</v>
      </c>
      <c r="C269" s="16">
        <f t="shared" si="262"/>
        <v>75.09528153946782</v>
      </c>
      <c r="D269" s="16">
        <f t="shared" si="263"/>
        <v>77.418562669599879</v>
      </c>
      <c r="E269" s="16">
        <f t="shared" si="264"/>
        <v>287.36207102980427</v>
      </c>
      <c r="F269" s="16">
        <f t="shared" si="265"/>
        <v>727.98515333379851</v>
      </c>
      <c r="G269" s="16">
        <f t="shared" si="266"/>
        <v>1128.503472787389</v>
      </c>
      <c r="H269" s="16">
        <f t="shared" si="267"/>
        <v>1187.7348196853204</v>
      </c>
      <c r="I269" s="16">
        <f t="shared" si="268"/>
        <v>1715.9932351130644</v>
      </c>
      <c r="J269" s="16">
        <f t="shared" si="229"/>
        <v>5267.2084478281404</v>
      </c>
      <c r="AM269">
        <v>47</v>
      </c>
      <c r="AN269">
        <f t="shared" ref="AN269:AU269" si="278">IF(AN268+AE144/B$74*B$68-AN268/B$74&lt;0,0,AN268+AE144/B$74*B$68-AN268/B$74)</f>
        <v>68.195620853164883</v>
      </c>
      <c r="AO269">
        <f t="shared" si="278"/>
        <v>76.303424903710834</v>
      </c>
      <c r="AP269">
        <f t="shared" si="278"/>
        <v>78.664083304732571</v>
      </c>
      <c r="AQ269">
        <f t="shared" si="278"/>
        <v>291.98519211188358</v>
      </c>
      <c r="AR269">
        <f t="shared" si="278"/>
        <v>739.69708002529671</v>
      </c>
      <c r="AS269">
        <f t="shared" si="278"/>
        <v>1210.6539120239941</v>
      </c>
      <c r="AT269">
        <f t="shared" si="278"/>
        <v>1261.6941163718134</v>
      </c>
      <c r="AU269">
        <f t="shared" si="278"/>
        <v>2045.3221145442785</v>
      </c>
    </row>
    <row r="270" spans="1:47" hidden="1" x14ac:dyDescent="0.4">
      <c r="A270" s="9">
        <v>42</v>
      </c>
      <c r="B270" s="16">
        <f t="shared" si="261"/>
        <v>76.281698327012947</v>
      </c>
      <c r="C270" s="16">
        <f t="shared" si="262"/>
        <v>85.350859292787419</v>
      </c>
      <c r="D270" s="16">
        <f t="shared" si="263"/>
        <v>87.991425208120887</v>
      </c>
      <c r="E270" s="16">
        <f t="shared" si="264"/>
        <v>326.60640173055833</v>
      </c>
      <c r="F270" s="16">
        <f t="shared" si="265"/>
        <v>827.40429379408442</v>
      </c>
      <c r="G270" s="16">
        <f t="shared" si="266"/>
        <v>1282.6187453394161</v>
      </c>
      <c r="H270" s="16">
        <f t="shared" si="267"/>
        <v>1349.9456998614742</v>
      </c>
      <c r="I270" s="16">
        <f t="shared" si="268"/>
        <v>1950.4016315950489</v>
      </c>
      <c r="J270" s="16">
        <f t="shared" si="229"/>
        <v>5986.6007551485036</v>
      </c>
      <c r="AM270">
        <v>48</v>
      </c>
      <c r="AN270">
        <f t="shared" ref="AN270:AU270" si="279">IF(AN269+AE145/B$74*B$68-AN269/B$74&lt;0,0,AN269+AE145/B$74*B$68-AN269/B$74)</f>
        <v>77.508912537075815</v>
      </c>
      <c r="AO270">
        <f t="shared" si="279"/>
        <v>86.723977480536206</v>
      </c>
      <c r="AP270">
        <f t="shared" si="279"/>
        <v>89.407024621182842</v>
      </c>
      <c r="AQ270">
        <f t="shared" si="279"/>
        <v>331.86082089127228</v>
      </c>
      <c r="AR270">
        <f t="shared" si="279"/>
        <v>840.71551167570783</v>
      </c>
      <c r="AS270">
        <f t="shared" si="279"/>
        <v>1375.9896070998993</v>
      </c>
      <c r="AT270">
        <f t="shared" si="279"/>
        <v>1434.0004050334817</v>
      </c>
      <c r="AU270">
        <f t="shared" si="279"/>
        <v>2324.6507300232347</v>
      </c>
    </row>
    <row r="271" spans="1:47" hidden="1" x14ac:dyDescent="0.4">
      <c r="A271" s="9">
        <v>43</v>
      </c>
      <c r="B271" s="16">
        <f t="shared" si="261"/>
        <v>86.699295044582016</v>
      </c>
      <c r="C271" s="16">
        <f t="shared" si="262"/>
        <v>97.007008160875415</v>
      </c>
      <c r="D271" s="16">
        <f t="shared" si="263"/>
        <v>100.00818941927815</v>
      </c>
      <c r="E271" s="16">
        <f t="shared" si="264"/>
        <v>371.21020386431906</v>
      </c>
      <c r="F271" s="16">
        <f t="shared" si="265"/>
        <v>940.40078501246944</v>
      </c>
      <c r="G271" s="16">
        <f t="shared" si="266"/>
        <v>1457.7814868988007</v>
      </c>
      <c r="H271" s="16">
        <f t="shared" si="267"/>
        <v>1534.3080999518402</v>
      </c>
      <c r="I271" s="16">
        <f t="shared" si="268"/>
        <v>2216.8123917579883</v>
      </c>
      <c r="J271" s="16">
        <f t="shared" si="229"/>
        <v>6804.2274601101544</v>
      </c>
      <c r="AM271">
        <v>49</v>
      </c>
      <c r="AN271">
        <f t="shared" ref="AN271:AU271" si="280">IF(AN270+AE146/B$74*B$68-AN270/B$74&lt;0,0,AN270+AE146/B$74*B$68-AN270/B$74)</f>
        <v>88.094095204992485</v>
      </c>
      <c r="AO271">
        <f t="shared" si="280"/>
        <v>98.567636658190821</v>
      </c>
      <c r="AP271">
        <f t="shared" si="280"/>
        <v>101.61710029418944</v>
      </c>
      <c r="AQ271">
        <f t="shared" si="280"/>
        <v>377.18215613486211</v>
      </c>
      <c r="AR271">
        <f t="shared" si="280"/>
        <v>955.52975653537555</v>
      </c>
      <c r="AS271">
        <f t="shared" si="280"/>
        <v>1563.9047601570899</v>
      </c>
      <c r="AT271">
        <f t="shared" si="280"/>
        <v>1629.838064578996</v>
      </c>
      <c r="AU271">
        <f t="shared" si="280"/>
        <v>2642.1256870489406</v>
      </c>
    </row>
    <row r="272" spans="1:47" hidden="1" x14ac:dyDescent="0.4">
      <c r="A272" s="9">
        <v>44</v>
      </c>
      <c r="B272" s="16">
        <f t="shared" si="261"/>
        <v>98.539591352226921</v>
      </c>
      <c r="C272" s="16">
        <f t="shared" si="262"/>
        <v>110.2550019300551</v>
      </c>
      <c r="D272" s="16">
        <f t="shared" si="263"/>
        <v>113.66604667528509</v>
      </c>
      <c r="E272" s="16">
        <f t="shared" si="264"/>
        <v>421.90541198469327</v>
      </c>
      <c r="F272" s="16">
        <f t="shared" si="265"/>
        <v>1068.8288643499536</v>
      </c>
      <c r="G272" s="16">
        <f t="shared" si="266"/>
        <v>1656.8659998860417</v>
      </c>
      <c r="H272" s="16">
        <f t="shared" si="267"/>
        <v>1743.8474592194689</v>
      </c>
      <c r="I272" s="16">
        <f t="shared" si="268"/>
        <v>2519.5976555741172</v>
      </c>
      <c r="J272" s="16">
        <f t="shared" si="229"/>
        <v>7733.5060309718419</v>
      </c>
      <c r="AM272">
        <v>50</v>
      </c>
      <c r="AN272">
        <f t="shared" ref="AN272:AU272" si="281">IF(AN271+AE147/B$74*B$68-AN271/B$74&lt;0,0,AN271+AE147/B$74*B$68-AN271/B$74)</f>
        <v>100.12486758844477</v>
      </c>
      <c r="AO272">
        <f t="shared" si="281"/>
        <v>112.02875227837052</v>
      </c>
      <c r="AP272">
        <f t="shared" si="281"/>
        <v>115.49467291765572</v>
      </c>
      <c r="AQ272">
        <f t="shared" si="281"/>
        <v>428.69290333078908</v>
      </c>
      <c r="AR272">
        <f t="shared" si="281"/>
        <v>1086.0238717169025</v>
      </c>
      <c r="AS272">
        <f t="shared" si="281"/>
        <v>1777.4829841844262</v>
      </c>
      <c r="AT272">
        <f t="shared" si="281"/>
        <v>1852.4207185247362</v>
      </c>
      <c r="AU272">
        <f t="shared" si="281"/>
        <v>3002.956671843298</v>
      </c>
    </row>
    <row r="273" spans="1:47" hidden="1" x14ac:dyDescent="0.4">
      <c r="A273" s="9">
        <v>45</v>
      </c>
      <c r="B273" s="16">
        <f t="shared" si="261"/>
        <v>111.99688248638779</v>
      </c>
      <c r="C273" s="16">
        <f t="shared" si="262"/>
        <v>125.31223567346143</v>
      </c>
      <c r="D273" s="16">
        <f t="shared" si="263"/>
        <v>129.18911776973266</v>
      </c>
      <c r="E273" s="16">
        <f t="shared" si="264"/>
        <v>479.5239172194199</v>
      </c>
      <c r="F273" s="16">
        <f t="shared" si="265"/>
        <v>1214.7959929200156</v>
      </c>
      <c r="G273" s="16">
        <f t="shared" si="266"/>
        <v>1883.1391461553462</v>
      </c>
      <c r="H273" s="16">
        <f t="shared" si="267"/>
        <v>1982.0023343807661</v>
      </c>
      <c r="I273" s="16">
        <f t="shared" si="268"/>
        <v>2863.7263951405421</v>
      </c>
      <c r="J273" s="16">
        <f t="shared" si="229"/>
        <v>8789.6860217456724</v>
      </c>
      <c r="AM273">
        <v>51</v>
      </c>
      <c r="AN273">
        <f t="shared" ref="AN273:AU273" si="282">IF(AN272+AE148/B$74*B$68-AN272/B$74&lt;0,0,AN272+AE148/B$74*B$68-AN272/B$74)</f>
        <v>113.79864997867881</v>
      </c>
      <c r="AO273">
        <f t="shared" si="282"/>
        <v>127.32821600800506</v>
      </c>
      <c r="AP273">
        <f t="shared" si="282"/>
        <v>131.26746805580916</v>
      </c>
      <c r="AQ273">
        <f t="shared" si="282"/>
        <v>487.23833378746161</v>
      </c>
      <c r="AR273">
        <f t="shared" si="282"/>
        <v>1234.3392148492032</v>
      </c>
      <c r="AS273">
        <f t="shared" si="282"/>
        <v>2020.2290135217595</v>
      </c>
      <c r="AT273">
        <f t="shared" si="282"/>
        <v>2105.4008644005353</v>
      </c>
      <c r="AU273">
        <f t="shared" si="282"/>
        <v>3413.0648185893988</v>
      </c>
    </row>
    <row r="274" spans="1:47" hidden="1" x14ac:dyDescent="0.4">
      <c r="A274" s="9">
        <v>46</v>
      </c>
      <c r="B274" s="16">
        <f t="shared" si="261"/>
        <v>127.29199776689691</v>
      </c>
      <c r="C274" s="16">
        <f t="shared" si="262"/>
        <v>142.42579319517966</v>
      </c>
      <c r="D274" s="16">
        <f t="shared" si="263"/>
        <v>146.8321307305219</v>
      </c>
      <c r="E274" s="16">
        <f t="shared" si="264"/>
        <v>545.0112185692924</v>
      </c>
      <c r="F274" s="16">
        <f t="shared" si="265"/>
        <v>1380.6974389381264</v>
      </c>
      <c r="G274" s="16">
        <f t="shared" si="266"/>
        <v>2140.3139518562475</v>
      </c>
      <c r="H274" s="16">
        <f t="shared" si="267"/>
        <v>2252.6808304669785</v>
      </c>
      <c r="I274" s="16">
        <f t="shared" si="268"/>
        <v>3254.8459598116897</v>
      </c>
      <c r="J274" s="16">
        <f t="shared" si="229"/>
        <v>9990.099321334932</v>
      </c>
      <c r="AM274">
        <v>52</v>
      </c>
      <c r="AN274">
        <f t="shared" ref="AN274:AU274" si="283">IF(AN273+AE149/B$74*B$68-AN273/B$74&lt;0,0,AN273+AE149/B$74*B$68-AN273/B$74)</f>
        <v>129.33982381774649</v>
      </c>
      <c r="AO274">
        <f t="shared" si="283"/>
        <v>144.71708608660015</v>
      </c>
      <c r="AP274">
        <f t="shared" si="283"/>
        <v>149.19431113217092</v>
      </c>
      <c r="AQ274">
        <f t="shared" si="283"/>
        <v>553.77915521080308</v>
      </c>
      <c r="AR274">
        <f t="shared" si="283"/>
        <v>1402.9095829330415</v>
      </c>
      <c r="AS274">
        <f t="shared" si="283"/>
        <v>2296.1262150878874</v>
      </c>
      <c r="AT274">
        <f t="shared" si="283"/>
        <v>2392.9298100203996</v>
      </c>
      <c r="AU274">
        <f t="shared" si="283"/>
        <v>3879.1798741074199</v>
      </c>
    </row>
    <row r="275" spans="1:47" hidden="1" x14ac:dyDescent="0.4">
      <c r="A275" s="9">
        <v>47</v>
      </c>
      <c r="B275" s="16">
        <f t="shared" si="261"/>
        <v>144.67592436881512</v>
      </c>
      <c r="C275" s="16">
        <f t="shared" si="262"/>
        <v>161.87650163373374</v>
      </c>
      <c r="D275" s="16">
        <f t="shared" si="263"/>
        <v>166.8846008637737</v>
      </c>
      <c r="E275" s="16">
        <f t="shared" si="264"/>
        <v>619.44193838705064</v>
      </c>
      <c r="F275" s="16">
        <f t="shared" si="265"/>
        <v>1569.2555836685619</v>
      </c>
      <c r="G275" s="16">
        <f t="shared" si="266"/>
        <v>2432.6105344103362</v>
      </c>
      <c r="H275" s="16">
        <f t="shared" si="267"/>
        <v>2560.324735723676</v>
      </c>
      <c r="I275" s="16">
        <f t="shared" si="268"/>
        <v>3699.3747530336432</v>
      </c>
      <c r="J275" s="16">
        <f t="shared" si="229"/>
        <v>11354.444572089589</v>
      </c>
      <c r="AM275">
        <v>53</v>
      </c>
      <c r="AN275">
        <f t="shared" ref="AN275:AU275" si="284">IF(AN274+AE150/B$74*B$68-AN274/B$74&lt;0,0,AN274+AE150/B$74*B$68-AN274/B$74)</f>
        <v>147.00341371123616</v>
      </c>
      <c r="AO275">
        <f t="shared" si="284"/>
        <v>164.48070709490256</v>
      </c>
      <c r="AP275">
        <f t="shared" si="284"/>
        <v>169.56937465470824</v>
      </c>
      <c r="AQ275">
        <f t="shared" si="284"/>
        <v>629.40727654634986</v>
      </c>
      <c r="AR275">
        <f t="shared" si="284"/>
        <v>1594.5011500090422</v>
      </c>
      <c r="AS275">
        <f t="shared" si="284"/>
        <v>2609.701953807215</v>
      </c>
      <c r="AT275">
        <f t="shared" si="284"/>
        <v>2719.725794987673</v>
      </c>
      <c r="AU275">
        <f t="shared" si="284"/>
        <v>4408.9506313810016</v>
      </c>
    </row>
    <row r="276" spans="1:47" hidden="1" x14ac:dyDescent="0.4">
      <c r="A276" s="9">
        <v>48</v>
      </c>
      <c r="B276" s="16">
        <f t="shared" si="261"/>
        <v>164.4339259591795</v>
      </c>
      <c r="C276" s="16">
        <f t="shared" si="262"/>
        <v>183.9835397651683</v>
      </c>
      <c r="D276" s="16">
        <f t="shared" si="263"/>
        <v>189.67558162756757</v>
      </c>
      <c r="E276" s="16">
        <f t="shared" si="264"/>
        <v>704.03745666132568</v>
      </c>
      <c r="F276" s="16">
        <f t="shared" si="265"/>
        <v>1783.5645950198304</v>
      </c>
      <c r="G276" s="16">
        <f t="shared" si="266"/>
        <v>2764.8253512221158</v>
      </c>
      <c r="H276" s="16">
        <f t="shared" si="267"/>
        <v>2909.9824131654846</v>
      </c>
      <c r="I276" s="16">
        <f t="shared" si="268"/>
        <v>4204.6075615264981</v>
      </c>
      <c r="J276" s="16">
        <f t="shared" si="229"/>
        <v>12905.11042494717</v>
      </c>
      <c r="AM276">
        <v>54</v>
      </c>
      <c r="AN276">
        <f t="shared" ref="AN276:AU276" si="285">IF(AN275+AE151/B$74*B$68-AN275/B$74&lt;0,0,AN275+AE151/B$74*B$68-AN275/B$74)</f>
        <v>167.07927228313395</v>
      </c>
      <c r="AO276">
        <f t="shared" si="285"/>
        <v>186.94339234879348</v>
      </c>
      <c r="AP276">
        <f t="shared" si="285"/>
        <v>192.72700547258947</v>
      </c>
      <c r="AQ276">
        <f t="shared" si="285"/>
        <v>715.36372578152884</v>
      </c>
      <c r="AR276">
        <f t="shared" si="285"/>
        <v>1812.2578590007811</v>
      </c>
      <c r="AS276">
        <f t="shared" si="285"/>
        <v>2966.1018848499502</v>
      </c>
      <c r="AT276">
        <f t="shared" si="285"/>
        <v>3091.1514152925538</v>
      </c>
      <c r="AU276">
        <f t="shared" si="285"/>
        <v>5011.0704441255139</v>
      </c>
    </row>
    <row r="277" spans="1:47" hidden="1" x14ac:dyDescent="0.4">
      <c r="A277" s="9">
        <v>49</v>
      </c>
      <c r="B277" s="16">
        <f t="shared" si="261"/>
        <v>186.89022378767595</v>
      </c>
      <c r="C277" s="16">
        <f t="shared" si="262"/>
        <v>209.10967563042334</v>
      </c>
      <c r="D277" s="16">
        <f t="shared" si="263"/>
        <v>215.57906429986804</v>
      </c>
      <c r="E277" s="16">
        <f t="shared" si="264"/>
        <v>800.18595349359566</v>
      </c>
      <c r="F277" s="16">
        <f t="shared" si="265"/>
        <v>2027.1412019061111</v>
      </c>
      <c r="G277" s="16">
        <f t="shared" si="266"/>
        <v>3142.4099063363119</v>
      </c>
      <c r="H277" s="16">
        <f t="shared" si="267"/>
        <v>3307.3916450690813</v>
      </c>
      <c r="I277" s="16">
        <f t="shared" si="268"/>
        <v>4778.8352651406485</v>
      </c>
      <c r="J277" s="16">
        <f t="shared" si="229"/>
        <v>14667.542935663718</v>
      </c>
      <c r="AM277">
        <v>55</v>
      </c>
      <c r="AN277">
        <f t="shared" ref="AN277:AU277" si="286">IF(AN276+AE152/B$74*B$68-AN276/B$74&lt;0,0,AN276+AE152/B$74*B$68-AN276/B$74)</f>
        <v>189.89683654471989</v>
      </c>
      <c r="AO277">
        <f t="shared" si="286"/>
        <v>212.47374575474419</v>
      </c>
      <c r="AP277">
        <f t="shared" si="286"/>
        <v>219.04721127802114</v>
      </c>
      <c r="AQ277">
        <f t="shared" si="286"/>
        <v>813.05901473255278</v>
      </c>
      <c r="AR277">
        <f t="shared" si="286"/>
        <v>2059.7530125961371</v>
      </c>
      <c r="AS277">
        <f t="shared" si="286"/>
        <v>3371.1743917877984</v>
      </c>
      <c r="AT277">
        <f t="shared" si="286"/>
        <v>3513.3016215177413</v>
      </c>
      <c r="AU277">
        <f t="shared" si="286"/>
        <v>5695.4198820620886</v>
      </c>
    </row>
    <row r="278" spans="1:47" hidden="1" x14ac:dyDescent="0.4">
      <c r="A278" s="9">
        <v>50</v>
      </c>
      <c r="B278" s="16">
        <f t="shared" si="261"/>
        <v>212.41331704887793</v>
      </c>
      <c r="C278" s="16">
        <f t="shared" si="262"/>
        <v>237.66721943752182</v>
      </c>
      <c r="D278" s="16">
        <f t="shared" si="263"/>
        <v>245.02011505027667</v>
      </c>
      <c r="E278" s="16">
        <f t="shared" si="264"/>
        <v>909.4651886692327</v>
      </c>
      <c r="F278" s="16">
        <f t="shared" si="265"/>
        <v>2303.9824025922144</v>
      </c>
      <c r="G278" s="16">
        <f t="shared" si="266"/>
        <v>3571.5602064847035</v>
      </c>
      <c r="H278" s="16">
        <f t="shared" si="267"/>
        <v>3759.0737899858104</v>
      </c>
      <c r="I278" s="16">
        <f t="shared" si="268"/>
        <v>5431.480891737453</v>
      </c>
      <c r="J278" s="16">
        <f t="shared" si="229"/>
        <v>16670.663131006091</v>
      </c>
      <c r="AM278">
        <v>56</v>
      </c>
      <c r="AN278">
        <f t="shared" ref="AN278:AU278" si="287">IF(AN277+AE153/B$74*B$68-AN277/B$74&lt;0,0,AN277+AE153/B$74*B$68-AN277/B$74)</f>
        <v>215.83053382770623</v>
      </c>
      <c r="AO278">
        <f t="shared" si="287"/>
        <v>241.49071045646059</v>
      </c>
      <c r="AP278">
        <f t="shared" si="287"/>
        <v>248.96189638457781</v>
      </c>
      <c r="AQ278">
        <f t="shared" si="287"/>
        <v>924.09628499435416</v>
      </c>
      <c r="AR278">
        <f t="shared" si="287"/>
        <v>2341.0479097536681</v>
      </c>
      <c r="AS278">
        <f t="shared" si="287"/>
        <v>3831.5665562588069</v>
      </c>
      <c r="AT278">
        <f t="shared" si="287"/>
        <v>3993.1037346749245</v>
      </c>
      <c r="AU278">
        <f t="shared" si="287"/>
        <v>6473.228867831941</v>
      </c>
    </row>
    <row r="279" spans="1:47" hidden="1" x14ac:dyDescent="0.4">
      <c r="A279" s="9">
        <v>51</v>
      </c>
      <c r="B279" s="16">
        <f t="shared" si="261"/>
        <v>241.42202982313435</v>
      </c>
      <c r="C279" s="16">
        <f t="shared" si="262"/>
        <v>270.12478942562564</v>
      </c>
      <c r="D279" s="16">
        <f t="shared" si="263"/>
        <v>278.48185012488688</v>
      </c>
      <c r="E279" s="16">
        <f t="shared" si="264"/>
        <v>1033.6683921351428</v>
      </c>
      <c r="F279" s="16">
        <f t="shared" si="265"/>
        <v>2618.6310540153236</v>
      </c>
      <c r="G279" s="16">
        <f t="shared" si="266"/>
        <v>4059.3184343821817</v>
      </c>
      <c r="H279" s="16">
        <f t="shared" si="267"/>
        <v>4272.4407974666128</v>
      </c>
      <c r="I279" s="16">
        <f t="shared" si="268"/>
        <v>6173.2542496907517</v>
      </c>
      <c r="J279" s="16">
        <f t="shared" si="229"/>
        <v>18947.34159706366</v>
      </c>
      <c r="AM279">
        <v>57</v>
      </c>
      <c r="AN279">
        <f t="shared" ref="AN279:AU279" si="288">IF(AN278+AE154/B$74*B$68-AN278/B$74&lt;0,0,AN278+AE154/B$74*B$68-AN278/B$74)</f>
        <v>245.30592599090608</v>
      </c>
      <c r="AO279">
        <f t="shared" si="288"/>
        <v>274.4704435286871</v>
      </c>
      <c r="AP279">
        <f t="shared" si="288"/>
        <v>282.96194910875511</v>
      </c>
      <c r="AQ279">
        <f t="shared" si="288"/>
        <v>1050.2976148697107</v>
      </c>
      <c r="AR279">
        <f t="shared" si="288"/>
        <v>2660.7584900365887</v>
      </c>
      <c r="AS279">
        <f t="shared" si="288"/>
        <v>4354.8332339635053</v>
      </c>
      <c r="AT279">
        <f t="shared" si="288"/>
        <v>4538.431120898078</v>
      </c>
      <c r="AU279">
        <f t="shared" si="288"/>
        <v>7357.2609561698364</v>
      </c>
    </row>
    <row r="280" spans="1:47" hidden="1" x14ac:dyDescent="0.4">
      <c r="A280" s="9">
        <v>52</v>
      </c>
      <c r="B280" s="16">
        <f t="shared" si="261"/>
        <v>274.39238382550622</v>
      </c>
      <c r="C280" s="16">
        <f t="shared" si="262"/>
        <v>307.01500171778321</v>
      </c>
      <c r="D280" s="16">
        <f t="shared" si="263"/>
        <v>316.51336360598657</v>
      </c>
      <c r="E280" s="16">
        <f t="shared" si="264"/>
        <v>1174.8336902428819</v>
      </c>
      <c r="F280" s="16">
        <f t="shared" si="265"/>
        <v>2976.2504183945393</v>
      </c>
      <c r="G280" s="16">
        <f t="shared" si="266"/>
        <v>4613.6885076303888</v>
      </c>
      <c r="H280" s="16">
        <f t="shared" si="267"/>
        <v>4855.9168366621298</v>
      </c>
      <c r="I280" s="16">
        <f t="shared" si="268"/>
        <v>7016.3276754781491</v>
      </c>
      <c r="J280" s="16">
        <f t="shared" si="229"/>
        <v>21534.937877557364</v>
      </c>
      <c r="AM280">
        <v>58</v>
      </c>
      <c r="AN280">
        <f t="shared" ref="AN280:AU280" si="289">IF(AN279+AE155/B$74*B$68-AN279/B$74&lt;0,0,AN279+AE155/B$74*B$68-AN279/B$74)</f>
        <v>278.8066927244916</v>
      </c>
      <c r="AO280">
        <f t="shared" si="289"/>
        <v>311.95412952924124</v>
      </c>
      <c r="AP280">
        <f t="shared" si="289"/>
        <v>321.60529705594053</v>
      </c>
      <c r="AQ280">
        <f t="shared" si="289"/>
        <v>1193.7339189641164</v>
      </c>
      <c r="AR280">
        <f t="shared" si="289"/>
        <v>3024.1310793821376</v>
      </c>
      <c r="AS280">
        <f t="shared" si="289"/>
        <v>4949.5610268849259</v>
      </c>
      <c r="AT280">
        <f t="shared" si="289"/>
        <v>5158.232390354884</v>
      </c>
      <c r="AU280">
        <f t="shared" si="289"/>
        <v>8362.0227792997102</v>
      </c>
    </row>
    <row r="281" spans="1:47" hidden="1" x14ac:dyDescent="0.4">
      <c r="A281" s="9">
        <v>53</v>
      </c>
      <c r="B281" s="16">
        <f t="shared" si="261"/>
        <v>311.8654097429353</v>
      </c>
      <c r="C281" s="16">
        <f t="shared" si="262"/>
        <v>348.94321035103098</v>
      </c>
      <c r="D281" s="16">
        <f t="shared" si="263"/>
        <v>359.73873783926837</v>
      </c>
      <c r="E281" s="16">
        <f t="shared" si="264"/>
        <v>1335.2775506349283</v>
      </c>
      <c r="F281" s="16">
        <f t="shared" si="265"/>
        <v>3382.7088904204325</v>
      </c>
      <c r="G281" s="16">
        <f t="shared" si="266"/>
        <v>5243.7674194589845</v>
      </c>
      <c r="H281" s="16">
        <f t="shared" si="267"/>
        <v>5519.0765347518845</v>
      </c>
      <c r="I281" s="16">
        <f t="shared" si="268"/>
        <v>7974.5357803350389</v>
      </c>
      <c r="J281" s="16">
        <f t="shared" si="229"/>
        <v>24475.913533534502</v>
      </c>
      <c r="AM281">
        <v>59</v>
      </c>
      <c r="AN281">
        <f t="shared" ref="AN281:AU281" si="290">IF(AN280+AE156/B$74*B$68-AN280/B$74&lt;0,0,AN280+AE156/B$74*B$68-AN280/B$74)</f>
        <v>316.88256854515839</v>
      </c>
      <c r="AO281">
        <f t="shared" si="290"/>
        <v>354.55686112663875</v>
      </c>
      <c r="AP281">
        <f t="shared" si="290"/>
        <v>365.52606249492226</v>
      </c>
      <c r="AQ281">
        <f t="shared" si="290"/>
        <v>1356.7589310871585</v>
      </c>
      <c r="AR281">
        <f t="shared" si="290"/>
        <v>3437.1284802650403</v>
      </c>
      <c r="AS281">
        <f t="shared" si="290"/>
        <v>5625.5091860668344</v>
      </c>
      <c r="AT281">
        <f t="shared" si="290"/>
        <v>5862.6782404830965</v>
      </c>
      <c r="AU281">
        <f t="shared" si="290"/>
        <v>9504.0020954817082</v>
      </c>
    </row>
    <row r="282" spans="1:47" hidden="1" x14ac:dyDescent="0.4">
      <c r="A282" s="9">
        <v>54</v>
      </c>
      <c r="B282" s="16">
        <f t="shared" si="261"/>
        <v>354.45602534139903</v>
      </c>
      <c r="C282" s="16">
        <f t="shared" si="262"/>
        <v>396.59744090518211</v>
      </c>
      <c r="D282" s="16">
        <f t="shared" si="263"/>
        <v>408.86728438701795</v>
      </c>
      <c r="E282" s="16">
        <f t="shared" si="264"/>
        <v>1517.6327945949029</v>
      </c>
      <c r="F282" s="16">
        <f t="shared" si="265"/>
        <v>3844.6762953729663</v>
      </c>
      <c r="G282" s="16">
        <f t="shared" si="266"/>
        <v>5959.8945165194591</v>
      </c>
      <c r="H282" s="16">
        <f t="shared" si="267"/>
        <v>6272.8020937029087</v>
      </c>
      <c r="I282" s="16">
        <f t="shared" si="268"/>
        <v>9063.6024737679018</v>
      </c>
      <c r="J282" s="16">
        <f t="shared" si="229"/>
        <v>27818.528924591737</v>
      </c>
      <c r="AM282">
        <v>60</v>
      </c>
      <c r="AN282">
        <f t="shared" ref="AN282:AU282" si="291">IF(AN281+AE157/B$74*B$68-AN281/B$74&lt;0,0,AN281+AE157/B$74*B$68-AN281/B$74)</f>
        <v>360.15836372520261</v>
      </c>
      <c r="AO282">
        <f t="shared" si="291"/>
        <v>402.97773253095897</v>
      </c>
      <c r="AP282">
        <f t="shared" si="291"/>
        <v>415.44496805707547</v>
      </c>
      <c r="AQ282">
        <f t="shared" si="291"/>
        <v>1542.0478281066116</v>
      </c>
      <c r="AR282">
        <f t="shared" si="291"/>
        <v>3906.5278189612272</v>
      </c>
      <c r="AS282">
        <f t="shared" si="291"/>
        <v>6393.7697571087228</v>
      </c>
      <c r="AT282">
        <f t="shared" si="291"/>
        <v>6663.3283531944589</v>
      </c>
      <c r="AU282">
        <f t="shared" si="291"/>
        <v>10801.938347004925</v>
      </c>
    </row>
    <row r="283" spans="1:47" hidden="1" x14ac:dyDescent="0.4">
      <c r="A283" s="9">
        <v>55</v>
      </c>
      <c r="B283" s="16">
        <f t="shared" si="261"/>
        <v>402.86312602987095</v>
      </c>
      <c r="C283" s="16">
        <f t="shared" si="262"/>
        <v>450.75968073788499</v>
      </c>
      <c r="D283" s="16">
        <f t="shared" si="263"/>
        <v>464.70518355795593</v>
      </c>
      <c r="E283" s="16">
        <f t="shared" si="264"/>
        <v>1724.8918006318981</v>
      </c>
      <c r="F283" s="16">
        <f t="shared" si="265"/>
        <v>4369.733338388236</v>
      </c>
      <c r="G283" s="16">
        <f t="shared" si="266"/>
        <v>6773.8211632950142</v>
      </c>
      <c r="H283" s="16">
        <f t="shared" si="267"/>
        <v>7129.4618636322812</v>
      </c>
      <c r="I283" s="16">
        <f t="shared" si="268"/>
        <v>10301.398989330453</v>
      </c>
      <c r="J283" s="16">
        <f t="shared" si="229"/>
        <v>31617.635145603595</v>
      </c>
    </row>
    <row r="284" spans="1:47" hidden="1" x14ac:dyDescent="0.4">
      <c r="A284" s="9">
        <v>56</v>
      </c>
      <c r="B284" s="16">
        <f t="shared" si="261"/>
        <v>457.88105346369548</v>
      </c>
      <c r="C284" s="16">
        <f t="shared" si="262"/>
        <v>512.31871109474127</v>
      </c>
      <c r="D284" s="16">
        <f t="shared" si="263"/>
        <v>528.16871351432621</v>
      </c>
      <c r="E284" s="16">
        <f t="shared" si="264"/>
        <v>1960.4556082545598</v>
      </c>
      <c r="F284" s="16">
        <f t="shared" si="265"/>
        <v>4966.4960008980379</v>
      </c>
      <c r="G284" s="16">
        <f t="shared" si="266"/>
        <v>7698.9035772329635</v>
      </c>
      <c r="H284" s="16">
        <f t="shared" si="267"/>
        <v>8103.1133031326899</v>
      </c>
      <c r="I284" s="16">
        <f t="shared" si="268"/>
        <v>11708.237146802934</v>
      </c>
      <c r="J284" s="16">
        <f t="shared" si="229"/>
        <v>35935.574114393952</v>
      </c>
    </row>
    <row r="285" spans="1:47" hidden="1" x14ac:dyDescent="0.4">
      <c r="A285" s="9">
        <v>57</v>
      </c>
      <c r="B285" s="16">
        <f t="shared" si="261"/>
        <v>520.41263038296279</v>
      </c>
      <c r="C285" s="16">
        <f t="shared" si="262"/>
        <v>582.28469166471655</v>
      </c>
      <c r="D285" s="16">
        <f t="shared" si="263"/>
        <v>600.29928604104077</v>
      </c>
      <c r="E285" s="16">
        <f t="shared" si="264"/>
        <v>2228.1897277098851</v>
      </c>
      <c r="F285" s="16">
        <f t="shared" si="265"/>
        <v>5644.7569255423314</v>
      </c>
      <c r="G285" s="16">
        <f t="shared" si="266"/>
        <v>8750.3219989336485</v>
      </c>
      <c r="H285" s="16">
        <f t="shared" si="267"/>
        <v>9209.7336570926236</v>
      </c>
      <c r="I285" s="16">
        <f t="shared" si="268"/>
        <v>13307.202663130123</v>
      </c>
      <c r="J285" s="16">
        <f t="shared" si="229"/>
        <v>40843.201580497334</v>
      </c>
    </row>
    <row r="286" spans="1:47" hidden="1" x14ac:dyDescent="0.4">
      <c r="A286" s="9">
        <v>58</v>
      </c>
      <c r="B286" s="16">
        <f t="shared" si="261"/>
        <v>591.48397558269676</v>
      </c>
      <c r="C286" s="16">
        <f t="shared" si="262"/>
        <v>661.80573690793062</v>
      </c>
      <c r="D286" s="16">
        <f t="shared" si="263"/>
        <v>682.2805357082151</v>
      </c>
      <c r="E286" s="16">
        <f t="shared" si="264"/>
        <v>2532.4875715036364</v>
      </c>
      <c r="F286" s="16">
        <f t="shared" si="265"/>
        <v>6415.6461096280173</v>
      </c>
      <c r="G286" s="16">
        <f t="shared" si="266"/>
        <v>9945.3297938816613</v>
      </c>
      <c r="H286" s="16">
        <f t="shared" si="267"/>
        <v>10467.482137369527</v>
      </c>
      <c r="I286" s="16">
        <f t="shared" si="268"/>
        <v>15124.533981656739</v>
      </c>
      <c r="J286" s="16">
        <f t="shared" si="229"/>
        <v>46421.049842238426</v>
      </c>
    </row>
    <row r="287" spans="1:47" hidden="1" x14ac:dyDescent="0.4">
      <c r="A287" s="9">
        <v>59</v>
      </c>
      <c r="B287" s="16">
        <f t="shared" si="261"/>
        <v>672.26134212287661</v>
      </c>
      <c r="C287" s="16">
        <f t="shared" si="262"/>
        <v>752.18675616705946</v>
      </c>
      <c r="D287" s="16">
        <f t="shared" si="263"/>
        <v>775.45774285374898</v>
      </c>
      <c r="E287" s="16">
        <f t="shared" si="264"/>
        <v>2878.3425485894832</v>
      </c>
      <c r="F287" s="16">
        <f t="shared" si="265"/>
        <v>7291.8135440525275</v>
      </c>
      <c r="G287" s="16">
        <f t="shared" si="266"/>
        <v>11303.536573373003</v>
      </c>
      <c r="H287" s="16">
        <f t="shared" si="267"/>
        <v>11896.99790861853</v>
      </c>
      <c r="I287" s="16">
        <f t="shared" si="268"/>
        <v>17190.052836134008</v>
      </c>
      <c r="J287" s="16">
        <f t="shared" si="229"/>
        <v>52760.649251911236</v>
      </c>
    </row>
    <row r="288" spans="1:47" hidden="1" x14ac:dyDescent="0.4">
      <c r="A288" s="9">
        <v>60</v>
      </c>
      <c r="B288" s="16">
        <f t="shared" si="261"/>
        <v>764.0702550868557</v>
      </c>
      <c r="C288" s="16">
        <f t="shared" si="262"/>
        <v>854.91086672133974</v>
      </c>
      <c r="D288" s="16">
        <f t="shared" si="263"/>
        <v>881.35990910963721</v>
      </c>
      <c r="E288" s="16">
        <f t="shared" si="264"/>
        <v>3271.430004264821</v>
      </c>
      <c r="F288" s="16">
        <f t="shared" si="265"/>
        <v>8287.6367947268445</v>
      </c>
      <c r="G288" s="16">
        <f t="shared" si="266"/>
        <v>12847.229980535671</v>
      </c>
      <c r="H288" s="16">
        <f t="shared" si="267"/>
        <v>13521.73876912372</v>
      </c>
      <c r="I288" s="16">
        <f t="shared" si="268"/>
        <v>19537.653614915846</v>
      </c>
      <c r="J288" s="16">
        <f t="shared" si="229"/>
        <v>59966.030194484731</v>
      </c>
    </row>
    <row r="289" spans="1:65" hidden="1" x14ac:dyDescent="0.4"/>
    <row r="290" spans="1:65" hidden="1" x14ac:dyDescent="0.4"/>
    <row r="291" spans="1:65" hidden="1" x14ac:dyDescent="0.4">
      <c r="A291" s="9" t="s">
        <v>71</v>
      </c>
      <c r="B291" s="9"/>
      <c r="C291" s="9"/>
      <c r="D291" s="9"/>
      <c r="E291" s="9"/>
      <c r="F291" s="9"/>
      <c r="G291" s="9"/>
      <c r="H291" s="9"/>
      <c r="I291" s="9"/>
      <c r="J291" s="9"/>
      <c r="L291" s="9"/>
      <c r="M291" s="9" t="s">
        <v>72</v>
      </c>
      <c r="N291" s="9"/>
      <c r="O291" s="9"/>
      <c r="P291" s="9"/>
      <c r="Q291" s="9"/>
      <c r="R291" s="9"/>
      <c r="S291" s="9"/>
      <c r="T291" s="9"/>
      <c r="V291" t="s">
        <v>73</v>
      </c>
      <c r="AE291" t="s">
        <v>74</v>
      </c>
      <c r="AN291" t="s">
        <v>75</v>
      </c>
      <c r="AW291" t="s">
        <v>76</v>
      </c>
      <c r="BF291" t="s">
        <v>77</v>
      </c>
    </row>
    <row r="292" spans="1:65" hidden="1" x14ac:dyDescent="0.4">
      <c r="A292" s="9"/>
      <c r="B292" s="9" t="s">
        <v>25</v>
      </c>
      <c r="C292" s="9" t="s">
        <v>0</v>
      </c>
      <c r="D292" s="9" t="s">
        <v>1</v>
      </c>
      <c r="E292" s="9" t="s">
        <v>2</v>
      </c>
      <c r="F292" s="9" t="s">
        <v>3</v>
      </c>
      <c r="G292" s="9" t="s">
        <v>4</v>
      </c>
      <c r="H292" s="9" t="s">
        <v>5</v>
      </c>
      <c r="I292" s="9" t="s">
        <v>17</v>
      </c>
      <c r="J292" s="9" t="s">
        <v>47</v>
      </c>
      <c r="L292" s="9"/>
      <c r="M292" s="9" t="s">
        <v>32</v>
      </c>
      <c r="N292" s="9" t="s">
        <v>33</v>
      </c>
      <c r="O292" s="9" t="s">
        <v>34</v>
      </c>
      <c r="P292" s="9" t="s">
        <v>35</v>
      </c>
      <c r="Q292" s="9" t="s">
        <v>36</v>
      </c>
      <c r="R292" s="9" t="s">
        <v>37</v>
      </c>
      <c r="S292" s="9" t="s">
        <v>38</v>
      </c>
      <c r="T292" s="9" t="s">
        <v>39</v>
      </c>
      <c r="V292" t="s">
        <v>32</v>
      </c>
      <c r="W292" t="s">
        <v>33</v>
      </c>
      <c r="X292" t="s">
        <v>34</v>
      </c>
      <c r="Y292" t="s">
        <v>35</v>
      </c>
      <c r="Z292" t="s">
        <v>36</v>
      </c>
      <c r="AA292" t="s">
        <v>37</v>
      </c>
      <c r="AB292" t="s">
        <v>38</v>
      </c>
      <c r="AC292" t="s">
        <v>39</v>
      </c>
      <c r="AE292" t="s">
        <v>32</v>
      </c>
      <c r="AF292" t="s">
        <v>33</v>
      </c>
      <c r="AG292" t="s">
        <v>34</v>
      </c>
      <c r="AH292" t="s">
        <v>35</v>
      </c>
      <c r="AI292" t="s">
        <v>36</v>
      </c>
      <c r="AJ292" t="s">
        <v>37</v>
      </c>
      <c r="AK292" t="s">
        <v>38</v>
      </c>
      <c r="AL292" t="s">
        <v>39</v>
      </c>
      <c r="AN292" t="s">
        <v>32</v>
      </c>
      <c r="AO292" t="s">
        <v>33</v>
      </c>
      <c r="AP292" t="s">
        <v>34</v>
      </c>
      <c r="AQ292" t="s">
        <v>35</v>
      </c>
      <c r="AR292" t="s">
        <v>36</v>
      </c>
      <c r="AS292" t="s">
        <v>37</v>
      </c>
      <c r="AT292" t="s">
        <v>38</v>
      </c>
      <c r="AU292" t="s">
        <v>39</v>
      </c>
      <c r="AW292" t="s">
        <v>32</v>
      </c>
      <c r="AX292" t="s">
        <v>33</v>
      </c>
      <c r="AY292" t="s">
        <v>34</v>
      </c>
      <c r="AZ292" t="s">
        <v>35</v>
      </c>
      <c r="BA292" t="s">
        <v>36</v>
      </c>
      <c r="BB292" t="s">
        <v>37</v>
      </c>
      <c r="BC292" t="s">
        <v>38</v>
      </c>
      <c r="BD292" t="s">
        <v>39</v>
      </c>
      <c r="BF292" t="s">
        <v>32</v>
      </c>
      <c r="BG292" t="s">
        <v>33</v>
      </c>
      <c r="BH292" t="s">
        <v>34</v>
      </c>
      <c r="BI292" t="s">
        <v>35</v>
      </c>
      <c r="BJ292" t="s">
        <v>36</v>
      </c>
      <c r="BK292" t="s">
        <v>37</v>
      </c>
      <c r="BL292" t="s">
        <v>38</v>
      </c>
      <c r="BM292" t="s">
        <v>39</v>
      </c>
    </row>
    <row r="293" spans="1:65" hidden="1" x14ac:dyDescent="0.4">
      <c r="A293" s="9">
        <v>0</v>
      </c>
      <c r="B293" s="16">
        <f>V293+AE293+AN293+AW293+BF293+B163</f>
        <v>0</v>
      </c>
      <c r="C293" s="16">
        <f t="shared" ref="C293:I293" si="292">W293+AF293+AO293+AX293+BG293+C163</f>
        <v>0</v>
      </c>
      <c r="D293" s="16">
        <f t="shared" si="292"/>
        <v>0</v>
      </c>
      <c r="E293" s="16">
        <f t="shared" si="292"/>
        <v>0</v>
      </c>
      <c r="F293" s="16">
        <f t="shared" si="292"/>
        <v>0</v>
      </c>
      <c r="G293" s="16">
        <f t="shared" si="292"/>
        <v>15285</v>
      </c>
      <c r="H293" s="16">
        <f t="shared" si="292"/>
        <v>0</v>
      </c>
      <c r="I293" s="16">
        <f t="shared" si="292"/>
        <v>0</v>
      </c>
      <c r="J293" s="16">
        <f>SUM(B293:I293)</f>
        <v>15285</v>
      </c>
      <c r="L293" s="9">
        <v>0</v>
      </c>
      <c r="M293" s="9">
        <f>M98</f>
        <v>268.14285714285717</v>
      </c>
      <c r="N293" s="9">
        <f t="shared" ref="N293:T293" si="293">N98</f>
        <v>436</v>
      </c>
      <c r="O293" s="9">
        <f t="shared" si="293"/>
        <v>536.71428571428567</v>
      </c>
      <c r="P293" s="9">
        <f t="shared" si="293"/>
        <v>336.14285714285717</v>
      </c>
      <c r="Q293" s="9">
        <f t="shared" si="293"/>
        <v>352.57142857142856</v>
      </c>
      <c r="R293" s="9">
        <f t="shared" si="293"/>
        <v>237.42857142857142</v>
      </c>
      <c r="S293" s="9">
        <f t="shared" si="293"/>
        <v>121.85714285714286</v>
      </c>
      <c r="T293" s="9">
        <f t="shared" si="293"/>
        <v>157</v>
      </c>
      <c r="V293">
        <v>0</v>
      </c>
      <c r="W293">
        <v>0</v>
      </c>
      <c r="X293">
        <v>0</v>
      </c>
      <c r="Y293">
        <v>0</v>
      </c>
      <c r="Z293">
        <v>0</v>
      </c>
      <c r="AA293">
        <f>($B$29-$B$28-$B$27)/30*8</f>
        <v>4044</v>
      </c>
      <c r="AB293">
        <v>0</v>
      </c>
      <c r="AC293">
        <v>0</v>
      </c>
      <c r="AE293">
        <v>0</v>
      </c>
      <c r="AF293">
        <v>0</v>
      </c>
      <c r="AG293">
        <v>0</v>
      </c>
      <c r="AH293">
        <v>0</v>
      </c>
      <c r="AI293">
        <v>0</v>
      </c>
      <c r="AJ293">
        <f>($B$29-$B$28-$B$27)/30*7</f>
        <v>3538.5</v>
      </c>
      <c r="AK293">
        <v>0</v>
      </c>
      <c r="AL293">
        <v>0</v>
      </c>
      <c r="AN293">
        <v>0</v>
      </c>
      <c r="AO293">
        <v>0</v>
      </c>
      <c r="AP293">
        <v>0</v>
      </c>
      <c r="AQ293">
        <v>0</v>
      </c>
      <c r="AR293">
        <v>0</v>
      </c>
      <c r="AS293">
        <f>($B$29-$B$28-$B$27)/30*6</f>
        <v>3033</v>
      </c>
      <c r="AT293">
        <v>0</v>
      </c>
      <c r="AU293">
        <v>0</v>
      </c>
      <c r="AW293">
        <v>0</v>
      </c>
      <c r="AX293">
        <v>0</v>
      </c>
      <c r="AY293">
        <v>0</v>
      </c>
      <c r="AZ293">
        <v>0</v>
      </c>
      <c r="BA293">
        <v>0</v>
      </c>
      <c r="BB293">
        <f>($B$29-$B$28-$B$27)/30*5</f>
        <v>2527.5</v>
      </c>
      <c r="BC293">
        <v>0</v>
      </c>
      <c r="BD293">
        <v>0</v>
      </c>
      <c r="BF293">
        <v>0</v>
      </c>
      <c r="BG293">
        <v>0</v>
      </c>
      <c r="BH293">
        <v>0</v>
      </c>
      <c r="BI293">
        <v>0</v>
      </c>
      <c r="BJ293">
        <v>0</v>
      </c>
      <c r="BK293">
        <f>($B$29-$B$28-$B$27)/30*4</f>
        <v>2022</v>
      </c>
      <c r="BL293">
        <v>0</v>
      </c>
      <c r="BM293">
        <v>0</v>
      </c>
    </row>
    <row r="294" spans="1:65" hidden="1" x14ac:dyDescent="0.4">
      <c r="A294" s="9">
        <v>1</v>
      </c>
      <c r="B294" s="16">
        <f t="shared" ref="B294:I294" si="294">V294+AE294+AN294+AW294+BF294+B164</f>
        <v>268.14285714285717</v>
      </c>
      <c r="C294" s="16">
        <f t="shared" si="294"/>
        <v>436</v>
      </c>
      <c r="D294" s="16">
        <f t="shared" si="294"/>
        <v>536.71428571428567</v>
      </c>
      <c r="E294" s="16">
        <f t="shared" si="294"/>
        <v>336.14285714285717</v>
      </c>
      <c r="F294" s="16">
        <f t="shared" si="294"/>
        <v>352.57142857142856</v>
      </c>
      <c r="G294" s="16">
        <f t="shared" si="294"/>
        <v>14503.650793650793</v>
      </c>
      <c r="H294" s="16">
        <f t="shared" si="294"/>
        <v>121.85714285714286</v>
      </c>
      <c r="I294" s="16">
        <f t="shared" si="294"/>
        <v>157</v>
      </c>
      <c r="J294" s="16">
        <f t="shared" ref="J294:J353" si="295">SUM(B294:I294)</f>
        <v>16712.079365079364</v>
      </c>
      <c r="L294" s="9">
        <v>1</v>
      </c>
      <c r="M294" s="9">
        <f t="shared" ref="M294:T294" si="296">M99</f>
        <v>304.76240178128683</v>
      </c>
      <c r="N294" s="9">
        <f t="shared" si="296"/>
        <v>495.5433405628595</v>
      </c>
      <c r="O294" s="9">
        <f t="shared" si="296"/>
        <v>610.01190383180312</v>
      </c>
      <c r="P294" s="9">
        <f t="shared" si="296"/>
        <v>382.04897783237499</v>
      </c>
      <c r="Q294" s="9">
        <f t="shared" si="296"/>
        <v>400.7211548195076</v>
      </c>
      <c r="R294" s="9">
        <f t="shared" si="296"/>
        <v>269.85354915316924</v>
      </c>
      <c r="S294" s="9">
        <f t="shared" si="296"/>
        <v>138.49884321760129</v>
      </c>
      <c r="T294" s="9">
        <f t="shared" si="296"/>
        <v>178.44106529442419</v>
      </c>
      <c r="V294">
        <f>IF(V293+M293*(1-B$65)-V293/2&lt;0,0,V293+M293*(1-B$65)-V293/2)</f>
        <v>266.59031000000004</v>
      </c>
      <c r="W294">
        <f t="shared" ref="W294:AC309" si="297">IF(W293+N293*(1-C$65)-W293/2&lt;0,0,W293+N293*(1-C$65)-W293/2)</f>
        <v>434.26286991976298</v>
      </c>
      <c r="X294">
        <f t="shared" si="297"/>
        <v>534.02797617741965</v>
      </c>
      <c r="Y294">
        <f t="shared" si="297"/>
        <v>330.60339128837114</v>
      </c>
      <c r="Z294">
        <f t="shared" si="297"/>
        <v>341.34475864936468</v>
      </c>
      <c r="AA294">
        <f t="shared" si="297"/>
        <v>2249.1958759497575</v>
      </c>
      <c r="AB294">
        <f t="shared" si="297"/>
        <v>112.99614268872598</v>
      </c>
      <c r="AC294">
        <f t="shared" si="297"/>
        <v>144.20883244710862</v>
      </c>
      <c r="AE294">
        <f>IF(AE293+V293/2-AE293/2&lt;0,0,AE293+V293/2-AE293/2)</f>
        <v>0</v>
      </c>
      <c r="AF294">
        <f t="shared" ref="AF294:AL309" si="298">IF(AF293+W293/2-AF293/2&lt;0,0,AF293+W293/2-AF293/2)</f>
        <v>0</v>
      </c>
      <c r="AG294">
        <f t="shared" si="298"/>
        <v>0</v>
      </c>
      <c r="AH294">
        <f t="shared" si="298"/>
        <v>0</v>
      </c>
      <c r="AI294">
        <f t="shared" si="298"/>
        <v>0</v>
      </c>
      <c r="AJ294">
        <f t="shared" si="298"/>
        <v>3791.25</v>
      </c>
      <c r="AK294">
        <f t="shared" si="298"/>
        <v>0</v>
      </c>
      <c r="AL294">
        <f t="shared" si="298"/>
        <v>0</v>
      </c>
      <c r="AN294">
        <f>IF(AN293+AE293/2-AN293/2&lt;0,0,AN293+AE293/2-AN293/2)</f>
        <v>0</v>
      </c>
      <c r="AO294">
        <f t="shared" ref="AO294:AU309" si="299">IF(AO293+AF293/2-AO293/2&lt;0,0,AO293+AF293/2-AO293/2)</f>
        <v>0</v>
      </c>
      <c r="AP294">
        <f t="shared" si="299"/>
        <v>0</v>
      </c>
      <c r="AQ294">
        <f t="shared" si="299"/>
        <v>0</v>
      </c>
      <c r="AR294">
        <f t="shared" si="299"/>
        <v>0</v>
      </c>
      <c r="AS294">
        <f t="shared" si="299"/>
        <v>3285.75</v>
      </c>
      <c r="AT294">
        <f t="shared" si="299"/>
        <v>0</v>
      </c>
      <c r="AU294">
        <f t="shared" si="299"/>
        <v>0</v>
      </c>
      <c r="AW294">
        <f>IF(AW293+AN293/2-AW293/2&lt;0,0,AW293+AN293/2-AW293/2)</f>
        <v>0</v>
      </c>
      <c r="AX294">
        <f t="shared" ref="AX294:BD309" si="300">IF(AX293+AO293/2-AX293/2&lt;0,0,AX293+AO293/2-AX293/2)</f>
        <v>0</v>
      </c>
      <c r="AY294">
        <f t="shared" si="300"/>
        <v>0</v>
      </c>
      <c r="AZ294">
        <f t="shared" si="300"/>
        <v>0</v>
      </c>
      <c r="BA294">
        <f t="shared" si="300"/>
        <v>0</v>
      </c>
      <c r="BB294">
        <f t="shared" si="300"/>
        <v>2780.25</v>
      </c>
      <c r="BC294">
        <f t="shared" si="300"/>
        <v>0</v>
      </c>
      <c r="BD294">
        <f t="shared" si="300"/>
        <v>0</v>
      </c>
      <c r="BF294">
        <f>IF(BF293+AW293/2-BF293/2&lt;0,0,BF293+AW293/2-BF293/2)</f>
        <v>0</v>
      </c>
      <c r="BG294">
        <f t="shared" ref="BG294:BM309" si="301">IF(BG293+AX293/2-BG293/2&lt;0,0,BG293+AX293/2-BG293/2)</f>
        <v>0</v>
      </c>
      <c r="BH294">
        <f t="shared" si="301"/>
        <v>0</v>
      </c>
      <c r="BI294">
        <f t="shared" si="301"/>
        <v>0</v>
      </c>
      <c r="BJ294">
        <f t="shared" si="301"/>
        <v>0</v>
      </c>
      <c r="BK294">
        <f t="shared" si="301"/>
        <v>2274.75</v>
      </c>
      <c r="BL294">
        <f t="shared" si="301"/>
        <v>0</v>
      </c>
      <c r="BM294">
        <f t="shared" si="301"/>
        <v>0</v>
      </c>
    </row>
    <row r="295" spans="1:65" hidden="1" x14ac:dyDescent="0.4">
      <c r="A295" s="9">
        <v>2</v>
      </c>
      <c r="B295" s="16">
        <f t="shared" ref="B295:I295" si="302">V295+AE295+AN295+AW295+BF295+B165</f>
        <v>572.90525892414405</v>
      </c>
      <c r="C295" s="16">
        <f t="shared" si="302"/>
        <v>931.54334056285938</v>
      </c>
      <c r="D295" s="16">
        <f t="shared" si="302"/>
        <v>1146.726189546089</v>
      </c>
      <c r="E295" s="16">
        <f t="shared" si="302"/>
        <v>718.19183497523204</v>
      </c>
      <c r="F295" s="16">
        <f t="shared" si="302"/>
        <v>753.29258339093622</v>
      </c>
      <c r="G295" s="16">
        <f t="shared" si="302"/>
        <v>13627.868231692852</v>
      </c>
      <c r="H295" s="16">
        <f t="shared" si="302"/>
        <v>260.35598607474412</v>
      </c>
      <c r="I295" s="16">
        <f t="shared" si="302"/>
        <v>335.44106529442416</v>
      </c>
      <c r="J295" s="16">
        <f t="shared" si="295"/>
        <v>18346.32449046128</v>
      </c>
      <c r="L295" s="9">
        <v>2</v>
      </c>
      <c r="M295" s="9">
        <f t="shared" ref="M295:T295" si="303">M100</f>
        <v>346.38297857031932</v>
      </c>
      <c r="N295" s="9">
        <f t="shared" si="303"/>
        <v>563.21835407384901</v>
      </c>
      <c r="O295" s="9">
        <f t="shared" si="303"/>
        <v>693.31957937596678</v>
      </c>
      <c r="P295" s="9">
        <f t="shared" si="303"/>
        <v>434.22437324238751</v>
      </c>
      <c r="Q295" s="9">
        <f t="shared" si="303"/>
        <v>455.44655892996695</v>
      </c>
      <c r="R295" s="9">
        <f t="shared" si="303"/>
        <v>306.70671837180112</v>
      </c>
      <c r="S295" s="9">
        <f t="shared" si="303"/>
        <v>157.41325557830706</v>
      </c>
      <c r="T295" s="9">
        <f t="shared" si="303"/>
        <v>202.81027887521628</v>
      </c>
      <c r="V295">
        <f t="shared" ref="V295:V353" si="304">IF(V294+M294*(1-B$65)-V294/2&lt;0,0,V294+M294*(1-B$65)-V294/2)</f>
        <v>436.2929824749732</v>
      </c>
      <c r="W295">
        <f t="shared" si="297"/>
        <v>710.70041028661046</v>
      </c>
      <c r="X295">
        <f t="shared" si="297"/>
        <v>873.97272035701667</v>
      </c>
      <c r="Y295">
        <f t="shared" si="297"/>
        <v>541.05469775530844</v>
      </c>
      <c r="Z295">
        <f t="shared" si="297"/>
        <v>558.63366828048333</v>
      </c>
      <c r="AA295">
        <f t="shared" si="297"/>
        <v>1382.8213401084754</v>
      </c>
      <c r="AB295">
        <f t="shared" si="297"/>
        <v>184.92579157071344</v>
      </c>
      <c r="AC295">
        <f t="shared" si="297"/>
        <v>236.00745881417328</v>
      </c>
      <c r="AE295">
        <f t="shared" ref="AE295:AE353" si="305">IF(AE294+V294/2-AE294/2&lt;0,0,AE294+V294/2-AE294/2)</f>
        <v>133.29515500000002</v>
      </c>
      <c r="AF295">
        <f t="shared" si="298"/>
        <v>217.13143495988149</v>
      </c>
      <c r="AG295">
        <f t="shared" si="298"/>
        <v>267.01398808870982</v>
      </c>
      <c r="AH295">
        <f t="shared" si="298"/>
        <v>165.30169564418557</v>
      </c>
      <c r="AI295">
        <f t="shared" si="298"/>
        <v>170.67237932468234</v>
      </c>
      <c r="AJ295">
        <f t="shared" si="298"/>
        <v>3020.2229379748787</v>
      </c>
      <c r="AK295">
        <f t="shared" si="298"/>
        <v>56.498071344362991</v>
      </c>
      <c r="AL295">
        <f t="shared" si="298"/>
        <v>72.10441622355431</v>
      </c>
      <c r="AN295">
        <f t="shared" ref="AN295:AN353" si="306">IF(AN294+AE294/2-AN294/2&lt;0,0,AN294+AE294/2-AN294/2)</f>
        <v>0</v>
      </c>
      <c r="AO295">
        <f t="shared" si="299"/>
        <v>0</v>
      </c>
      <c r="AP295">
        <f t="shared" si="299"/>
        <v>0</v>
      </c>
      <c r="AQ295">
        <f t="shared" si="299"/>
        <v>0</v>
      </c>
      <c r="AR295">
        <f t="shared" si="299"/>
        <v>0</v>
      </c>
      <c r="AS295">
        <f t="shared" si="299"/>
        <v>3538.5</v>
      </c>
      <c r="AT295">
        <f t="shared" si="299"/>
        <v>0</v>
      </c>
      <c r="AU295">
        <f t="shared" si="299"/>
        <v>0</v>
      </c>
      <c r="AW295">
        <f t="shared" ref="AW295:AW353" si="307">IF(AW294+AN294/2-AW294/2&lt;0,0,AW294+AN294/2-AW294/2)</f>
        <v>0</v>
      </c>
      <c r="AX295">
        <f t="shared" si="300"/>
        <v>0</v>
      </c>
      <c r="AY295">
        <f t="shared" si="300"/>
        <v>0</v>
      </c>
      <c r="AZ295">
        <f t="shared" si="300"/>
        <v>0</v>
      </c>
      <c r="BA295">
        <f t="shared" si="300"/>
        <v>0</v>
      </c>
      <c r="BB295">
        <f t="shared" si="300"/>
        <v>3033</v>
      </c>
      <c r="BC295">
        <f t="shared" si="300"/>
        <v>0</v>
      </c>
      <c r="BD295">
        <f t="shared" si="300"/>
        <v>0</v>
      </c>
      <c r="BF295">
        <f t="shared" ref="BF295:BF353" si="308">IF(BF294+AW294/2-BF294/2&lt;0,0,BF294+AW294/2-BF294/2)</f>
        <v>0</v>
      </c>
      <c r="BG295">
        <f t="shared" si="301"/>
        <v>0</v>
      </c>
      <c r="BH295">
        <f t="shared" si="301"/>
        <v>0</v>
      </c>
      <c r="BI295">
        <f t="shared" si="301"/>
        <v>0</v>
      </c>
      <c r="BJ295">
        <f t="shared" si="301"/>
        <v>0</v>
      </c>
      <c r="BK295">
        <f t="shared" si="301"/>
        <v>2527.5</v>
      </c>
      <c r="BL295">
        <f t="shared" si="301"/>
        <v>0</v>
      </c>
      <c r="BM295">
        <f t="shared" si="301"/>
        <v>0</v>
      </c>
    </row>
    <row r="296" spans="1:65" hidden="1" x14ac:dyDescent="0.4">
      <c r="A296" s="9">
        <v>3</v>
      </c>
      <c r="B296" s="16">
        <f t="shared" ref="B296:I296" si="309">V296+AE296+AN296+AW296+BF296+B166</f>
        <v>919.28823749446337</v>
      </c>
      <c r="C296" s="16">
        <f t="shared" si="309"/>
        <v>1494.7616946367084</v>
      </c>
      <c r="D296" s="16">
        <f t="shared" si="309"/>
        <v>1840.0457689220557</v>
      </c>
      <c r="E296" s="16">
        <f t="shared" si="309"/>
        <v>1152.4162082176197</v>
      </c>
      <c r="F296" s="16">
        <f t="shared" si="309"/>
        <v>1208.7391423209033</v>
      </c>
      <c r="G296" s="16">
        <f t="shared" si="309"/>
        <v>12661.938838953542</v>
      </c>
      <c r="H296" s="16">
        <f t="shared" si="309"/>
        <v>417.76924165305121</v>
      </c>
      <c r="I296" s="16">
        <f t="shared" si="309"/>
        <v>538.25134416964033</v>
      </c>
      <c r="J296" s="16">
        <f t="shared" si="295"/>
        <v>20233.210476367982</v>
      </c>
      <c r="L296" s="9">
        <v>3</v>
      </c>
      <c r="M296" s="9">
        <f t="shared" ref="M296:T296" si="310">M101</f>
        <v>393.68756494231519</v>
      </c>
      <c r="N296" s="9">
        <f t="shared" si="310"/>
        <v>640.13556111025355</v>
      </c>
      <c r="O296" s="9">
        <f t="shared" si="310"/>
        <v>788.00435881101657</v>
      </c>
      <c r="P296" s="9">
        <f t="shared" si="310"/>
        <v>493.52522126226296</v>
      </c>
      <c r="Q296" s="9">
        <f t="shared" si="310"/>
        <v>517.64566344040156</v>
      </c>
      <c r="R296" s="9">
        <f t="shared" si="310"/>
        <v>348.59282521796899</v>
      </c>
      <c r="S296" s="9">
        <f t="shared" si="310"/>
        <v>178.91075806915012</v>
      </c>
      <c r="T296" s="9">
        <f t="shared" si="310"/>
        <v>230.50753003282068</v>
      </c>
      <c r="V296">
        <f t="shared" si="304"/>
        <v>562.52391236188373</v>
      </c>
      <c r="W296">
        <f t="shared" si="297"/>
        <v>916.32456026164209</v>
      </c>
      <c r="X296">
        <f t="shared" si="297"/>
        <v>1126.835804609781</v>
      </c>
      <c r="Y296">
        <f t="shared" si="297"/>
        <v>697.59592202597764</v>
      </c>
      <c r="Z296">
        <f t="shared" si="297"/>
        <v>720.26094684260499</v>
      </c>
      <c r="AA296">
        <f t="shared" si="297"/>
        <v>984.89894368907494</v>
      </c>
      <c r="AB296">
        <f t="shared" si="297"/>
        <v>238.42964234920541</v>
      </c>
      <c r="AC296">
        <f t="shared" si="297"/>
        <v>304.29056714509579</v>
      </c>
      <c r="AE296">
        <f t="shared" si="305"/>
        <v>284.79406873748661</v>
      </c>
      <c r="AF296">
        <f t="shared" si="298"/>
        <v>463.91592262324593</v>
      </c>
      <c r="AG296">
        <f t="shared" si="298"/>
        <v>570.49335422286333</v>
      </c>
      <c r="AH296">
        <f t="shared" si="298"/>
        <v>353.17819669974705</v>
      </c>
      <c r="AI296">
        <f t="shared" si="298"/>
        <v>364.65302380258282</v>
      </c>
      <c r="AJ296">
        <f t="shared" si="298"/>
        <v>2201.5221390416773</v>
      </c>
      <c r="AK296">
        <f t="shared" si="298"/>
        <v>120.71193145753821</v>
      </c>
      <c r="AL296">
        <f t="shared" si="298"/>
        <v>154.05593751886377</v>
      </c>
      <c r="AN296">
        <f t="shared" si="306"/>
        <v>66.647577500000011</v>
      </c>
      <c r="AO296">
        <f t="shared" si="299"/>
        <v>108.56571747994074</v>
      </c>
      <c r="AP296">
        <f t="shared" si="299"/>
        <v>133.50699404435491</v>
      </c>
      <c r="AQ296">
        <f t="shared" si="299"/>
        <v>82.650847822092786</v>
      </c>
      <c r="AR296">
        <f t="shared" si="299"/>
        <v>85.33618966234117</v>
      </c>
      <c r="AS296">
        <f t="shared" si="299"/>
        <v>3279.3614689874394</v>
      </c>
      <c r="AT296">
        <f t="shared" si="299"/>
        <v>28.249035672181495</v>
      </c>
      <c r="AU296">
        <f t="shared" si="299"/>
        <v>36.052208111777155</v>
      </c>
      <c r="AW296">
        <f t="shared" si="307"/>
        <v>0</v>
      </c>
      <c r="AX296">
        <f t="shared" si="300"/>
        <v>0</v>
      </c>
      <c r="AY296">
        <f t="shared" si="300"/>
        <v>0</v>
      </c>
      <c r="AZ296">
        <f t="shared" si="300"/>
        <v>0</v>
      </c>
      <c r="BA296">
        <f t="shared" si="300"/>
        <v>0</v>
      </c>
      <c r="BB296">
        <f t="shared" si="300"/>
        <v>3285.75</v>
      </c>
      <c r="BC296">
        <f t="shared" si="300"/>
        <v>0</v>
      </c>
      <c r="BD296">
        <f t="shared" si="300"/>
        <v>0</v>
      </c>
      <c r="BF296">
        <f t="shared" si="308"/>
        <v>0</v>
      </c>
      <c r="BG296">
        <f t="shared" si="301"/>
        <v>0</v>
      </c>
      <c r="BH296">
        <f t="shared" si="301"/>
        <v>0</v>
      </c>
      <c r="BI296">
        <f t="shared" si="301"/>
        <v>0</v>
      </c>
      <c r="BJ296">
        <f t="shared" si="301"/>
        <v>0</v>
      </c>
      <c r="BK296">
        <f t="shared" si="301"/>
        <v>2780.25</v>
      </c>
      <c r="BL296">
        <f t="shared" si="301"/>
        <v>0</v>
      </c>
      <c r="BM296">
        <f t="shared" si="301"/>
        <v>0</v>
      </c>
    </row>
    <row r="297" spans="1:65" hidden="1" x14ac:dyDescent="0.4">
      <c r="A297" s="9">
        <v>4</v>
      </c>
      <c r="B297" s="16">
        <f t="shared" ref="B297:I297" si="311">V297+AE297+AN297+AW297+BF297+B167</f>
        <v>1312.9240508653497</v>
      </c>
      <c r="C297" s="16">
        <f t="shared" si="311"/>
        <v>2134.8393514109539</v>
      </c>
      <c r="D297" s="16">
        <f t="shared" si="311"/>
        <v>2627.9572676503162</v>
      </c>
      <c r="E297" s="16">
        <f t="shared" si="311"/>
        <v>1645.7608839261065</v>
      </c>
      <c r="F297" s="16">
        <f t="shared" si="311"/>
        <v>1726.0313735600546</v>
      </c>
      <c r="G297" s="16">
        <f t="shared" si="311"/>
        <v>11611.086779023253</v>
      </c>
      <c r="H297" s="16">
        <f t="shared" si="311"/>
        <v>596.55776984760155</v>
      </c>
      <c r="I297" s="16">
        <f t="shared" si="311"/>
        <v>768.67916248046595</v>
      </c>
      <c r="J297" s="16">
        <f t="shared" si="295"/>
        <v>22423.8366387641</v>
      </c>
      <c r="L297" s="9">
        <v>4</v>
      </c>
      <c r="M297" s="9">
        <f t="shared" ref="M297:T297" si="312">M102</f>
        <v>447.4524107100288</v>
      </c>
      <c r="N297" s="9">
        <f t="shared" si="312"/>
        <v>727.55714304049434</v>
      </c>
      <c r="O297" s="9">
        <f t="shared" si="312"/>
        <v>895.61998243877372</v>
      </c>
      <c r="P297" s="9">
        <f t="shared" si="312"/>
        <v>560.92462567964719</v>
      </c>
      <c r="Q297" s="9">
        <f t="shared" si="312"/>
        <v>588.33913139709693</v>
      </c>
      <c r="R297" s="9">
        <f t="shared" si="312"/>
        <v>396.19920436870956</v>
      </c>
      <c r="S297" s="9">
        <f t="shared" si="312"/>
        <v>203.34411632160601</v>
      </c>
      <c r="T297" s="9">
        <f t="shared" si="312"/>
        <v>261.9873198563248</v>
      </c>
      <c r="V297">
        <f t="shared" si="304"/>
        <v>672.6700701222411</v>
      </c>
      <c r="W297">
        <f t="shared" si="297"/>
        <v>1095.7473854185193</v>
      </c>
      <c r="X297">
        <f t="shared" si="297"/>
        <v>1347.4782192289861</v>
      </c>
      <c r="Y297">
        <f t="shared" si="297"/>
        <v>834.19013391971851</v>
      </c>
      <c r="Z297">
        <f t="shared" si="297"/>
        <v>861.29313078381438</v>
      </c>
      <c r="AA297">
        <f t="shared" si="297"/>
        <v>826.01864508544088</v>
      </c>
      <c r="AB297">
        <f t="shared" si="297"/>
        <v>285.11585145749683</v>
      </c>
      <c r="AC297">
        <f t="shared" si="297"/>
        <v>363.87281081012679</v>
      </c>
      <c r="AE297">
        <f t="shared" si="305"/>
        <v>423.65899054968509</v>
      </c>
      <c r="AF297">
        <f t="shared" si="298"/>
        <v>690.12024144244401</v>
      </c>
      <c r="AG297">
        <f t="shared" si="298"/>
        <v>848.66457941632211</v>
      </c>
      <c r="AH297">
        <f t="shared" si="298"/>
        <v>525.38705936286226</v>
      </c>
      <c r="AI297">
        <f t="shared" si="298"/>
        <v>542.45698532259394</v>
      </c>
      <c r="AJ297">
        <f t="shared" si="298"/>
        <v>1593.2105413653762</v>
      </c>
      <c r="AK297">
        <f t="shared" si="298"/>
        <v>179.57078690337181</v>
      </c>
      <c r="AL297">
        <f t="shared" si="298"/>
        <v>229.17325233197977</v>
      </c>
      <c r="AN297">
        <f t="shared" si="306"/>
        <v>175.72082311874331</v>
      </c>
      <c r="AO297">
        <f t="shared" si="299"/>
        <v>286.24082005159335</v>
      </c>
      <c r="AP297">
        <f t="shared" si="299"/>
        <v>352.00017413360916</v>
      </c>
      <c r="AQ297">
        <f t="shared" si="299"/>
        <v>217.91452226091994</v>
      </c>
      <c r="AR297">
        <f t="shared" si="299"/>
        <v>224.99460673246202</v>
      </c>
      <c r="AS297">
        <f t="shared" si="299"/>
        <v>2740.4418040145583</v>
      </c>
      <c r="AT297">
        <f t="shared" si="299"/>
        <v>74.480483564859853</v>
      </c>
      <c r="AU297">
        <f t="shared" si="299"/>
        <v>95.054072815320453</v>
      </c>
      <c r="AW297">
        <f t="shared" si="307"/>
        <v>33.323788750000006</v>
      </c>
      <c r="AX297">
        <f t="shared" si="300"/>
        <v>54.282858739970372</v>
      </c>
      <c r="AY297">
        <f t="shared" si="300"/>
        <v>66.753497022177456</v>
      </c>
      <c r="AZ297">
        <f t="shared" si="300"/>
        <v>41.325423911046393</v>
      </c>
      <c r="BA297">
        <f t="shared" si="300"/>
        <v>42.668094831170585</v>
      </c>
      <c r="BB297">
        <f t="shared" si="300"/>
        <v>3282.5557344937197</v>
      </c>
      <c r="BC297">
        <f t="shared" si="300"/>
        <v>14.124517836090748</v>
      </c>
      <c r="BD297">
        <f t="shared" si="300"/>
        <v>18.026104055888577</v>
      </c>
      <c r="BF297">
        <f t="shared" si="308"/>
        <v>0</v>
      </c>
      <c r="BG297">
        <f t="shared" si="301"/>
        <v>0</v>
      </c>
      <c r="BH297">
        <f t="shared" si="301"/>
        <v>0</v>
      </c>
      <c r="BI297">
        <f t="shared" si="301"/>
        <v>0</v>
      </c>
      <c r="BJ297">
        <f t="shared" si="301"/>
        <v>0</v>
      </c>
      <c r="BK297">
        <f t="shared" si="301"/>
        <v>3033</v>
      </c>
      <c r="BL297">
        <f t="shared" si="301"/>
        <v>0</v>
      </c>
      <c r="BM297">
        <f t="shared" si="301"/>
        <v>0</v>
      </c>
    </row>
    <row r="298" spans="1:65" hidden="1" x14ac:dyDescent="0.4">
      <c r="A298" s="9">
        <v>5</v>
      </c>
      <c r="B298" s="16">
        <f t="shared" ref="B298:I298" si="313">V298+AE298+AN298+AW298+BF298+B168</f>
        <v>1760.2141392889775</v>
      </c>
      <c r="C298" s="16">
        <f t="shared" si="313"/>
        <v>2862.2148736048944</v>
      </c>
      <c r="D298" s="16">
        <f t="shared" si="313"/>
        <v>3523.2859881905201</v>
      </c>
      <c r="E298" s="16">
        <f t="shared" si="313"/>
        <v>2206.1192163265464</v>
      </c>
      <c r="F298" s="16">
        <f t="shared" si="313"/>
        <v>2313.2619410737566</v>
      </c>
      <c r="G298" s="16">
        <f t="shared" si="313"/>
        <v>10481.032969891854</v>
      </c>
      <c r="H298" s="16">
        <f t="shared" si="313"/>
        <v>799.49628032851899</v>
      </c>
      <c r="I298" s="16">
        <f t="shared" si="313"/>
        <v>1030.3879926844222</v>
      </c>
      <c r="J298" s="16">
        <f t="shared" si="295"/>
        <v>24976.013401389493</v>
      </c>
      <c r="L298" s="9">
        <v>5</v>
      </c>
      <c r="M298" s="9">
        <f t="shared" ref="M298:T298" si="314">M103</f>
        <v>508.55977602328505</v>
      </c>
      <c r="N298" s="9">
        <f t="shared" si="314"/>
        <v>826.9176539281118</v>
      </c>
      <c r="O298" s="9">
        <f t="shared" si="314"/>
        <v>1017.932380671008</v>
      </c>
      <c r="P298" s="9">
        <f t="shared" si="314"/>
        <v>637.5285844340915</v>
      </c>
      <c r="Q298" s="9">
        <f t="shared" si="314"/>
        <v>668.68701503754255</v>
      </c>
      <c r="R298" s="9">
        <f t="shared" si="314"/>
        <v>450.30705793857203</v>
      </c>
      <c r="S298" s="9">
        <f t="shared" si="314"/>
        <v>231.1142722151636</v>
      </c>
      <c r="T298" s="9">
        <f t="shared" si="314"/>
        <v>297.7662194190678</v>
      </c>
      <c r="V298">
        <f t="shared" si="304"/>
        <v>781.19669631313832</v>
      </c>
      <c r="W298">
        <f t="shared" si="297"/>
        <v>1272.5320710748297</v>
      </c>
      <c r="X298">
        <f t="shared" si="297"/>
        <v>1564.8764230349993</v>
      </c>
      <c r="Y298">
        <f t="shared" si="297"/>
        <v>968.77593587101956</v>
      </c>
      <c r="Z298">
        <f t="shared" si="297"/>
        <v>1000.2516511597487</v>
      </c>
      <c r="AA298">
        <f t="shared" si="297"/>
        <v>792.1331354248041</v>
      </c>
      <c r="AB298">
        <f t="shared" si="297"/>
        <v>331.11561093334819</v>
      </c>
      <c r="AC298">
        <f t="shared" si="297"/>
        <v>422.57898828676912</v>
      </c>
      <c r="AE298">
        <f t="shared" si="305"/>
        <v>548.16453033596315</v>
      </c>
      <c r="AF298">
        <f t="shared" si="298"/>
        <v>892.93381343048179</v>
      </c>
      <c r="AG298">
        <f t="shared" si="298"/>
        <v>1098.0713993226541</v>
      </c>
      <c r="AH298">
        <f t="shared" si="298"/>
        <v>679.7885966412905</v>
      </c>
      <c r="AI298">
        <f t="shared" si="298"/>
        <v>701.87505805320416</v>
      </c>
      <c r="AJ298">
        <f t="shared" si="298"/>
        <v>1209.6145932254085</v>
      </c>
      <c r="AK298">
        <f t="shared" si="298"/>
        <v>232.34331918043435</v>
      </c>
      <c r="AL298">
        <f t="shared" si="298"/>
        <v>296.52303157105325</v>
      </c>
      <c r="AN298">
        <f t="shared" si="306"/>
        <v>299.68990683421418</v>
      </c>
      <c r="AO298">
        <f t="shared" si="299"/>
        <v>488.18053074701868</v>
      </c>
      <c r="AP298">
        <f t="shared" si="299"/>
        <v>600.33237677496572</v>
      </c>
      <c r="AQ298">
        <f t="shared" si="299"/>
        <v>371.65079081189106</v>
      </c>
      <c r="AR298">
        <f t="shared" si="299"/>
        <v>383.72579602752796</v>
      </c>
      <c r="AS298">
        <f t="shared" si="299"/>
        <v>2166.8261726899673</v>
      </c>
      <c r="AT298">
        <f t="shared" si="299"/>
        <v>127.02563523411581</v>
      </c>
      <c r="AU298">
        <f t="shared" si="299"/>
        <v>162.11366257365009</v>
      </c>
      <c r="AW298">
        <f t="shared" si="307"/>
        <v>104.52230593437166</v>
      </c>
      <c r="AX298">
        <f t="shared" si="300"/>
        <v>170.26183939578186</v>
      </c>
      <c r="AY298">
        <f t="shared" si="300"/>
        <v>209.37683557789333</v>
      </c>
      <c r="AZ298">
        <f t="shared" si="300"/>
        <v>129.61997308598316</v>
      </c>
      <c r="BA298">
        <f t="shared" si="300"/>
        <v>133.8313507818163</v>
      </c>
      <c r="BB298">
        <f t="shared" si="300"/>
        <v>3011.4987692541395</v>
      </c>
      <c r="BC298">
        <f t="shared" si="300"/>
        <v>44.302500700475299</v>
      </c>
      <c r="BD298">
        <f t="shared" si="300"/>
        <v>56.54008843560451</v>
      </c>
      <c r="BF298">
        <f t="shared" si="308"/>
        <v>16.661894375000003</v>
      </c>
      <c r="BG298">
        <f t="shared" si="301"/>
        <v>27.141429369985186</v>
      </c>
      <c r="BH298">
        <f t="shared" si="301"/>
        <v>33.376748511088728</v>
      </c>
      <c r="BI298">
        <f t="shared" si="301"/>
        <v>20.662711955523196</v>
      </c>
      <c r="BJ298">
        <f t="shared" si="301"/>
        <v>21.334047415585292</v>
      </c>
      <c r="BK298">
        <f t="shared" si="301"/>
        <v>3157.7778672468594</v>
      </c>
      <c r="BL298">
        <f t="shared" si="301"/>
        <v>7.0622589180453739</v>
      </c>
      <c r="BM298">
        <f t="shared" si="301"/>
        <v>9.0130520279442887</v>
      </c>
    </row>
    <row r="299" spans="1:65" hidden="1" x14ac:dyDescent="0.4">
      <c r="A299" s="9">
        <v>6</v>
      </c>
      <c r="B299" s="16">
        <f t="shared" ref="B299:I299" si="315">V299+AE299+AN299+AW299+BF299+B169</f>
        <v>2260.1204737323351</v>
      </c>
      <c r="C299" s="16">
        <f t="shared" si="315"/>
        <v>3675.2009769710667</v>
      </c>
      <c r="D299" s="16">
        <f t="shared" si="315"/>
        <v>4523.9513289704773</v>
      </c>
      <c r="E299" s="16">
        <f t="shared" si="315"/>
        <v>2832.1913595523565</v>
      </c>
      <c r="F299" s="16">
        <f t="shared" si="315"/>
        <v>2969.0794890793668</v>
      </c>
      <c r="G299" s="16">
        <f t="shared" si="315"/>
        <v>9342.183755707807</v>
      </c>
      <c r="H299" s="16">
        <f t="shared" si="315"/>
        <v>1026.2305216784152</v>
      </c>
      <c r="I299" s="16">
        <f t="shared" si="315"/>
        <v>1323.0359051333276</v>
      </c>
      <c r="J299" s="16">
        <f t="shared" si="295"/>
        <v>27951.993810825155</v>
      </c>
      <c r="L299" s="9">
        <v>6</v>
      </c>
      <c r="M299" s="9">
        <f t="shared" ref="M299:T299" si="316">M104</f>
        <v>578.01240891394104</v>
      </c>
      <c r="N299" s="9">
        <f t="shared" si="316"/>
        <v>939.84756100444747</v>
      </c>
      <c r="O299" s="9">
        <f t="shared" si="316"/>
        <v>1156.9486522587515</v>
      </c>
      <c r="P299" s="9">
        <f t="shared" si="316"/>
        <v>724.59413861188239</v>
      </c>
      <c r="Q299" s="9">
        <f t="shared" si="316"/>
        <v>760.0077917952085</v>
      </c>
      <c r="R299" s="9">
        <f t="shared" si="316"/>
        <v>511.80427470163556</v>
      </c>
      <c r="S299" s="9">
        <f t="shared" si="316"/>
        <v>262.6769231771932</v>
      </c>
      <c r="T299" s="9">
        <f t="shared" si="316"/>
        <v>338.43134650848225</v>
      </c>
      <c r="V299">
        <f t="shared" si="304"/>
        <v>896.21356307667941</v>
      </c>
      <c r="W299">
        <f t="shared" si="297"/>
        <v>1459.8890483404864</v>
      </c>
      <c r="X299">
        <f t="shared" si="297"/>
        <v>1795.2757371886225</v>
      </c>
      <c r="Y299">
        <f t="shared" si="297"/>
        <v>1111.4104007448157</v>
      </c>
      <c r="Z299">
        <f t="shared" si="297"/>
        <v>1147.5203370546224</v>
      </c>
      <c r="AA299">
        <f t="shared" si="297"/>
        <v>826.96629414019139</v>
      </c>
      <c r="AB299">
        <f t="shared" si="297"/>
        <v>379.86630366641594</v>
      </c>
      <c r="AC299">
        <f t="shared" si="297"/>
        <v>484.79598359952035</v>
      </c>
      <c r="AE299">
        <f t="shared" si="305"/>
        <v>664.68061332455068</v>
      </c>
      <c r="AF299">
        <f t="shared" si="298"/>
        <v>1082.7329422526559</v>
      </c>
      <c r="AG299">
        <f t="shared" si="298"/>
        <v>1331.4739111788267</v>
      </c>
      <c r="AH299">
        <f t="shared" si="298"/>
        <v>824.28226625615503</v>
      </c>
      <c r="AI299">
        <f t="shared" si="298"/>
        <v>851.06335460647642</v>
      </c>
      <c r="AJ299">
        <f t="shared" si="298"/>
        <v>1000.8738643251063</v>
      </c>
      <c r="AK299">
        <f t="shared" si="298"/>
        <v>281.72946505689123</v>
      </c>
      <c r="AL299">
        <f t="shared" si="298"/>
        <v>359.55100992891118</v>
      </c>
      <c r="AN299">
        <f t="shared" si="306"/>
        <v>423.92721858508861</v>
      </c>
      <c r="AO299">
        <f t="shared" si="299"/>
        <v>690.55717208875035</v>
      </c>
      <c r="AP299">
        <f t="shared" si="299"/>
        <v>849.20188804880991</v>
      </c>
      <c r="AQ299">
        <f t="shared" si="299"/>
        <v>525.71969372659078</v>
      </c>
      <c r="AR299">
        <f t="shared" si="299"/>
        <v>542.800427040366</v>
      </c>
      <c r="AS299">
        <f t="shared" si="299"/>
        <v>1688.2203829576879</v>
      </c>
      <c r="AT299">
        <f t="shared" si="299"/>
        <v>179.68447720727505</v>
      </c>
      <c r="AU299">
        <f t="shared" si="299"/>
        <v>229.31834707235168</v>
      </c>
      <c r="AW299">
        <f t="shared" si="307"/>
        <v>202.10610638429293</v>
      </c>
      <c r="AX299">
        <f t="shared" si="300"/>
        <v>329.22118507140027</v>
      </c>
      <c r="AY299">
        <f t="shared" si="300"/>
        <v>404.85460617642951</v>
      </c>
      <c r="AZ299">
        <f t="shared" si="300"/>
        <v>250.63538194893709</v>
      </c>
      <c r="BA299">
        <f t="shared" si="300"/>
        <v>258.7785734046721</v>
      </c>
      <c r="BB299">
        <f t="shared" si="300"/>
        <v>2589.1624709720536</v>
      </c>
      <c r="BC299">
        <f t="shared" si="300"/>
        <v>85.664067967295566</v>
      </c>
      <c r="BD299">
        <f t="shared" si="300"/>
        <v>109.32687550462731</v>
      </c>
      <c r="BF299">
        <f t="shared" si="308"/>
        <v>60.592100154685838</v>
      </c>
      <c r="BG299">
        <f t="shared" si="301"/>
        <v>98.701634382883526</v>
      </c>
      <c r="BH299">
        <f t="shared" si="301"/>
        <v>121.37679204449104</v>
      </c>
      <c r="BI299">
        <f t="shared" si="301"/>
        <v>75.14134252075317</v>
      </c>
      <c r="BJ299">
        <f t="shared" si="301"/>
        <v>77.582699098700786</v>
      </c>
      <c r="BK299">
        <f t="shared" si="301"/>
        <v>3084.6383182504997</v>
      </c>
      <c r="BL299">
        <f t="shared" si="301"/>
        <v>25.682379809260336</v>
      </c>
      <c r="BM299">
        <f t="shared" si="301"/>
        <v>32.7765702317744</v>
      </c>
    </row>
    <row r="300" spans="1:65" hidden="1" x14ac:dyDescent="0.4">
      <c r="A300" s="9">
        <v>7</v>
      </c>
      <c r="B300" s="16">
        <f t="shared" ref="B300:I300" si="317">V300+AE300+AN300+AW300+BF300+B170</f>
        <v>2807.3157159625885</v>
      </c>
      <c r="C300" s="16">
        <f t="shared" si="317"/>
        <v>4565.1146484204692</v>
      </c>
      <c r="D300" s="16">
        <f t="shared" si="317"/>
        <v>5619.2773190866392</v>
      </c>
      <c r="E300" s="16">
        <f t="shared" si="317"/>
        <v>3517.3958241507266</v>
      </c>
      <c r="F300" s="16">
        <f t="shared" si="317"/>
        <v>3686.7320277480762</v>
      </c>
      <c r="G300" s="16">
        <f t="shared" si="317"/>
        <v>8300.8131114780463</v>
      </c>
      <c r="H300" s="16">
        <f t="shared" si="317"/>
        <v>1274.6240458402865</v>
      </c>
      <c r="I300" s="16">
        <f t="shared" si="317"/>
        <v>1643.9912193572186</v>
      </c>
      <c r="J300" s="16">
        <f t="shared" si="295"/>
        <v>31415.263912044051</v>
      </c>
      <c r="L300" s="9">
        <v>7</v>
      </c>
      <c r="M300" s="9">
        <f t="shared" ref="M300:T300" si="318">M105</f>
        <v>656.9499999999997</v>
      </c>
      <c r="N300" s="9">
        <f t="shared" si="318"/>
        <v>1068.1999999999996</v>
      </c>
      <c r="O300" s="9">
        <f t="shared" si="318"/>
        <v>1314.9499999999996</v>
      </c>
      <c r="P300" s="9">
        <f t="shared" si="318"/>
        <v>823.54999999999973</v>
      </c>
      <c r="Q300" s="9">
        <f t="shared" si="318"/>
        <v>863.79999999999961</v>
      </c>
      <c r="R300" s="9">
        <f t="shared" si="318"/>
        <v>581.6999999999997</v>
      </c>
      <c r="S300" s="9">
        <f t="shared" si="318"/>
        <v>298.54999999999984</v>
      </c>
      <c r="T300" s="9">
        <f t="shared" si="318"/>
        <v>384.64999999999986</v>
      </c>
      <c r="V300">
        <f t="shared" si="304"/>
        <v>1022.772498604669</v>
      </c>
      <c r="W300">
        <f t="shared" si="297"/>
        <v>1666.0475038236395</v>
      </c>
      <c r="X300">
        <f t="shared" si="297"/>
        <v>2048.7958752880936</v>
      </c>
      <c r="Y300">
        <f t="shared" si="297"/>
        <v>1268.3583906526246</v>
      </c>
      <c r="Z300">
        <f t="shared" si="297"/>
        <v>1309.5675971471671</v>
      </c>
      <c r="AA300">
        <f t="shared" si="297"/>
        <v>903.22968349589621</v>
      </c>
      <c r="AB300">
        <f t="shared" si="297"/>
        <v>433.50918189951449</v>
      </c>
      <c r="AC300">
        <f t="shared" si="297"/>
        <v>553.25652265002191</v>
      </c>
      <c r="AE300">
        <f t="shared" si="305"/>
        <v>780.44708820061498</v>
      </c>
      <c r="AF300">
        <f t="shared" si="298"/>
        <v>1271.3109952965713</v>
      </c>
      <c r="AG300">
        <f t="shared" si="298"/>
        <v>1563.3748241837247</v>
      </c>
      <c r="AH300">
        <f t="shared" si="298"/>
        <v>967.84633350048523</v>
      </c>
      <c r="AI300">
        <f t="shared" si="298"/>
        <v>999.29184583054939</v>
      </c>
      <c r="AJ300">
        <f t="shared" si="298"/>
        <v>913.92007923264873</v>
      </c>
      <c r="AK300">
        <f t="shared" si="298"/>
        <v>330.79788436165359</v>
      </c>
      <c r="AL300">
        <f t="shared" si="298"/>
        <v>422.17349676421583</v>
      </c>
      <c r="AN300">
        <f t="shared" si="306"/>
        <v>544.30391595481956</v>
      </c>
      <c r="AO300">
        <f t="shared" si="299"/>
        <v>886.64505717070313</v>
      </c>
      <c r="AP300">
        <f t="shared" si="299"/>
        <v>1090.3378996138183</v>
      </c>
      <c r="AQ300">
        <f t="shared" si="299"/>
        <v>675.0009799913729</v>
      </c>
      <c r="AR300">
        <f t="shared" si="299"/>
        <v>696.93189082342121</v>
      </c>
      <c r="AS300">
        <f t="shared" si="299"/>
        <v>1344.5471236413971</v>
      </c>
      <c r="AT300">
        <f t="shared" si="299"/>
        <v>230.70697113208311</v>
      </c>
      <c r="AU300">
        <f t="shared" si="299"/>
        <v>294.43467850063143</v>
      </c>
      <c r="AW300">
        <f t="shared" si="307"/>
        <v>313.01666248469076</v>
      </c>
      <c r="AX300">
        <f t="shared" si="300"/>
        <v>509.8891785800754</v>
      </c>
      <c r="AY300">
        <f t="shared" si="300"/>
        <v>627.02824711261974</v>
      </c>
      <c r="AZ300">
        <f t="shared" si="300"/>
        <v>388.17753783776391</v>
      </c>
      <c r="BA300">
        <f t="shared" si="300"/>
        <v>400.78950022251905</v>
      </c>
      <c r="BB300">
        <f t="shared" si="300"/>
        <v>2138.691426964871</v>
      </c>
      <c r="BC300">
        <f t="shared" si="300"/>
        <v>132.67427258728529</v>
      </c>
      <c r="BD300">
        <f t="shared" si="300"/>
        <v>169.3226112884895</v>
      </c>
      <c r="BF300">
        <f t="shared" si="308"/>
        <v>131.34910326948938</v>
      </c>
      <c r="BG300">
        <f t="shared" si="301"/>
        <v>213.96140972714187</v>
      </c>
      <c r="BH300">
        <f t="shared" si="301"/>
        <v>263.1156991104603</v>
      </c>
      <c r="BI300">
        <f t="shared" si="301"/>
        <v>162.88836223484515</v>
      </c>
      <c r="BJ300">
        <f t="shared" si="301"/>
        <v>168.18063625168645</v>
      </c>
      <c r="BK300">
        <f t="shared" si="301"/>
        <v>2836.9003946112762</v>
      </c>
      <c r="BL300">
        <f t="shared" si="301"/>
        <v>55.673223888277946</v>
      </c>
      <c r="BM300">
        <f t="shared" si="301"/>
        <v>71.051722868200855</v>
      </c>
    </row>
    <row r="301" spans="1:65" hidden="1" x14ac:dyDescent="0.4">
      <c r="A301" s="9">
        <v>8</v>
      </c>
      <c r="B301" s="16">
        <f t="shared" ref="B301:I301" si="319">V301+AE301+AN301+AW301+BF301+B171</f>
        <v>3397.8415677261555</v>
      </c>
      <c r="C301" s="16">
        <f t="shared" si="319"/>
        <v>5525.4952271218917</v>
      </c>
      <c r="D301" s="16">
        <f t="shared" si="319"/>
        <v>6801.3278875934357</v>
      </c>
      <c r="E301" s="16">
        <f t="shared" si="319"/>
        <v>4256.8822569667436</v>
      </c>
      <c r="F301" s="16">
        <f t="shared" si="319"/>
        <v>4461.3007764396552</v>
      </c>
      <c r="G301" s="16">
        <f t="shared" si="319"/>
        <v>7452.566073121081</v>
      </c>
      <c r="H301" s="16">
        <f t="shared" si="319"/>
        <v>1543.1588642595532</v>
      </c>
      <c r="I301" s="16">
        <f t="shared" si="319"/>
        <v>1991.4011170319907</v>
      </c>
      <c r="J301" s="16">
        <f t="shared" si="295"/>
        <v>35429.973770260513</v>
      </c>
      <c r="L301" s="9">
        <v>8</v>
      </c>
      <c r="M301" s="9">
        <f t="shared" ref="M301:T301" si="320">M106</f>
        <v>746.66788436415231</v>
      </c>
      <c r="N301" s="9">
        <f t="shared" si="320"/>
        <v>1214.0811843790052</v>
      </c>
      <c r="O301" s="9">
        <f t="shared" si="320"/>
        <v>1494.5291643879173</v>
      </c>
      <c r="P301" s="9">
        <f t="shared" si="320"/>
        <v>936.01999568931842</v>
      </c>
      <c r="Q301" s="9">
        <f t="shared" si="320"/>
        <v>981.76682930779327</v>
      </c>
      <c r="R301" s="9">
        <f t="shared" si="320"/>
        <v>661.1411954252643</v>
      </c>
      <c r="S301" s="9">
        <f t="shared" si="320"/>
        <v>339.32216588312298</v>
      </c>
      <c r="T301" s="9">
        <f t="shared" si="320"/>
        <v>437.18060997133909</v>
      </c>
      <c r="V301">
        <f t="shared" si="304"/>
        <v>1164.5325088023342</v>
      </c>
      <c r="W301">
        <f t="shared" si="297"/>
        <v>1896.9677832152386</v>
      </c>
      <c r="X301">
        <f t="shared" si="297"/>
        <v>2332.7664792787245</v>
      </c>
      <c r="Y301">
        <f t="shared" si="297"/>
        <v>1444.1575039828213</v>
      </c>
      <c r="Z301">
        <f t="shared" si="297"/>
        <v>1491.0784572645266</v>
      </c>
      <c r="AA301">
        <f t="shared" si="297"/>
        <v>1008.2447378248548</v>
      </c>
      <c r="AB301">
        <f t="shared" si="297"/>
        <v>493.59514053713576</v>
      </c>
      <c r="AC301">
        <f t="shared" si="297"/>
        <v>629.93990082042694</v>
      </c>
      <c r="AE301">
        <f t="shared" si="305"/>
        <v>901.60979340264203</v>
      </c>
      <c r="AF301">
        <f t="shared" si="298"/>
        <v>1468.6792495601053</v>
      </c>
      <c r="AG301">
        <f t="shared" si="298"/>
        <v>1806.0853497359089</v>
      </c>
      <c r="AH301">
        <f t="shared" si="298"/>
        <v>1118.102362076555</v>
      </c>
      <c r="AI301">
        <f t="shared" si="298"/>
        <v>1154.4297214888584</v>
      </c>
      <c r="AJ301">
        <f t="shared" si="298"/>
        <v>908.57488136427241</v>
      </c>
      <c r="AK301">
        <f t="shared" si="298"/>
        <v>382.15353313058404</v>
      </c>
      <c r="AL301">
        <f t="shared" si="298"/>
        <v>487.71500970711884</v>
      </c>
      <c r="AN301">
        <f t="shared" si="306"/>
        <v>662.37550207771721</v>
      </c>
      <c r="AO301">
        <f t="shared" si="299"/>
        <v>1078.9780262336371</v>
      </c>
      <c r="AP301">
        <f t="shared" si="299"/>
        <v>1326.8563618987714</v>
      </c>
      <c r="AQ301">
        <f t="shared" si="299"/>
        <v>821.42365674592907</v>
      </c>
      <c r="AR301">
        <f t="shared" si="299"/>
        <v>848.11186832698536</v>
      </c>
      <c r="AS301">
        <f t="shared" si="299"/>
        <v>1129.233601437023</v>
      </c>
      <c r="AT301">
        <f t="shared" si="299"/>
        <v>280.75242774686836</v>
      </c>
      <c r="AU301">
        <f t="shared" si="299"/>
        <v>358.3040876324236</v>
      </c>
      <c r="AW301">
        <f t="shared" si="307"/>
        <v>428.66028921975516</v>
      </c>
      <c r="AX301">
        <f t="shared" si="300"/>
        <v>698.26711787538932</v>
      </c>
      <c r="AY301">
        <f t="shared" si="300"/>
        <v>858.68307336321891</v>
      </c>
      <c r="AZ301">
        <f t="shared" si="300"/>
        <v>531.58925891456852</v>
      </c>
      <c r="BA301">
        <f t="shared" si="300"/>
        <v>548.8606955229701</v>
      </c>
      <c r="BB301">
        <f t="shared" si="300"/>
        <v>1741.6192753031339</v>
      </c>
      <c r="BC301">
        <f t="shared" si="300"/>
        <v>181.6906218596842</v>
      </c>
      <c r="BD301">
        <f t="shared" si="300"/>
        <v>231.87864489456047</v>
      </c>
      <c r="BF301">
        <f t="shared" si="308"/>
        <v>222.18288287709007</v>
      </c>
      <c r="BG301">
        <f t="shared" si="301"/>
        <v>361.92529415360866</v>
      </c>
      <c r="BH301">
        <f t="shared" si="301"/>
        <v>445.07197311154005</v>
      </c>
      <c r="BI301">
        <f t="shared" si="301"/>
        <v>275.53295003630456</v>
      </c>
      <c r="BJ301">
        <f t="shared" si="301"/>
        <v>284.48506823710278</v>
      </c>
      <c r="BK301">
        <f t="shared" si="301"/>
        <v>2487.7959107880738</v>
      </c>
      <c r="BL301">
        <f t="shared" si="301"/>
        <v>94.173748237781609</v>
      </c>
      <c r="BM301">
        <f t="shared" si="301"/>
        <v>120.18716707834517</v>
      </c>
    </row>
    <row r="302" spans="1:65" hidden="1" x14ac:dyDescent="0.4">
      <c r="A302" s="9">
        <v>9</v>
      </c>
      <c r="B302" s="16">
        <f t="shared" ref="B302:I302" si="321">V302+AE302+AN302+AW302+BF302+B172</f>
        <v>4032.415442865858</v>
      </c>
      <c r="C302" s="16">
        <f t="shared" si="321"/>
        <v>6557.4920009617827</v>
      </c>
      <c r="D302" s="16">
        <f t="shared" si="321"/>
        <v>8071.53083462214</v>
      </c>
      <c r="E302" s="16">
        <f t="shared" si="321"/>
        <v>5051.6273334986736</v>
      </c>
      <c r="F302" s="16">
        <f t="shared" si="321"/>
        <v>5293.9234710775218</v>
      </c>
      <c r="G302" s="16">
        <f t="shared" si="321"/>
        <v>6857.6206682871043</v>
      </c>
      <c r="H302" s="16">
        <f t="shared" si="321"/>
        <v>1832.3386756458278</v>
      </c>
      <c r="I302" s="16">
        <f t="shared" si="321"/>
        <v>2365.9881149017183</v>
      </c>
      <c r="J302" s="16">
        <f t="shared" si="295"/>
        <v>40062.936541860625</v>
      </c>
      <c r="L302" s="9">
        <v>9</v>
      </c>
      <c r="M302" s="9">
        <f t="shared" ref="M302:T302" si="322">M107</f>
        <v>848.638297497282</v>
      </c>
      <c r="N302" s="9">
        <f t="shared" si="322"/>
        <v>1379.8849674809294</v>
      </c>
      <c r="O302" s="9">
        <f t="shared" si="322"/>
        <v>1698.6329694711183</v>
      </c>
      <c r="P302" s="9">
        <f t="shared" si="322"/>
        <v>1063.8497144438491</v>
      </c>
      <c r="Q302" s="9">
        <f t="shared" si="322"/>
        <v>1115.8440693784187</v>
      </c>
      <c r="R302" s="9">
        <f t="shared" si="322"/>
        <v>751.43146001091236</v>
      </c>
      <c r="S302" s="9">
        <f t="shared" si="322"/>
        <v>385.66247616685212</v>
      </c>
      <c r="T302" s="9">
        <f t="shared" si="322"/>
        <v>496.88518324427969</v>
      </c>
      <c r="V302">
        <f t="shared" si="304"/>
        <v>1324.6109317148509</v>
      </c>
      <c r="W302">
        <f t="shared" si="297"/>
        <v>2157.727881158105</v>
      </c>
      <c r="X302">
        <f t="shared" si="297"/>
        <v>2653.4321336967132</v>
      </c>
      <c r="Y302">
        <f t="shared" si="297"/>
        <v>1642.6736071636615</v>
      </c>
      <c r="Z302">
        <f t="shared" si="297"/>
        <v>1696.0443865739751</v>
      </c>
      <c r="AA302">
        <f t="shared" si="297"/>
        <v>1136.7697041397385</v>
      </c>
      <c r="AB302">
        <f t="shared" si="297"/>
        <v>561.44548482312644</v>
      </c>
      <c r="AC302">
        <f t="shared" si="297"/>
        <v>716.53240475722987</v>
      </c>
      <c r="AE302">
        <f t="shared" si="305"/>
        <v>1033.0711511024881</v>
      </c>
      <c r="AF302">
        <f t="shared" si="298"/>
        <v>1682.8235163876718</v>
      </c>
      <c r="AG302">
        <f t="shared" si="298"/>
        <v>2069.4259145073165</v>
      </c>
      <c r="AH302">
        <f t="shared" si="298"/>
        <v>1281.1299330296881</v>
      </c>
      <c r="AI302">
        <f t="shared" si="298"/>
        <v>1322.7540893766925</v>
      </c>
      <c r="AJ302">
        <f t="shared" si="298"/>
        <v>958.40980959456363</v>
      </c>
      <c r="AK302">
        <f t="shared" si="298"/>
        <v>437.87433683385984</v>
      </c>
      <c r="AL302">
        <f t="shared" si="298"/>
        <v>558.82745526377289</v>
      </c>
      <c r="AN302">
        <f t="shared" si="306"/>
        <v>781.99264774017956</v>
      </c>
      <c r="AO302">
        <f t="shared" si="299"/>
        <v>1273.8286378968712</v>
      </c>
      <c r="AP302">
        <f t="shared" si="299"/>
        <v>1566.47085581734</v>
      </c>
      <c r="AQ302">
        <f t="shared" si="299"/>
        <v>969.76300941124202</v>
      </c>
      <c r="AR302">
        <f t="shared" si="299"/>
        <v>1001.2707949079219</v>
      </c>
      <c r="AS302">
        <f t="shared" si="299"/>
        <v>1018.9042414006476</v>
      </c>
      <c r="AT302">
        <f t="shared" si="299"/>
        <v>331.45298043872617</v>
      </c>
      <c r="AU302">
        <f t="shared" si="299"/>
        <v>423.00954866977116</v>
      </c>
      <c r="AW302">
        <f t="shared" si="307"/>
        <v>545.51789564873616</v>
      </c>
      <c r="AX302">
        <f t="shared" si="300"/>
        <v>888.62257205451328</v>
      </c>
      <c r="AY302">
        <f t="shared" si="300"/>
        <v>1092.7697176309953</v>
      </c>
      <c r="AZ302">
        <f t="shared" si="300"/>
        <v>676.50645783024879</v>
      </c>
      <c r="BA302">
        <f t="shared" si="300"/>
        <v>698.48628192497767</v>
      </c>
      <c r="BB302">
        <f t="shared" si="300"/>
        <v>1435.4264383700784</v>
      </c>
      <c r="BC302">
        <f t="shared" si="300"/>
        <v>231.22152480327631</v>
      </c>
      <c r="BD302">
        <f t="shared" si="300"/>
        <v>295.09136626349203</v>
      </c>
      <c r="BF302">
        <f t="shared" si="308"/>
        <v>325.42158604842263</v>
      </c>
      <c r="BG302">
        <f t="shared" si="301"/>
        <v>530.09620601449888</v>
      </c>
      <c r="BH302">
        <f t="shared" si="301"/>
        <v>651.87752323737948</v>
      </c>
      <c r="BI302">
        <f t="shared" si="301"/>
        <v>403.56110447543654</v>
      </c>
      <c r="BJ302">
        <f t="shared" si="301"/>
        <v>416.67288188003647</v>
      </c>
      <c r="BK302">
        <f t="shared" si="301"/>
        <v>2114.707593045604</v>
      </c>
      <c r="BL302">
        <f t="shared" si="301"/>
        <v>137.93218504873289</v>
      </c>
      <c r="BM302">
        <f t="shared" si="301"/>
        <v>176.03290598645282</v>
      </c>
    </row>
    <row r="303" spans="1:65" hidden="1" x14ac:dyDescent="0.4">
      <c r="A303" s="9">
        <v>10</v>
      </c>
      <c r="B303" s="16">
        <f t="shared" ref="B303:I303" si="323">V303+AE303+AN303+AW303+BF303+B173</f>
        <v>4717.0654135942304</v>
      </c>
      <c r="C303" s="16">
        <f t="shared" si="323"/>
        <v>7670.8994452039151</v>
      </c>
      <c r="D303" s="16">
        <f t="shared" si="323"/>
        <v>9441.949562203592</v>
      </c>
      <c r="E303" s="16">
        <f t="shared" si="323"/>
        <v>5909.2187149117199</v>
      </c>
      <c r="F303" s="16">
        <f t="shared" si="323"/>
        <v>6192.6006566966889</v>
      </c>
      <c r="G303" s="16">
        <f t="shared" si="323"/>
        <v>6538.7458777737229</v>
      </c>
      <c r="H303" s="16">
        <f t="shared" si="323"/>
        <v>2144.9614673819437</v>
      </c>
      <c r="I303" s="16">
        <f t="shared" si="323"/>
        <v>2771.4026237258504</v>
      </c>
      <c r="J303" s="16">
        <f t="shared" si="295"/>
        <v>45386.843761491662</v>
      </c>
      <c r="L303" s="9">
        <v>10</v>
      </c>
      <c r="M303" s="9">
        <f t="shared" ref="M303:T303" si="324">M108</f>
        <v>964.53453410867178</v>
      </c>
      <c r="N303" s="9">
        <f t="shared" si="324"/>
        <v>1568.3321247201204</v>
      </c>
      <c r="O303" s="9">
        <f t="shared" si="324"/>
        <v>1930.6106790869901</v>
      </c>
      <c r="P303" s="9">
        <f t="shared" si="324"/>
        <v>1209.1367920925438</v>
      </c>
      <c r="Q303" s="9">
        <f t="shared" si="324"/>
        <v>1268.2318754289834</v>
      </c>
      <c r="R303" s="9">
        <f t="shared" si="324"/>
        <v>854.05242178402364</v>
      </c>
      <c r="S303" s="9">
        <f t="shared" si="324"/>
        <v>438.33135726941765</v>
      </c>
      <c r="T303" s="9">
        <f t="shared" si="324"/>
        <v>564.74344858041036</v>
      </c>
      <c r="V303">
        <f t="shared" si="304"/>
        <v>1506.0301476121981</v>
      </c>
      <c r="W303">
        <f t="shared" si="297"/>
        <v>2453.2511106189768</v>
      </c>
      <c r="X303">
        <f t="shared" si="297"/>
        <v>3016.8472057049748</v>
      </c>
      <c r="Y303">
        <f t="shared" si="297"/>
        <v>1867.654807795223</v>
      </c>
      <c r="Z303">
        <f t="shared" si="297"/>
        <v>1928.3352694077771</v>
      </c>
      <c r="AA303">
        <f t="shared" si="297"/>
        <v>1287.43112247522</v>
      </c>
      <c r="AB303">
        <f t="shared" si="297"/>
        <v>638.34127149299229</v>
      </c>
      <c r="AC303">
        <f t="shared" si="297"/>
        <v>814.66895483673716</v>
      </c>
      <c r="AE303">
        <f t="shared" si="305"/>
        <v>1178.8410414086693</v>
      </c>
      <c r="AF303">
        <f t="shared" si="298"/>
        <v>1920.2756987728885</v>
      </c>
      <c r="AG303">
        <f t="shared" si="298"/>
        <v>2361.4290241020149</v>
      </c>
      <c r="AH303">
        <f t="shared" si="298"/>
        <v>1461.9017700966751</v>
      </c>
      <c r="AI303">
        <f t="shared" si="298"/>
        <v>1509.3992379753336</v>
      </c>
      <c r="AJ303">
        <f t="shared" si="298"/>
        <v>1047.589756867151</v>
      </c>
      <c r="AK303">
        <f t="shared" si="298"/>
        <v>499.65991082849314</v>
      </c>
      <c r="AL303">
        <f t="shared" si="298"/>
        <v>637.67993001050138</v>
      </c>
      <c r="AN303">
        <f t="shared" si="306"/>
        <v>907.53189942133395</v>
      </c>
      <c r="AO303">
        <f t="shared" si="299"/>
        <v>1478.3260771422715</v>
      </c>
      <c r="AP303">
        <f t="shared" si="299"/>
        <v>1817.9483851623286</v>
      </c>
      <c r="AQ303">
        <f t="shared" si="299"/>
        <v>1125.4464712204651</v>
      </c>
      <c r="AR303">
        <f t="shared" si="299"/>
        <v>1162.0124421423072</v>
      </c>
      <c r="AS303">
        <f t="shared" si="299"/>
        <v>988.65702549760567</v>
      </c>
      <c r="AT303">
        <f t="shared" si="299"/>
        <v>384.66365863629301</v>
      </c>
      <c r="AU303">
        <f t="shared" si="299"/>
        <v>490.91850196677194</v>
      </c>
      <c r="AW303">
        <f t="shared" si="307"/>
        <v>663.75527169445786</v>
      </c>
      <c r="AX303">
        <f t="shared" si="300"/>
        <v>1081.225604975692</v>
      </c>
      <c r="AY303">
        <f t="shared" si="300"/>
        <v>1329.6202867241675</v>
      </c>
      <c r="AZ303">
        <f t="shared" si="300"/>
        <v>823.13473362074535</v>
      </c>
      <c r="BA303">
        <f t="shared" si="300"/>
        <v>849.87853841644971</v>
      </c>
      <c r="BB303">
        <f t="shared" si="300"/>
        <v>1227.165339885363</v>
      </c>
      <c r="BC303">
        <f t="shared" si="300"/>
        <v>281.33725262100126</v>
      </c>
      <c r="BD303">
        <f t="shared" si="300"/>
        <v>359.05045746663154</v>
      </c>
      <c r="BF303">
        <f t="shared" si="308"/>
        <v>435.46974084857936</v>
      </c>
      <c r="BG303">
        <f t="shared" si="301"/>
        <v>709.35938903450608</v>
      </c>
      <c r="BH303">
        <f t="shared" si="301"/>
        <v>872.32362043418721</v>
      </c>
      <c r="BI303">
        <f t="shared" si="301"/>
        <v>540.03378115284272</v>
      </c>
      <c r="BJ303">
        <f t="shared" si="301"/>
        <v>557.57958190250702</v>
      </c>
      <c r="BK303">
        <f t="shared" si="301"/>
        <v>1775.0670157078412</v>
      </c>
      <c r="BL303">
        <f t="shared" si="301"/>
        <v>184.57685492600461</v>
      </c>
      <c r="BM303">
        <f t="shared" si="301"/>
        <v>235.5621361249724</v>
      </c>
    </row>
    <row r="304" spans="1:65" hidden="1" x14ac:dyDescent="0.4">
      <c r="A304" s="9">
        <v>11</v>
      </c>
      <c r="B304" s="16">
        <f t="shared" ref="B304:I304" si="325">V304+AE304+AN304+AW304+BF304+B174</f>
        <v>5462.2906912451217</v>
      </c>
      <c r="C304" s="16">
        <f t="shared" si="325"/>
        <v>8882.7903100016556</v>
      </c>
      <c r="D304" s="16">
        <f t="shared" si="325"/>
        <v>10933.601148015847</v>
      </c>
      <c r="E304" s="16">
        <f t="shared" si="325"/>
        <v>6842.811780984066</v>
      </c>
      <c r="F304" s="16">
        <f t="shared" si="325"/>
        <v>7171.1169452218419</v>
      </c>
      <c r="G304" s="16">
        <f t="shared" si="325"/>
        <v>6491.4396184657426</v>
      </c>
      <c r="H304" s="16">
        <f t="shared" si="325"/>
        <v>2485.7687054308121</v>
      </c>
      <c r="I304" s="16">
        <f t="shared" si="325"/>
        <v>3213.7791536561717</v>
      </c>
      <c r="J304" s="16">
        <f t="shared" si="295"/>
        <v>51483.598353021262</v>
      </c>
      <c r="L304" s="9">
        <v>11</v>
      </c>
      <c r="M304" s="9">
        <f t="shared" ref="M304:T304" si="326">M109</f>
        <v>1096.2584062395701</v>
      </c>
      <c r="N304" s="9">
        <f t="shared" si="326"/>
        <v>1782.5150004492102</v>
      </c>
      <c r="O304" s="9">
        <f t="shared" si="326"/>
        <v>2194.268956974995</v>
      </c>
      <c r="P304" s="9">
        <f t="shared" si="326"/>
        <v>1374.2653329151351</v>
      </c>
      <c r="Q304" s="9">
        <f t="shared" si="326"/>
        <v>1441.430871922887</v>
      </c>
      <c r="R304" s="9">
        <f t="shared" si="326"/>
        <v>970.68805070333792</v>
      </c>
      <c r="S304" s="9">
        <f t="shared" si="326"/>
        <v>498.19308498793458</v>
      </c>
      <c r="T304" s="9">
        <f t="shared" si="326"/>
        <v>641.8689336479955</v>
      </c>
      <c r="V304">
        <f t="shared" si="304"/>
        <v>1711.9649529622818</v>
      </c>
      <c r="W304">
        <f t="shared" si="297"/>
        <v>2788.709063264349</v>
      </c>
      <c r="X304">
        <f t="shared" si="297"/>
        <v>3429.3713793165207</v>
      </c>
      <c r="Y304">
        <f t="shared" si="297"/>
        <v>2123.0382275190987</v>
      </c>
      <c r="Z304">
        <f t="shared" si="297"/>
        <v>2192.0161452420416</v>
      </c>
      <c r="AA304">
        <f t="shared" si="297"/>
        <v>1460.9600356778228</v>
      </c>
      <c r="AB304">
        <f t="shared" si="297"/>
        <v>725.62815993958679</v>
      </c>
      <c r="AC304">
        <f t="shared" si="297"/>
        <v>926.06691915043666</v>
      </c>
      <c r="AE304">
        <f t="shared" si="305"/>
        <v>1342.4355945104337</v>
      </c>
      <c r="AF304">
        <f t="shared" si="298"/>
        <v>2186.7634046959329</v>
      </c>
      <c r="AG304">
        <f t="shared" si="298"/>
        <v>2689.1381149034951</v>
      </c>
      <c r="AH304">
        <f t="shared" si="298"/>
        <v>1664.778288945949</v>
      </c>
      <c r="AI304">
        <f t="shared" si="298"/>
        <v>1718.8672536915551</v>
      </c>
      <c r="AJ304">
        <f t="shared" si="298"/>
        <v>1167.5104396711854</v>
      </c>
      <c r="AK304">
        <f t="shared" si="298"/>
        <v>569.00059116074272</v>
      </c>
      <c r="AL304">
        <f t="shared" si="298"/>
        <v>726.17444242361944</v>
      </c>
      <c r="AN304">
        <f t="shared" si="306"/>
        <v>1043.1864704150016</v>
      </c>
      <c r="AO304">
        <f t="shared" si="299"/>
        <v>1699.3008879575802</v>
      </c>
      <c r="AP304">
        <f t="shared" si="299"/>
        <v>2089.6887046321717</v>
      </c>
      <c r="AQ304">
        <f t="shared" si="299"/>
        <v>1293.6741206585702</v>
      </c>
      <c r="AR304">
        <f t="shared" si="299"/>
        <v>1335.7058400588203</v>
      </c>
      <c r="AS304">
        <f t="shared" si="299"/>
        <v>1018.1233911823784</v>
      </c>
      <c r="AT304">
        <f t="shared" si="299"/>
        <v>442.16178473239307</v>
      </c>
      <c r="AU304">
        <f t="shared" si="299"/>
        <v>564.29921598863666</v>
      </c>
      <c r="AW304">
        <f t="shared" si="307"/>
        <v>785.6435855578959</v>
      </c>
      <c r="AX304">
        <f t="shared" si="300"/>
        <v>1279.7758410589818</v>
      </c>
      <c r="AY304">
        <f t="shared" si="300"/>
        <v>1573.7843359432482</v>
      </c>
      <c r="AZ304">
        <f t="shared" si="300"/>
        <v>974.29060242060518</v>
      </c>
      <c r="BA304">
        <f t="shared" si="300"/>
        <v>1005.9454902793784</v>
      </c>
      <c r="BB304">
        <f t="shared" si="300"/>
        <v>1107.9111826914841</v>
      </c>
      <c r="BC304">
        <f t="shared" si="300"/>
        <v>333.00045562864716</v>
      </c>
      <c r="BD304">
        <f t="shared" si="300"/>
        <v>424.9844797167018</v>
      </c>
      <c r="BF304">
        <f t="shared" si="308"/>
        <v>549.61250627151867</v>
      </c>
      <c r="BG304">
        <f t="shared" si="301"/>
        <v>895.29249700509922</v>
      </c>
      <c r="BH304">
        <f t="shared" si="301"/>
        <v>1100.9719535791774</v>
      </c>
      <c r="BI304">
        <f t="shared" si="301"/>
        <v>681.58425738679409</v>
      </c>
      <c r="BJ304">
        <f t="shared" si="301"/>
        <v>703.72906015947842</v>
      </c>
      <c r="BK304">
        <f t="shared" si="301"/>
        <v>1501.1161777966022</v>
      </c>
      <c r="BL304">
        <f t="shared" si="301"/>
        <v>232.95705377350296</v>
      </c>
      <c r="BM304">
        <f t="shared" si="301"/>
        <v>297.30629679580198</v>
      </c>
    </row>
    <row r="305" spans="1:65" hidden="1" x14ac:dyDescent="0.4">
      <c r="A305" s="9">
        <v>12</v>
      </c>
      <c r="B305" s="16">
        <f t="shared" ref="B305:I305" si="327">V305+AE305+AN305+AW305+BF305+B175</f>
        <v>6281.8478571876185</v>
      </c>
      <c r="C305" s="16">
        <f t="shared" si="327"/>
        <v>10215.538779021819</v>
      </c>
      <c r="D305" s="16">
        <f t="shared" si="327"/>
        <v>12574.024796414684</v>
      </c>
      <c r="E305" s="16">
        <f t="shared" si="327"/>
        <v>7869.6233132230018</v>
      </c>
      <c r="F305" s="16">
        <f t="shared" si="327"/>
        <v>8247.485105411135</v>
      </c>
      <c r="G305" s="16">
        <f t="shared" si="327"/>
        <v>6696.7187698240596</v>
      </c>
      <c r="H305" s="16">
        <f t="shared" si="327"/>
        <v>2860.9366384290661</v>
      </c>
      <c r="I305" s="16">
        <f t="shared" si="327"/>
        <v>3701.0908377204728</v>
      </c>
      <c r="J305" s="16">
        <f t="shared" si="295"/>
        <v>58447.266097231855</v>
      </c>
      <c r="L305" s="9">
        <v>12</v>
      </c>
      <c r="M305" s="9">
        <f t="shared" ref="M305:T305" si="328">M110</f>
        <v>1245.9714512570479</v>
      </c>
      <c r="N305" s="9">
        <f t="shared" si="328"/>
        <v>2025.9482521238731</v>
      </c>
      <c r="O305" s="9">
        <f t="shared" si="328"/>
        <v>2493.9343326439689</v>
      </c>
      <c r="P305" s="9">
        <f t="shared" si="328"/>
        <v>1561.9450318635236</v>
      </c>
      <c r="Q305" s="9">
        <f t="shared" si="328"/>
        <v>1638.2831868419787</v>
      </c>
      <c r="R305" s="9">
        <f t="shared" si="328"/>
        <v>1103.2522919495009</v>
      </c>
      <c r="S305" s="9">
        <f t="shared" si="328"/>
        <v>566.2299669271506</v>
      </c>
      <c r="T305" s="9">
        <f t="shared" si="328"/>
        <v>729.52723757671583</v>
      </c>
      <c r="V305">
        <f t="shared" si="304"/>
        <v>1945.8935465485838</v>
      </c>
      <c r="W305">
        <f t="shared" si="297"/>
        <v>3169.7675586278201</v>
      </c>
      <c r="X305">
        <f t="shared" si="297"/>
        <v>3897.9721075384996</v>
      </c>
      <c r="Y305">
        <f t="shared" si="297"/>
        <v>2413.1372425918917</v>
      </c>
      <c r="Z305">
        <f t="shared" si="297"/>
        <v>2491.5405327522317</v>
      </c>
      <c r="AA305">
        <f t="shared" si="297"/>
        <v>1659.333359400016</v>
      </c>
      <c r="AB305">
        <f t="shared" si="297"/>
        <v>824.7804087210626</v>
      </c>
      <c r="AC305">
        <f t="shared" si="297"/>
        <v>1052.607787635397</v>
      </c>
      <c r="AE305">
        <f t="shared" si="305"/>
        <v>1527.2002737363578</v>
      </c>
      <c r="AF305">
        <f t="shared" si="298"/>
        <v>2487.7362339801407</v>
      </c>
      <c r="AG305">
        <f t="shared" si="298"/>
        <v>3059.2547471100079</v>
      </c>
      <c r="AH305">
        <f t="shared" si="298"/>
        <v>1893.9082582325238</v>
      </c>
      <c r="AI305">
        <f t="shared" si="298"/>
        <v>1955.4416994667984</v>
      </c>
      <c r="AJ305">
        <f t="shared" si="298"/>
        <v>1314.2352376745041</v>
      </c>
      <c r="AK305">
        <f t="shared" si="298"/>
        <v>647.31437555016475</v>
      </c>
      <c r="AL305">
        <f t="shared" si="298"/>
        <v>826.12068078702805</v>
      </c>
      <c r="AN305">
        <f t="shared" si="306"/>
        <v>1192.8110324627175</v>
      </c>
      <c r="AO305">
        <f t="shared" si="299"/>
        <v>1943.0321463267569</v>
      </c>
      <c r="AP305">
        <f t="shared" si="299"/>
        <v>2389.4134097678334</v>
      </c>
      <c r="AQ305">
        <f t="shared" si="299"/>
        <v>1479.2262048022594</v>
      </c>
      <c r="AR305">
        <f t="shared" si="299"/>
        <v>1527.2865468751875</v>
      </c>
      <c r="AS305">
        <f t="shared" si="299"/>
        <v>1092.8169154267821</v>
      </c>
      <c r="AT305">
        <f t="shared" si="299"/>
        <v>505.58118794656787</v>
      </c>
      <c r="AU305">
        <f t="shared" si="299"/>
        <v>645.23682920612805</v>
      </c>
      <c r="AW305">
        <f t="shared" si="307"/>
        <v>914.41502798644876</v>
      </c>
      <c r="AX305">
        <f t="shared" si="300"/>
        <v>1489.5383645082809</v>
      </c>
      <c r="AY305">
        <f t="shared" si="300"/>
        <v>1831.7365202877099</v>
      </c>
      <c r="AZ305">
        <f t="shared" si="300"/>
        <v>1133.9823615395876</v>
      </c>
      <c r="BA305">
        <f t="shared" si="300"/>
        <v>1170.8256651690995</v>
      </c>
      <c r="BB305">
        <f t="shared" si="300"/>
        <v>1063.0172869369312</v>
      </c>
      <c r="BC305">
        <f t="shared" si="300"/>
        <v>387.58112018052009</v>
      </c>
      <c r="BD305">
        <f t="shared" si="300"/>
        <v>494.64184785266923</v>
      </c>
      <c r="BF305">
        <f t="shared" si="308"/>
        <v>667.62804591470729</v>
      </c>
      <c r="BG305">
        <f t="shared" si="301"/>
        <v>1087.5341690320406</v>
      </c>
      <c r="BH305">
        <f t="shared" si="301"/>
        <v>1337.3781447612128</v>
      </c>
      <c r="BI305">
        <f t="shared" si="301"/>
        <v>827.93742990369969</v>
      </c>
      <c r="BJ305">
        <f t="shared" si="301"/>
        <v>854.83727521942831</v>
      </c>
      <c r="BK305">
        <f t="shared" si="301"/>
        <v>1304.5136802440431</v>
      </c>
      <c r="BL305">
        <f t="shared" si="301"/>
        <v>282.97875470107505</v>
      </c>
      <c r="BM305">
        <f t="shared" si="301"/>
        <v>361.14538825625186</v>
      </c>
    </row>
    <row r="306" spans="1:65" hidden="1" x14ac:dyDescent="0.4">
      <c r="A306" s="9">
        <v>13</v>
      </c>
      <c r="B306" s="16">
        <f t="shared" ref="B306:I306" si="329">V306+AE306+AN306+AW306+BF306+B176</f>
        <v>7191.7624538103628</v>
      </c>
      <c r="C306" s="16">
        <f t="shared" si="329"/>
        <v>11695.210463816953</v>
      </c>
      <c r="D306" s="16">
        <f t="shared" si="329"/>
        <v>14395.301781460752</v>
      </c>
      <c r="E306" s="16">
        <f t="shared" si="329"/>
        <v>9009.7056164091227</v>
      </c>
      <c r="F306" s="16">
        <f t="shared" si="329"/>
        <v>9442.6805607917613</v>
      </c>
      <c r="G306" s="16">
        <f t="shared" si="329"/>
        <v>7131.6395395844193</v>
      </c>
      <c r="H306" s="16">
        <f t="shared" si="329"/>
        <v>3277.6633512045687</v>
      </c>
      <c r="I306" s="16">
        <f t="shared" si="329"/>
        <v>4242.6262927968928</v>
      </c>
      <c r="J306" s="16">
        <f t="shared" si="295"/>
        <v>66386.590059874827</v>
      </c>
      <c r="L306" s="9">
        <v>13</v>
      </c>
      <c r="M306" s="9">
        <f t="shared" ref="M306:T306" si="330">M111</f>
        <v>1416.130401839155</v>
      </c>
      <c r="N306" s="9">
        <f t="shared" si="330"/>
        <v>2302.6265244608953</v>
      </c>
      <c r="O306" s="9">
        <f t="shared" si="330"/>
        <v>2834.5241980339406</v>
      </c>
      <c r="P306" s="9">
        <f t="shared" si="330"/>
        <v>1775.2556395991112</v>
      </c>
      <c r="Q306" s="9">
        <f t="shared" si="330"/>
        <v>1862.0190898982603</v>
      </c>
      <c r="R306" s="9">
        <f t="shared" si="330"/>
        <v>1253.9204730190065</v>
      </c>
      <c r="S306" s="9">
        <f t="shared" si="330"/>
        <v>643.5584617841231</v>
      </c>
      <c r="T306" s="9">
        <f t="shared" si="330"/>
        <v>829.15679894578125</v>
      </c>
      <c r="V306">
        <f t="shared" si="304"/>
        <v>2211.7040498285614</v>
      </c>
      <c r="W306">
        <f t="shared" si="297"/>
        <v>3602.7601606814342</v>
      </c>
      <c r="X306">
        <f t="shared" si="297"/>
        <v>4430.4379916635007</v>
      </c>
      <c r="Y306">
        <f t="shared" si="297"/>
        <v>2742.7735816787449</v>
      </c>
      <c r="Z306">
        <f t="shared" si="297"/>
        <v>2831.8868194892484</v>
      </c>
      <c r="AA306">
        <f t="shared" si="297"/>
        <v>1885.3710094480912</v>
      </c>
      <c r="AB306">
        <f t="shared" si="297"/>
        <v>937.44602494989863</v>
      </c>
      <c r="AC306">
        <f t="shared" si="297"/>
        <v>1196.3947929852311</v>
      </c>
      <c r="AE306">
        <f t="shared" si="305"/>
        <v>1736.5469101424708</v>
      </c>
      <c r="AF306">
        <f t="shared" si="298"/>
        <v>2828.7518963039802</v>
      </c>
      <c r="AG306">
        <f t="shared" si="298"/>
        <v>3478.6134273242533</v>
      </c>
      <c r="AH306">
        <f t="shared" si="298"/>
        <v>2153.5227504122081</v>
      </c>
      <c r="AI306">
        <f t="shared" si="298"/>
        <v>2223.4911161095151</v>
      </c>
      <c r="AJ306">
        <f t="shared" si="298"/>
        <v>1486.7842985372599</v>
      </c>
      <c r="AK306">
        <f t="shared" si="298"/>
        <v>736.04739213561379</v>
      </c>
      <c r="AL306">
        <f t="shared" si="298"/>
        <v>939.36423421121253</v>
      </c>
      <c r="AN306">
        <f t="shared" si="306"/>
        <v>1360.0056530995375</v>
      </c>
      <c r="AO306">
        <f t="shared" si="299"/>
        <v>2215.3841901534488</v>
      </c>
      <c r="AP306">
        <f t="shared" si="299"/>
        <v>2724.3340784389206</v>
      </c>
      <c r="AQ306">
        <f t="shared" si="299"/>
        <v>1686.5672315173915</v>
      </c>
      <c r="AR306">
        <f t="shared" si="299"/>
        <v>1741.3641231709928</v>
      </c>
      <c r="AS306">
        <f t="shared" si="299"/>
        <v>1203.526076550643</v>
      </c>
      <c r="AT306">
        <f t="shared" si="299"/>
        <v>576.44778174836642</v>
      </c>
      <c r="AU306">
        <f t="shared" si="299"/>
        <v>735.67875499657805</v>
      </c>
      <c r="AW306">
        <f t="shared" si="307"/>
        <v>1053.6130302245831</v>
      </c>
      <c r="AX306">
        <f t="shared" si="300"/>
        <v>1716.2852554175188</v>
      </c>
      <c r="AY306">
        <f t="shared" si="300"/>
        <v>2110.5749650277717</v>
      </c>
      <c r="AZ306">
        <f t="shared" si="300"/>
        <v>1306.6042831709235</v>
      </c>
      <c r="BA306">
        <f t="shared" si="300"/>
        <v>1349.0561060221435</v>
      </c>
      <c r="BB306">
        <f t="shared" si="300"/>
        <v>1077.9171011818567</v>
      </c>
      <c r="BC306">
        <f t="shared" si="300"/>
        <v>446.58115406354403</v>
      </c>
      <c r="BD306">
        <f t="shared" si="300"/>
        <v>569.93933852939858</v>
      </c>
      <c r="BF306">
        <f t="shared" si="308"/>
        <v>791.02153695057791</v>
      </c>
      <c r="BG306">
        <f t="shared" si="301"/>
        <v>1288.5362667701609</v>
      </c>
      <c r="BH306">
        <f t="shared" si="301"/>
        <v>1584.5573325244613</v>
      </c>
      <c r="BI306">
        <f t="shared" si="301"/>
        <v>980.95989572164365</v>
      </c>
      <c r="BJ306">
        <f t="shared" si="301"/>
        <v>1012.8314701942641</v>
      </c>
      <c r="BK306">
        <f t="shared" si="301"/>
        <v>1183.7654835904873</v>
      </c>
      <c r="BL306">
        <f t="shared" si="301"/>
        <v>335.27993744079754</v>
      </c>
      <c r="BM306">
        <f t="shared" si="301"/>
        <v>427.8936180544606</v>
      </c>
    </row>
    <row r="307" spans="1:65" hidden="1" x14ac:dyDescent="0.4">
      <c r="A307" s="9">
        <v>14</v>
      </c>
      <c r="B307" s="16">
        <f t="shared" ref="B307:I307" si="331">V307+AE307+AN307+AW307+BF307+B177</f>
        <v>8209.7593093236082</v>
      </c>
      <c r="C307" s="16">
        <f t="shared" si="331"/>
        <v>13350.634253957101</v>
      </c>
      <c r="D307" s="16">
        <f t="shared" si="331"/>
        <v>16432.9141892193</v>
      </c>
      <c r="E307" s="16">
        <f t="shared" si="331"/>
        <v>10285.240861281864</v>
      </c>
      <c r="F307" s="16">
        <f t="shared" si="331"/>
        <v>10779.914042363822</v>
      </c>
      <c r="G307" s="16">
        <f t="shared" si="331"/>
        <v>7776.1365897535243</v>
      </c>
      <c r="H307" s="16">
        <f t="shared" si="331"/>
        <v>3743.9334478336982</v>
      </c>
      <c r="I307" s="16">
        <f t="shared" si="331"/>
        <v>4848.6933821252605</v>
      </c>
      <c r="J307" s="16">
        <f t="shared" si="295"/>
        <v>75427.226075858183</v>
      </c>
      <c r="L307" s="9">
        <v>14</v>
      </c>
      <c r="M307" s="9">
        <f t="shared" ref="M307:T307" si="332">M112</f>
        <v>1609.5274999999988</v>
      </c>
      <c r="N307" s="9">
        <f t="shared" si="332"/>
        <v>2617.0899999999979</v>
      </c>
      <c r="O307" s="9">
        <f t="shared" si="332"/>
        <v>3221.6274999999982</v>
      </c>
      <c r="P307" s="9">
        <f t="shared" si="332"/>
        <v>2017.6974999999984</v>
      </c>
      <c r="Q307" s="9">
        <f t="shared" si="332"/>
        <v>2116.3099999999986</v>
      </c>
      <c r="R307" s="9">
        <f t="shared" si="332"/>
        <v>1425.1649999999986</v>
      </c>
      <c r="S307" s="9">
        <f t="shared" si="332"/>
        <v>731.44749999999931</v>
      </c>
      <c r="T307" s="9">
        <f t="shared" si="332"/>
        <v>942.39249999999936</v>
      </c>
      <c r="V307">
        <f t="shared" si="304"/>
        <v>2513.7830317267867</v>
      </c>
      <c r="W307">
        <f t="shared" si="297"/>
        <v>4094.8323804915376</v>
      </c>
      <c r="X307">
        <f t="shared" si="297"/>
        <v>5035.5561122315166</v>
      </c>
      <c r="Y307">
        <f t="shared" si="297"/>
        <v>3117.3871070259038</v>
      </c>
      <c r="Z307">
        <f t="shared" si="297"/>
        <v>3218.671609863271</v>
      </c>
      <c r="AA307">
        <f t="shared" si="297"/>
        <v>2142.5645189672564</v>
      </c>
      <c r="AB307">
        <f t="shared" si="297"/>
        <v>1065.4842861374</v>
      </c>
      <c r="AC307">
        <f t="shared" si="297"/>
        <v>1359.8007970757562</v>
      </c>
      <c r="AE307">
        <f t="shared" si="305"/>
        <v>1974.1254799855164</v>
      </c>
      <c r="AF307">
        <f t="shared" si="298"/>
        <v>3215.7560284927076</v>
      </c>
      <c r="AG307">
        <f t="shared" si="298"/>
        <v>3954.525709493877</v>
      </c>
      <c r="AH307">
        <f t="shared" si="298"/>
        <v>2448.1481660454765</v>
      </c>
      <c r="AI307">
        <f t="shared" si="298"/>
        <v>2527.6889677993818</v>
      </c>
      <c r="AJ307">
        <f t="shared" si="298"/>
        <v>1686.0776539926756</v>
      </c>
      <c r="AK307">
        <f t="shared" si="298"/>
        <v>836.74670854275632</v>
      </c>
      <c r="AL307">
        <f t="shared" si="298"/>
        <v>1067.8795135982218</v>
      </c>
      <c r="AN307">
        <f t="shared" si="306"/>
        <v>1548.276281621004</v>
      </c>
      <c r="AO307">
        <f t="shared" si="299"/>
        <v>2522.0680432287145</v>
      </c>
      <c r="AP307">
        <f t="shared" si="299"/>
        <v>3101.4737528815867</v>
      </c>
      <c r="AQ307">
        <f t="shared" si="299"/>
        <v>1920.0449909648</v>
      </c>
      <c r="AR307">
        <f t="shared" si="299"/>
        <v>1982.4276196402539</v>
      </c>
      <c r="AS307">
        <f t="shared" si="299"/>
        <v>1345.1551875439513</v>
      </c>
      <c r="AT307">
        <f t="shared" si="299"/>
        <v>656.24758694199011</v>
      </c>
      <c r="AU307">
        <f t="shared" si="299"/>
        <v>837.52149460389523</v>
      </c>
      <c r="AW307">
        <f t="shared" si="307"/>
        <v>1206.8093416620604</v>
      </c>
      <c r="AX307">
        <f t="shared" si="300"/>
        <v>1965.8347227854838</v>
      </c>
      <c r="AY307">
        <f t="shared" si="300"/>
        <v>2417.4545217333462</v>
      </c>
      <c r="AZ307">
        <f t="shared" si="300"/>
        <v>1496.5857573441572</v>
      </c>
      <c r="BA307">
        <f t="shared" si="300"/>
        <v>1545.210114596568</v>
      </c>
      <c r="BB307">
        <f t="shared" si="300"/>
        <v>1140.7215888662497</v>
      </c>
      <c r="BC307">
        <f t="shared" si="300"/>
        <v>511.51446790595514</v>
      </c>
      <c r="BD307">
        <f t="shared" si="300"/>
        <v>652.80904676298826</v>
      </c>
      <c r="BF307">
        <f t="shared" si="308"/>
        <v>922.31728358758062</v>
      </c>
      <c r="BG307">
        <f t="shared" si="301"/>
        <v>1502.4107610938399</v>
      </c>
      <c r="BH307">
        <f t="shared" si="301"/>
        <v>1847.5661487761167</v>
      </c>
      <c r="BI307">
        <f t="shared" si="301"/>
        <v>1143.7820894462836</v>
      </c>
      <c r="BJ307">
        <f t="shared" si="301"/>
        <v>1180.9437881082038</v>
      </c>
      <c r="BK307">
        <f t="shared" si="301"/>
        <v>1130.841292386172</v>
      </c>
      <c r="BL307">
        <f t="shared" si="301"/>
        <v>390.93054575217081</v>
      </c>
      <c r="BM307">
        <f t="shared" si="301"/>
        <v>498.91647829192959</v>
      </c>
    </row>
    <row r="308" spans="1:65" hidden="1" x14ac:dyDescent="0.4">
      <c r="A308" s="9">
        <v>15</v>
      </c>
      <c r="B308" s="16">
        <f t="shared" ref="B308:I308" si="333">V308+AE308+AN308+AW308+BF308+B178</f>
        <v>9355.0873185638393</v>
      </c>
      <c r="C308" s="16">
        <f t="shared" si="333"/>
        <v>15213.116496720648</v>
      </c>
      <c r="D308" s="16">
        <f t="shared" si="333"/>
        <v>18725.393773130738</v>
      </c>
      <c r="E308" s="16">
        <f t="shared" si="333"/>
        <v>11720.325524371572</v>
      </c>
      <c r="F308" s="16">
        <f t="shared" si="333"/>
        <v>12284.411469088715</v>
      </c>
      <c r="G308" s="16">
        <f t="shared" si="333"/>
        <v>8616.59012608169</v>
      </c>
      <c r="H308" s="16">
        <f t="shared" si="333"/>
        <v>4268.4502946624361</v>
      </c>
      <c r="I308" s="16">
        <f t="shared" si="333"/>
        <v>5530.5369609969339</v>
      </c>
      <c r="J308" s="16">
        <f t="shared" si="295"/>
        <v>85713.911963616571</v>
      </c>
      <c r="L308" s="9">
        <v>15</v>
      </c>
      <c r="M308" s="9">
        <f t="shared" ref="M308:T308" si="334">M113</f>
        <v>1829.3363166921727</v>
      </c>
      <c r="N308" s="9">
        <f t="shared" si="334"/>
        <v>2974.4989017285616</v>
      </c>
      <c r="O308" s="9">
        <f t="shared" si="334"/>
        <v>3661.5964527503961</v>
      </c>
      <c r="P308" s="9">
        <f t="shared" si="334"/>
        <v>2293.2489894388291</v>
      </c>
      <c r="Q308" s="9">
        <f t="shared" si="334"/>
        <v>2405.328731804093</v>
      </c>
      <c r="R308" s="9">
        <f t="shared" si="334"/>
        <v>1619.7959287918968</v>
      </c>
      <c r="S308" s="9">
        <f t="shared" si="334"/>
        <v>831.339306413651</v>
      </c>
      <c r="T308" s="9">
        <f t="shared" si="334"/>
        <v>1071.0924944297803</v>
      </c>
      <c r="V308">
        <f t="shared" si="304"/>
        <v>2857.0998516383916</v>
      </c>
      <c r="W308">
        <f t="shared" si="297"/>
        <v>4654.0790669391436</v>
      </c>
      <c r="X308">
        <f t="shared" si="297"/>
        <v>5723.2809831207178</v>
      </c>
      <c r="Y308">
        <f t="shared" si="297"/>
        <v>3543.1404097213976</v>
      </c>
      <c r="Z308">
        <f t="shared" si="297"/>
        <v>3658.257718724446</v>
      </c>
      <c r="AA308">
        <f t="shared" si="297"/>
        <v>2435.0255048720492</v>
      </c>
      <c r="AB308">
        <f t="shared" si="297"/>
        <v>1211.0014895577769</v>
      </c>
      <c r="AC308">
        <f t="shared" si="297"/>
        <v>1545.5139153016471</v>
      </c>
      <c r="AE308">
        <f t="shared" si="305"/>
        <v>2243.9542558561516</v>
      </c>
      <c r="AF308">
        <f t="shared" si="298"/>
        <v>3655.2942044921228</v>
      </c>
      <c r="AG308">
        <f t="shared" si="298"/>
        <v>4495.0409108626964</v>
      </c>
      <c r="AH308">
        <f t="shared" si="298"/>
        <v>2782.7676365356901</v>
      </c>
      <c r="AI308">
        <f t="shared" si="298"/>
        <v>2873.1802888313259</v>
      </c>
      <c r="AJ308">
        <f t="shared" si="298"/>
        <v>1914.3210864799657</v>
      </c>
      <c r="AK308">
        <f t="shared" si="298"/>
        <v>951.11549734007815</v>
      </c>
      <c r="AL308">
        <f t="shared" si="298"/>
        <v>1213.840155336989</v>
      </c>
      <c r="AN308">
        <f t="shared" si="306"/>
        <v>1761.2008808032601</v>
      </c>
      <c r="AO308">
        <f t="shared" si="299"/>
        <v>2868.9120358607111</v>
      </c>
      <c r="AP308">
        <f t="shared" si="299"/>
        <v>3527.9997311877319</v>
      </c>
      <c r="AQ308">
        <f t="shared" si="299"/>
        <v>2184.0965785051385</v>
      </c>
      <c r="AR308">
        <f t="shared" si="299"/>
        <v>2255.0582937198178</v>
      </c>
      <c r="AS308">
        <f t="shared" si="299"/>
        <v>1515.6164207683134</v>
      </c>
      <c r="AT308">
        <f t="shared" si="299"/>
        <v>746.49714774237327</v>
      </c>
      <c r="AU308">
        <f t="shared" si="299"/>
        <v>952.70050410105853</v>
      </c>
      <c r="AW308">
        <f t="shared" si="307"/>
        <v>1377.5428116415324</v>
      </c>
      <c r="AX308">
        <f t="shared" si="300"/>
        <v>2243.9513830070991</v>
      </c>
      <c r="AY308">
        <f t="shared" si="300"/>
        <v>2759.4641373074664</v>
      </c>
      <c r="AZ308">
        <f t="shared" si="300"/>
        <v>1708.3153741544784</v>
      </c>
      <c r="BA308">
        <f t="shared" si="300"/>
        <v>1763.8188671184107</v>
      </c>
      <c r="BB308">
        <f t="shared" si="300"/>
        <v>1242.9383882051006</v>
      </c>
      <c r="BC308">
        <f t="shared" si="300"/>
        <v>583.88102742397257</v>
      </c>
      <c r="BD308">
        <f t="shared" si="300"/>
        <v>745.1652706834418</v>
      </c>
      <c r="BF308">
        <f t="shared" si="308"/>
        <v>1064.5633126248206</v>
      </c>
      <c r="BG308">
        <f t="shared" si="301"/>
        <v>1734.1227419396619</v>
      </c>
      <c r="BH308">
        <f t="shared" si="301"/>
        <v>2132.5103352547312</v>
      </c>
      <c r="BI308">
        <f t="shared" si="301"/>
        <v>1320.1839233952205</v>
      </c>
      <c r="BJ308">
        <f t="shared" si="301"/>
        <v>1363.076951352386</v>
      </c>
      <c r="BK308">
        <f t="shared" si="301"/>
        <v>1135.7814406262107</v>
      </c>
      <c r="BL308">
        <f t="shared" si="301"/>
        <v>451.22250682906298</v>
      </c>
      <c r="BM308">
        <f t="shared" si="301"/>
        <v>575.86276252745893</v>
      </c>
    </row>
    <row r="309" spans="1:65" hidden="1" x14ac:dyDescent="0.4">
      <c r="A309" s="9">
        <v>16</v>
      </c>
      <c r="B309" s="16">
        <f t="shared" ref="B309:I309" si="335">V309+AE309+AN309+AW309+BF309+B179</f>
        <v>10648.637873411601</v>
      </c>
      <c r="C309" s="16">
        <f t="shared" si="335"/>
        <v>17316.633317469401</v>
      </c>
      <c r="D309" s="16">
        <f t="shared" si="335"/>
        <v>21314.558953549469</v>
      </c>
      <c r="E309" s="16">
        <f t="shared" si="335"/>
        <v>13341.119879661323</v>
      </c>
      <c r="F309" s="16">
        <f t="shared" si="335"/>
        <v>13983.572041039066</v>
      </c>
      <c r="G309" s="16">
        <f t="shared" si="335"/>
        <v>9647.1292180802393</v>
      </c>
      <c r="H309" s="16">
        <f t="shared" si="335"/>
        <v>4860.6934578955206</v>
      </c>
      <c r="I309" s="16">
        <f t="shared" si="335"/>
        <v>6300.4164503551701</v>
      </c>
      <c r="J309" s="16">
        <f t="shared" si="295"/>
        <v>97412.761191461803</v>
      </c>
      <c r="L309" s="9">
        <v>16</v>
      </c>
      <c r="M309" s="9">
        <f t="shared" ref="M309:T309" si="336">M114</f>
        <v>2079.1638288683403</v>
      </c>
      <c r="N309" s="9">
        <f t="shared" si="336"/>
        <v>3380.7181703282754</v>
      </c>
      <c r="O309" s="9">
        <f t="shared" si="336"/>
        <v>4161.650775204238</v>
      </c>
      <c r="P309" s="9">
        <f t="shared" si="336"/>
        <v>2606.4318003874291</v>
      </c>
      <c r="Q309" s="9">
        <f t="shared" si="336"/>
        <v>2733.8179699771254</v>
      </c>
      <c r="R309" s="9">
        <f t="shared" si="336"/>
        <v>1841.0070770267346</v>
      </c>
      <c r="S309" s="9">
        <f t="shared" si="336"/>
        <v>944.87306660878733</v>
      </c>
      <c r="T309" s="9">
        <f t="shared" si="336"/>
        <v>1217.3686989484847</v>
      </c>
      <c r="V309">
        <f t="shared" si="304"/>
        <v>3247.2943852377211</v>
      </c>
      <c r="W309">
        <f t="shared" si="297"/>
        <v>5289.6873078682602</v>
      </c>
      <c r="X309">
        <f t="shared" si="297"/>
        <v>6504.9102820008675</v>
      </c>
      <c r="Y309">
        <f t="shared" si="297"/>
        <v>4027.0276000327121</v>
      </c>
      <c r="Z309">
        <f t="shared" si="297"/>
        <v>4157.8664963194169</v>
      </c>
      <c r="AA309">
        <f t="shared" si="297"/>
        <v>2767.4987237429364</v>
      </c>
      <c r="AB309">
        <f t="shared" si="297"/>
        <v>1376.3881354375565</v>
      </c>
      <c r="AC309">
        <f t="shared" si="297"/>
        <v>1756.5849708010132</v>
      </c>
      <c r="AE309">
        <f t="shared" si="305"/>
        <v>2550.5270537472716</v>
      </c>
      <c r="AF309">
        <f t="shared" si="298"/>
        <v>4154.6866357156341</v>
      </c>
      <c r="AG309">
        <f t="shared" si="298"/>
        <v>5109.1609469917075</v>
      </c>
      <c r="AH309">
        <f t="shared" si="298"/>
        <v>3162.9540231285441</v>
      </c>
      <c r="AI309">
        <f t="shared" si="298"/>
        <v>3265.719003777886</v>
      </c>
      <c r="AJ309">
        <f t="shared" si="298"/>
        <v>2174.6732956760075</v>
      </c>
      <c r="AK309">
        <f t="shared" si="298"/>
        <v>1081.0584934489275</v>
      </c>
      <c r="AL309">
        <f t="shared" si="298"/>
        <v>1379.6770353193181</v>
      </c>
      <c r="AN309">
        <f t="shared" si="306"/>
        <v>2002.5775683297059</v>
      </c>
      <c r="AO309">
        <f t="shared" si="299"/>
        <v>3262.1031201764172</v>
      </c>
      <c r="AP309">
        <f t="shared" si="299"/>
        <v>4011.5203210252139</v>
      </c>
      <c r="AQ309">
        <f t="shared" si="299"/>
        <v>2483.4321075204143</v>
      </c>
      <c r="AR309">
        <f t="shared" si="299"/>
        <v>2564.1192912755719</v>
      </c>
      <c r="AS309">
        <f t="shared" si="299"/>
        <v>1714.9687536241395</v>
      </c>
      <c r="AT309">
        <f t="shared" si="299"/>
        <v>848.80632254122565</v>
      </c>
      <c r="AU309">
        <f t="shared" si="299"/>
        <v>1083.2703297190239</v>
      </c>
      <c r="AW309">
        <f t="shared" si="307"/>
        <v>1569.3718462223965</v>
      </c>
      <c r="AX309">
        <f t="shared" si="300"/>
        <v>2556.4317094339049</v>
      </c>
      <c r="AY309">
        <f t="shared" si="300"/>
        <v>3143.7319342475994</v>
      </c>
      <c r="AZ309">
        <f t="shared" si="300"/>
        <v>1946.2059763298084</v>
      </c>
      <c r="BA309">
        <f t="shared" si="300"/>
        <v>2009.4385804191143</v>
      </c>
      <c r="BB309">
        <f t="shared" si="300"/>
        <v>1379.2774044867069</v>
      </c>
      <c r="BC309">
        <f t="shared" si="300"/>
        <v>665.18908758317298</v>
      </c>
      <c r="BD309">
        <f t="shared" si="300"/>
        <v>848.93288739225011</v>
      </c>
      <c r="BF309">
        <f t="shared" si="308"/>
        <v>1221.0530621331764</v>
      </c>
      <c r="BG309">
        <f t="shared" si="301"/>
        <v>1989.0370624733805</v>
      </c>
      <c r="BH309">
        <f t="shared" si="301"/>
        <v>2445.9872362810988</v>
      </c>
      <c r="BI309">
        <f t="shared" si="301"/>
        <v>1514.2496487748494</v>
      </c>
      <c r="BJ309">
        <f t="shared" si="301"/>
        <v>1563.4479092353984</v>
      </c>
      <c r="BK309">
        <f t="shared" si="301"/>
        <v>1189.3599144156556</v>
      </c>
      <c r="BL309">
        <f t="shared" si="301"/>
        <v>517.5517671265178</v>
      </c>
      <c r="BM309">
        <f t="shared" si="301"/>
        <v>660.51401660545037</v>
      </c>
    </row>
    <row r="310" spans="1:65" hidden="1" x14ac:dyDescent="0.4">
      <c r="A310" s="9">
        <v>17</v>
      </c>
      <c r="B310" s="16">
        <f t="shared" ref="B310:I310" si="337">V310+AE310+AN310+AW310+BF310+B180</f>
        <v>12113.254584184753</v>
      </c>
      <c r="C310" s="16">
        <f t="shared" si="337"/>
        <v>19698.334360367164</v>
      </c>
      <c r="D310" s="16">
        <f t="shared" si="337"/>
        <v>24246.134900784506</v>
      </c>
      <c r="E310" s="16">
        <f t="shared" si="337"/>
        <v>15176.235561354972</v>
      </c>
      <c r="F310" s="16">
        <f t="shared" si="337"/>
        <v>15907.373456158231</v>
      </c>
      <c r="G310" s="16">
        <f t="shared" si="337"/>
        <v>10869.648164104552</v>
      </c>
      <c r="H310" s="16">
        <f t="shared" si="337"/>
        <v>5531.0583386649942</v>
      </c>
      <c r="I310" s="16">
        <f t="shared" si="337"/>
        <v>7171.7883204439977</v>
      </c>
      <c r="J310" s="16">
        <f t="shared" si="295"/>
        <v>110713.82768606319</v>
      </c>
      <c r="L310" s="9">
        <v>17</v>
      </c>
      <c r="M310" s="9">
        <f t="shared" ref="M310:T310" si="338">M115</f>
        <v>2363.1096085662452</v>
      </c>
      <c r="N310" s="9">
        <f t="shared" si="338"/>
        <v>3842.4137055642932</v>
      </c>
      <c r="O310" s="9">
        <f t="shared" si="338"/>
        <v>4729.9961637631241</v>
      </c>
      <c r="P310" s="9">
        <f t="shared" si="338"/>
        <v>2962.3851406267313</v>
      </c>
      <c r="Q310" s="9">
        <f t="shared" si="338"/>
        <v>3107.1680948010089</v>
      </c>
      <c r="R310" s="9">
        <f t="shared" si="338"/>
        <v>2092.428433370857</v>
      </c>
      <c r="S310" s="9">
        <f t="shared" si="338"/>
        <v>1073.9118253100728</v>
      </c>
      <c r="T310" s="9">
        <f t="shared" si="338"/>
        <v>1383.621449022005</v>
      </c>
      <c r="V310">
        <f t="shared" si="304"/>
        <v>3690.7726629180534</v>
      </c>
      <c r="W310">
        <f t="shared" ref="W310:W353" si="339">IF(W309+N309*(1-C$65)-W309/2&lt;0,0,W309+N309*(1-C$65)-W309/2)</f>
        <v>6012.0922205319448</v>
      </c>
      <c r="X310">
        <f t="shared" ref="X310:X353" si="340">IF(X309+O309*(1-D$65)-X309/2&lt;0,0,X309+O309*(1-D$65)-X309/2)</f>
        <v>7393.2764311991468</v>
      </c>
      <c r="Y310">
        <f t="shared" ref="Y310:Y353" si="341">IF(Y309+P309*(1-E$65)-Y309/2&lt;0,0,Y309+P309*(1-E$65)-Y309/2)</f>
        <v>4576.992910339166</v>
      </c>
      <c r="Z310">
        <f t="shared" ref="Z310:Z353" si="342">IF(Z309+Q309*(1-F$65)-Z309/2&lt;0,0,Z309+Q309*(1-F$65)-Z309/2)</f>
        <v>4725.7002846556425</v>
      </c>
      <c r="AA310">
        <f t="shared" ref="AA310:AA353" si="343">IF(AA309+R309*(1-G$65)-AA309/2&lt;0,0,AA309+R309*(1-G$65)-AA309/2)</f>
        <v>3145.4127243645771</v>
      </c>
      <c r="AB310">
        <f t="shared" ref="AB310:AB353" si="344">IF(AB309+S309*(1-H$65)-AB309/2&lt;0,0,AB309+S309*(1-H$65)-AB309/2)</f>
        <v>1564.3594639682792</v>
      </c>
      <c r="AC310">
        <f t="shared" ref="AC310:AC353" si="345">IF(AC309+T309*(1-I$65)-AC309/2&lt;0,0,AC309+T309*(1-I$65)-AC309/2)</f>
        <v>1996.4792289229056</v>
      </c>
      <c r="AE310">
        <f t="shared" si="305"/>
        <v>2898.9107194924964</v>
      </c>
      <c r="AF310">
        <f t="shared" ref="AF310:AF353" si="346">IF(AF309+W309/2-AF309/2&lt;0,0,AF309+W309/2-AF309/2)</f>
        <v>4722.1869717919471</v>
      </c>
      <c r="AG310">
        <f t="shared" ref="AG310:AG353" si="347">IF(AG309+X309/2-AG309/2&lt;0,0,AG309+X309/2-AG309/2)</f>
        <v>5807.0356144962871</v>
      </c>
      <c r="AH310">
        <f t="shared" ref="AH310:AH353" si="348">IF(AH309+Y309/2-AH309/2&lt;0,0,AH309+Y309/2-AH309/2)</f>
        <v>3594.9908115806275</v>
      </c>
      <c r="AI310">
        <f t="shared" ref="AI310:AI353" si="349">IF(AI309+Z309/2-AI309/2&lt;0,0,AI309+Z309/2-AI309/2)</f>
        <v>3711.7927500486512</v>
      </c>
      <c r="AJ310">
        <f t="shared" ref="AJ310:AJ353" si="350">IF(AJ309+AA309/2-AJ309/2&lt;0,0,AJ309+AA309/2-AJ309/2)</f>
        <v>2471.0860097094719</v>
      </c>
      <c r="AK310">
        <f t="shared" ref="AK310:AK353" si="351">IF(AK309+AB309/2-AK309/2&lt;0,0,AK309+AB309/2-AK309/2)</f>
        <v>1228.7233144432419</v>
      </c>
      <c r="AL310">
        <f t="shared" ref="AL310:AL353" si="352">IF(AL309+AC309/2-AL309/2&lt;0,0,AL309+AC309/2-AL309/2)</f>
        <v>1568.1310030601658</v>
      </c>
      <c r="AN310">
        <f t="shared" si="306"/>
        <v>2276.5523110384888</v>
      </c>
      <c r="AO310">
        <f t="shared" ref="AO310:AO353" si="353">IF(AO309+AF309/2-AO309/2&lt;0,0,AO309+AF309/2-AO309/2)</f>
        <v>3708.3948779460256</v>
      </c>
      <c r="AP310">
        <f t="shared" ref="AP310:AP353" si="354">IF(AP309+AG309/2-AP309/2&lt;0,0,AP309+AG309/2-AP309/2)</f>
        <v>4560.3406340084603</v>
      </c>
      <c r="AQ310">
        <f t="shared" ref="AQ310:AQ353" si="355">IF(AQ309+AH309/2-AQ309/2&lt;0,0,AQ309+AH309/2-AQ309/2)</f>
        <v>2823.1930653244794</v>
      </c>
      <c r="AR310">
        <f t="shared" ref="AR310:AR353" si="356">IF(AR309+AI309/2-AR309/2&lt;0,0,AR309+AI309/2-AR309/2)</f>
        <v>2914.9191475267289</v>
      </c>
      <c r="AS310">
        <f t="shared" ref="AS310:AS353" si="357">IF(AS309+AJ309/2-AS309/2&lt;0,0,AS309+AJ309/2-AS309/2)</f>
        <v>1944.8210246500732</v>
      </c>
      <c r="AT310">
        <f t="shared" ref="AT310:AT353" si="358">IF(AT309+AK309/2-AT309/2&lt;0,0,AT309+AK309/2-AT309/2)</f>
        <v>964.93240799507657</v>
      </c>
      <c r="AU310">
        <f t="shared" ref="AU310:AU353" si="359">IF(AU309+AL309/2-AU309/2&lt;0,0,AU309+AL309/2-AU309/2)</f>
        <v>1231.4736825191712</v>
      </c>
      <c r="AW310">
        <f t="shared" si="307"/>
        <v>1785.9747072760513</v>
      </c>
      <c r="AX310">
        <f t="shared" ref="AX310:AX353" si="360">IF(AX309+AO309/2-AX309/2&lt;0,0,AX309+AO309/2-AX309/2)</f>
        <v>2909.2674148051615</v>
      </c>
      <c r="AY310">
        <f t="shared" ref="AY310:AY353" si="361">IF(AY309+AP309/2-AY309/2&lt;0,0,AY309+AP309/2-AY309/2)</f>
        <v>3577.6261276364062</v>
      </c>
      <c r="AZ310">
        <f t="shared" ref="AZ310:AZ353" si="362">IF(AZ309+AQ309/2-AZ309/2&lt;0,0,AZ309+AQ309/2-AZ309/2)</f>
        <v>2214.8190419251114</v>
      </c>
      <c r="BA310">
        <f t="shared" ref="BA310:BA353" si="363">IF(BA309+AR309/2-BA309/2&lt;0,0,BA309+AR309/2-BA309/2)</f>
        <v>2286.7789358473433</v>
      </c>
      <c r="BB310">
        <f t="shared" ref="BB310:BB353" si="364">IF(BB309+AS309/2-BB309/2&lt;0,0,BB309+AS309/2-BB309/2)</f>
        <v>1547.123079055423</v>
      </c>
      <c r="BC310">
        <f t="shared" ref="BC310:BC353" si="365">IF(BC309+AT309/2-BC309/2&lt;0,0,BC309+AT309/2-BC309/2)</f>
        <v>756.99770506219932</v>
      </c>
      <c r="BD310">
        <f t="shared" ref="BD310:BD353" si="366">IF(BD309+AU309/2-BD309/2&lt;0,0,BD309+AU309/2-BD309/2)</f>
        <v>966.10160855563709</v>
      </c>
      <c r="BF310">
        <f t="shared" si="308"/>
        <v>1395.2124541777864</v>
      </c>
      <c r="BG310">
        <f t="shared" ref="BG310:BG353" si="367">IF(BG309+AX309/2-BG309/2&lt;0,0,BG309+AX309/2-BG309/2)</f>
        <v>2272.7343859536427</v>
      </c>
      <c r="BH310">
        <f t="shared" ref="BH310:BH353" si="368">IF(BH309+AY309/2-BH309/2&lt;0,0,BH309+AY309/2-BH309/2)</f>
        <v>2794.8595852643493</v>
      </c>
      <c r="BI310">
        <f t="shared" ref="BI310:BI353" si="369">IF(BI309+AZ309/2-BI309/2&lt;0,0,BI309+AZ309/2-BI309/2)</f>
        <v>1730.2278125523289</v>
      </c>
      <c r="BJ310">
        <f t="shared" ref="BJ310:BJ353" si="370">IF(BJ309+BA309/2-BJ309/2&lt;0,0,BJ309+BA309/2-BJ309/2)</f>
        <v>1786.443244827256</v>
      </c>
      <c r="BK310">
        <f t="shared" ref="BK310:BK353" si="371">IF(BK309+BB309/2-BK309/2&lt;0,0,BK309+BB309/2-BK309/2)</f>
        <v>1284.3186594511812</v>
      </c>
      <c r="BL310">
        <f t="shared" ref="BL310:BL353" si="372">IF(BL309+BC309/2-BL309/2&lt;0,0,BL309+BC309/2-BL309/2)</f>
        <v>591.37042735484533</v>
      </c>
      <c r="BM310">
        <f t="shared" ref="BM310:BM353" si="373">IF(BM309+BD309/2-BM309/2&lt;0,0,BM309+BD309/2-BM309/2)</f>
        <v>754.72345199885035</v>
      </c>
    </row>
    <row r="311" spans="1:65" hidden="1" x14ac:dyDescent="0.4">
      <c r="A311" s="9">
        <v>18</v>
      </c>
      <c r="B311" s="16">
        <f t="shared" ref="B311:I311" si="374">V311+AE311+AN311+AW311+BF311+B181</f>
        <v>13774.158647540506</v>
      </c>
      <c r="C311" s="16">
        <f t="shared" si="374"/>
        <v>22399.234740101685</v>
      </c>
      <c r="D311" s="16">
        <f t="shared" si="374"/>
        <v>27570.605166018951</v>
      </c>
      <c r="E311" s="16">
        <f t="shared" si="374"/>
        <v>17257.267351086091</v>
      </c>
      <c r="F311" s="16">
        <f t="shared" si="374"/>
        <v>18088.927335194428</v>
      </c>
      <c r="G311" s="16">
        <f t="shared" si="374"/>
        <v>12293.256335874163</v>
      </c>
      <c r="H311" s="16">
        <f t="shared" si="374"/>
        <v>6291.0462998330877</v>
      </c>
      <c r="I311" s="16">
        <f t="shared" si="374"/>
        <v>8159.553040771093</v>
      </c>
      <c r="J311" s="16">
        <f t="shared" si="295"/>
        <v>125834.04891642001</v>
      </c>
      <c r="L311" s="9">
        <v>18</v>
      </c>
      <c r="M311" s="9">
        <f t="shared" ref="M311:T311" si="375">M116</f>
        <v>2685.833095286946</v>
      </c>
      <c r="N311" s="9">
        <f t="shared" si="375"/>
        <v>4367.1617511005634</v>
      </c>
      <c r="O311" s="9">
        <f t="shared" si="375"/>
        <v>5375.9589445887359</v>
      </c>
      <c r="P311" s="9">
        <f t="shared" si="375"/>
        <v>3366.9500656420796</v>
      </c>
      <c r="Q311" s="9">
        <f t="shared" si="375"/>
        <v>3531.5056362110727</v>
      </c>
      <c r="R311" s="9">
        <f t="shared" si="375"/>
        <v>2378.1857242231767</v>
      </c>
      <c r="S311" s="9">
        <f t="shared" si="375"/>
        <v>1220.5730582204392</v>
      </c>
      <c r="T311" s="9">
        <f t="shared" si="375"/>
        <v>1572.5788874375885</v>
      </c>
      <c r="V311">
        <f t="shared" si="304"/>
        <v>4194.8135353916732</v>
      </c>
      <c r="W311">
        <f t="shared" si="339"/>
        <v>6833.1507047553787</v>
      </c>
      <c r="X311">
        <f t="shared" si="340"/>
        <v>8402.9602679364543</v>
      </c>
      <c r="Y311">
        <f t="shared" si="341"/>
        <v>5202.0629730422261</v>
      </c>
      <c r="Z311">
        <f t="shared" si="342"/>
        <v>5371.0789931462969</v>
      </c>
      <c r="AA311">
        <f t="shared" si="343"/>
        <v>3574.955324560809</v>
      </c>
      <c r="AB311">
        <f t="shared" si="344"/>
        <v>1778.0006662572112</v>
      </c>
      <c r="AC311">
        <f t="shared" si="345"/>
        <v>2269.1340967050196</v>
      </c>
      <c r="AE311">
        <f t="shared" si="305"/>
        <v>3294.8416912052753</v>
      </c>
      <c r="AF311">
        <f t="shared" si="346"/>
        <v>5367.1395961619455</v>
      </c>
      <c r="AG311">
        <f t="shared" si="347"/>
        <v>6600.1560228477174</v>
      </c>
      <c r="AH311">
        <f t="shared" si="348"/>
        <v>4085.9918609598967</v>
      </c>
      <c r="AI311">
        <f t="shared" si="349"/>
        <v>4218.7465173521468</v>
      </c>
      <c r="AJ311">
        <f t="shared" si="350"/>
        <v>2808.2493670370245</v>
      </c>
      <c r="AK311">
        <f t="shared" si="351"/>
        <v>1396.5413892057604</v>
      </c>
      <c r="AL311">
        <f t="shared" si="352"/>
        <v>1782.3051159915356</v>
      </c>
      <c r="AN311">
        <f t="shared" si="306"/>
        <v>2587.7315152654928</v>
      </c>
      <c r="AO311">
        <f t="shared" si="353"/>
        <v>4215.2909248689866</v>
      </c>
      <c r="AP311">
        <f t="shared" si="354"/>
        <v>5183.6881242523732</v>
      </c>
      <c r="AQ311">
        <f t="shared" si="355"/>
        <v>3209.0919384525532</v>
      </c>
      <c r="AR311">
        <f t="shared" si="356"/>
        <v>3313.3559487876901</v>
      </c>
      <c r="AS311">
        <f t="shared" si="357"/>
        <v>2207.9535171797725</v>
      </c>
      <c r="AT311">
        <f t="shared" si="358"/>
        <v>1096.8278612191593</v>
      </c>
      <c r="AU311">
        <f t="shared" si="359"/>
        <v>1399.8023427896685</v>
      </c>
      <c r="AW311">
        <f t="shared" si="307"/>
        <v>2031.2635091572702</v>
      </c>
      <c r="AX311">
        <f t="shared" si="360"/>
        <v>3308.8311463755936</v>
      </c>
      <c r="AY311">
        <f t="shared" si="361"/>
        <v>4068.9833808224339</v>
      </c>
      <c r="AZ311">
        <f t="shared" si="362"/>
        <v>2519.0060536247956</v>
      </c>
      <c r="BA311">
        <f t="shared" si="363"/>
        <v>2600.8490416870363</v>
      </c>
      <c r="BB311">
        <f t="shared" si="364"/>
        <v>1745.9720518527483</v>
      </c>
      <c r="BC311">
        <f t="shared" si="365"/>
        <v>860.96505652863789</v>
      </c>
      <c r="BD311">
        <f t="shared" si="366"/>
        <v>1098.7876455374042</v>
      </c>
      <c r="BF311">
        <f t="shared" si="308"/>
        <v>1590.5935807269188</v>
      </c>
      <c r="BG311">
        <f t="shared" si="367"/>
        <v>2591.0009003794021</v>
      </c>
      <c r="BH311">
        <f t="shared" si="368"/>
        <v>3186.2428564503775</v>
      </c>
      <c r="BI311">
        <f t="shared" si="369"/>
        <v>1972.5234272387202</v>
      </c>
      <c r="BJ311">
        <f t="shared" si="370"/>
        <v>2036.6110903372994</v>
      </c>
      <c r="BK311">
        <f t="shared" si="371"/>
        <v>1415.720869253302</v>
      </c>
      <c r="BL311">
        <f t="shared" si="372"/>
        <v>674.18406620852227</v>
      </c>
      <c r="BM311">
        <f t="shared" si="373"/>
        <v>860.41253027724372</v>
      </c>
    </row>
    <row r="312" spans="1:65" hidden="1" x14ac:dyDescent="0.4">
      <c r="A312" s="9">
        <v>19</v>
      </c>
      <c r="B312" s="16">
        <f t="shared" ref="B312:I312" si="376">V312+AE312+AN312+AW312+BF312+B182</f>
        <v>15659.444580466612</v>
      </c>
      <c r="C312" s="16">
        <f t="shared" si="376"/>
        <v>25465.02145023374</v>
      </c>
      <c r="D312" s="16">
        <f t="shared" si="376"/>
        <v>31344.204154628671</v>
      </c>
      <c r="E312" s="16">
        <f t="shared" si="376"/>
        <v>19619.413016866005</v>
      </c>
      <c r="F312" s="16">
        <f t="shared" si="376"/>
        <v>20565.126838079919</v>
      </c>
      <c r="G312" s="16">
        <f t="shared" si="376"/>
        <v>13933.609176320871</v>
      </c>
      <c r="H312" s="16">
        <f t="shared" si="376"/>
        <v>7153.4864016522033</v>
      </c>
      <c r="I312" s="16">
        <f t="shared" si="376"/>
        <v>9280.3424758866513</v>
      </c>
      <c r="J312" s="16">
        <f t="shared" si="295"/>
        <v>143020.64809413467</v>
      </c>
      <c r="L312" s="9">
        <v>19</v>
      </c>
      <c r="M312" s="9">
        <f t="shared" ref="M312:T312" si="377">M117</f>
        <v>3052.6300555797666</v>
      </c>
      <c r="N312" s="9">
        <f t="shared" si="377"/>
        <v>4963.573217703487</v>
      </c>
      <c r="O312" s="9">
        <f t="shared" si="377"/>
        <v>6110.1391149777219</v>
      </c>
      <c r="P312" s="9">
        <f t="shared" si="377"/>
        <v>3826.7653280656314</v>
      </c>
      <c r="Q312" s="9">
        <f t="shared" si="377"/>
        <v>4013.7938077628473</v>
      </c>
      <c r="R312" s="9">
        <f t="shared" si="377"/>
        <v>2702.968115276276</v>
      </c>
      <c r="S312" s="9">
        <f t="shared" si="377"/>
        <v>1387.2634189715184</v>
      </c>
      <c r="T312" s="9">
        <f t="shared" si="377"/>
        <v>1787.3417320629533</v>
      </c>
      <c r="V312">
        <f t="shared" si="304"/>
        <v>4767.6888893610712</v>
      </c>
      <c r="W312">
        <f t="shared" si="339"/>
        <v>7766.3372685170198</v>
      </c>
      <c r="X312">
        <f t="shared" si="340"/>
        <v>9550.5318577748112</v>
      </c>
      <c r="Y312">
        <f t="shared" si="341"/>
        <v>5912.4959021603518</v>
      </c>
      <c r="Z312">
        <f t="shared" si="342"/>
        <v>6104.594023894615</v>
      </c>
      <c r="AA312">
        <f t="shared" si="343"/>
        <v>4063.168349105109</v>
      </c>
      <c r="AB312">
        <f t="shared" si="344"/>
        <v>2020.8178385692149</v>
      </c>
      <c r="AC312">
        <f t="shared" si="345"/>
        <v>2579.0241520999471</v>
      </c>
      <c r="AE312">
        <f t="shared" si="305"/>
        <v>3744.8276132984743</v>
      </c>
      <c r="AF312">
        <f t="shared" si="346"/>
        <v>6100.1451504586621</v>
      </c>
      <c r="AG312">
        <f t="shared" si="347"/>
        <v>7501.5581453920859</v>
      </c>
      <c r="AH312">
        <f t="shared" si="348"/>
        <v>4644.0274170010616</v>
      </c>
      <c r="AI312">
        <f t="shared" si="349"/>
        <v>4794.9127552492218</v>
      </c>
      <c r="AJ312">
        <f t="shared" si="350"/>
        <v>3191.6023457989168</v>
      </c>
      <c r="AK312">
        <f t="shared" si="351"/>
        <v>1587.2710277314859</v>
      </c>
      <c r="AL312">
        <f t="shared" si="352"/>
        <v>2025.7196063482775</v>
      </c>
      <c r="AN312">
        <f t="shared" si="306"/>
        <v>2941.2866032353845</v>
      </c>
      <c r="AO312">
        <f t="shared" si="353"/>
        <v>4791.2152605154661</v>
      </c>
      <c r="AP312">
        <f t="shared" si="354"/>
        <v>5891.9220735500458</v>
      </c>
      <c r="AQ312">
        <f t="shared" si="355"/>
        <v>3647.5418997062252</v>
      </c>
      <c r="AR312">
        <f t="shared" si="356"/>
        <v>3766.0512330699185</v>
      </c>
      <c r="AS312">
        <f t="shared" si="357"/>
        <v>2508.1014421083983</v>
      </c>
      <c r="AT312">
        <f t="shared" si="358"/>
        <v>1246.6846252124599</v>
      </c>
      <c r="AU312">
        <f t="shared" si="359"/>
        <v>1591.0537293906018</v>
      </c>
      <c r="AW312">
        <f t="shared" si="307"/>
        <v>2309.4975122113815</v>
      </c>
      <c r="AX312">
        <f t="shared" si="360"/>
        <v>3762.0610356222901</v>
      </c>
      <c r="AY312">
        <f t="shared" si="361"/>
        <v>4626.335752537404</v>
      </c>
      <c r="AZ312">
        <f t="shared" si="362"/>
        <v>2864.0489960386744</v>
      </c>
      <c r="BA312">
        <f t="shared" si="363"/>
        <v>2957.1024952373632</v>
      </c>
      <c r="BB312">
        <f t="shared" si="364"/>
        <v>1976.9627845162604</v>
      </c>
      <c r="BC312">
        <f t="shared" si="365"/>
        <v>978.89645887389861</v>
      </c>
      <c r="BD312">
        <f t="shared" si="366"/>
        <v>1249.2949941635361</v>
      </c>
      <c r="BF312">
        <f t="shared" si="308"/>
        <v>1810.9285449420945</v>
      </c>
      <c r="BG312">
        <f t="shared" si="367"/>
        <v>2949.9160233774974</v>
      </c>
      <c r="BH312">
        <f t="shared" si="368"/>
        <v>3627.6131186364064</v>
      </c>
      <c r="BI312">
        <f t="shared" si="369"/>
        <v>2245.7647404317577</v>
      </c>
      <c r="BJ312">
        <f t="shared" si="370"/>
        <v>2318.7300660121682</v>
      </c>
      <c r="BK312">
        <f t="shared" si="371"/>
        <v>1580.8464605530253</v>
      </c>
      <c r="BL312">
        <f t="shared" si="372"/>
        <v>767.57456136857991</v>
      </c>
      <c r="BM312">
        <f t="shared" si="373"/>
        <v>979.600087907324</v>
      </c>
    </row>
    <row r="313" spans="1:65" hidden="1" x14ac:dyDescent="0.4">
      <c r="A313" s="9">
        <v>20</v>
      </c>
      <c r="B313" s="16">
        <f t="shared" ref="B313:I313" si="378">V313+AE313+AN313+AW313+BF313+B183</f>
        <v>17800.62538049974</v>
      </c>
      <c r="C313" s="16">
        <f t="shared" si="378"/>
        <v>28946.940116192902</v>
      </c>
      <c r="D313" s="16">
        <f t="shared" si="378"/>
        <v>35630.008495799186</v>
      </c>
      <c r="E313" s="16">
        <f t="shared" si="378"/>
        <v>22302.155243246525</v>
      </c>
      <c r="F313" s="16">
        <f t="shared" si="378"/>
        <v>23377.359675206484</v>
      </c>
      <c r="G313" s="16">
        <f t="shared" si="378"/>
        <v>15812.357486982632</v>
      </c>
      <c r="H313" s="16">
        <f t="shared" si="378"/>
        <v>8132.7801418827794</v>
      </c>
      <c r="I313" s="16">
        <f t="shared" si="378"/>
        <v>10552.836866658527</v>
      </c>
      <c r="J313" s="16">
        <f t="shared" si="295"/>
        <v>162555.06340646875</v>
      </c>
      <c r="L313" s="9">
        <v>20</v>
      </c>
      <c r="M313" s="9">
        <f t="shared" ref="M313:T313" si="379">M118</f>
        <v>3469.5194845059291</v>
      </c>
      <c r="N313" s="9">
        <f t="shared" si="379"/>
        <v>5641.4349849291912</v>
      </c>
      <c r="O313" s="9">
        <f t="shared" si="379"/>
        <v>6944.5842851831521</v>
      </c>
      <c r="P313" s="9">
        <f t="shared" si="379"/>
        <v>4349.3763170178208</v>
      </c>
      <c r="Q313" s="9">
        <f t="shared" si="379"/>
        <v>4561.9467702507372</v>
      </c>
      <c r="R313" s="9">
        <f t="shared" si="379"/>
        <v>3072.1051588965643</v>
      </c>
      <c r="S313" s="9">
        <f t="shared" si="379"/>
        <v>1576.718231371101</v>
      </c>
      <c r="T313" s="9">
        <f t="shared" si="379"/>
        <v>2031.4341574171633</v>
      </c>
      <c r="V313">
        <f t="shared" si="304"/>
        <v>5418.7997722384953</v>
      </c>
      <c r="W313">
        <f t="shared" si="339"/>
        <v>8826.9657686089449</v>
      </c>
      <c r="X313">
        <f t="shared" si="340"/>
        <v>10854.823176728316</v>
      </c>
      <c r="Y313">
        <f t="shared" si="341"/>
        <v>6719.9501040180321</v>
      </c>
      <c r="Z313">
        <f t="shared" si="342"/>
        <v>6938.2825670744814</v>
      </c>
      <c r="AA313">
        <f t="shared" si="343"/>
        <v>4618.0597824353572</v>
      </c>
      <c r="AB313">
        <f t="shared" si="344"/>
        <v>2296.7956797285569</v>
      </c>
      <c r="AC313">
        <f t="shared" si="345"/>
        <v>2931.2347790104272</v>
      </c>
      <c r="AE313">
        <f t="shared" si="305"/>
        <v>4256.258251329773</v>
      </c>
      <c r="AF313">
        <f t="shared" si="346"/>
        <v>6933.24120948784</v>
      </c>
      <c r="AG313">
        <f t="shared" si="347"/>
        <v>8526.0450015834485</v>
      </c>
      <c r="AH313">
        <f t="shared" si="348"/>
        <v>5278.2616595807067</v>
      </c>
      <c r="AI313">
        <f t="shared" si="349"/>
        <v>5449.7533895719189</v>
      </c>
      <c r="AJ313">
        <f t="shared" si="350"/>
        <v>3627.3853474520133</v>
      </c>
      <c r="AK313">
        <f t="shared" si="351"/>
        <v>1804.0444331503502</v>
      </c>
      <c r="AL313">
        <f t="shared" si="352"/>
        <v>2302.3718792241125</v>
      </c>
      <c r="AN313">
        <f t="shared" si="306"/>
        <v>3343.0571082669294</v>
      </c>
      <c r="AO313">
        <f t="shared" si="353"/>
        <v>5445.6802054870641</v>
      </c>
      <c r="AP313">
        <f t="shared" si="354"/>
        <v>6696.7401094710658</v>
      </c>
      <c r="AQ313">
        <f t="shared" si="355"/>
        <v>4145.784658353643</v>
      </c>
      <c r="AR313">
        <f t="shared" si="356"/>
        <v>4280.4819941595697</v>
      </c>
      <c r="AS313">
        <f t="shared" si="357"/>
        <v>2849.851893953658</v>
      </c>
      <c r="AT313">
        <f t="shared" si="358"/>
        <v>1416.977826471973</v>
      </c>
      <c r="AU313">
        <f t="shared" si="359"/>
        <v>1808.3866678694394</v>
      </c>
      <c r="AW313">
        <f t="shared" si="307"/>
        <v>2625.392057723383</v>
      </c>
      <c r="AX313">
        <f t="shared" si="360"/>
        <v>4276.6381480688779</v>
      </c>
      <c r="AY313">
        <f t="shared" si="361"/>
        <v>5259.1289130437253</v>
      </c>
      <c r="AZ313">
        <f t="shared" si="362"/>
        <v>3255.7954478724496</v>
      </c>
      <c r="BA313">
        <f t="shared" si="363"/>
        <v>3361.5768641536415</v>
      </c>
      <c r="BB313">
        <f t="shared" si="364"/>
        <v>2242.5321133123293</v>
      </c>
      <c r="BC313">
        <f t="shared" si="365"/>
        <v>1112.7905420431791</v>
      </c>
      <c r="BD313">
        <f t="shared" si="366"/>
        <v>1420.174361777069</v>
      </c>
      <c r="BF313">
        <f t="shared" si="308"/>
        <v>2060.213028576738</v>
      </c>
      <c r="BG313">
        <f t="shared" si="367"/>
        <v>3355.9885294998935</v>
      </c>
      <c r="BH313">
        <f t="shared" si="368"/>
        <v>4126.9744355869043</v>
      </c>
      <c r="BI313">
        <f t="shared" si="369"/>
        <v>2554.9068682352163</v>
      </c>
      <c r="BJ313">
        <f t="shared" si="370"/>
        <v>2637.9162806247655</v>
      </c>
      <c r="BK313">
        <f t="shared" si="371"/>
        <v>1778.9046225346428</v>
      </c>
      <c r="BL313">
        <f t="shared" si="372"/>
        <v>873.23551012123926</v>
      </c>
      <c r="BM313">
        <f t="shared" si="373"/>
        <v>1114.44754103543</v>
      </c>
    </row>
    <row r="314" spans="1:65" hidden="1" x14ac:dyDescent="0.4">
      <c r="A314" s="9">
        <v>21</v>
      </c>
      <c r="B314" s="16">
        <f t="shared" ref="B314:I314" si="380">V314+AE314+AN314+AW314+BF314+B184</f>
        <v>20233.222648290441</v>
      </c>
      <c r="C314" s="16">
        <f t="shared" si="380"/>
        <v>32902.754812416533</v>
      </c>
      <c r="D314" s="16">
        <f t="shared" si="380"/>
        <v>40499.118364763366</v>
      </c>
      <c r="E314" s="16">
        <f t="shared" si="380"/>
        <v>25350.000154430414</v>
      </c>
      <c r="F314" s="16">
        <f t="shared" si="380"/>
        <v>26572.280884106211</v>
      </c>
      <c r="G314" s="16">
        <f t="shared" si="380"/>
        <v>17956.815815084665</v>
      </c>
      <c r="H314" s="16">
        <f t="shared" si="380"/>
        <v>9245.1675600839098</v>
      </c>
      <c r="I314" s="16">
        <f t="shared" si="380"/>
        <v>11998.109450338239</v>
      </c>
      <c r="J314" s="16">
        <f t="shared" si="295"/>
        <v>184757.46968951379</v>
      </c>
      <c r="L314" s="9">
        <v>21</v>
      </c>
      <c r="M314" s="9">
        <f t="shared" ref="M314:T314" si="381">M119</f>
        <v>3943.3423749999961</v>
      </c>
      <c r="N314" s="9">
        <f t="shared" si="381"/>
        <v>6411.8704999999918</v>
      </c>
      <c r="O314" s="9">
        <f t="shared" si="381"/>
        <v>7892.9873749999933</v>
      </c>
      <c r="P314" s="9">
        <f t="shared" si="381"/>
        <v>4943.3588749999944</v>
      </c>
      <c r="Q314" s="9">
        <f t="shared" si="381"/>
        <v>5184.9594999999954</v>
      </c>
      <c r="R314" s="9">
        <f t="shared" si="381"/>
        <v>3491.654249999995</v>
      </c>
      <c r="S314" s="9">
        <f t="shared" si="381"/>
        <v>1792.0463749999976</v>
      </c>
      <c r="T314" s="9">
        <f t="shared" si="381"/>
        <v>2308.8616249999973</v>
      </c>
      <c r="V314">
        <f t="shared" si="304"/>
        <v>6158.8308528098869</v>
      </c>
      <c r="W314">
        <f t="shared" si="339"/>
        <v>10032.441019673979</v>
      </c>
      <c r="X314">
        <f t="shared" si="340"/>
        <v>12337.237523543583</v>
      </c>
      <c r="Y314">
        <f t="shared" si="341"/>
        <v>7637.6758266660145</v>
      </c>
      <c r="Z314">
        <f t="shared" si="342"/>
        <v>7885.8253738279236</v>
      </c>
      <c r="AA314">
        <f t="shared" si="343"/>
        <v>5248.7334761135426</v>
      </c>
      <c r="AB314">
        <f t="shared" si="344"/>
        <v>2610.4629603372823</v>
      </c>
      <c r="AC314">
        <f t="shared" si="345"/>
        <v>3331.5457209339083</v>
      </c>
      <c r="AE314">
        <f t="shared" si="305"/>
        <v>4837.5290117841341</v>
      </c>
      <c r="AF314">
        <f t="shared" si="346"/>
        <v>7880.1034890483925</v>
      </c>
      <c r="AG314">
        <f t="shared" si="347"/>
        <v>9690.4340891558822</v>
      </c>
      <c r="AH314">
        <f t="shared" si="348"/>
        <v>5999.1058817993699</v>
      </c>
      <c r="AI314">
        <f t="shared" si="349"/>
        <v>6194.0179783232006</v>
      </c>
      <c r="AJ314">
        <f t="shared" si="350"/>
        <v>4122.722564943685</v>
      </c>
      <c r="AK314">
        <f t="shared" si="351"/>
        <v>2050.4200564394537</v>
      </c>
      <c r="AL314">
        <f t="shared" si="352"/>
        <v>2616.8033291172696</v>
      </c>
      <c r="AN314">
        <f t="shared" si="306"/>
        <v>3799.6576797983512</v>
      </c>
      <c r="AO314">
        <f t="shared" si="353"/>
        <v>6189.4607074874511</v>
      </c>
      <c r="AP314">
        <f t="shared" si="354"/>
        <v>7611.3925555272581</v>
      </c>
      <c r="AQ314">
        <f t="shared" si="355"/>
        <v>4712.0231589671748</v>
      </c>
      <c r="AR314">
        <f t="shared" si="356"/>
        <v>4865.1176918657438</v>
      </c>
      <c r="AS314">
        <f t="shared" si="357"/>
        <v>3238.6186207028354</v>
      </c>
      <c r="AT314">
        <f t="shared" si="358"/>
        <v>1610.5111298111617</v>
      </c>
      <c r="AU314">
        <f t="shared" si="359"/>
        <v>2055.3792735467759</v>
      </c>
      <c r="AW314">
        <f t="shared" si="307"/>
        <v>2984.2245829951557</v>
      </c>
      <c r="AX314">
        <f t="shared" si="360"/>
        <v>4861.159176777971</v>
      </c>
      <c r="AY314">
        <f t="shared" si="361"/>
        <v>5977.9345112573956</v>
      </c>
      <c r="AZ314">
        <f t="shared" si="362"/>
        <v>3700.7900531130463</v>
      </c>
      <c r="BA314">
        <f t="shared" si="363"/>
        <v>3821.0294291566061</v>
      </c>
      <c r="BB314">
        <f t="shared" si="364"/>
        <v>2546.1920036329939</v>
      </c>
      <c r="BC314">
        <f t="shared" si="365"/>
        <v>1264.8841842575762</v>
      </c>
      <c r="BD314">
        <f t="shared" si="366"/>
        <v>1614.2805148232542</v>
      </c>
      <c r="BF314">
        <f t="shared" si="308"/>
        <v>2342.8025431500605</v>
      </c>
      <c r="BG314">
        <f t="shared" si="367"/>
        <v>3816.3133387843864</v>
      </c>
      <c r="BH314">
        <f t="shared" si="368"/>
        <v>4693.0516743153148</v>
      </c>
      <c r="BI314">
        <f t="shared" si="369"/>
        <v>2905.3511580538329</v>
      </c>
      <c r="BJ314">
        <f t="shared" si="370"/>
        <v>2999.7465723892037</v>
      </c>
      <c r="BK314">
        <f t="shared" si="371"/>
        <v>2010.7183679234859</v>
      </c>
      <c r="BL314">
        <f t="shared" si="372"/>
        <v>993.01302608220908</v>
      </c>
      <c r="BM314">
        <f t="shared" si="373"/>
        <v>1267.3109514062494</v>
      </c>
    </row>
    <row r="315" spans="1:65" hidden="1" x14ac:dyDescent="0.4">
      <c r="A315" s="9">
        <v>22</v>
      </c>
      <c r="B315" s="16">
        <f t="shared" ref="B315:I315" si="382">V315+AE315+AN315+AW315+BF315+B185</f>
        <v>22997.407160616127</v>
      </c>
      <c r="C315" s="16">
        <f t="shared" si="382"/>
        <v>37397.789867773834</v>
      </c>
      <c r="D315" s="16">
        <f t="shared" si="382"/>
        <v>46031.939746272714</v>
      </c>
      <c r="E315" s="16">
        <f t="shared" si="382"/>
        <v>28813.279303760406</v>
      </c>
      <c r="F315" s="16">
        <f t="shared" si="382"/>
        <v>30202.652560723913</v>
      </c>
      <c r="G315" s="16">
        <f t="shared" si="382"/>
        <v>20399.874513286748</v>
      </c>
      <c r="H315" s="16">
        <f t="shared" si="382"/>
        <v>10509.017285804039</v>
      </c>
      <c r="I315" s="16">
        <f t="shared" si="382"/>
        <v>13640.002171237029</v>
      </c>
      <c r="J315" s="16">
        <f t="shared" si="295"/>
        <v>209991.96260947481</v>
      </c>
      <c r="L315" s="9">
        <v>22</v>
      </c>
      <c r="M315" s="9">
        <f t="shared" ref="M315:T315" si="383">M120</f>
        <v>4481.8739758958218</v>
      </c>
      <c r="N315" s="9">
        <f t="shared" si="383"/>
        <v>7287.5223092349725</v>
      </c>
      <c r="O315" s="9">
        <f t="shared" si="383"/>
        <v>8970.9113092384687</v>
      </c>
      <c r="P315" s="9">
        <f t="shared" si="383"/>
        <v>5618.4600241251292</v>
      </c>
      <c r="Q315" s="9">
        <f t="shared" si="383"/>
        <v>5893.055392920026</v>
      </c>
      <c r="R315" s="9">
        <f t="shared" si="383"/>
        <v>3968.5000255401451</v>
      </c>
      <c r="S315" s="9">
        <f t="shared" si="383"/>
        <v>2036.7813007134441</v>
      </c>
      <c r="T315" s="9">
        <f t="shared" si="383"/>
        <v>2624.1766113529607</v>
      </c>
      <c r="V315">
        <f t="shared" si="304"/>
        <v>6999.9258490536904</v>
      </c>
      <c r="W315">
        <f t="shared" si="339"/>
        <v>11402.544557735757</v>
      </c>
      <c r="X315">
        <f t="shared" si="340"/>
        <v>14022.100932933939</v>
      </c>
      <c r="Y315">
        <f t="shared" si="341"/>
        <v>8680.7327110436981</v>
      </c>
      <c r="Z315">
        <f t="shared" si="342"/>
        <v>8962.7713757063466</v>
      </c>
      <c r="AA315">
        <f t="shared" si="343"/>
        <v>5965.5376892584009</v>
      </c>
      <c r="AB315">
        <f t="shared" si="344"/>
        <v>2966.9668790668798</v>
      </c>
      <c r="AC315">
        <f t="shared" si="345"/>
        <v>3786.5259765381866</v>
      </c>
      <c r="AE315">
        <f t="shared" si="305"/>
        <v>5498.1799322970101</v>
      </c>
      <c r="AF315">
        <f t="shared" si="346"/>
        <v>8956.2722543611853</v>
      </c>
      <c r="AG315">
        <f t="shared" si="347"/>
        <v>11013.835806349733</v>
      </c>
      <c r="AH315">
        <f t="shared" si="348"/>
        <v>6818.3908542326935</v>
      </c>
      <c r="AI315">
        <f t="shared" si="349"/>
        <v>7039.9216760755626</v>
      </c>
      <c r="AJ315">
        <f t="shared" si="350"/>
        <v>4685.7280205286133</v>
      </c>
      <c r="AK315">
        <f t="shared" si="351"/>
        <v>2330.4415083883678</v>
      </c>
      <c r="AL315">
        <f t="shared" si="352"/>
        <v>2974.1745250255894</v>
      </c>
      <c r="AN315">
        <f t="shared" si="306"/>
        <v>4318.5933457912433</v>
      </c>
      <c r="AO315">
        <f t="shared" si="353"/>
        <v>7034.7820982679223</v>
      </c>
      <c r="AP315">
        <f t="shared" si="354"/>
        <v>8650.9133223415702</v>
      </c>
      <c r="AQ315">
        <f t="shared" si="355"/>
        <v>5355.5645203832719</v>
      </c>
      <c r="AR315">
        <f t="shared" si="356"/>
        <v>5529.5678350944727</v>
      </c>
      <c r="AS315">
        <f t="shared" si="357"/>
        <v>3680.6705928232604</v>
      </c>
      <c r="AT315">
        <f t="shared" si="358"/>
        <v>1830.4655931253078</v>
      </c>
      <c r="AU315">
        <f t="shared" si="359"/>
        <v>2336.0913013320228</v>
      </c>
      <c r="AW315">
        <f t="shared" si="307"/>
        <v>3391.9411313967539</v>
      </c>
      <c r="AX315">
        <f t="shared" si="360"/>
        <v>5525.3099421327115</v>
      </c>
      <c r="AY315">
        <f t="shared" si="361"/>
        <v>6794.6635333923268</v>
      </c>
      <c r="AZ315">
        <f t="shared" si="362"/>
        <v>4206.406606040111</v>
      </c>
      <c r="BA315">
        <f t="shared" si="363"/>
        <v>4343.0735605111749</v>
      </c>
      <c r="BB315">
        <f t="shared" si="364"/>
        <v>2892.4053121679144</v>
      </c>
      <c r="BC315">
        <f t="shared" si="365"/>
        <v>1437.6976570343688</v>
      </c>
      <c r="BD315">
        <f t="shared" si="366"/>
        <v>1834.8298941850151</v>
      </c>
      <c r="BF315">
        <f t="shared" si="308"/>
        <v>2663.5135630726081</v>
      </c>
      <c r="BG315">
        <f t="shared" si="367"/>
        <v>4338.7362577811791</v>
      </c>
      <c r="BH315">
        <f t="shared" si="368"/>
        <v>5335.4930927863552</v>
      </c>
      <c r="BI315">
        <f t="shared" si="369"/>
        <v>3303.0706055834398</v>
      </c>
      <c r="BJ315">
        <f t="shared" si="370"/>
        <v>3410.3880007729049</v>
      </c>
      <c r="BK315">
        <f t="shared" si="371"/>
        <v>2278.4551857782399</v>
      </c>
      <c r="BL315">
        <f t="shared" si="372"/>
        <v>1128.9486051698927</v>
      </c>
      <c r="BM315">
        <f t="shared" si="373"/>
        <v>1440.7957331147516</v>
      </c>
    </row>
    <row r="316" spans="1:65" hidden="1" x14ac:dyDescent="0.4">
      <c r="A316" s="9">
        <v>23</v>
      </c>
      <c r="B316" s="16">
        <f t="shared" ref="B316:I316" si="384">V316+AE316+AN316+AW316+BF316+B186</f>
        <v>26138.700906267804</v>
      </c>
      <c r="C316" s="16">
        <f t="shared" si="384"/>
        <v>42506.071576140588</v>
      </c>
      <c r="D316" s="16">
        <f t="shared" si="384"/>
        <v>52319.589690295157</v>
      </c>
      <c r="E316" s="16">
        <f t="shared" si="384"/>
        <v>32749.028882509498</v>
      </c>
      <c r="F316" s="16">
        <f t="shared" si="384"/>
        <v>34328.264882868345</v>
      </c>
      <c r="G316" s="16">
        <f t="shared" si="384"/>
        <v>23180.144376396816</v>
      </c>
      <c r="H316" s="16">
        <f t="shared" si="384"/>
        <v>11945.145472886241</v>
      </c>
      <c r="I316" s="16">
        <f t="shared" si="384"/>
        <v>15505.53895372863</v>
      </c>
      <c r="J316" s="16">
        <f t="shared" si="295"/>
        <v>238672.48474109307</v>
      </c>
      <c r="L316" s="9">
        <v>23</v>
      </c>
      <c r="M316" s="9">
        <f t="shared" ref="M316:T316" si="385">M121</f>
        <v>5093.9513807274325</v>
      </c>
      <c r="N316" s="9">
        <f t="shared" si="385"/>
        <v>8282.7595173042719</v>
      </c>
      <c r="O316" s="9">
        <f t="shared" si="385"/>
        <v>10196.044399250381</v>
      </c>
      <c r="P316" s="9">
        <f t="shared" si="385"/>
        <v>6385.757910949199</v>
      </c>
      <c r="Q316" s="9">
        <f t="shared" si="385"/>
        <v>6697.8540264439544</v>
      </c>
      <c r="R316" s="9">
        <f t="shared" si="385"/>
        <v>4510.4673387154971</v>
      </c>
      <c r="S316" s="9">
        <f t="shared" si="385"/>
        <v>2314.9390131915279</v>
      </c>
      <c r="T316" s="9">
        <f t="shared" si="385"/>
        <v>2982.5533124237863</v>
      </c>
      <c r="V316">
        <f t="shared" si="304"/>
        <v>7955.8868501022307</v>
      </c>
      <c r="W316">
        <f t="shared" si="339"/>
        <v>12959.759326144662</v>
      </c>
      <c r="X316">
        <f t="shared" si="340"/>
        <v>15937.061453046214</v>
      </c>
      <c r="Y316">
        <f t="shared" si="341"/>
        <v>9866.2369736932815</v>
      </c>
      <c r="Z316">
        <f t="shared" si="342"/>
        <v>10186.792898398297</v>
      </c>
      <c r="AA316">
        <f t="shared" si="343"/>
        <v>6780.2344743311323</v>
      </c>
      <c r="AB316">
        <f t="shared" si="344"/>
        <v>3372.157546647175</v>
      </c>
      <c r="AC316">
        <f t="shared" si="345"/>
        <v>4303.6416204870575</v>
      </c>
      <c r="AE316">
        <f t="shared" si="305"/>
        <v>6249.0528906753498</v>
      </c>
      <c r="AF316">
        <f t="shared" si="346"/>
        <v>10179.408406048471</v>
      </c>
      <c r="AG316">
        <f t="shared" si="347"/>
        <v>12517.968369641834</v>
      </c>
      <c r="AH316">
        <f t="shared" si="348"/>
        <v>7749.5617826381949</v>
      </c>
      <c r="AI316">
        <f t="shared" si="349"/>
        <v>8001.3465258909546</v>
      </c>
      <c r="AJ316">
        <f t="shared" si="350"/>
        <v>5325.6328548935071</v>
      </c>
      <c r="AK316">
        <f t="shared" si="351"/>
        <v>2648.704193727624</v>
      </c>
      <c r="AL316">
        <f t="shared" si="352"/>
        <v>3380.3502507818876</v>
      </c>
      <c r="AN316">
        <f t="shared" si="306"/>
        <v>4908.3866390441272</v>
      </c>
      <c r="AO316">
        <f t="shared" si="353"/>
        <v>7995.5271763145538</v>
      </c>
      <c r="AP316">
        <f t="shared" si="354"/>
        <v>9832.3745643456514</v>
      </c>
      <c r="AQ316">
        <f t="shared" si="355"/>
        <v>6086.9776873079827</v>
      </c>
      <c r="AR316">
        <f t="shared" si="356"/>
        <v>6284.7447555850176</v>
      </c>
      <c r="AS316">
        <f t="shared" si="357"/>
        <v>4183.1993066759369</v>
      </c>
      <c r="AT316">
        <f t="shared" si="358"/>
        <v>2080.453550756838</v>
      </c>
      <c r="AU316">
        <f t="shared" si="359"/>
        <v>2655.1329131788061</v>
      </c>
      <c r="AW316">
        <f t="shared" si="307"/>
        <v>3855.2672385939986</v>
      </c>
      <c r="AX316">
        <f t="shared" si="360"/>
        <v>6280.0460202003169</v>
      </c>
      <c r="AY316">
        <f t="shared" si="361"/>
        <v>7722.788427866948</v>
      </c>
      <c r="AZ316">
        <f t="shared" si="362"/>
        <v>4780.9855632116914</v>
      </c>
      <c r="BA316">
        <f t="shared" si="363"/>
        <v>4936.3206978028238</v>
      </c>
      <c r="BB316">
        <f t="shared" si="364"/>
        <v>3286.5379524955874</v>
      </c>
      <c r="BC316">
        <f t="shared" si="365"/>
        <v>1634.0816250798384</v>
      </c>
      <c r="BD316">
        <f t="shared" si="366"/>
        <v>2085.4605977585188</v>
      </c>
      <c r="BF316">
        <f t="shared" si="308"/>
        <v>3027.727347234681</v>
      </c>
      <c r="BG316">
        <f t="shared" si="367"/>
        <v>4932.0230999569449</v>
      </c>
      <c r="BH316">
        <f t="shared" si="368"/>
        <v>6065.0783130893406</v>
      </c>
      <c r="BI316">
        <f t="shared" si="369"/>
        <v>3754.7386058117754</v>
      </c>
      <c r="BJ316">
        <f t="shared" si="370"/>
        <v>3876.7307806420399</v>
      </c>
      <c r="BK316">
        <f t="shared" si="371"/>
        <v>2585.4302489730771</v>
      </c>
      <c r="BL316">
        <f t="shared" si="372"/>
        <v>1283.3231311021307</v>
      </c>
      <c r="BM316">
        <f t="shared" si="373"/>
        <v>1637.8128136498831</v>
      </c>
    </row>
    <row r="317" spans="1:65" hidden="1" x14ac:dyDescent="0.4">
      <c r="A317" s="9">
        <v>24</v>
      </c>
      <c r="B317" s="16">
        <f t="shared" ref="B317:I317" si="386">V317+AE317+AN317+AW317+BF317+B187</f>
        <v>29708.754536646153</v>
      </c>
      <c r="C317" s="16">
        <f t="shared" si="386"/>
        <v>48311.592511425319</v>
      </c>
      <c r="D317" s="16">
        <f t="shared" si="386"/>
        <v>59465.452495190752</v>
      </c>
      <c r="E317" s="16">
        <f t="shared" si="386"/>
        <v>37221.963573270965</v>
      </c>
      <c r="F317" s="16">
        <f t="shared" si="386"/>
        <v>39016.956599123434</v>
      </c>
      <c r="G317" s="16">
        <f t="shared" si="386"/>
        <v>26342.311105252596</v>
      </c>
      <c r="H317" s="16">
        <f t="shared" si="386"/>
        <v>13577.169844869628</v>
      </c>
      <c r="I317" s="16">
        <f t="shared" si="386"/>
        <v>17625.384647815441</v>
      </c>
      <c r="J317" s="16">
        <f t="shared" si="295"/>
        <v>271269.58531359432</v>
      </c>
      <c r="L317" s="9">
        <v>24</v>
      </c>
      <c r="M317" s="9">
        <f t="shared" ref="M317:T317" si="387">M122</f>
        <v>5789.6185409872996</v>
      </c>
      <c r="N317" s="9">
        <f t="shared" si="387"/>
        <v>9413.9135786325151</v>
      </c>
      <c r="O317" s="9">
        <f t="shared" si="387"/>
        <v>11588.49060121965</v>
      </c>
      <c r="P317" s="9">
        <f t="shared" si="387"/>
        <v>7257.8435945354886</v>
      </c>
      <c r="Q317" s="9">
        <f t="shared" si="387"/>
        <v>7612.5618322624687</v>
      </c>
      <c r="R317" s="9">
        <f t="shared" si="387"/>
        <v>5126.4496617585964</v>
      </c>
      <c r="S317" s="9">
        <f t="shared" si="387"/>
        <v>2631.0839720096769</v>
      </c>
      <c r="T317" s="9">
        <f t="shared" si="387"/>
        <v>3389.8725501039107</v>
      </c>
      <c r="V317">
        <f t="shared" si="304"/>
        <v>9042.4008272841365</v>
      </c>
      <c r="W317">
        <f t="shared" si="339"/>
        <v>14729.638651236972</v>
      </c>
      <c r="X317">
        <f t="shared" si="340"/>
        <v>18113.54288750995</v>
      </c>
      <c r="Y317">
        <f t="shared" si="341"/>
        <v>11213.642307137521</v>
      </c>
      <c r="Z317">
        <f t="shared" si="342"/>
        <v>11577.975688614186</v>
      </c>
      <c r="AA317">
        <f t="shared" si="343"/>
        <v>7706.1924752736813</v>
      </c>
      <c r="AB317">
        <f t="shared" si="344"/>
        <v>3832.6839941348635</v>
      </c>
      <c r="AC317">
        <f t="shared" si="345"/>
        <v>4891.378331873404</v>
      </c>
      <c r="AE317">
        <f t="shared" si="305"/>
        <v>7102.4698703887898</v>
      </c>
      <c r="AF317">
        <f t="shared" si="346"/>
        <v>11569.583866096566</v>
      </c>
      <c r="AG317">
        <f t="shared" si="347"/>
        <v>14227.514911344024</v>
      </c>
      <c r="AH317">
        <f t="shared" si="348"/>
        <v>8807.8993781657373</v>
      </c>
      <c r="AI317">
        <f t="shared" si="349"/>
        <v>9094.0697121446246</v>
      </c>
      <c r="AJ317">
        <f t="shared" si="350"/>
        <v>6052.9336646123202</v>
      </c>
      <c r="AK317">
        <f t="shared" si="351"/>
        <v>3010.4308701873988</v>
      </c>
      <c r="AL317">
        <f t="shared" si="352"/>
        <v>3841.9959356344721</v>
      </c>
      <c r="AN317">
        <f t="shared" si="306"/>
        <v>5578.7197648597385</v>
      </c>
      <c r="AO317">
        <f t="shared" si="353"/>
        <v>9087.4677911815124</v>
      </c>
      <c r="AP317">
        <f t="shared" si="354"/>
        <v>11175.171466993743</v>
      </c>
      <c r="AQ317">
        <f t="shared" si="355"/>
        <v>6918.2697349730879</v>
      </c>
      <c r="AR317">
        <f t="shared" si="356"/>
        <v>7143.0456407379852</v>
      </c>
      <c r="AS317">
        <f t="shared" si="357"/>
        <v>4754.416080784722</v>
      </c>
      <c r="AT317">
        <f t="shared" si="358"/>
        <v>2364.5788722422312</v>
      </c>
      <c r="AU317">
        <f t="shared" si="359"/>
        <v>3017.7415819803473</v>
      </c>
      <c r="AW317">
        <f t="shared" si="307"/>
        <v>4381.8269388190629</v>
      </c>
      <c r="AX317">
        <f t="shared" si="360"/>
        <v>7137.7865982574367</v>
      </c>
      <c r="AY317">
        <f t="shared" si="361"/>
        <v>8777.5814961062988</v>
      </c>
      <c r="AZ317">
        <f t="shared" si="362"/>
        <v>5433.9816252598375</v>
      </c>
      <c r="BA317">
        <f t="shared" si="363"/>
        <v>5610.5327266939203</v>
      </c>
      <c r="BB317">
        <f t="shared" si="364"/>
        <v>3734.8686295857615</v>
      </c>
      <c r="BC317">
        <f t="shared" si="365"/>
        <v>1857.2675879183382</v>
      </c>
      <c r="BD317">
        <f t="shared" si="366"/>
        <v>2370.2967554686625</v>
      </c>
      <c r="BF317">
        <f t="shared" si="308"/>
        <v>3441.4972929143396</v>
      </c>
      <c r="BG317">
        <f t="shared" si="367"/>
        <v>5606.0345600786304</v>
      </c>
      <c r="BH317">
        <f t="shared" si="368"/>
        <v>6893.9333704781457</v>
      </c>
      <c r="BI317">
        <f t="shared" si="369"/>
        <v>4267.8620845117339</v>
      </c>
      <c r="BJ317">
        <f t="shared" si="370"/>
        <v>4406.5257392224321</v>
      </c>
      <c r="BK317">
        <f t="shared" si="371"/>
        <v>2935.9841007343325</v>
      </c>
      <c r="BL317">
        <f t="shared" si="372"/>
        <v>1458.7023780909844</v>
      </c>
      <c r="BM317">
        <f t="shared" si="373"/>
        <v>1861.6367057042009</v>
      </c>
    </row>
    <row r="318" spans="1:65" hidden="1" x14ac:dyDescent="0.4">
      <c r="A318" s="9">
        <v>25</v>
      </c>
      <c r="B318" s="16">
        <f t="shared" ref="B318:I318" si="388">V318+AE318+AN318+AW318+BF318+B188</f>
        <v>33766.215853336362</v>
      </c>
      <c r="C318" s="16">
        <f t="shared" si="388"/>
        <v>54909.723861894628</v>
      </c>
      <c r="D318" s="16">
        <f t="shared" si="388"/>
        <v>67586.918095976056</v>
      </c>
      <c r="E318" s="16">
        <f t="shared" si="388"/>
        <v>42305.564571003488</v>
      </c>
      <c r="F318" s="16">
        <f t="shared" si="388"/>
        <v>44345.755365072058</v>
      </c>
      <c r="G318" s="16">
        <f t="shared" si="388"/>
        <v>29937.677682261718</v>
      </c>
      <c r="H318" s="16">
        <f t="shared" si="388"/>
        <v>15431.905834214191</v>
      </c>
      <c r="I318" s="16">
        <f t="shared" si="388"/>
        <v>20034.358726104303</v>
      </c>
      <c r="J318" s="16">
        <f t="shared" si="295"/>
        <v>308318.11998986278</v>
      </c>
      <c r="L318" s="9">
        <v>25</v>
      </c>
      <c r="M318" s="9">
        <f t="shared" ref="M318:T318" si="389">M123</f>
        <v>6580.2910834530167</v>
      </c>
      <c r="N318" s="9">
        <f t="shared" si="389"/>
        <v>10699.546290196377</v>
      </c>
      <c r="O318" s="9">
        <f t="shared" si="389"/>
        <v>13171.099414242397</v>
      </c>
      <c r="P318" s="9">
        <f t="shared" si="389"/>
        <v>8249.0276608230924</v>
      </c>
      <c r="Q318" s="9">
        <f t="shared" si="389"/>
        <v>8652.1888087171246</v>
      </c>
      <c r="R318" s="9">
        <f t="shared" si="389"/>
        <v>5826.5550243467796</v>
      </c>
      <c r="S318" s="9">
        <f t="shared" si="389"/>
        <v>2990.4039926400742</v>
      </c>
      <c r="T318" s="9">
        <f t="shared" si="389"/>
        <v>3852.8182742220902</v>
      </c>
      <c r="V318">
        <f t="shared" si="304"/>
        <v>10277.297063277052</v>
      </c>
      <c r="W318">
        <f t="shared" si="339"/>
        <v>16741.225582117528</v>
      </c>
      <c r="X318">
        <f t="shared" si="340"/>
        <v>20587.260471980328</v>
      </c>
      <c r="Y318">
        <f t="shared" si="341"/>
        <v>12745.059122356733</v>
      </c>
      <c r="Z318">
        <f t="shared" si="342"/>
        <v>13159.148528812355</v>
      </c>
      <c r="AA318">
        <f t="shared" si="343"/>
        <v>8758.6061954642137</v>
      </c>
      <c r="AB318">
        <f t="shared" si="344"/>
        <v>4356.1032860364558</v>
      </c>
      <c r="AC318">
        <f t="shared" si="345"/>
        <v>5559.3806474334388</v>
      </c>
      <c r="AE318">
        <f t="shared" si="305"/>
        <v>8072.4353488364623</v>
      </c>
      <c r="AF318">
        <f t="shared" si="346"/>
        <v>13149.611258666766</v>
      </c>
      <c r="AG318">
        <f t="shared" si="347"/>
        <v>16170.528899426989</v>
      </c>
      <c r="AH318">
        <f t="shared" si="348"/>
        <v>10010.770842651629</v>
      </c>
      <c r="AI318">
        <f t="shared" si="349"/>
        <v>10336.022700379404</v>
      </c>
      <c r="AJ318">
        <f t="shared" si="350"/>
        <v>6879.5630699430003</v>
      </c>
      <c r="AK318">
        <f t="shared" si="351"/>
        <v>3421.5574321611316</v>
      </c>
      <c r="AL318">
        <f t="shared" si="352"/>
        <v>4366.6871337539387</v>
      </c>
      <c r="AN318">
        <f t="shared" si="306"/>
        <v>6340.5948176242637</v>
      </c>
      <c r="AO318">
        <f t="shared" si="353"/>
        <v>10328.52582863904</v>
      </c>
      <c r="AP318">
        <f t="shared" si="354"/>
        <v>12701.343189168885</v>
      </c>
      <c r="AQ318">
        <f t="shared" si="355"/>
        <v>7863.0845565694126</v>
      </c>
      <c r="AR318">
        <f t="shared" si="356"/>
        <v>8118.5576764413036</v>
      </c>
      <c r="AS318">
        <f t="shared" si="357"/>
        <v>5403.6748726985206</v>
      </c>
      <c r="AT318">
        <f t="shared" si="358"/>
        <v>2687.504871214815</v>
      </c>
      <c r="AU318">
        <f t="shared" si="359"/>
        <v>3429.8687588074094</v>
      </c>
      <c r="AW318">
        <f t="shared" si="307"/>
        <v>4980.2733518393998</v>
      </c>
      <c r="AX318">
        <f t="shared" si="360"/>
        <v>8112.6271947194746</v>
      </c>
      <c r="AY318">
        <f t="shared" si="361"/>
        <v>9976.3764815500217</v>
      </c>
      <c r="AZ318">
        <f t="shared" si="362"/>
        <v>6176.1256801164627</v>
      </c>
      <c r="BA318">
        <f t="shared" si="363"/>
        <v>6376.7891837159532</v>
      </c>
      <c r="BB318">
        <f t="shared" si="364"/>
        <v>4244.6423551852422</v>
      </c>
      <c r="BC318">
        <f t="shared" si="365"/>
        <v>2110.9232300802846</v>
      </c>
      <c r="BD318">
        <f t="shared" si="366"/>
        <v>2694.0191687245051</v>
      </c>
      <c r="BF318">
        <f t="shared" si="308"/>
        <v>3911.6621158667008</v>
      </c>
      <c r="BG318">
        <f t="shared" si="367"/>
        <v>6371.910579168034</v>
      </c>
      <c r="BH318">
        <f t="shared" si="368"/>
        <v>7835.7574332922231</v>
      </c>
      <c r="BI318">
        <f t="shared" si="369"/>
        <v>4850.9218548857862</v>
      </c>
      <c r="BJ318">
        <f t="shared" si="370"/>
        <v>5008.5292329581762</v>
      </c>
      <c r="BK318">
        <f t="shared" si="371"/>
        <v>3335.4263651600468</v>
      </c>
      <c r="BL318">
        <f t="shared" si="372"/>
        <v>1657.9849830046612</v>
      </c>
      <c r="BM318">
        <f t="shared" si="373"/>
        <v>2115.9667305864318</v>
      </c>
    </row>
    <row r="319" spans="1:65" hidden="1" x14ac:dyDescent="0.4">
      <c r="A319" s="9">
        <v>26</v>
      </c>
      <c r="B319" s="16">
        <f t="shared" ref="B319:I319" si="390">V319+AE319+AN319+AW319+BF319+B189</f>
        <v>38377.706184666902</v>
      </c>
      <c r="C319" s="16">
        <f t="shared" si="390"/>
        <v>62408.803196300243</v>
      </c>
      <c r="D319" s="16">
        <f t="shared" si="390"/>
        <v>76817.336394932849</v>
      </c>
      <c r="E319" s="16">
        <f t="shared" si="390"/>
        <v>48083.302845986815</v>
      </c>
      <c r="F319" s="16">
        <f t="shared" si="390"/>
        <v>50402.159952602495</v>
      </c>
      <c r="G319" s="16">
        <f t="shared" si="390"/>
        <v>34024.879023646216</v>
      </c>
      <c r="H319" s="16">
        <f t="shared" si="390"/>
        <v>17539.812379614952</v>
      </c>
      <c r="I319" s="16">
        <f t="shared" si="390"/>
        <v>22772.013557319879</v>
      </c>
      <c r="J319" s="16">
        <f t="shared" si="295"/>
        <v>350426.01353507041</v>
      </c>
      <c r="L319" s="9">
        <v>26</v>
      </c>
      <c r="M319" s="9">
        <f t="shared" ref="M319:T319" si="391">M124</f>
        <v>7478.9436361704265</v>
      </c>
      <c r="N319" s="9">
        <f t="shared" si="391"/>
        <v>12160.754383373538</v>
      </c>
      <c r="O319" s="9">
        <f t="shared" si="391"/>
        <v>14969.840831695412</v>
      </c>
      <c r="P319" s="9">
        <f t="shared" si="391"/>
        <v>9375.5750537607928</v>
      </c>
      <c r="Q319" s="9">
        <f t="shared" si="391"/>
        <v>9833.7948290189725</v>
      </c>
      <c r="R319" s="9">
        <f t="shared" si="391"/>
        <v>6622.2718824268723</v>
      </c>
      <c r="S319" s="9">
        <f t="shared" si="391"/>
        <v>3398.7953764802182</v>
      </c>
      <c r="T319" s="9">
        <f t="shared" si="391"/>
        <v>4378.9872435542338</v>
      </c>
      <c r="V319">
        <f t="shared" si="304"/>
        <v>11680.839729718351</v>
      </c>
      <c r="W319">
        <f t="shared" si="339"/>
        <v>19027.52948560012</v>
      </c>
      <c r="X319">
        <f t="shared" si="340"/>
        <v>23398.806959316291</v>
      </c>
      <c r="Y319">
        <f t="shared" si="341"/>
        <v>14485.617379494499</v>
      </c>
      <c r="Z319">
        <f t="shared" si="342"/>
        <v>14956.257856343766</v>
      </c>
      <c r="AA319">
        <f t="shared" si="343"/>
        <v>9954.7452804526292</v>
      </c>
      <c r="AB319">
        <f t="shared" si="344"/>
        <v>4951.0045313477194</v>
      </c>
      <c r="AC319">
        <f t="shared" si="345"/>
        <v>6318.6102278979397</v>
      </c>
      <c r="AE319">
        <f t="shared" si="305"/>
        <v>9174.8662060567567</v>
      </c>
      <c r="AF319">
        <f t="shared" si="346"/>
        <v>14945.418420392147</v>
      </c>
      <c r="AG319">
        <f t="shared" si="347"/>
        <v>18378.894685703661</v>
      </c>
      <c r="AH319">
        <f t="shared" si="348"/>
        <v>11377.91498250418</v>
      </c>
      <c r="AI319">
        <f t="shared" si="349"/>
        <v>11747.585614595879</v>
      </c>
      <c r="AJ319">
        <f t="shared" si="350"/>
        <v>7819.084632703607</v>
      </c>
      <c r="AK319">
        <f t="shared" si="351"/>
        <v>3888.8303590987944</v>
      </c>
      <c r="AL319">
        <f t="shared" si="352"/>
        <v>4963.0338905936896</v>
      </c>
      <c r="AN319">
        <f t="shared" si="306"/>
        <v>7206.5150832303625</v>
      </c>
      <c r="AO319">
        <f t="shared" si="353"/>
        <v>11739.068543652906</v>
      </c>
      <c r="AP319">
        <f t="shared" si="354"/>
        <v>14435.936044297936</v>
      </c>
      <c r="AQ319">
        <f t="shared" si="355"/>
        <v>8936.9276996105218</v>
      </c>
      <c r="AR319">
        <f t="shared" si="356"/>
        <v>9227.2901884103521</v>
      </c>
      <c r="AS319">
        <f t="shared" si="357"/>
        <v>6141.6189713207605</v>
      </c>
      <c r="AT319">
        <f t="shared" si="358"/>
        <v>3054.5311516879738</v>
      </c>
      <c r="AU319">
        <f t="shared" si="359"/>
        <v>3898.2779462806739</v>
      </c>
      <c r="AW319">
        <f t="shared" si="307"/>
        <v>5660.4340847318317</v>
      </c>
      <c r="AX319">
        <f t="shared" si="360"/>
        <v>9220.5765116792572</v>
      </c>
      <c r="AY319">
        <f t="shared" si="361"/>
        <v>11338.859835359453</v>
      </c>
      <c r="AZ319">
        <f t="shared" si="362"/>
        <v>7019.6051183429372</v>
      </c>
      <c r="BA319">
        <f t="shared" si="363"/>
        <v>7247.6734300786275</v>
      </c>
      <c r="BB319">
        <f t="shared" si="364"/>
        <v>4824.1586139418814</v>
      </c>
      <c r="BC319">
        <f t="shared" si="365"/>
        <v>2399.2140506475498</v>
      </c>
      <c r="BD319">
        <f t="shared" si="366"/>
        <v>3061.9439637659575</v>
      </c>
      <c r="BF319">
        <f t="shared" si="308"/>
        <v>4445.967733853051</v>
      </c>
      <c r="BG319">
        <f t="shared" si="367"/>
        <v>7242.2688869437552</v>
      </c>
      <c r="BH319">
        <f t="shared" si="368"/>
        <v>8906.0669574211224</v>
      </c>
      <c r="BI319">
        <f t="shared" si="369"/>
        <v>5513.5237675011249</v>
      </c>
      <c r="BJ319">
        <f t="shared" si="370"/>
        <v>5692.6592083370651</v>
      </c>
      <c r="BK319">
        <f t="shared" si="371"/>
        <v>3790.0343601726445</v>
      </c>
      <c r="BL319">
        <f t="shared" si="372"/>
        <v>1884.4541065424728</v>
      </c>
      <c r="BM319">
        <f t="shared" si="373"/>
        <v>2404.9929496554687</v>
      </c>
    </row>
    <row r="320" spans="1:65" hidden="1" x14ac:dyDescent="0.4">
      <c r="A320" s="9">
        <v>27</v>
      </c>
      <c r="B320" s="16">
        <f t="shared" ref="B320:I320" si="392">V320+AE320+AN320+AW320+BF320+B190</f>
        <v>43618.922764867872</v>
      </c>
      <c r="C320" s="16">
        <f t="shared" si="392"/>
        <v>70931.927123644127</v>
      </c>
      <c r="D320" s="16">
        <f t="shared" si="392"/>
        <v>87308.223795305865</v>
      </c>
      <c r="E320" s="16">
        <f t="shared" si="392"/>
        <v>54650.020314629641</v>
      </c>
      <c r="F320" s="16">
        <f t="shared" si="392"/>
        <v>57285.588044855307</v>
      </c>
      <c r="G320" s="16">
        <f t="shared" si="392"/>
        <v>38670.761178184432</v>
      </c>
      <c r="H320" s="16">
        <f t="shared" si="392"/>
        <v>19935.495550014944</v>
      </c>
      <c r="I320" s="16">
        <f t="shared" si="392"/>
        <v>25883.287860904071</v>
      </c>
      <c r="J320" s="16">
        <f t="shared" si="295"/>
        <v>398284.22663240624</v>
      </c>
      <c r="L320" s="9">
        <v>27</v>
      </c>
      <c r="M320" s="9">
        <f t="shared" ref="M320:T320" si="393">M125</f>
        <v>8500.3227370395234</v>
      </c>
      <c r="N320" s="9">
        <f t="shared" si="393"/>
        <v>13821.515713076513</v>
      </c>
      <c r="O320" s="9">
        <f t="shared" si="393"/>
        <v>17014.231498698715</v>
      </c>
      <c r="P320" s="9">
        <f t="shared" si="393"/>
        <v>10655.971976693656</v>
      </c>
      <c r="Q320" s="9">
        <f t="shared" si="393"/>
        <v>11176.769587114301</v>
      </c>
      <c r="R320" s="9">
        <f t="shared" si="393"/>
        <v>7526.657639296579</v>
      </c>
      <c r="S320" s="9">
        <f t="shared" si="393"/>
        <v>3862.9596668591953</v>
      </c>
      <c r="T320" s="9">
        <f t="shared" si="393"/>
        <v>4977.0136856720483</v>
      </c>
      <c r="V320">
        <f t="shared" si="304"/>
        <v>13276.060417376177</v>
      </c>
      <c r="W320">
        <f t="shared" si="339"/>
        <v>21626.067721958618</v>
      </c>
      <c r="X320">
        <f t="shared" si="340"/>
        <v>26594.318736868365</v>
      </c>
      <c r="Y320">
        <f t="shared" si="341"/>
        <v>16463.878964444993</v>
      </c>
      <c r="Z320">
        <f t="shared" si="342"/>
        <v>16998.793538233458</v>
      </c>
      <c r="AA320">
        <f t="shared" si="343"/>
        <v>11314.23787953918</v>
      </c>
      <c r="AB320">
        <f t="shared" si="344"/>
        <v>5627.1498287615341</v>
      </c>
      <c r="AC320">
        <f t="shared" si="345"/>
        <v>7181.5257362020811</v>
      </c>
      <c r="AE320">
        <f t="shared" si="305"/>
        <v>10427.852967887553</v>
      </c>
      <c r="AF320">
        <f t="shared" si="346"/>
        <v>16986.473952996133</v>
      </c>
      <c r="AG320">
        <f t="shared" si="347"/>
        <v>20888.850822509972</v>
      </c>
      <c r="AH320">
        <f t="shared" si="348"/>
        <v>12931.766180999337</v>
      </c>
      <c r="AI320">
        <f t="shared" si="349"/>
        <v>13351.921735469821</v>
      </c>
      <c r="AJ320">
        <f t="shared" si="350"/>
        <v>8886.914956578119</v>
      </c>
      <c r="AK320">
        <f t="shared" si="351"/>
        <v>4419.9174452232573</v>
      </c>
      <c r="AL320">
        <f t="shared" si="352"/>
        <v>5640.8220592458147</v>
      </c>
      <c r="AN320">
        <f t="shared" si="306"/>
        <v>8190.6906446435605</v>
      </c>
      <c r="AO320">
        <f t="shared" si="353"/>
        <v>13342.243482022526</v>
      </c>
      <c r="AP320">
        <f t="shared" si="354"/>
        <v>16407.415365000797</v>
      </c>
      <c r="AQ320">
        <f t="shared" si="355"/>
        <v>10157.421341057352</v>
      </c>
      <c r="AR320">
        <f t="shared" si="356"/>
        <v>10487.437901503115</v>
      </c>
      <c r="AS320">
        <f t="shared" si="357"/>
        <v>6980.3518020121828</v>
      </c>
      <c r="AT320">
        <f t="shared" si="358"/>
        <v>3471.6807553933841</v>
      </c>
      <c r="AU320">
        <f t="shared" si="359"/>
        <v>4430.6559184371818</v>
      </c>
      <c r="AW320">
        <f t="shared" si="307"/>
        <v>6433.4745839810967</v>
      </c>
      <c r="AX320">
        <f t="shared" si="360"/>
        <v>10479.822527666081</v>
      </c>
      <c r="AY320">
        <f t="shared" si="361"/>
        <v>12887.397939828696</v>
      </c>
      <c r="AZ320">
        <f t="shared" si="362"/>
        <v>7978.2664089767295</v>
      </c>
      <c r="BA320">
        <f t="shared" si="363"/>
        <v>8237.4818092444912</v>
      </c>
      <c r="BB320">
        <f t="shared" si="364"/>
        <v>5482.8887926313209</v>
      </c>
      <c r="BC320">
        <f t="shared" si="365"/>
        <v>2726.8726011677618</v>
      </c>
      <c r="BD320">
        <f t="shared" si="366"/>
        <v>3480.110955023315</v>
      </c>
      <c r="BF320">
        <f t="shared" si="308"/>
        <v>5053.2009092924409</v>
      </c>
      <c r="BG320">
        <f t="shared" si="367"/>
        <v>8231.4226993115062</v>
      </c>
      <c r="BH320">
        <f t="shared" si="368"/>
        <v>10122.463396390289</v>
      </c>
      <c r="BI320">
        <f t="shared" si="369"/>
        <v>6266.564442922031</v>
      </c>
      <c r="BJ320">
        <f t="shared" si="370"/>
        <v>6470.1663192078458</v>
      </c>
      <c r="BK320">
        <f t="shared" si="371"/>
        <v>4307.0964870572625</v>
      </c>
      <c r="BL320">
        <f t="shared" si="372"/>
        <v>2141.8340785950113</v>
      </c>
      <c r="BM320">
        <f t="shared" si="373"/>
        <v>2733.4684567107133</v>
      </c>
    </row>
    <row r="321" spans="1:65" hidden="1" x14ac:dyDescent="0.4">
      <c r="A321" s="9">
        <v>28</v>
      </c>
      <c r="B321" s="16">
        <f t="shared" ref="B321:I321" si="394">V321+AE321+AN321+AW321+BF321+B191</f>
        <v>49575.886769955345</v>
      </c>
      <c r="C321" s="16">
        <f t="shared" si="394"/>
        <v>80618.980811612069</v>
      </c>
      <c r="D321" s="16">
        <f t="shared" si="394"/>
        <v>99231.761280886203</v>
      </c>
      <c r="E321" s="16">
        <f t="shared" si="394"/>
        <v>62113.493523559053</v>
      </c>
      <c r="F321" s="16">
        <f t="shared" si="394"/>
        <v>65109.015377839249</v>
      </c>
      <c r="G321" s="16">
        <f t="shared" si="394"/>
        <v>43951.425078144712</v>
      </c>
      <c r="H321" s="16">
        <f t="shared" si="394"/>
        <v>22658.27889538314</v>
      </c>
      <c r="I321" s="16">
        <f t="shared" si="394"/>
        <v>29419.246893740201</v>
      </c>
      <c r="J321" s="16">
        <f t="shared" si="295"/>
        <v>452678.08863111999</v>
      </c>
      <c r="L321" s="9">
        <v>28</v>
      </c>
      <c r="M321" s="9">
        <f t="shared" ref="M321:T321" si="395">M126</f>
        <v>9661.1888187499881</v>
      </c>
      <c r="N321" s="9">
        <f t="shared" si="395"/>
        <v>15709.082724999973</v>
      </c>
      <c r="O321" s="9">
        <f t="shared" si="395"/>
        <v>19337.819068749974</v>
      </c>
      <c r="P321" s="9">
        <f t="shared" si="395"/>
        <v>12111.22924374998</v>
      </c>
      <c r="Q321" s="9">
        <f t="shared" si="395"/>
        <v>12703.150774999982</v>
      </c>
      <c r="R321" s="9">
        <f t="shared" si="395"/>
        <v>8554.552912499983</v>
      </c>
      <c r="S321" s="9">
        <f t="shared" si="395"/>
        <v>4390.513618749992</v>
      </c>
      <c r="T321" s="9">
        <f t="shared" si="395"/>
        <v>5656.7109812499921</v>
      </c>
      <c r="V321">
        <f t="shared" si="304"/>
        <v>15089.136077080155</v>
      </c>
      <c r="W321">
        <f t="shared" si="339"/>
        <v>24579.481292634591</v>
      </c>
      <c r="X321">
        <f t="shared" si="340"/>
        <v>30226.232909623763</v>
      </c>
      <c r="Y321">
        <f t="shared" si="341"/>
        <v>18712.30638013214</v>
      </c>
      <c r="Z321">
        <f t="shared" si="342"/>
        <v>19320.272790328898</v>
      </c>
      <c r="AA321">
        <f t="shared" si="343"/>
        <v>12859.392722764456</v>
      </c>
      <c r="AB321">
        <f t="shared" si="344"/>
        <v>6395.6344595396249</v>
      </c>
      <c r="AC321">
        <f t="shared" si="345"/>
        <v>8162.2872801013382</v>
      </c>
      <c r="AE321">
        <f t="shared" si="305"/>
        <v>11851.956692631864</v>
      </c>
      <c r="AF321">
        <f t="shared" si="346"/>
        <v>19306.270837477372</v>
      </c>
      <c r="AG321">
        <f t="shared" si="347"/>
        <v>23741.584779689172</v>
      </c>
      <c r="AH321">
        <f t="shared" si="348"/>
        <v>14697.822572722165</v>
      </c>
      <c r="AI321">
        <f t="shared" si="349"/>
        <v>15175.357636851641</v>
      </c>
      <c r="AJ321">
        <f t="shared" si="350"/>
        <v>10100.576418058648</v>
      </c>
      <c r="AK321">
        <f t="shared" si="351"/>
        <v>5023.5336369923953</v>
      </c>
      <c r="AL321">
        <f t="shared" si="352"/>
        <v>6411.1738977239484</v>
      </c>
      <c r="AN321">
        <f t="shared" si="306"/>
        <v>9309.2718062655567</v>
      </c>
      <c r="AO321">
        <f t="shared" si="353"/>
        <v>15164.358717509331</v>
      </c>
      <c r="AP321">
        <f t="shared" si="354"/>
        <v>18648.133093755387</v>
      </c>
      <c r="AQ321">
        <f t="shared" si="355"/>
        <v>11544.593761028347</v>
      </c>
      <c r="AR321">
        <f t="shared" si="356"/>
        <v>11919.679818486467</v>
      </c>
      <c r="AS321">
        <f t="shared" si="357"/>
        <v>7933.6333792951509</v>
      </c>
      <c r="AT321">
        <f t="shared" si="358"/>
        <v>3945.7991003083202</v>
      </c>
      <c r="AU321">
        <f t="shared" si="359"/>
        <v>5035.7389888414982</v>
      </c>
      <c r="AW321">
        <f t="shared" si="307"/>
        <v>7312.0826143123286</v>
      </c>
      <c r="AX321">
        <f t="shared" si="360"/>
        <v>11911.033004844303</v>
      </c>
      <c r="AY321">
        <f t="shared" si="361"/>
        <v>14647.406652414746</v>
      </c>
      <c r="AZ321">
        <f t="shared" si="362"/>
        <v>9067.8438750170426</v>
      </c>
      <c r="BA321">
        <f t="shared" si="363"/>
        <v>9362.4598553738033</v>
      </c>
      <c r="BB321">
        <f t="shared" si="364"/>
        <v>6231.6202973217514</v>
      </c>
      <c r="BC321">
        <f t="shared" si="365"/>
        <v>3099.2766782805734</v>
      </c>
      <c r="BD321">
        <f t="shared" si="366"/>
        <v>3955.3834367302484</v>
      </c>
      <c r="BF321">
        <f t="shared" si="308"/>
        <v>5743.3377466367674</v>
      </c>
      <c r="BG321">
        <f t="shared" si="367"/>
        <v>9355.6226134887947</v>
      </c>
      <c r="BH321">
        <f t="shared" si="368"/>
        <v>11504.930668109493</v>
      </c>
      <c r="BI321">
        <f t="shared" si="369"/>
        <v>7122.4154259493807</v>
      </c>
      <c r="BJ321">
        <f t="shared" si="370"/>
        <v>7353.824064226168</v>
      </c>
      <c r="BK321">
        <f t="shared" si="371"/>
        <v>4894.9926398442922</v>
      </c>
      <c r="BL321">
        <f t="shared" si="372"/>
        <v>2434.3533398813865</v>
      </c>
      <c r="BM321">
        <f t="shared" si="373"/>
        <v>3106.7897058670137</v>
      </c>
    </row>
    <row r="322" spans="1:65" hidden="1" x14ac:dyDescent="0.4">
      <c r="A322" s="9">
        <v>29</v>
      </c>
      <c r="B322" s="16">
        <f t="shared" ref="B322:I322" si="396">V322+AE322+AN322+AW322+BF322+B192</f>
        <v>56346.358603662979</v>
      </c>
      <c r="C322" s="16">
        <f t="shared" si="396"/>
        <v>91628.939480686618</v>
      </c>
      <c r="D322" s="16">
        <f t="shared" si="396"/>
        <v>112783.62726470626</v>
      </c>
      <c r="E322" s="16">
        <f t="shared" si="396"/>
        <v>70596.206889174064</v>
      </c>
      <c r="F322" s="16">
        <f t="shared" si="396"/>
        <v>74000.834555694091</v>
      </c>
      <c r="G322" s="16">
        <f t="shared" si="396"/>
        <v>49953.441771453188</v>
      </c>
      <c r="H322" s="16">
        <f t="shared" si="396"/>
        <v>25752.850334009356</v>
      </c>
      <c r="I322" s="16">
        <f t="shared" si="396"/>
        <v>33437.922099234071</v>
      </c>
      <c r="J322" s="16">
        <f t="shared" si="295"/>
        <v>514500.18099862058</v>
      </c>
      <c r="L322" s="9">
        <v>29</v>
      </c>
      <c r="M322" s="9">
        <f t="shared" ref="M322:T322" si="397">M127</f>
        <v>10980.591240944761</v>
      </c>
      <c r="N322" s="9">
        <f t="shared" si="397"/>
        <v>17854.429657625675</v>
      </c>
      <c r="O322" s="9">
        <f t="shared" si="397"/>
        <v>21978.732707634237</v>
      </c>
      <c r="P322" s="9">
        <f t="shared" si="397"/>
        <v>13765.227059106559</v>
      </c>
      <c r="Q322" s="9">
        <f t="shared" si="397"/>
        <v>14437.985712654057</v>
      </c>
      <c r="R322" s="9">
        <f t="shared" si="397"/>
        <v>9722.8250625733508</v>
      </c>
      <c r="S322" s="9">
        <f t="shared" si="397"/>
        <v>4990.1141867479355</v>
      </c>
      <c r="T322" s="9">
        <f t="shared" si="397"/>
        <v>6429.2326978147521</v>
      </c>
      <c r="V322">
        <f t="shared" si="304"/>
        <v>17149.818574029501</v>
      </c>
      <c r="W322">
        <f t="shared" si="339"/>
        <v>27936.234563669263</v>
      </c>
      <c r="X322">
        <f t="shared" si="340"/>
        <v>34354.147774159137</v>
      </c>
      <c r="Y322">
        <f t="shared" si="341"/>
        <v>21267.795444457257</v>
      </c>
      <c r="Z322">
        <f t="shared" si="342"/>
        <v>21958.790182705783</v>
      </c>
      <c r="AA322">
        <f t="shared" si="343"/>
        <v>14615.565191826217</v>
      </c>
      <c r="AB322">
        <f t="shared" si="344"/>
        <v>7269.0689570704926</v>
      </c>
      <c r="AC322">
        <f t="shared" si="345"/>
        <v>9276.9887744251901</v>
      </c>
      <c r="AE322">
        <f t="shared" si="305"/>
        <v>13470.54638485601</v>
      </c>
      <c r="AF322">
        <f t="shared" si="346"/>
        <v>21942.876065055982</v>
      </c>
      <c r="AG322">
        <f t="shared" si="347"/>
        <v>26983.908844656464</v>
      </c>
      <c r="AH322">
        <f t="shared" si="348"/>
        <v>16705.064476427153</v>
      </c>
      <c r="AI322">
        <f t="shared" si="349"/>
        <v>17247.815213590271</v>
      </c>
      <c r="AJ322">
        <f t="shared" si="350"/>
        <v>11479.984570411554</v>
      </c>
      <c r="AK322">
        <f t="shared" si="351"/>
        <v>5709.5840482660105</v>
      </c>
      <c r="AL322">
        <f t="shared" si="352"/>
        <v>7286.7305889126437</v>
      </c>
      <c r="AN322">
        <f t="shared" si="306"/>
        <v>10580.61424944871</v>
      </c>
      <c r="AO322">
        <f t="shared" si="353"/>
        <v>17235.314777493353</v>
      </c>
      <c r="AP322">
        <f t="shared" si="354"/>
        <v>21194.858936722281</v>
      </c>
      <c r="AQ322">
        <f t="shared" si="355"/>
        <v>13121.208166875256</v>
      </c>
      <c r="AR322">
        <f t="shared" si="356"/>
        <v>13547.518727669052</v>
      </c>
      <c r="AS322">
        <f t="shared" si="357"/>
        <v>9017.1048986769001</v>
      </c>
      <c r="AT322">
        <f t="shared" si="358"/>
        <v>4484.6663686503571</v>
      </c>
      <c r="AU322">
        <f t="shared" si="359"/>
        <v>5723.4564432827228</v>
      </c>
      <c r="AW322">
        <f t="shared" si="307"/>
        <v>8310.6772102889445</v>
      </c>
      <c r="AX322">
        <f t="shared" si="360"/>
        <v>13537.695861176819</v>
      </c>
      <c r="AY322">
        <f t="shared" si="361"/>
        <v>16647.769873085068</v>
      </c>
      <c r="AZ322">
        <f t="shared" si="362"/>
        <v>10306.218818022695</v>
      </c>
      <c r="BA322">
        <f t="shared" si="363"/>
        <v>10641.069836930135</v>
      </c>
      <c r="BB322">
        <f t="shared" si="364"/>
        <v>7082.6268383084516</v>
      </c>
      <c r="BC322">
        <f t="shared" si="365"/>
        <v>3522.5378892944464</v>
      </c>
      <c r="BD322">
        <f t="shared" si="366"/>
        <v>4495.5612127858731</v>
      </c>
      <c r="BF322">
        <f t="shared" si="308"/>
        <v>6527.7101804745471</v>
      </c>
      <c r="BG322">
        <f t="shared" si="367"/>
        <v>10633.327809166549</v>
      </c>
      <c r="BH322">
        <f t="shared" si="368"/>
        <v>13076.168660262118</v>
      </c>
      <c r="BI322">
        <f t="shared" si="369"/>
        <v>8095.1296504832117</v>
      </c>
      <c r="BJ322">
        <f t="shared" si="370"/>
        <v>8358.1419597999848</v>
      </c>
      <c r="BK322">
        <f t="shared" si="371"/>
        <v>5563.3064685830213</v>
      </c>
      <c r="BL322">
        <f t="shared" si="372"/>
        <v>2766.8150090809795</v>
      </c>
      <c r="BM322">
        <f t="shared" si="373"/>
        <v>3531.0865712986315</v>
      </c>
    </row>
    <row r="323" spans="1:65" hidden="1" x14ac:dyDescent="0.4">
      <c r="A323" s="9">
        <v>30</v>
      </c>
      <c r="B323" s="16">
        <f t="shared" ref="B323:I323" si="398">V323+AE323+AN323+AW323+BF323+B193</f>
        <v>64041.444421731183</v>
      </c>
      <c r="C323" s="16">
        <f t="shared" si="398"/>
        <v>104142.48088456973</v>
      </c>
      <c r="D323" s="16">
        <f t="shared" si="398"/>
        <v>128186.21322315942</v>
      </c>
      <c r="E323" s="16">
        <f t="shared" si="398"/>
        <v>80237.365540549552</v>
      </c>
      <c r="F323" s="16">
        <f t="shared" si="398"/>
        <v>84106.965025424797</v>
      </c>
      <c r="G323" s="16">
        <f t="shared" si="398"/>
        <v>56775.252113093025</v>
      </c>
      <c r="H323" s="16">
        <f t="shared" si="398"/>
        <v>29269.99649912052</v>
      </c>
      <c r="I323" s="16">
        <f t="shared" si="398"/>
        <v>38005.26439314778</v>
      </c>
      <c r="J323" s="16">
        <f t="shared" si="295"/>
        <v>584764.98210079607</v>
      </c>
      <c r="L323" s="9">
        <v>30</v>
      </c>
      <c r="M323" s="9">
        <f t="shared" ref="M323:T323" si="399">M128</f>
        <v>12480.180882782206</v>
      </c>
      <c r="N323" s="9">
        <f t="shared" si="399"/>
        <v>20292.760817395454</v>
      </c>
      <c r="O323" s="9">
        <f t="shared" si="399"/>
        <v>24980.30877816342</v>
      </c>
      <c r="P323" s="9">
        <f t="shared" si="399"/>
        <v>15645.106881825528</v>
      </c>
      <c r="Q323" s="9">
        <f t="shared" si="399"/>
        <v>16409.742364787682</v>
      </c>
      <c r="R323" s="9">
        <f t="shared" si="399"/>
        <v>11050.644979852963</v>
      </c>
      <c r="S323" s="9">
        <f t="shared" si="399"/>
        <v>5671.6005823192409</v>
      </c>
      <c r="T323" s="9">
        <f t="shared" si="399"/>
        <v>7307.2556154382746</v>
      </c>
      <c r="V323">
        <f t="shared" si="304"/>
        <v>19491.922904674444</v>
      </c>
      <c r="W323">
        <f t="shared" si="339"/>
        <v>31751.410547662737</v>
      </c>
      <c r="X323">
        <f t="shared" si="340"/>
        <v>39045.800804198705</v>
      </c>
      <c r="Y323">
        <f t="shared" si="341"/>
        <v>24172.280736748631</v>
      </c>
      <c r="Z323">
        <f t="shared" si="342"/>
        <v>24957.642757188434</v>
      </c>
      <c r="AA323">
        <f t="shared" si="343"/>
        <v>16611.573388682838</v>
      </c>
      <c r="AB323">
        <f t="shared" si="344"/>
        <v>8261.7860409638961</v>
      </c>
      <c r="AC323">
        <f t="shared" si="345"/>
        <v>10543.922036146607</v>
      </c>
      <c r="AE323">
        <f t="shared" si="305"/>
        <v>15310.182479442756</v>
      </c>
      <c r="AF323">
        <f t="shared" si="346"/>
        <v>24939.555314362617</v>
      </c>
      <c r="AG323">
        <f t="shared" si="347"/>
        <v>30669.0283094078</v>
      </c>
      <c r="AH323">
        <f t="shared" si="348"/>
        <v>18986.429960442205</v>
      </c>
      <c r="AI323">
        <f t="shared" si="349"/>
        <v>19603.302698148025</v>
      </c>
      <c r="AJ323">
        <f t="shared" si="350"/>
        <v>13047.774881118885</v>
      </c>
      <c r="AK323">
        <f t="shared" si="351"/>
        <v>6489.3265026682511</v>
      </c>
      <c r="AL323">
        <f t="shared" si="352"/>
        <v>8281.8596816689169</v>
      </c>
      <c r="AN323">
        <f t="shared" si="306"/>
        <v>12025.58031715236</v>
      </c>
      <c r="AO323">
        <f t="shared" si="353"/>
        <v>19589.095421274669</v>
      </c>
      <c r="AP323">
        <f t="shared" si="354"/>
        <v>24089.383890689376</v>
      </c>
      <c r="AQ323">
        <f t="shared" si="355"/>
        <v>14913.136321651204</v>
      </c>
      <c r="AR323">
        <f t="shared" si="356"/>
        <v>15397.666970629662</v>
      </c>
      <c r="AS323">
        <f t="shared" si="357"/>
        <v>10248.544734544226</v>
      </c>
      <c r="AT323">
        <f t="shared" si="358"/>
        <v>5097.1252084581847</v>
      </c>
      <c r="AU323">
        <f t="shared" si="359"/>
        <v>6505.0935160976833</v>
      </c>
      <c r="AW323">
        <f t="shared" si="307"/>
        <v>9445.6457298688274</v>
      </c>
      <c r="AX323">
        <f t="shared" si="360"/>
        <v>15386.505319335083</v>
      </c>
      <c r="AY323">
        <f t="shared" si="361"/>
        <v>18921.314404903675</v>
      </c>
      <c r="AZ323">
        <f t="shared" si="362"/>
        <v>11713.713492448976</v>
      </c>
      <c r="BA323">
        <f t="shared" si="363"/>
        <v>12094.294282299592</v>
      </c>
      <c r="BB323">
        <f t="shared" si="364"/>
        <v>8049.865868492675</v>
      </c>
      <c r="BC323">
        <f t="shared" si="365"/>
        <v>4003.6021289724013</v>
      </c>
      <c r="BD323">
        <f t="shared" si="366"/>
        <v>5109.5088280342979</v>
      </c>
      <c r="BF323">
        <f t="shared" si="308"/>
        <v>7419.1936953817458</v>
      </c>
      <c r="BG323">
        <f t="shared" si="367"/>
        <v>12085.511835171685</v>
      </c>
      <c r="BH323">
        <f t="shared" si="368"/>
        <v>14861.969266673594</v>
      </c>
      <c r="BI323">
        <f t="shared" si="369"/>
        <v>9200.6742342529542</v>
      </c>
      <c r="BJ323">
        <f t="shared" si="370"/>
        <v>9499.6058983650601</v>
      </c>
      <c r="BK323">
        <f t="shared" si="371"/>
        <v>6322.9666534457374</v>
      </c>
      <c r="BL323">
        <f t="shared" si="372"/>
        <v>3144.6764491877129</v>
      </c>
      <c r="BM323">
        <f t="shared" si="373"/>
        <v>4013.3238920422523</v>
      </c>
    </row>
    <row r="324" spans="1:65" hidden="1" x14ac:dyDescent="0.4">
      <c r="A324" s="9">
        <v>31</v>
      </c>
      <c r="B324" s="16">
        <f t="shared" ref="B324:I324" si="400">V324+AE324+AN324+AW324+BF324+B194</f>
        <v>72787.420766467258</v>
      </c>
      <c r="C324" s="16">
        <f t="shared" si="400"/>
        <v>118364.9524760879</v>
      </c>
      <c r="D324" s="16">
        <f t="shared" si="400"/>
        <v>145692.27590322064</v>
      </c>
      <c r="E324" s="16">
        <f t="shared" si="400"/>
        <v>91195.181429757868</v>
      </c>
      <c r="F324" s="16">
        <f t="shared" si="400"/>
        <v>95593.249492904302</v>
      </c>
      <c r="G324" s="16">
        <f t="shared" si="400"/>
        <v>64528.769258227265</v>
      </c>
      <c r="H324" s="16">
        <f t="shared" si="400"/>
        <v>33267.436799340372</v>
      </c>
      <c r="I324" s="16">
        <f t="shared" si="400"/>
        <v>43196.226989363626</v>
      </c>
      <c r="J324" s="16">
        <f t="shared" si="295"/>
        <v>664625.51311536937</v>
      </c>
      <c r="L324" s="9">
        <v>31</v>
      </c>
      <c r="M324" s="9">
        <f t="shared" ref="M324:T324" si="401">M129</f>
        <v>14184.565425418879</v>
      </c>
      <c r="N324" s="9">
        <f t="shared" si="401"/>
        <v>23064.088267649648</v>
      </c>
      <c r="O324" s="9">
        <f t="shared" si="401"/>
        <v>28391.801972988131</v>
      </c>
      <c r="P324" s="9">
        <f t="shared" si="401"/>
        <v>17781.716806611937</v>
      </c>
      <c r="Q324" s="9">
        <f t="shared" si="401"/>
        <v>18650.776489043041</v>
      </c>
      <c r="R324" s="9">
        <f t="shared" si="401"/>
        <v>12559.801671308556</v>
      </c>
      <c r="S324" s="9">
        <f t="shared" si="401"/>
        <v>6446.1557314237061</v>
      </c>
      <c r="T324" s="9">
        <f t="shared" si="401"/>
        <v>8305.1877477545786</v>
      </c>
      <c r="V324">
        <f t="shared" si="304"/>
        <v>22153.882087808117</v>
      </c>
      <c r="W324">
        <f t="shared" si="339"/>
        <v>36087.614794834735</v>
      </c>
      <c r="X324">
        <f t="shared" si="340"/>
        <v>44378.180196517103</v>
      </c>
      <c r="Y324">
        <f t="shared" si="341"/>
        <v>27473.423728086967</v>
      </c>
      <c r="Z324">
        <f t="shared" si="342"/>
        <v>28366.04051516105</v>
      </c>
      <c r="AA324">
        <f t="shared" si="343"/>
        <v>18880.171027706296</v>
      </c>
      <c r="AB324">
        <f t="shared" si="344"/>
        <v>9390.0758114695727</v>
      </c>
      <c r="AC324">
        <f t="shared" si="345"/>
        <v>11983.876946066499</v>
      </c>
      <c r="AE324">
        <f t="shared" si="305"/>
        <v>17401.052692058598</v>
      </c>
      <c r="AF324">
        <f t="shared" si="346"/>
        <v>28345.482931012673</v>
      </c>
      <c r="AG324">
        <f t="shared" si="347"/>
        <v>34857.414556803247</v>
      </c>
      <c r="AH324">
        <f t="shared" si="348"/>
        <v>21579.355348595418</v>
      </c>
      <c r="AI324">
        <f t="shared" si="349"/>
        <v>22280.472727668232</v>
      </c>
      <c r="AJ324">
        <f t="shared" si="350"/>
        <v>14829.674134900863</v>
      </c>
      <c r="AK324">
        <f t="shared" si="351"/>
        <v>7375.5562718160736</v>
      </c>
      <c r="AL324">
        <f t="shared" si="352"/>
        <v>9412.8908589077619</v>
      </c>
      <c r="AN324">
        <f t="shared" si="306"/>
        <v>13667.881398297559</v>
      </c>
      <c r="AO324">
        <f t="shared" si="353"/>
        <v>22264.325367818645</v>
      </c>
      <c r="AP324">
        <f t="shared" si="354"/>
        <v>27379.206100048585</v>
      </c>
      <c r="AQ324">
        <f t="shared" si="355"/>
        <v>16949.783141046704</v>
      </c>
      <c r="AR324">
        <f t="shared" si="356"/>
        <v>17500.484834388844</v>
      </c>
      <c r="AS324">
        <f t="shared" si="357"/>
        <v>11648.159807831556</v>
      </c>
      <c r="AT324">
        <f t="shared" si="358"/>
        <v>5793.2258555632188</v>
      </c>
      <c r="AU324">
        <f t="shared" si="359"/>
        <v>7393.4765988833005</v>
      </c>
      <c r="AW324">
        <f t="shared" si="307"/>
        <v>10735.613023510596</v>
      </c>
      <c r="AX324">
        <f t="shared" si="360"/>
        <v>17487.800370304878</v>
      </c>
      <c r="AY324">
        <f t="shared" si="361"/>
        <v>21505.349147796522</v>
      </c>
      <c r="AZ324">
        <f t="shared" si="362"/>
        <v>13313.42490705009</v>
      </c>
      <c r="BA324">
        <f t="shared" si="363"/>
        <v>13745.980626464629</v>
      </c>
      <c r="BB324">
        <f t="shared" si="364"/>
        <v>9149.205301518452</v>
      </c>
      <c r="BC324">
        <f t="shared" si="365"/>
        <v>4550.363668715293</v>
      </c>
      <c r="BD324">
        <f t="shared" si="366"/>
        <v>5807.3011720659906</v>
      </c>
      <c r="BF324">
        <f t="shared" si="308"/>
        <v>8432.4197126252857</v>
      </c>
      <c r="BG324">
        <f t="shared" si="367"/>
        <v>13736.008577253384</v>
      </c>
      <c r="BH324">
        <f t="shared" si="368"/>
        <v>16891.641835788636</v>
      </c>
      <c r="BI324">
        <f t="shared" si="369"/>
        <v>10457.193863350965</v>
      </c>
      <c r="BJ324">
        <f t="shared" si="370"/>
        <v>10796.950090332328</v>
      </c>
      <c r="BK324">
        <f t="shared" si="371"/>
        <v>7186.4162609692057</v>
      </c>
      <c r="BL324">
        <f t="shared" si="372"/>
        <v>3574.1392890800571</v>
      </c>
      <c r="BM324">
        <f t="shared" si="373"/>
        <v>4561.4163600382753</v>
      </c>
    </row>
    <row r="325" spans="1:65" hidden="1" x14ac:dyDescent="0.4">
      <c r="A325" s="9">
        <v>32</v>
      </c>
      <c r="B325" s="16">
        <f t="shared" ref="B325:I325" si="402">V325+AE325+AN325+AW325+BF325+B195</f>
        <v>82727.807585142858</v>
      </c>
      <c r="C325" s="16">
        <f t="shared" si="402"/>
        <v>134529.74248899636</v>
      </c>
      <c r="D325" s="16">
        <f t="shared" si="402"/>
        <v>165589.08669893484</v>
      </c>
      <c r="E325" s="16">
        <f t="shared" si="402"/>
        <v>103649.47063766824</v>
      </c>
      <c r="F325" s="16">
        <f t="shared" si="402"/>
        <v>108648.17653491552</v>
      </c>
      <c r="G325" s="16">
        <f t="shared" si="402"/>
        <v>73341.207247793718</v>
      </c>
      <c r="H325" s="16">
        <f t="shared" si="402"/>
        <v>37810.771012131838</v>
      </c>
      <c r="I325" s="16">
        <f t="shared" si="402"/>
        <v>49095.995700479849</v>
      </c>
      <c r="J325" s="16">
        <f t="shared" si="295"/>
        <v>755392.25790606311</v>
      </c>
      <c r="L325" s="9">
        <v>32</v>
      </c>
      <c r="M325" s="9">
        <f t="shared" ref="M325:T325" si="403">M130</f>
        <v>16121.713154459885</v>
      </c>
      <c r="N325" s="9">
        <f t="shared" si="403"/>
        <v>26213.888410981104</v>
      </c>
      <c r="O325" s="9">
        <f t="shared" si="403"/>
        <v>32269.19356489386</v>
      </c>
      <c r="P325" s="9">
        <f t="shared" si="403"/>
        <v>20210.117769016564</v>
      </c>
      <c r="Q325" s="9">
        <f t="shared" si="403"/>
        <v>21197.862581356945</v>
      </c>
      <c r="R325" s="9">
        <f t="shared" si="403"/>
        <v>14275.059809649605</v>
      </c>
      <c r="S325" s="9">
        <f t="shared" si="403"/>
        <v>7326.4897819681792</v>
      </c>
      <c r="T325" s="9">
        <f t="shared" si="403"/>
        <v>9439.4047718441179</v>
      </c>
      <c r="V325">
        <f t="shared" si="304"/>
        <v>25179.377835509767</v>
      </c>
      <c r="W325">
        <f t="shared" si="339"/>
        <v>41016.00272584</v>
      </c>
      <c r="X325">
        <f t="shared" si="340"/>
        <v>50438.788217410656</v>
      </c>
      <c r="Y325">
        <f t="shared" si="341"/>
        <v>31225.394887574002</v>
      </c>
      <c r="Z325">
        <f t="shared" si="342"/>
        <v>32239.913934618409</v>
      </c>
      <c r="AA325">
        <f t="shared" si="343"/>
        <v>21458.584910530204</v>
      </c>
      <c r="AB325">
        <f t="shared" si="344"/>
        <v>10672.453063708894</v>
      </c>
      <c r="AC325">
        <f t="shared" si="345"/>
        <v>13620.482602700253</v>
      </c>
      <c r="AE325">
        <f t="shared" si="305"/>
        <v>19777.467389933357</v>
      </c>
      <c r="AF325">
        <f t="shared" si="346"/>
        <v>32216.548862923704</v>
      </c>
      <c r="AG325">
        <f t="shared" si="347"/>
        <v>39617.797376660179</v>
      </c>
      <c r="AH325">
        <f t="shared" si="348"/>
        <v>24526.389538341195</v>
      </c>
      <c r="AI325">
        <f t="shared" si="349"/>
        <v>25323.256621414639</v>
      </c>
      <c r="AJ325">
        <f t="shared" si="350"/>
        <v>16854.922581303581</v>
      </c>
      <c r="AK325">
        <f t="shared" si="351"/>
        <v>8382.8160416428236</v>
      </c>
      <c r="AL325">
        <f t="shared" si="352"/>
        <v>10698.38390248713</v>
      </c>
      <c r="AN325">
        <f t="shared" si="306"/>
        <v>15534.467045178078</v>
      </c>
      <c r="AO325">
        <f t="shared" si="353"/>
        <v>25304.904149415655</v>
      </c>
      <c r="AP325">
        <f t="shared" si="354"/>
        <v>31118.310328425912</v>
      </c>
      <c r="AQ325">
        <f t="shared" si="355"/>
        <v>19264.569244821061</v>
      </c>
      <c r="AR325">
        <f t="shared" si="356"/>
        <v>19890.478781028538</v>
      </c>
      <c r="AS325">
        <f t="shared" si="357"/>
        <v>13238.916971366209</v>
      </c>
      <c r="AT325">
        <f t="shared" si="358"/>
        <v>6584.3910636896471</v>
      </c>
      <c r="AU325">
        <f t="shared" si="359"/>
        <v>8403.1837288955321</v>
      </c>
      <c r="AW325">
        <f t="shared" si="307"/>
        <v>12201.747210904075</v>
      </c>
      <c r="AX325">
        <f t="shared" si="360"/>
        <v>19876.06286906176</v>
      </c>
      <c r="AY325">
        <f t="shared" si="361"/>
        <v>24442.277623922553</v>
      </c>
      <c r="AZ325">
        <f t="shared" si="362"/>
        <v>15131.604024048396</v>
      </c>
      <c r="BA325">
        <f t="shared" si="363"/>
        <v>15623.232730426736</v>
      </c>
      <c r="BB325">
        <f t="shared" si="364"/>
        <v>10398.682554675004</v>
      </c>
      <c r="BC325">
        <f t="shared" si="365"/>
        <v>5171.7947621392559</v>
      </c>
      <c r="BD325">
        <f t="shared" si="366"/>
        <v>6600.3888854746447</v>
      </c>
      <c r="BF325">
        <f t="shared" si="308"/>
        <v>9584.0163680679398</v>
      </c>
      <c r="BG325">
        <f t="shared" si="367"/>
        <v>15611.90447377913</v>
      </c>
      <c r="BH325">
        <f t="shared" si="368"/>
        <v>19198.495491792579</v>
      </c>
      <c r="BI325">
        <f t="shared" si="369"/>
        <v>11885.30938520053</v>
      </c>
      <c r="BJ325">
        <f t="shared" si="370"/>
        <v>12271.46535839848</v>
      </c>
      <c r="BK325">
        <f t="shared" si="371"/>
        <v>8167.8107812438284</v>
      </c>
      <c r="BL325">
        <f t="shared" si="372"/>
        <v>4062.2514788976746</v>
      </c>
      <c r="BM325">
        <f t="shared" si="373"/>
        <v>5184.3587660521334</v>
      </c>
    </row>
    <row r="326" spans="1:65" hidden="1" x14ac:dyDescent="0.4">
      <c r="A326" s="9">
        <v>33</v>
      </c>
      <c r="B326" s="16">
        <f t="shared" ref="B326:I326" si="404">V326+AE326+AN326+AW326+BF326+B196</f>
        <v>94025.723861963852</v>
      </c>
      <c r="C326" s="16">
        <f t="shared" si="404"/>
        <v>152902.11059926025</v>
      </c>
      <c r="D326" s="16">
        <f t="shared" si="404"/>
        <v>188203.14671188491</v>
      </c>
      <c r="E326" s="16">
        <f t="shared" si="404"/>
        <v>117804.60476116199</v>
      </c>
      <c r="F326" s="16">
        <f t="shared" si="404"/>
        <v>123485.9743609248</v>
      </c>
      <c r="G326" s="16">
        <f t="shared" si="404"/>
        <v>83357.163775761772</v>
      </c>
      <c r="H326" s="16">
        <f t="shared" si="404"/>
        <v>42974.55604441138</v>
      </c>
      <c r="I326" s="16">
        <f t="shared" si="404"/>
        <v>55801.387005438126</v>
      </c>
      <c r="J326" s="16">
        <f t="shared" si="295"/>
        <v>858554.66712080699</v>
      </c>
      <c r="L326" s="9">
        <v>33</v>
      </c>
      <c r="M326" s="9">
        <f t="shared" ref="M326:T326" si="405">M131</f>
        <v>18323.411908617538</v>
      </c>
      <c r="N326" s="9">
        <f t="shared" si="405"/>
        <v>29793.848239265149</v>
      </c>
      <c r="O326" s="9">
        <f t="shared" si="405"/>
        <v>36676.110037653743</v>
      </c>
      <c r="P326" s="9">
        <f t="shared" si="405"/>
        <v>22970.158881713931</v>
      </c>
      <c r="Q326" s="9">
        <f t="shared" si="405"/>
        <v>24092.79733109647</v>
      </c>
      <c r="R326" s="9">
        <f t="shared" si="405"/>
        <v>16224.566111945831</v>
      </c>
      <c r="S326" s="9">
        <f t="shared" si="405"/>
        <v>8327.0486723765316</v>
      </c>
      <c r="T326" s="9">
        <f t="shared" si="405"/>
        <v>10728.518746707869</v>
      </c>
      <c r="V326">
        <f t="shared" si="304"/>
        <v>28618.057353050444</v>
      </c>
      <c r="W326">
        <f t="shared" si="339"/>
        <v>46617.44726454631</v>
      </c>
      <c r="X326">
        <f t="shared" si="340"/>
        <v>57327.077080854331</v>
      </c>
      <c r="Y326">
        <f t="shared" si="341"/>
        <v>35489.762598661509</v>
      </c>
      <c r="Z326">
        <f t="shared" si="342"/>
        <v>36642.831767556287</v>
      </c>
      <c r="AA326">
        <f t="shared" si="343"/>
        <v>24389.125802930379</v>
      </c>
      <c r="AB326">
        <f t="shared" si="344"/>
        <v>12129.961108261696</v>
      </c>
      <c r="AC326">
        <f t="shared" si="345"/>
        <v>15480.595066594115</v>
      </c>
      <c r="AE326">
        <f t="shared" si="305"/>
        <v>22478.422612721562</v>
      </c>
      <c r="AF326">
        <f t="shared" si="346"/>
        <v>36616.275794381851</v>
      </c>
      <c r="AG326">
        <f t="shared" si="347"/>
        <v>45028.292797035414</v>
      </c>
      <c r="AH326">
        <f t="shared" si="348"/>
        <v>27875.892212957599</v>
      </c>
      <c r="AI326">
        <f t="shared" si="349"/>
        <v>28781.585278016522</v>
      </c>
      <c r="AJ326">
        <f t="shared" si="350"/>
        <v>19156.753745916893</v>
      </c>
      <c r="AK326">
        <f t="shared" si="351"/>
        <v>9527.6345526758596</v>
      </c>
      <c r="AL326">
        <f t="shared" si="352"/>
        <v>12159.43325259369</v>
      </c>
      <c r="AN326">
        <f t="shared" si="306"/>
        <v>17655.967217555717</v>
      </c>
      <c r="AO326">
        <f t="shared" si="353"/>
        <v>28760.726506169682</v>
      </c>
      <c r="AP326">
        <f t="shared" si="354"/>
        <v>35368.053852543046</v>
      </c>
      <c r="AQ326">
        <f t="shared" si="355"/>
        <v>21895.479391581128</v>
      </c>
      <c r="AR326">
        <f t="shared" si="356"/>
        <v>22606.867701221592</v>
      </c>
      <c r="AS326">
        <f t="shared" si="357"/>
        <v>15046.919776334895</v>
      </c>
      <c r="AT326">
        <f t="shared" si="358"/>
        <v>7483.6035526662345</v>
      </c>
      <c r="AU326">
        <f t="shared" si="359"/>
        <v>9550.7838156913313</v>
      </c>
      <c r="AW326">
        <f t="shared" si="307"/>
        <v>13868.107128041076</v>
      </c>
      <c r="AX326">
        <f t="shared" si="360"/>
        <v>22590.483509238707</v>
      </c>
      <c r="AY326">
        <f t="shared" si="361"/>
        <v>27780.293976174238</v>
      </c>
      <c r="AZ326">
        <f t="shared" si="362"/>
        <v>17198.086634434731</v>
      </c>
      <c r="BA326">
        <f t="shared" si="363"/>
        <v>17756.855755727636</v>
      </c>
      <c r="BB326">
        <f t="shared" si="364"/>
        <v>11818.799763020608</v>
      </c>
      <c r="BC326">
        <f t="shared" si="365"/>
        <v>5878.0929129144515</v>
      </c>
      <c r="BD326">
        <f t="shared" si="366"/>
        <v>7501.7863071850898</v>
      </c>
      <c r="BF326">
        <f t="shared" si="308"/>
        <v>10892.881789486008</v>
      </c>
      <c r="BG326">
        <f t="shared" si="367"/>
        <v>17743.983671420443</v>
      </c>
      <c r="BH326">
        <f t="shared" si="368"/>
        <v>21820.386557857564</v>
      </c>
      <c r="BI326">
        <f t="shared" si="369"/>
        <v>13508.456704624461</v>
      </c>
      <c r="BJ326">
        <f t="shared" si="370"/>
        <v>13947.349044412609</v>
      </c>
      <c r="BK326">
        <f t="shared" si="371"/>
        <v>9283.2466679594163</v>
      </c>
      <c r="BL326">
        <f t="shared" si="372"/>
        <v>4617.0231205184655</v>
      </c>
      <c r="BM326">
        <f t="shared" si="373"/>
        <v>5892.3738257633886</v>
      </c>
    </row>
    <row r="327" spans="1:65" hidden="1" x14ac:dyDescent="0.4">
      <c r="A327" s="9">
        <v>34</v>
      </c>
      <c r="B327" s="16">
        <f t="shared" ref="B327:I327" si="406">V327+AE327+AN327+AW327+BF327+B197</f>
        <v>106866.56465222199</v>
      </c>
      <c r="C327" s="16">
        <f t="shared" si="406"/>
        <v>173783.54124277405</v>
      </c>
      <c r="D327" s="16">
        <f t="shared" si="406"/>
        <v>213905.54513536603</v>
      </c>
      <c r="E327" s="16">
        <f t="shared" si="406"/>
        <v>133892.86498014734</v>
      </c>
      <c r="F327" s="16">
        <f t="shared" si="406"/>
        <v>140350.12666723903</v>
      </c>
      <c r="G327" s="16">
        <f t="shared" si="406"/>
        <v>94740.990111282925</v>
      </c>
      <c r="H327" s="16">
        <f t="shared" si="406"/>
        <v>48843.529582810843</v>
      </c>
      <c r="I327" s="16">
        <f t="shared" si="406"/>
        <v>63422.436888743301</v>
      </c>
      <c r="J327" s="16">
        <f t="shared" si="295"/>
        <v>975805.59926058538</v>
      </c>
      <c r="L327" s="9">
        <v>34</v>
      </c>
      <c r="M327" s="9">
        <f t="shared" ref="M327:T327" si="407">M132</f>
        <v>20825.790705746826</v>
      </c>
      <c r="N327" s="9">
        <f t="shared" si="407"/>
        <v>33862.713497037439</v>
      </c>
      <c r="O327" s="9">
        <f t="shared" si="407"/>
        <v>41684.867171811835</v>
      </c>
      <c r="P327" s="9">
        <f t="shared" si="407"/>
        <v>26107.131342899447</v>
      </c>
      <c r="Q327" s="9">
        <f t="shared" si="407"/>
        <v>27383.085488430024</v>
      </c>
      <c r="R327" s="9">
        <f t="shared" si="407"/>
        <v>18440.311216276612</v>
      </c>
      <c r="S327" s="9">
        <f t="shared" si="407"/>
        <v>9464.251183805025</v>
      </c>
      <c r="T327" s="9">
        <f t="shared" si="407"/>
        <v>12193.683529896514</v>
      </c>
      <c r="V327">
        <f t="shared" si="304"/>
        <v>32526.348030191861</v>
      </c>
      <c r="W327">
        <f t="shared" si="339"/>
        <v>52983.8659312116</v>
      </c>
      <c r="X327">
        <f t="shared" si="340"/>
        <v>65156.080920592198</v>
      </c>
      <c r="Y327">
        <f t="shared" si="341"/>
        <v>40336.50347234022</v>
      </c>
      <c r="Z327">
        <f t="shared" si="342"/>
        <v>41647.044178428987</v>
      </c>
      <c r="AA327">
        <f t="shared" si="343"/>
        <v>27719.882737781696</v>
      </c>
      <c r="AB327">
        <f t="shared" si="344"/>
        <v>13786.517083695646</v>
      </c>
      <c r="AC327">
        <f t="shared" si="345"/>
        <v>17594.738057817176</v>
      </c>
      <c r="AE327">
        <f t="shared" si="305"/>
        <v>25548.239982886</v>
      </c>
      <c r="AF327">
        <f t="shared" si="346"/>
        <v>41616.861529464077</v>
      </c>
      <c r="AG327">
        <f t="shared" si="347"/>
        <v>51177.684938944876</v>
      </c>
      <c r="AH327">
        <f t="shared" si="348"/>
        <v>31682.827405809556</v>
      </c>
      <c r="AI327">
        <f t="shared" si="349"/>
        <v>32712.208522786405</v>
      </c>
      <c r="AJ327">
        <f t="shared" si="350"/>
        <v>21772.939774423634</v>
      </c>
      <c r="AK327">
        <f t="shared" si="351"/>
        <v>10828.797830468779</v>
      </c>
      <c r="AL327">
        <f t="shared" si="352"/>
        <v>13820.014159593902</v>
      </c>
      <c r="AN327">
        <f t="shared" si="306"/>
        <v>20067.194915138636</v>
      </c>
      <c r="AO327">
        <f t="shared" si="353"/>
        <v>32688.50115027577</v>
      </c>
      <c r="AP327">
        <f t="shared" si="354"/>
        <v>40198.173324789233</v>
      </c>
      <c r="AQ327">
        <f t="shared" si="355"/>
        <v>24885.685802269363</v>
      </c>
      <c r="AR327">
        <f t="shared" si="356"/>
        <v>25694.226489619054</v>
      </c>
      <c r="AS327">
        <f t="shared" si="357"/>
        <v>17101.836761125895</v>
      </c>
      <c r="AT327">
        <f t="shared" si="358"/>
        <v>8505.619052671047</v>
      </c>
      <c r="AU327">
        <f t="shared" si="359"/>
        <v>10855.108534142511</v>
      </c>
      <c r="AW327">
        <f t="shared" si="307"/>
        <v>15762.037172798398</v>
      </c>
      <c r="AX327">
        <f t="shared" si="360"/>
        <v>25675.605007704195</v>
      </c>
      <c r="AY327">
        <f t="shared" si="361"/>
        <v>31574.173914358642</v>
      </c>
      <c r="AZ327">
        <f t="shared" si="362"/>
        <v>19546.783013007931</v>
      </c>
      <c r="BA327">
        <f t="shared" si="363"/>
        <v>20181.861728474614</v>
      </c>
      <c r="BB327">
        <f t="shared" si="364"/>
        <v>13432.859769677751</v>
      </c>
      <c r="BC327">
        <f t="shared" si="365"/>
        <v>6680.848232790343</v>
      </c>
      <c r="BD327">
        <f t="shared" si="366"/>
        <v>8526.2850614382114</v>
      </c>
      <c r="BF327">
        <f t="shared" si="308"/>
        <v>12380.494458763542</v>
      </c>
      <c r="BG327">
        <f t="shared" si="367"/>
        <v>20167.233590329575</v>
      </c>
      <c r="BH327">
        <f t="shared" si="368"/>
        <v>24800.340267015898</v>
      </c>
      <c r="BI327">
        <f t="shared" si="369"/>
        <v>15353.271669529597</v>
      </c>
      <c r="BJ327">
        <f t="shared" si="370"/>
        <v>15852.102400070122</v>
      </c>
      <c r="BK327">
        <f t="shared" si="371"/>
        <v>10551.023215490011</v>
      </c>
      <c r="BL327">
        <f t="shared" si="372"/>
        <v>5247.558016716459</v>
      </c>
      <c r="BM327">
        <f t="shared" si="373"/>
        <v>6697.0800664742383</v>
      </c>
    </row>
    <row r="328" spans="1:65" hidden="1" x14ac:dyDescent="0.4">
      <c r="A328" s="9">
        <v>35</v>
      </c>
      <c r="B328" s="16">
        <f t="shared" ref="B328:I328" si="408">V328+AE328+AN328+AW328+BF328+B198</f>
        <v>121461.04353065263</v>
      </c>
      <c r="C328" s="16">
        <f t="shared" si="408"/>
        <v>197516.69116059385</v>
      </c>
      <c r="D328" s="16">
        <f t="shared" si="408"/>
        <v>243118.04905721202</v>
      </c>
      <c r="E328" s="16">
        <f t="shared" si="408"/>
        <v>152178.25394745765</v>
      </c>
      <c r="F328" s="16">
        <f t="shared" si="408"/>
        <v>159517.36838698987</v>
      </c>
      <c r="G328" s="16">
        <f t="shared" si="408"/>
        <v>107679.48631879463</v>
      </c>
      <c r="H328" s="16">
        <f t="shared" si="408"/>
        <v>55514.000746477985</v>
      </c>
      <c r="I328" s="16">
        <f t="shared" si="408"/>
        <v>72084.206560670209</v>
      </c>
      <c r="J328" s="16">
        <f t="shared" si="295"/>
        <v>1109069.0997088489</v>
      </c>
      <c r="L328" s="9">
        <v>35</v>
      </c>
      <c r="M328" s="9">
        <f t="shared" ref="M328:T328" si="409">M133</f>
        <v>23669.912605937461</v>
      </c>
      <c r="N328" s="9">
        <f t="shared" si="409"/>
        <v>38487.252676249911</v>
      </c>
      <c r="O328" s="9">
        <f t="shared" si="409"/>
        <v>47377.656718437414</v>
      </c>
      <c r="P328" s="9">
        <f t="shared" si="409"/>
        <v>29672.511647187443</v>
      </c>
      <c r="Q328" s="9">
        <f t="shared" si="409"/>
        <v>31122.719398749945</v>
      </c>
      <c r="R328" s="9">
        <f t="shared" si="409"/>
        <v>20958.654635624953</v>
      </c>
      <c r="S328" s="9">
        <f t="shared" si="409"/>
        <v>10756.758365937476</v>
      </c>
      <c r="T328" s="9">
        <f t="shared" si="409"/>
        <v>13858.941904062474</v>
      </c>
      <c r="V328">
        <f t="shared" si="304"/>
        <v>36968.383392656484</v>
      </c>
      <c r="W328">
        <f t="shared" si="339"/>
        <v>60219.729173161249</v>
      </c>
      <c r="X328">
        <f t="shared" si="340"/>
        <v>74054.270636210567</v>
      </c>
      <c r="Y328">
        <f t="shared" si="341"/>
        <v>45845.150636048733</v>
      </c>
      <c r="Z328">
        <f t="shared" si="342"/>
        <v>47334.668341184304</v>
      </c>
      <c r="AA328">
        <f t="shared" si="343"/>
        <v>31505.512137228267</v>
      </c>
      <c r="AB328">
        <f t="shared" si="344"/>
        <v>15669.304427487019</v>
      </c>
      <c r="AC328">
        <f t="shared" si="345"/>
        <v>19997.603838309318</v>
      </c>
      <c r="AE328">
        <f t="shared" si="305"/>
        <v>29037.29400653893</v>
      </c>
      <c r="AF328">
        <f t="shared" si="346"/>
        <v>47300.363730337835</v>
      </c>
      <c r="AG328">
        <f t="shared" si="347"/>
        <v>58166.88292976853</v>
      </c>
      <c r="AH328">
        <f t="shared" si="348"/>
        <v>36009.665439074888</v>
      </c>
      <c r="AI328">
        <f t="shared" si="349"/>
        <v>37179.626350607701</v>
      </c>
      <c r="AJ328">
        <f t="shared" si="350"/>
        <v>24746.411256102663</v>
      </c>
      <c r="AK328">
        <f t="shared" si="351"/>
        <v>12307.657457082212</v>
      </c>
      <c r="AL328">
        <f t="shared" si="352"/>
        <v>15707.376108705541</v>
      </c>
      <c r="AN328">
        <f t="shared" si="306"/>
        <v>22807.717449012322</v>
      </c>
      <c r="AO328">
        <f t="shared" si="353"/>
        <v>37152.681339869923</v>
      </c>
      <c r="AP328">
        <f t="shared" si="354"/>
        <v>45687.929131867058</v>
      </c>
      <c r="AQ328">
        <f t="shared" si="355"/>
        <v>28284.256604039459</v>
      </c>
      <c r="AR328">
        <f t="shared" si="356"/>
        <v>29203.217506202727</v>
      </c>
      <c r="AS328">
        <f t="shared" si="357"/>
        <v>19437.388267774764</v>
      </c>
      <c r="AT328">
        <f t="shared" si="358"/>
        <v>9667.2084415699137</v>
      </c>
      <c r="AU328">
        <f t="shared" si="359"/>
        <v>12337.561346868206</v>
      </c>
      <c r="AW328">
        <f t="shared" si="307"/>
        <v>17914.616043968519</v>
      </c>
      <c r="AX328">
        <f t="shared" si="360"/>
        <v>29182.053078989982</v>
      </c>
      <c r="AY328">
        <f t="shared" si="361"/>
        <v>35886.173619573936</v>
      </c>
      <c r="AZ328">
        <f t="shared" si="362"/>
        <v>22216.234407638647</v>
      </c>
      <c r="BA328">
        <f t="shared" si="363"/>
        <v>22938.044109046838</v>
      </c>
      <c r="BB328">
        <f t="shared" si="364"/>
        <v>15267.348265401823</v>
      </c>
      <c r="BC328">
        <f t="shared" si="365"/>
        <v>7593.2336427306946</v>
      </c>
      <c r="BD328">
        <f t="shared" si="366"/>
        <v>9690.6967977903623</v>
      </c>
      <c r="BF328">
        <f t="shared" si="308"/>
        <v>14071.265815780971</v>
      </c>
      <c r="BG328">
        <f t="shared" si="367"/>
        <v>22921.419299016889</v>
      </c>
      <c r="BH328">
        <f t="shared" si="368"/>
        <v>28187.257090687272</v>
      </c>
      <c r="BI328">
        <f t="shared" si="369"/>
        <v>17450.027341268764</v>
      </c>
      <c r="BJ328">
        <f t="shared" si="370"/>
        <v>18016.982064272368</v>
      </c>
      <c r="BK328">
        <f t="shared" si="371"/>
        <v>11991.941492583881</v>
      </c>
      <c r="BL328">
        <f t="shared" si="372"/>
        <v>5964.2031247534014</v>
      </c>
      <c r="BM328">
        <f t="shared" si="373"/>
        <v>7611.6825639562248</v>
      </c>
    </row>
    <row r="329" spans="1:65" hidden="1" x14ac:dyDescent="0.4">
      <c r="A329" s="9">
        <v>36</v>
      </c>
      <c r="B329" s="16">
        <f t="shared" ref="B329:I329" si="410">V329+AE329+AN329+AW329+BF329+B199</f>
        <v>138048.6504302703</v>
      </c>
      <c r="C329" s="16">
        <f t="shared" si="410"/>
        <v>224491.01244163612</v>
      </c>
      <c r="D329" s="16">
        <f t="shared" si="410"/>
        <v>276320.02471432672</v>
      </c>
      <c r="E329" s="16">
        <f t="shared" si="410"/>
        <v>172960.82811740082</v>
      </c>
      <c r="F329" s="16">
        <f t="shared" si="410"/>
        <v>181302.22697258991</v>
      </c>
      <c r="G329" s="16">
        <f t="shared" si="410"/>
        <v>122384.96554605628</v>
      </c>
      <c r="H329" s="16">
        <f t="shared" si="410"/>
        <v>63095.430583203801</v>
      </c>
      <c r="I329" s="16">
        <f t="shared" si="410"/>
        <v>81928.834710978932</v>
      </c>
      <c r="J329" s="16">
        <f t="shared" si="295"/>
        <v>1260531.9735164631</v>
      </c>
      <c r="L329" s="9">
        <v>36</v>
      </c>
      <c r="M329" s="9">
        <f t="shared" ref="M329:T329" si="411">M134</f>
        <v>26902.448540314654</v>
      </c>
      <c r="N329" s="9">
        <f t="shared" si="411"/>
        <v>43743.352661182878</v>
      </c>
      <c r="O329" s="9">
        <f t="shared" si="411"/>
        <v>53847.895133703852</v>
      </c>
      <c r="P329" s="9">
        <f t="shared" si="411"/>
        <v>33724.80629481106</v>
      </c>
      <c r="Q329" s="9">
        <f t="shared" si="411"/>
        <v>35373.064996002424</v>
      </c>
      <c r="R329" s="9">
        <f t="shared" si="411"/>
        <v>23820.921403304703</v>
      </c>
      <c r="S329" s="9">
        <f t="shared" si="411"/>
        <v>12225.779757532437</v>
      </c>
      <c r="T329" s="9">
        <f t="shared" si="411"/>
        <v>15751.620109646135</v>
      </c>
      <c r="V329">
        <f t="shared" si="304"/>
        <v>42017.055508277321</v>
      </c>
      <c r="W329">
        <f t="shared" si="339"/>
        <v>68443.774684092932</v>
      </c>
      <c r="X329">
        <f t="shared" si="340"/>
        <v>84167.662050506042</v>
      </c>
      <c r="Y329">
        <f t="shared" si="341"/>
        <v>52106.098841282772</v>
      </c>
      <c r="Z329">
        <f t="shared" si="342"/>
        <v>53799.035950068414</v>
      </c>
      <c r="AA329">
        <f t="shared" si="343"/>
        <v>35808.134703201897</v>
      </c>
      <c r="AB329">
        <f t="shared" si="344"/>
        <v>17809.218945630175</v>
      </c>
      <c r="AC329">
        <f t="shared" si="345"/>
        <v>22728.622498372224</v>
      </c>
      <c r="AE329">
        <f t="shared" si="305"/>
        <v>33002.838699597705</v>
      </c>
      <c r="AF329">
        <f t="shared" si="346"/>
        <v>53760.046451749535</v>
      </c>
      <c r="AG329">
        <f t="shared" si="347"/>
        <v>66110.576782989549</v>
      </c>
      <c r="AH329">
        <f t="shared" si="348"/>
        <v>40927.408037561807</v>
      </c>
      <c r="AI329">
        <f t="shared" si="349"/>
        <v>42257.14734589601</v>
      </c>
      <c r="AJ329">
        <f t="shared" si="350"/>
        <v>28125.961696665461</v>
      </c>
      <c r="AK329">
        <f t="shared" si="351"/>
        <v>13988.480942284616</v>
      </c>
      <c r="AL329">
        <f t="shared" si="352"/>
        <v>17852.489973507432</v>
      </c>
      <c r="AN329">
        <f t="shared" si="306"/>
        <v>25922.505727775624</v>
      </c>
      <c r="AO329">
        <f t="shared" si="353"/>
        <v>42226.522535103883</v>
      </c>
      <c r="AP329">
        <f t="shared" si="354"/>
        <v>51927.406030817794</v>
      </c>
      <c r="AQ329">
        <f t="shared" si="355"/>
        <v>32146.961021557174</v>
      </c>
      <c r="AR329">
        <f t="shared" si="356"/>
        <v>33191.421928405216</v>
      </c>
      <c r="AS329">
        <f t="shared" si="357"/>
        <v>22091.899761938716</v>
      </c>
      <c r="AT329">
        <f t="shared" si="358"/>
        <v>10987.432949326063</v>
      </c>
      <c r="AU329">
        <f t="shared" si="359"/>
        <v>14022.468727786872</v>
      </c>
      <c r="AW329">
        <f t="shared" si="307"/>
        <v>20361.16674649042</v>
      </c>
      <c r="AX329">
        <f t="shared" si="360"/>
        <v>33167.367209429955</v>
      </c>
      <c r="AY329">
        <f t="shared" si="361"/>
        <v>40787.051375720497</v>
      </c>
      <c r="AZ329">
        <f t="shared" si="362"/>
        <v>25250.245505839055</v>
      </c>
      <c r="BA329">
        <f t="shared" si="363"/>
        <v>26070.630807624781</v>
      </c>
      <c r="BB329">
        <f t="shared" si="364"/>
        <v>17352.368266588292</v>
      </c>
      <c r="BC329">
        <f t="shared" si="365"/>
        <v>8630.2210421503041</v>
      </c>
      <c r="BD329">
        <f t="shared" si="366"/>
        <v>11014.129072329284</v>
      </c>
      <c r="BF329">
        <f t="shared" si="308"/>
        <v>15992.940929874745</v>
      </c>
      <c r="BG329">
        <f t="shared" si="367"/>
        <v>26051.736189003434</v>
      </c>
      <c r="BH329">
        <f t="shared" si="368"/>
        <v>32036.715355130604</v>
      </c>
      <c r="BI329">
        <f t="shared" si="369"/>
        <v>19833.130874453702</v>
      </c>
      <c r="BJ329">
        <f t="shared" si="370"/>
        <v>20477.513086659601</v>
      </c>
      <c r="BK329">
        <f t="shared" si="371"/>
        <v>13629.644878992855</v>
      </c>
      <c r="BL329">
        <f t="shared" si="372"/>
        <v>6778.718383742048</v>
      </c>
      <c r="BM329">
        <f t="shared" si="373"/>
        <v>8651.1896808732927</v>
      </c>
    </row>
    <row r="330" spans="1:65" hidden="1" x14ac:dyDescent="0.4">
      <c r="A330" s="9">
        <v>37</v>
      </c>
      <c r="B330" s="16">
        <f t="shared" ref="B330:I330" si="412">V330+AE330+AN330+AW330+BF330+B200</f>
        <v>156901.58164436519</v>
      </c>
      <c r="C330" s="16">
        <f t="shared" si="412"/>
        <v>255149.1433849379</v>
      </c>
      <c r="D330" s="16">
        <f t="shared" si="412"/>
        <v>314056.30383577041</v>
      </c>
      <c r="E330" s="16">
        <f t="shared" si="412"/>
        <v>196581.62164391993</v>
      </c>
      <c r="F330" s="16">
        <f t="shared" si="412"/>
        <v>206062.18377312014</v>
      </c>
      <c r="G330" s="16">
        <f t="shared" si="412"/>
        <v>139098.73738611888</v>
      </c>
      <c r="H330" s="16">
        <f t="shared" si="412"/>
        <v>71712.228357142943</v>
      </c>
      <c r="I330" s="16">
        <f t="shared" si="412"/>
        <v>93117.869984674893</v>
      </c>
      <c r="J330" s="16">
        <f t="shared" si="295"/>
        <v>1432679.6700100505</v>
      </c>
      <c r="L330" s="9">
        <v>37</v>
      </c>
      <c r="M330" s="9">
        <f t="shared" ref="M330:T330" si="413">M135</f>
        <v>30576.443162816391</v>
      </c>
      <c r="N330" s="9">
        <f t="shared" si="413"/>
        <v>49717.264002618838</v>
      </c>
      <c r="O330" s="9">
        <f t="shared" si="413"/>
        <v>61201.756506500351</v>
      </c>
      <c r="P330" s="9">
        <f t="shared" si="413"/>
        <v>38330.511860472536</v>
      </c>
      <c r="Q330" s="9">
        <f t="shared" si="413"/>
        <v>40203.868793729802</v>
      </c>
      <c r="R330" s="9">
        <f t="shared" si="413"/>
        <v>27074.08020063975</v>
      </c>
      <c r="S330" s="9">
        <f t="shared" si="413"/>
        <v>13895.421426682133</v>
      </c>
      <c r="T330" s="9">
        <f t="shared" si="413"/>
        <v>17902.776257823763</v>
      </c>
      <c r="V330">
        <f t="shared" si="304"/>
        <v>47755.211117404891</v>
      </c>
      <c r="W330">
        <f t="shared" si="339"/>
        <v>77790.955843325311</v>
      </c>
      <c r="X330">
        <f t="shared" si="340"/>
        <v>95662.211972194869</v>
      </c>
      <c r="Y330">
        <f t="shared" si="341"/>
        <v>59222.087806215364</v>
      </c>
      <c r="Z330">
        <f t="shared" si="342"/>
        <v>61146.224756331285</v>
      </c>
      <c r="AA330">
        <f t="shared" si="343"/>
        <v>40698.354793886778</v>
      </c>
      <c r="AB330">
        <f t="shared" si="344"/>
        <v>20241.375800765272</v>
      </c>
      <c r="AC330">
        <f t="shared" si="345"/>
        <v>25832.608989074433</v>
      </c>
      <c r="AE330">
        <f t="shared" si="305"/>
        <v>37509.947103937513</v>
      </c>
      <c r="AF330">
        <f t="shared" si="346"/>
        <v>61101.910567921223</v>
      </c>
      <c r="AG330">
        <f t="shared" si="347"/>
        <v>75139.119416747795</v>
      </c>
      <c r="AH330">
        <f t="shared" si="348"/>
        <v>46516.753439422289</v>
      </c>
      <c r="AI330">
        <f t="shared" si="349"/>
        <v>48028.091647982212</v>
      </c>
      <c r="AJ330">
        <f t="shared" si="350"/>
        <v>31967.048199933684</v>
      </c>
      <c r="AK330">
        <f t="shared" si="351"/>
        <v>15898.849943957393</v>
      </c>
      <c r="AL330">
        <f t="shared" si="352"/>
        <v>20290.556235939832</v>
      </c>
      <c r="AN330">
        <f t="shared" si="306"/>
        <v>29462.672213686659</v>
      </c>
      <c r="AO330">
        <f t="shared" si="353"/>
        <v>47993.284493426712</v>
      </c>
      <c r="AP330">
        <f t="shared" si="354"/>
        <v>59018.991406903675</v>
      </c>
      <c r="AQ330">
        <f t="shared" si="355"/>
        <v>36537.18452955949</v>
      </c>
      <c r="AR330">
        <f t="shared" si="356"/>
        <v>37724.284637150617</v>
      </c>
      <c r="AS330">
        <f t="shared" si="357"/>
        <v>25108.930729302087</v>
      </c>
      <c r="AT330">
        <f t="shared" si="358"/>
        <v>12487.956945805339</v>
      </c>
      <c r="AU330">
        <f t="shared" si="359"/>
        <v>15937.479350647151</v>
      </c>
      <c r="AW330">
        <f t="shared" si="307"/>
        <v>23141.836237133022</v>
      </c>
      <c r="AX330">
        <f t="shared" si="360"/>
        <v>37696.944872266919</v>
      </c>
      <c r="AY330">
        <f t="shared" si="361"/>
        <v>46357.228703269138</v>
      </c>
      <c r="AZ330">
        <f t="shared" si="362"/>
        <v>28698.603263698114</v>
      </c>
      <c r="BA330">
        <f t="shared" si="363"/>
        <v>29631.026368014995</v>
      </c>
      <c r="BB330">
        <f t="shared" si="364"/>
        <v>19722.134014263502</v>
      </c>
      <c r="BC330">
        <f t="shared" si="365"/>
        <v>9808.8269957381835</v>
      </c>
      <c r="BD330">
        <f t="shared" si="366"/>
        <v>12518.298900058078</v>
      </c>
      <c r="BF330">
        <f t="shared" si="308"/>
        <v>18177.053838182583</v>
      </c>
      <c r="BG330">
        <f t="shared" si="367"/>
        <v>29609.551699216689</v>
      </c>
      <c r="BH330">
        <f t="shared" si="368"/>
        <v>36411.883365425543</v>
      </c>
      <c r="BI330">
        <f t="shared" si="369"/>
        <v>22541.688190146378</v>
      </c>
      <c r="BJ330">
        <f t="shared" si="370"/>
        <v>23274.071947142191</v>
      </c>
      <c r="BK330">
        <f t="shared" si="371"/>
        <v>15491.006572790575</v>
      </c>
      <c r="BL330">
        <f t="shared" si="372"/>
        <v>7704.4697129461765</v>
      </c>
      <c r="BM330">
        <f t="shared" si="373"/>
        <v>9832.6593766012884</v>
      </c>
    </row>
    <row r="331" spans="1:65" hidden="1" x14ac:dyDescent="0.4">
      <c r="A331" s="9">
        <v>38</v>
      </c>
      <c r="B331" s="16">
        <f t="shared" ref="B331:I331" si="414">V331+AE331+AN331+AW331+BF331+B201</f>
        <v>178329.20650005477</v>
      </c>
      <c r="C331" s="16">
        <f t="shared" si="414"/>
        <v>289994.17208319518</v>
      </c>
      <c r="D331" s="16">
        <f t="shared" si="414"/>
        <v>356946.12419516733</v>
      </c>
      <c r="E331" s="16">
        <f t="shared" si="414"/>
        <v>223428.24267131495</v>
      </c>
      <c r="F331" s="16">
        <f t="shared" si="414"/>
        <v>234203.54022838871</v>
      </c>
      <c r="G331" s="16">
        <f t="shared" si="414"/>
        <v>158095.06730655979</v>
      </c>
      <c r="H331" s="16">
        <f t="shared" si="414"/>
        <v>81505.793112672603</v>
      </c>
      <c r="I331" s="16">
        <f t="shared" si="414"/>
        <v>105834.92196112148</v>
      </c>
      <c r="J331" s="16">
        <f t="shared" si="295"/>
        <v>1628337.0680584749</v>
      </c>
      <c r="L331" s="9">
        <v>38</v>
      </c>
      <c r="M331" s="9">
        <f t="shared" ref="M331:T331" si="415">M136</f>
        <v>34752.185292276241</v>
      </c>
      <c r="N331" s="9">
        <f t="shared" si="415"/>
        <v>56507.016255741612</v>
      </c>
      <c r="O331" s="9">
        <f t="shared" si="415"/>
        <v>69559.914833820891</v>
      </c>
      <c r="P331" s="9">
        <f t="shared" si="415"/>
        <v>43565.206176199237</v>
      </c>
      <c r="Q331" s="9">
        <f t="shared" si="415"/>
        <v>45694.402398155427</v>
      </c>
      <c r="R331" s="9">
        <f t="shared" si="415"/>
        <v>30771.514094705952</v>
      </c>
      <c r="S331" s="9">
        <f t="shared" si="415"/>
        <v>15793.081541988071</v>
      </c>
      <c r="T331" s="9">
        <f t="shared" si="415"/>
        <v>20347.709981998709</v>
      </c>
      <c r="V331">
        <f t="shared" si="304"/>
        <v>54277.011115606132</v>
      </c>
      <c r="W331">
        <f t="shared" si="339"/>
        <v>88414.656248120853</v>
      </c>
      <c r="X331">
        <f t="shared" si="340"/>
        <v>108726.54148242091</v>
      </c>
      <c r="Y331">
        <f t="shared" si="341"/>
        <v>67309.888134403664</v>
      </c>
      <c r="Z331">
        <f t="shared" si="342"/>
        <v>69496.799262754357</v>
      </c>
      <c r="AA331">
        <f t="shared" si="343"/>
        <v>46256.419013687322</v>
      </c>
      <c r="AB331">
        <f t="shared" si="344"/>
        <v>23005.685738302313</v>
      </c>
      <c r="AC331">
        <f t="shared" si="345"/>
        <v>29360.498518120534</v>
      </c>
      <c r="AE331">
        <f t="shared" si="305"/>
        <v>42632.579110671199</v>
      </c>
      <c r="AF331">
        <f t="shared" si="346"/>
        <v>69446.433205623267</v>
      </c>
      <c r="AG331">
        <f t="shared" si="347"/>
        <v>85400.665694471332</v>
      </c>
      <c r="AH331">
        <f t="shared" si="348"/>
        <v>52869.420622818827</v>
      </c>
      <c r="AI331">
        <f t="shared" si="349"/>
        <v>54587.158202156745</v>
      </c>
      <c r="AJ331">
        <f t="shared" si="350"/>
        <v>36332.701496910231</v>
      </c>
      <c r="AK331">
        <f t="shared" si="351"/>
        <v>18070.112872361333</v>
      </c>
      <c r="AL331">
        <f t="shared" si="352"/>
        <v>23061.582612507133</v>
      </c>
      <c r="AN331">
        <f t="shared" si="306"/>
        <v>33486.309658812082</v>
      </c>
      <c r="AO331">
        <f t="shared" si="353"/>
        <v>54547.597530673971</v>
      </c>
      <c r="AP331">
        <f t="shared" si="354"/>
        <v>67079.055411825742</v>
      </c>
      <c r="AQ331">
        <f t="shared" si="355"/>
        <v>41526.968984490886</v>
      </c>
      <c r="AR331">
        <f t="shared" si="356"/>
        <v>42876.188142566418</v>
      </c>
      <c r="AS331">
        <f t="shared" si="357"/>
        <v>28537.989464617887</v>
      </c>
      <c r="AT331">
        <f t="shared" si="358"/>
        <v>14193.403444881365</v>
      </c>
      <c r="AU331">
        <f t="shared" si="359"/>
        <v>18114.017793293489</v>
      </c>
      <c r="AW331">
        <f t="shared" si="307"/>
        <v>26302.254225409841</v>
      </c>
      <c r="AX331">
        <f t="shared" si="360"/>
        <v>42845.114682846812</v>
      </c>
      <c r="AY331">
        <f t="shared" si="361"/>
        <v>52688.110055086414</v>
      </c>
      <c r="AZ331">
        <f t="shared" si="362"/>
        <v>32617.893896628804</v>
      </c>
      <c r="BA331">
        <f t="shared" si="363"/>
        <v>33677.655502582806</v>
      </c>
      <c r="BB331">
        <f t="shared" si="364"/>
        <v>22415.532371782792</v>
      </c>
      <c r="BC331">
        <f t="shared" si="365"/>
        <v>11148.391970771761</v>
      </c>
      <c r="BD331">
        <f t="shared" si="366"/>
        <v>14227.889125352613</v>
      </c>
      <c r="BF331">
        <f t="shared" si="308"/>
        <v>20659.445037657802</v>
      </c>
      <c r="BG331">
        <f t="shared" si="367"/>
        <v>33653.248285741807</v>
      </c>
      <c r="BH331">
        <f t="shared" si="368"/>
        <v>41384.556034347341</v>
      </c>
      <c r="BI331">
        <f t="shared" si="369"/>
        <v>25620.145726922245</v>
      </c>
      <c r="BJ331">
        <f t="shared" si="370"/>
        <v>26452.549157578593</v>
      </c>
      <c r="BK331">
        <f t="shared" si="371"/>
        <v>17606.570293527038</v>
      </c>
      <c r="BL331">
        <f t="shared" si="372"/>
        <v>8756.6483543421782</v>
      </c>
      <c r="BM331">
        <f t="shared" si="373"/>
        <v>11175.479138329683</v>
      </c>
    </row>
    <row r="332" spans="1:65" hidden="1" x14ac:dyDescent="0.4">
      <c r="A332" s="9">
        <v>39</v>
      </c>
      <c r="B332" s="16">
        <f t="shared" ref="B332:I332" si="416">V332+AE332+AN332+AW332+BF332+B202</f>
        <v>202683.14401086629</v>
      </c>
      <c r="C332" s="16">
        <f t="shared" si="416"/>
        <v>329597.89193813899</v>
      </c>
      <c r="D332" s="16">
        <f t="shared" si="416"/>
        <v>405693.2911055747</v>
      </c>
      <c r="E332" s="16">
        <f t="shared" si="416"/>
        <v>253941.23386473596</v>
      </c>
      <c r="F332" s="16">
        <f t="shared" si="416"/>
        <v>266188.08515718114</v>
      </c>
      <c r="G332" s="16">
        <f t="shared" si="416"/>
        <v>179685.67701859822</v>
      </c>
      <c r="H332" s="16">
        <f t="shared" si="416"/>
        <v>92636.834020900715</v>
      </c>
      <c r="I332" s="16">
        <f t="shared" si="416"/>
        <v>120288.67414116939</v>
      </c>
      <c r="J332" s="16">
        <f t="shared" si="295"/>
        <v>1850714.8312571654</v>
      </c>
      <c r="L332" s="9">
        <v>39</v>
      </c>
      <c r="M332" s="9">
        <f t="shared" ref="M332:T332" si="417">M137</f>
        <v>39498.197228426703</v>
      </c>
      <c r="N332" s="9">
        <f t="shared" si="417"/>
        <v>64224.026606903681</v>
      </c>
      <c r="O332" s="9">
        <f t="shared" si="417"/>
        <v>79059.524233989927</v>
      </c>
      <c r="P332" s="9">
        <f t="shared" si="417"/>
        <v>49514.78853409057</v>
      </c>
      <c r="Q332" s="9">
        <f t="shared" si="417"/>
        <v>51934.763324324493</v>
      </c>
      <c r="R332" s="9">
        <f t="shared" si="417"/>
        <v>34973.89653364152</v>
      </c>
      <c r="S332" s="9">
        <f t="shared" si="417"/>
        <v>17949.899965822031</v>
      </c>
      <c r="T332" s="9">
        <f t="shared" si="417"/>
        <v>23126.541691018079</v>
      </c>
      <c r="V332">
        <f t="shared" si="304"/>
        <v>61689.475697237031</v>
      </c>
      <c r="W332">
        <f t="shared" si="339"/>
        <v>100489.20667869587</v>
      </c>
      <c r="X332">
        <f t="shared" si="340"/>
        <v>123575.03113313307</v>
      </c>
      <c r="Y332">
        <f t="shared" si="341"/>
        <v>76502.217474851583</v>
      </c>
      <c r="Z332">
        <f t="shared" si="342"/>
        <v>78987.789140119974</v>
      </c>
      <c r="AA332">
        <f t="shared" si="343"/>
        <v>52573.533028702441</v>
      </c>
      <c r="AB332">
        <f t="shared" si="344"/>
        <v>26147.510006187709</v>
      </c>
      <c r="AC332">
        <f t="shared" si="345"/>
        <v>33370.182376744415</v>
      </c>
      <c r="AE332">
        <f t="shared" si="305"/>
        <v>48454.795113138673</v>
      </c>
      <c r="AF332">
        <f t="shared" si="346"/>
        <v>78930.54472687206</v>
      </c>
      <c r="AG332">
        <f t="shared" si="347"/>
        <v>97063.603588446131</v>
      </c>
      <c r="AH332">
        <f t="shared" si="348"/>
        <v>60089.654378611238</v>
      </c>
      <c r="AI332">
        <f t="shared" si="349"/>
        <v>62041.978732455551</v>
      </c>
      <c r="AJ332">
        <f t="shared" si="350"/>
        <v>41294.560255298777</v>
      </c>
      <c r="AK332">
        <f t="shared" si="351"/>
        <v>20537.899305331819</v>
      </c>
      <c r="AL332">
        <f t="shared" si="352"/>
        <v>26211.04056531383</v>
      </c>
      <c r="AN332">
        <f t="shared" si="306"/>
        <v>38059.444384741641</v>
      </c>
      <c r="AO332">
        <f t="shared" si="353"/>
        <v>61997.015368148619</v>
      </c>
      <c r="AP332">
        <f t="shared" si="354"/>
        <v>76239.860553148537</v>
      </c>
      <c r="AQ332">
        <f t="shared" si="355"/>
        <v>47198.194803654864</v>
      </c>
      <c r="AR332">
        <f t="shared" si="356"/>
        <v>48731.673172361581</v>
      </c>
      <c r="AS332">
        <f t="shared" si="357"/>
        <v>32435.345480764059</v>
      </c>
      <c r="AT332">
        <f t="shared" si="358"/>
        <v>16131.758158621347</v>
      </c>
      <c r="AU332">
        <f t="shared" si="359"/>
        <v>20587.800202900311</v>
      </c>
      <c r="AW332">
        <f t="shared" si="307"/>
        <v>29894.281942110967</v>
      </c>
      <c r="AX332">
        <f t="shared" si="360"/>
        <v>48696.356106760388</v>
      </c>
      <c r="AY332">
        <f t="shared" si="361"/>
        <v>59883.582733456089</v>
      </c>
      <c r="AZ332">
        <f t="shared" si="362"/>
        <v>37072.431440559842</v>
      </c>
      <c r="BA332">
        <f t="shared" si="363"/>
        <v>38276.921822574615</v>
      </c>
      <c r="BB332">
        <f t="shared" si="364"/>
        <v>25476.76091820034</v>
      </c>
      <c r="BC332">
        <f t="shared" si="365"/>
        <v>12670.897707826565</v>
      </c>
      <c r="BD332">
        <f t="shared" si="366"/>
        <v>16170.953459323051</v>
      </c>
      <c r="BF332">
        <f t="shared" si="308"/>
        <v>23480.84963153382</v>
      </c>
      <c r="BG332">
        <f t="shared" si="367"/>
        <v>38249.181484294313</v>
      </c>
      <c r="BH332">
        <f t="shared" si="368"/>
        <v>47036.333044716885</v>
      </c>
      <c r="BI332">
        <f t="shared" si="369"/>
        <v>29119.019811775528</v>
      </c>
      <c r="BJ332">
        <f t="shared" si="370"/>
        <v>30065.102330080696</v>
      </c>
      <c r="BK332">
        <f t="shared" si="371"/>
        <v>20011.051332654915</v>
      </c>
      <c r="BL332">
        <f t="shared" si="372"/>
        <v>9952.5201625569698</v>
      </c>
      <c r="BM332">
        <f t="shared" si="373"/>
        <v>12701.684131841146</v>
      </c>
    </row>
    <row r="333" spans="1:65" hidden="1" x14ac:dyDescent="0.4">
      <c r="A333" s="9">
        <v>40</v>
      </c>
      <c r="B333" s="16">
        <f t="shared" ref="B333:I333" si="418">V333+AE333+AN333+AW333+BF333+B203</f>
        <v>230363.03282082558</v>
      </c>
      <c r="C333" s="16">
        <f t="shared" si="418"/>
        <v>374610.18458819151</v>
      </c>
      <c r="D333" s="16">
        <f t="shared" si="418"/>
        <v>461097.72661611368</v>
      </c>
      <c r="E333" s="16">
        <f t="shared" si="418"/>
        <v>288621.30156281806</v>
      </c>
      <c r="F333" s="16">
        <f t="shared" si="418"/>
        <v>302540.6725567652</v>
      </c>
      <c r="G333" s="16">
        <f t="shared" si="418"/>
        <v>204224.85957583663</v>
      </c>
      <c r="H333" s="16">
        <f t="shared" si="418"/>
        <v>105288.00758826055</v>
      </c>
      <c r="I333" s="16">
        <f t="shared" si="418"/>
        <v>136716.3083856559</v>
      </c>
      <c r="J333" s="16">
        <f t="shared" si="295"/>
        <v>2103462.0936944671</v>
      </c>
      <c r="L333" s="9">
        <v>40</v>
      </c>
      <c r="M333" s="9">
        <f t="shared" ref="M333:T333" si="419">M138</f>
        <v>44892.35917611295</v>
      </c>
      <c r="N333" s="9">
        <f t="shared" si="419"/>
        <v>72994.928186199584</v>
      </c>
      <c r="O333" s="9">
        <f t="shared" si="419"/>
        <v>89856.46959225164</v>
      </c>
      <c r="P333" s="9">
        <f t="shared" si="419"/>
        <v>56276.889260199117</v>
      </c>
      <c r="Q333" s="9">
        <f t="shared" si="419"/>
        <v>59027.353461186322</v>
      </c>
      <c r="R333" s="9">
        <f t="shared" si="419"/>
        <v>39750.186974267272</v>
      </c>
      <c r="S333" s="9">
        <f t="shared" si="419"/>
        <v>20401.269247322492</v>
      </c>
      <c r="T333" s="9">
        <f t="shared" si="419"/>
        <v>26284.870929434266</v>
      </c>
      <c r="V333">
        <f t="shared" si="304"/>
        <v>70114.240515092635</v>
      </c>
      <c r="W333">
        <f t="shared" si="339"/>
        <v>114212.74579833238</v>
      </c>
      <c r="X333">
        <f t="shared" si="340"/>
        <v>140451.33884833154</v>
      </c>
      <c r="Y333">
        <f t="shared" si="341"/>
        <v>86949.918366868311</v>
      </c>
      <c r="Z333">
        <f t="shared" si="342"/>
        <v>89774.937830665323</v>
      </c>
      <c r="AA333">
        <f t="shared" si="343"/>
        <v>59753.358216131128</v>
      </c>
      <c r="AB333">
        <f t="shared" si="344"/>
        <v>29718.404715291606</v>
      </c>
      <c r="AC333">
        <f t="shared" si="345"/>
        <v>37927.457913219965</v>
      </c>
      <c r="AE333">
        <f t="shared" si="305"/>
        <v>55072.135405187844</v>
      </c>
      <c r="AF333">
        <f t="shared" si="346"/>
        <v>89709.87570278396</v>
      </c>
      <c r="AG333">
        <f t="shared" si="347"/>
        <v>110319.31736078959</v>
      </c>
      <c r="AH333">
        <f t="shared" si="348"/>
        <v>68295.935926731414</v>
      </c>
      <c r="AI333">
        <f t="shared" si="349"/>
        <v>70514.883936287762</v>
      </c>
      <c r="AJ333">
        <f t="shared" si="350"/>
        <v>46934.046642000612</v>
      </c>
      <c r="AK333">
        <f t="shared" si="351"/>
        <v>23342.70465575976</v>
      </c>
      <c r="AL333">
        <f t="shared" si="352"/>
        <v>29790.611471029122</v>
      </c>
      <c r="AN333">
        <f t="shared" si="306"/>
        <v>43257.11974894016</v>
      </c>
      <c r="AO333">
        <f t="shared" si="353"/>
        <v>70463.780047510343</v>
      </c>
      <c r="AP333">
        <f t="shared" si="354"/>
        <v>86651.732070797327</v>
      </c>
      <c r="AQ333">
        <f t="shared" si="355"/>
        <v>53643.924591133051</v>
      </c>
      <c r="AR333">
        <f t="shared" si="356"/>
        <v>55386.825952408566</v>
      </c>
      <c r="AS333">
        <f t="shared" si="357"/>
        <v>36864.952868031425</v>
      </c>
      <c r="AT333">
        <f t="shared" si="358"/>
        <v>18334.82873197658</v>
      </c>
      <c r="AU333">
        <f t="shared" si="359"/>
        <v>23399.42038410707</v>
      </c>
      <c r="AW333">
        <f t="shared" si="307"/>
        <v>33976.8631634263</v>
      </c>
      <c r="AX333">
        <f t="shared" si="360"/>
        <v>55346.685737454507</v>
      </c>
      <c r="AY333">
        <f t="shared" si="361"/>
        <v>68061.721643302299</v>
      </c>
      <c r="AZ333">
        <f t="shared" si="362"/>
        <v>42135.313122107349</v>
      </c>
      <c r="BA333">
        <f t="shared" si="363"/>
        <v>43504.297497468098</v>
      </c>
      <c r="BB333">
        <f t="shared" si="364"/>
        <v>28956.053199482201</v>
      </c>
      <c r="BC333">
        <f t="shared" si="365"/>
        <v>14401.327933223954</v>
      </c>
      <c r="BD333">
        <f t="shared" si="366"/>
        <v>18379.37683111168</v>
      </c>
      <c r="BF333">
        <f t="shared" si="308"/>
        <v>26687.56578682239</v>
      </c>
      <c r="BG333">
        <f t="shared" si="367"/>
        <v>43472.76879552735</v>
      </c>
      <c r="BH333">
        <f t="shared" si="368"/>
        <v>53459.957889086494</v>
      </c>
      <c r="BI333">
        <f t="shared" si="369"/>
        <v>33095.725626167681</v>
      </c>
      <c r="BJ333">
        <f t="shared" si="370"/>
        <v>34171.01207632765</v>
      </c>
      <c r="BK333">
        <f t="shared" si="371"/>
        <v>22743.906125427631</v>
      </c>
      <c r="BL333">
        <f t="shared" si="372"/>
        <v>11311.708935191768</v>
      </c>
      <c r="BM333">
        <f t="shared" si="373"/>
        <v>14436.318795582098</v>
      </c>
    </row>
    <row r="334" spans="1:65" hidden="1" x14ac:dyDescent="0.4">
      <c r="A334" s="9">
        <v>41</v>
      </c>
      <c r="B334" s="16">
        <f t="shared" ref="B334:I334" si="420">V334+AE334+AN334+AW334+BF334+B204</f>
        <v>261823.08912647059</v>
      </c>
      <c r="C334" s="16">
        <f t="shared" si="420"/>
        <v>425769.68422485742</v>
      </c>
      <c r="D334" s="16">
        <f t="shared" si="420"/>
        <v>524068.59593590884</v>
      </c>
      <c r="E334" s="16">
        <f t="shared" si="420"/>
        <v>328037.53218513308</v>
      </c>
      <c r="F334" s="16">
        <f t="shared" si="420"/>
        <v>343857.83426813874</v>
      </c>
      <c r="G334" s="16">
        <f t="shared" si="420"/>
        <v>232115.29310408773</v>
      </c>
      <c r="H334" s="16">
        <f t="shared" si="420"/>
        <v>119666.91500510722</v>
      </c>
      <c r="I334" s="16">
        <f t="shared" si="420"/>
        <v>155387.39699949406</v>
      </c>
      <c r="J334" s="16">
        <f t="shared" si="295"/>
        <v>2390726.3408491979</v>
      </c>
      <c r="L334" s="9">
        <v>41</v>
      </c>
      <c r="M334" s="9">
        <f t="shared" ref="M334:T334" si="421">M139</f>
        <v>51023.187229079704</v>
      </c>
      <c r="N334" s="9">
        <f t="shared" si="421"/>
        <v>82963.648067741684</v>
      </c>
      <c r="O334" s="9">
        <f t="shared" si="421"/>
        <v>102127.92457093895</v>
      </c>
      <c r="P334" s="9">
        <f t="shared" si="421"/>
        <v>63962.471790103627</v>
      </c>
      <c r="Q334" s="9">
        <f t="shared" si="421"/>
        <v>67088.559446653526</v>
      </c>
      <c r="R334" s="9">
        <f t="shared" si="421"/>
        <v>45178.762479877681</v>
      </c>
      <c r="S334" s="9">
        <f t="shared" si="421"/>
        <v>23187.415400322298</v>
      </c>
      <c r="T334" s="9">
        <f t="shared" si="421"/>
        <v>29874.524648246446</v>
      </c>
      <c r="V334">
        <f t="shared" si="304"/>
        <v>79689.552674029575</v>
      </c>
      <c r="W334">
        <f t="shared" si="339"/>
        <v>129810.47153156536</v>
      </c>
      <c r="X334">
        <f t="shared" si="340"/>
        <v>159632.39825557006</v>
      </c>
      <c r="Y334">
        <f t="shared" si="341"/>
        <v>98824.433507307331</v>
      </c>
      <c r="Z334">
        <f t="shared" si="342"/>
        <v>102035.25823722719</v>
      </c>
      <c r="AA334">
        <f t="shared" si="343"/>
        <v>67913.712707040992</v>
      </c>
      <c r="AB334">
        <f t="shared" si="344"/>
        <v>33776.966855079554</v>
      </c>
      <c r="AC334">
        <f t="shared" si="345"/>
        <v>43107.108241684269</v>
      </c>
      <c r="AE334">
        <f t="shared" si="305"/>
        <v>62593.187960140232</v>
      </c>
      <c r="AF334">
        <f t="shared" si="346"/>
        <v>101961.31075055817</v>
      </c>
      <c r="AG334">
        <f t="shared" si="347"/>
        <v>125385.32810456058</v>
      </c>
      <c r="AH334">
        <f t="shared" si="348"/>
        <v>77622.927146799862</v>
      </c>
      <c r="AI334">
        <f t="shared" si="349"/>
        <v>80144.91088347655</v>
      </c>
      <c r="AJ334">
        <f t="shared" si="350"/>
        <v>53343.702429065874</v>
      </c>
      <c r="AK334">
        <f t="shared" si="351"/>
        <v>26530.554685525683</v>
      </c>
      <c r="AL334">
        <f t="shared" si="352"/>
        <v>33859.034692124551</v>
      </c>
      <c r="AN334">
        <f t="shared" si="306"/>
        <v>49164.627577064006</v>
      </c>
      <c r="AO334">
        <f t="shared" si="353"/>
        <v>80086.827875147152</v>
      </c>
      <c r="AP334">
        <f t="shared" si="354"/>
        <v>98485.52471579345</v>
      </c>
      <c r="AQ334">
        <f t="shared" si="355"/>
        <v>60969.930258932232</v>
      </c>
      <c r="AR334">
        <f t="shared" si="356"/>
        <v>62950.854944348161</v>
      </c>
      <c r="AS334">
        <f t="shared" si="357"/>
        <v>41899.499755016019</v>
      </c>
      <c r="AT334">
        <f t="shared" si="358"/>
        <v>20838.766693868172</v>
      </c>
      <c r="AU334">
        <f t="shared" si="359"/>
        <v>26595.015927568093</v>
      </c>
      <c r="AW334">
        <f t="shared" si="307"/>
        <v>38616.991456183234</v>
      </c>
      <c r="AX334">
        <f t="shared" si="360"/>
        <v>62905.232892482425</v>
      </c>
      <c r="AY334">
        <f t="shared" si="361"/>
        <v>77356.726857049813</v>
      </c>
      <c r="AZ334">
        <f t="shared" si="362"/>
        <v>47889.618856620189</v>
      </c>
      <c r="BA334">
        <f t="shared" si="363"/>
        <v>49445.561724938336</v>
      </c>
      <c r="BB334">
        <f t="shared" si="364"/>
        <v>32910.503033756817</v>
      </c>
      <c r="BC334">
        <f t="shared" si="365"/>
        <v>16368.078332600267</v>
      </c>
      <c r="BD334">
        <f t="shared" si="366"/>
        <v>20889.398607609375</v>
      </c>
      <c r="BF334">
        <f t="shared" si="308"/>
        <v>30332.21447512434</v>
      </c>
      <c r="BG334">
        <f t="shared" si="367"/>
        <v>49409.727266490925</v>
      </c>
      <c r="BH334">
        <f t="shared" si="368"/>
        <v>60760.839766194396</v>
      </c>
      <c r="BI334">
        <f t="shared" si="369"/>
        <v>37615.519374137519</v>
      </c>
      <c r="BJ334">
        <f t="shared" si="370"/>
        <v>38837.654786897874</v>
      </c>
      <c r="BK334">
        <f t="shared" si="371"/>
        <v>25849.97966245492</v>
      </c>
      <c r="BL334">
        <f t="shared" si="372"/>
        <v>12856.518434207861</v>
      </c>
      <c r="BM334">
        <f t="shared" si="373"/>
        <v>16407.847813346889</v>
      </c>
    </row>
    <row r="335" spans="1:65" hidden="1" x14ac:dyDescent="0.4">
      <c r="A335" s="9">
        <v>42</v>
      </c>
      <c r="B335" s="16">
        <f t="shared" ref="B335:I335" si="422">V335+AE335+AN335+AW335+BF335+B205</f>
        <v>297579.56019201176</v>
      </c>
      <c r="C335" s="16">
        <f t="shared" si="422"/>
        <v>483915.89829879627</v>
      </c>
      <c r="D335" s="16">
        <f t="shared" si="422"/>
        <v>595639.2264893658</v>
      </c>
      <c r="E335" s="16">
        <f t="shared" si="422"/>
        <v>372836.73072554183</v>
      </c>
      <c r="F335" s="16">
        <f t="shared" si="422"/>
        <v>390817.56884100352</v>
      </c>
      <c r="G335" s="16">
        <f t="shared" si="422"/>
        <v>263814.64854242763</v>
      </c>
      <c r="H335" s="16">
        <f t="shared" si="422"/>
        <v>136009.50882129549</v>
      </c>
      <c r="I335" s="16">
        <f t="shared" si="422"/>
        <v>176608.32632903571</v>
      </c>
      <c r="J335" s="16">
        <f t="shared" si="295"/>
        <v>2717221.4682394778</v>
      </c>
      <c r="L335" s="9">
        <v>42</v>
      </c>
      <c r="M335" s="9">
        <f t="shared" ref="M335:T335" si="423">M140</f>
        <v>57991.285884546756</v>
      </c>
      <c r="N335" s="9">
        <f t="shared" si="423"/>
        <v>94293.769056812249</v>
      </c>
      <c r="O335" s="9">
        <f t="shared" si="423"/>
        <v>116075.25896017162</v>
      </c>
      <c r="P335" s="9">
        <f t="shared" si="423"/>
        <v>72697.653535609206</v>
      </c>
      <c r="Q335" s="9">
        <f t="shared" si="423"/>
        <v>76250.662526937318</v>
      </c>
      <c r="R335" s="9">
        <f t="shared" si="423"/>
        <v>51348.703857281114</v>
      </c>
      <c r="S335" s="9">
        <f t="shared" si="423"/>
        <v>26354.057996546802</v>
      </c>
      <c r="T335" s="9">
        <f t="shared" si="423"/>
        <v>33954.407664953047</v>
      </c>
      <c r="V335">
        <f t="shared" si="304"/>
        <v>90572.53931203812</v>
      </c>
      <c r="W335">
        <f t="shared" si="339"/>
        <v>147538.33647429346</v>
      </c>
      <c r="X335">
        <f t="shared" si="340"/>
        <v>181432.96305877541</v>
      </c>
      <c r="Y335">
        <f t="shared" si="341"/>
        <v>112320.61905835627</v>
      </c>
      <c r="Z335">
        <f t="shared" si="342"/>
        <v>115969.93743593957</v>
      </c>
      <c r="AA335">
        <f t="shared" si="343"/>
        <v>77188.504735947121</v>
      </c>
      <c r="AB335">
        <f t="shared" si="344"/>
        <v>38389.795847355796</v>
      </c>
      <c r="AC335">
        <f t="shared" si="345"/>
        <v>48994.1294038739</v>
      </c>
      <c r="AE335">
        <f t="shared" si="305"/>
        <v>71141.370317084904</v>
      </c>
      <c r="AF335">
        <f t="shared" si="346"/>
        <v>115885.89114106179</v>
      </c>
      <c r="AG335">
        <f t="shared" si="347"/>
        <v>142508.86318006529</v>
      </c>
      <c r="AH335">
        <f t="shared" si="348"/>
        <v>88223.680327053589</v>
      </c>
      <c r="AI335">
        <f t="shared" si="349"/>
        <v>91090.084560351883</v>
      </c>
      <c r="AJ335">
        <f t="shared" si="350"/>
        <v>60628.707568053425</v>
      </c>
      <c r="AK335">
        <f t="shared" si="351"/>
        <v>30153.760770302615</v>
      </c>
      <c r="AL335">
        <f t="shared" si="352"/>
        <v>38483.07146690441</v>
      </c>
      <c r="AN335">
        <f t="shared" si="306"/>
        <v>55878.907768602119</v>
      </c>
      <c r="AO335">
        <f t="shared" si="353"/>
        <v>91024.069312852662</v>
      </c>
      <c r="AP335">
        <f t="shared" si="354"/>
        <v>111935.42641017702</v>
      </c>
      <c r="AQ335">
        <f t="shared" si="355"/>
        <v>69296.428702866047</v>
      </c>
      <c r="AR335">
        <f t="shared" si="356"/>
        <v>71547.882913912355</v>
      </c>
      <c r="AS335">
        <f t="shared" si="357"/>
        <v>47621.601092040939</v>
      </c>
      <c r="AT335">
        <f t="shared" si="358"/>
        <v>23684.660689696928</v>
      </c>
      <c r="AU335">
        <f t="shared" si="359"/>
        <v>30227.025309846322</v>
      </c>
      <c r="AW335">
        <f t="shared" si="307"/>
        <v>43890.809516623616</v>
      </c>
      <c r="AX335">
        <f t="shared" si="360"/>
        <v>71496.030383814796</v>
      </c>
      <c r="AY335">
        <f t="shared" si="361"/>
        <v>87921.125786421646</v>
      </c>
      <c r="AZ335">
        <f t="shared" si="362"/>
        <v>54429.774557776211</v>
      </c>
      <c r="BA335">
        <f t="shared" si="363"/>
        <v>56198.208334643248</v>
      </c>
      <c r="BB335">
        <f t="shared" si="364"/>
        <v>37405.001394386418</v>
      </c>
      <c r="BC335">
        <f t="shared" si="365"/>
        <v>18603.422513234218</v>
      </c>
      <c r="BD335">
        <f t="shared" si="366"/>
        <v>23742.207267588739</v>
      </c>
      <c r="BF335">
        <f t="shared" si="308"/>
        <v>34474.602965653787</v>
      </c>
      <c r="BG335">
        <f t="shared" si="367"/>
        <v>56157.480079486675</v>
      </c>
      <c r="BH335">
        <f t="shared" si="368"/>
        <v>69058.783311622101</v>
      </c>
      <c r="BI335">
        <f t="shared" si="369"/>
        <v>42752.56911537885</v>
      </c>
      <c r="BJ335">
        <f t="shared" si="370"/>
        <v>44141.608255918109</v>
      </c>
      <c r="BK335">
        <f t="shared" si="371"/>
        <v>29380.241348105868</v>
      </c>
      <c r="BL335">
        <f t="shared" si="372"/>
        <v>14612.298383404062</v>
      </c>
      <c r="BM335">
        <f t="shared" si="373"/>
        <v>18648.62321047813</v>
      </c>
    </row>
    <row r="336" spans="1:65" hidden="1" x14ac:dyDescent="0.4">
      <c r="A336" s="9">
        <v>43</v>
      </c>
      <c r="B336" s="16">
        <f t="shared" ref="B336:I336" si="424">V336+AE336+AN336+AW336+BF336+B206</f>
        <v>338219.19576825132</v>
      </c>
      <c r="C336" s="16">
        <f t="shared" si="424"/>
        <v>550002.98351377482</v>
      </c>
      <c r="D336" s="16">
        <f t="shared" si="424"/>
        <v>676984.06442130986</v>
      </c>
      <c r="E336" s="16">
        <f t="shared" si="424"/>
        <v>423754.0345742912</v>
      </c>
      <c r="F336" s="16">
        <f t="shared" si="424"/>
        <v>444190.46723206644</v>
      </c>
      <c r="G336" s="16">
        <f t="shared" si="424"/>
        <v>299843.0998135616</v>
      </c>
      <c r="H336" s="16">
        <f t="shared" si="424"/>
        <v>154583.96485216569</v>
      </c>
      <c r="I336" s="16">
        <f t="shared" si="424"/>
        <v>200727.32446215238</v>
      </c>
      <c r="J336" s="16">
        <f t="shared" si="295"/>
        <v>3088305.1346375733</v>
      </c>
      <c r="L336" s="9">
        <v>43</v>
      </c>
      <c r="M336" s="9">
        <f t="shared" ref="M336:T336" si="425">M141</f>
        <v>65910.998923770865</v>
      </c>
      <c r="N336" s="9">
        <f t="shared" si="425"/>
        <v>107171.21401989802</v>
      </c>
      <c r="O336" s="9">
        <f t="shared" si="425"/>
        <v>131927.34307757439</v>
      </c>
      <c r="P336" s="9">
        <f t="shared" si="425"/>
        <v>82625.775422287057</v>
      </c>
      <c r="Q336" s="9">
        <f t="shared" si="425"/>
        <v>86664.009240205894</v>
      </c>
      <c r="R336" s="9">
        <f t="shared" si="425"/>
        <v>58361.257438096494</v>
      </c>
      <c r="S336" s="9">
        <f t="shared" si="425"/>
        <v>29953.160405954455</v>
      </c>
      <c r="T336" s="9">
        <f t="shared" si="425"/>
        <v>38591.469268633016</v>
      </c>
      <c r="V336">
        <f t="shared" si="304"/>
        <v>102941.78599529428</v>
      </c>
      <c r="W336">
        <f t="shared" si="339"/>
        <v>167687.24797605182</v>
      </c>
      <c r="X336">
        <f t="shared" si="340"/>
        <v>206210.7720237695</v>
      </c>
      <c r="Y336">
        <f t="shared" si="341"/>
        <v>127659.94216116119</v>
      </c>
      <c r="Z336">
        <f t="shared" si="342"/>
        <v>131807.6380776866</v>
      </c>
      <c r="AA336">
        <f t="shared" si="343"/>
        <v>87729.930022713554</v>
      </c>
      <c r="AB336">
        <f t="shared" si="344"/>
        <v>43632.586416800215</v>
      </c>
      <c r="AC336">
        <f t="shared" si="345"/>
        <v>55685.12512101997</v>
      </c>
      <c r="AE336">
        <f t="shared" si="305"/>
        <v>80856.954814561526</v>
      </c>
      <c r="AF336">
        <f t="shared" si="346"/>
        <v>131712.11380767764</v>
      </c>
      <c r="AG336">
        <f t="shared" si="347"/>
        <v>161970.91311942035</v>
      </c>
      <c r="AH336">
        <f t="shared" si="348"/>
        <v>100272.14969270493</v>
      </c>
      <c r="AI336">
        <f t="shared" si="349"/>
        <v>103530.01099814572</v>
      </c>
      <c r="AJ336">
        <f t="shared" si="350"/>
        <v>68908.60615200027</v>
      </c>
      <c r="AK336">
        <f t="shared" si="351"/>
        <v>34271.778308829205</v>
      </c>
      <c r="AL336">
        <f t="shared" si="352"/>
        <v>43738.600435389155</v>
      </c>
      <c r="AN336">
        <f t="shared" si="306"/>
        <v>63510.139042843519</v>
      </c>
      <c r="AO336">
        <f t="shared" si="353"/>
        <v>103454.98022695722</v>
      </c>
      <c r="AP336">
        <f t="shared" si="354"/>
        <v>127222.14479512116</v>
      </c>
      <c r="AQ336">
        <f t="shared" si="355"/>
        <v>78760.054514959818</v>
      </c>
      <c r="AR336">
        <f t="shared" si="356"/>
        <v>81318.983737132119</v>
      </c>
      <c r="AS336">
        <f t="shared" si="357"/>
        <v>54125.154330047182</v>
      </c>
      <c r="AT336">
        <f t="shared" si="358"/>
        <v>26919.210729999773</v>
      </c>
      <c r="AU336">
        <f t="shared" si="359"/>
        <v>34355.048388375362</v>
      </c>
      <c r="AW336">
        <f t="shared" si="307"/>
        <v>49884.858642612875</v>
      </c>
      <c r="AX336">
        <f t="shared" si="360"/>
        <v>81260.049848333729</v>
      </c>
      <c r="AY336">
        <f t="shared" si="361"/>
        <v>99928.276098299335</v>
      </c>
      <c r="AZ336">
        <f t="shared" si="362"/>
        <v>61863.101630321129</v>
      </c>
      <c r="BA336">
        <f t="shared" si="363"/>
        <v>63873.045624277802</v>
      </c>
      <c r="BB336">
        <f t="shared" si="364"/>
        <v>42513.301243213682</v>
      </c>
      <c r="BC336">
        <f t="shared" si="365"/>
        <v>21144.041601465575</v>
      </c>
      <c r="BD336">
        <f t="shared" si="366"/>
        <v>26984.616288717527</v>
      </c>
      <c r="BF336">
        <f t="shared" si="308"/>
        <v>39182.706241138701</v>
      </c>
      <c r="BG336">
        <f t="shared" si="367"/>
        <v>63826.755231650735</v>
      </c>
      <c r="BH336">
        <f t="shared" si="368"/>
        <v>78489.954549021873</v>
      </c>
      <c r="BI336">
        <f t="shared" si="369"/>
        <v>48591.171836577523</v>
      </c>
      <c r="BJ336">
        <f t="shared" si="370"/>
        <v>50169.908295280678</v>
      </c>
      <c r="BK336">
        <f t="shared" si="371"/>
        <v>33392.621371246147</v>
      </c>
      <c r="BL336">
        <f t="shared" si="372"/>
        <v>16607.860448319138</v>
      </c>
      <c r="BM336">
        <f t="shared" si="373"/>
        <v>21195.415239033435</v>
      </c>
    </row>
    <row r="337" spans="1:65" hidden="1" x14ac:dyDescent="0.4">
      <c r="A337" s="9">
        <v>44</v>
      </c>
      <c r="B337" s="16">
        <f t="shared" ref="B337:I337" si="426">V337+AE337+AN337+AW337+BF337+B207</f>
        <v>384408.8764287192</v>
      </c>
      <c r="C337" s="16">
        <f t="shared" si="426"/>
        <v>625115.40316843439</v>
      </c>
      <c r="D337" s="16">
        <f t="shared" si="426"/>
        <v>769437.94680315896</v>
      </c>
      <c r="E337" s="16">
        <f t="shared" si="426"/>
        <v>481624.97683862015</v>
      </c>
      <c r="F337" s="16">
        <f t="shared" si="426"/>
        <v>504852.35790635744</v>
      </c>
      <c r="G337" s="16">
        <f t="shared" si="426"/>
        <v>340791.85965513642</v>
      </c>
      <c r="H337" s="16">
        <f t="shared" si="426"/>
        <v>175695.08285231594</v>
      </c>
      <c r="I337" s="16">
        <f t="shared" si="426"/>
        <v>228140.17553353147</v>
      </c>
      <c r="J337" s="16">
        <f t="shared" si="295"/>
        <v>3510066.6791862734</v>
      </c>
      <c r="L337" s="9">
        <v>44</v>
      </c>
      <c r="M337" s="9">
        <f t="shared" ref="M337:T337" si="427">M142</f>
        <v>74912.285748900118</v>
      </c>
      <c r="N337" s="9">
        <f t="shared" si="427"/>
        <v>121807.29680641611</v>
      </c>
      <c r="O337" s="9">
        <f t="shared" si="427"/>
        <v>149944.30344092581</v>
      </c>
      <c r="P337" s="9">
        <f t="shared" si="427"/>
        <v>93909.754058157661</v>
      </c>
      <c r="Q337" s="9">
        <f t="shared" si="427"/>
        <v>98499.478544637968</v>
      </c>
      <c r="R337" s="9">
        <f t="shared" si="427"/>
        <v>66331.496491567363</v>
      </c>
      <c r="S337" s="9">
        <f t="shared" si="427"/>
        <v>34043.782495371212</v>
      </c>
      <c r="T337" s="9">
        <f t="shared" si="427"/>
        <v>43861.801831668206</v>
      </c>
      <c r="V337">
        <f t="shared" si="304"/>
        <v>117000.26723764939</v>
      </c>
      <c r="W337">
        <f t="shared" si="339"/>
        <v>190587.84181615905</v>
      </c>
      <c r="X337">
        <f t="shared" si="340"/>
        <v>234372.41933189225</v>
      </c>
      <c r="Y337">
        <f t="shared" si="341"/>
        <v>145094.1151252368</v>
      </c>
      <c r="Z337">
        <f t="shared" si="342"/>
        <v>149808.25065302107</v>
      </c>
      <c r="AA337">
        <f t="shared" si="343"/>
        <v>99710.969244957028</v>
      </c>
      <c r="AB337">
        <f t="shared" si="344"/>
        <v>49591.370711878059</v>
      </c>
      <c r="AC337">
        <f t="shared" si="345"/>
        <v>63289.892023236353</v>
      </c>
      <c r="AE337">
        <f t="shared" si="305"/>
        <v>91899.370404927904</v>
      </c>
      <c r="AF337">
        <f t="shared" si="346"/>
        <v>149699.68089186473</v>
      </c>
      <c r="AG337">
        <f t="shared" si="347"/>
        <v>184090.8425715949</v>
      </c>
      <c r="AH337">
        <f t="shared" si="348"/>
        <v>113966.04592693305</v>
      </c>
      <c r="AI337">
        <f t="shared" si="349"/>
        <v>117668.82453791614</v>
      </c>
      <c r="AJ337">
        <f t="shared" si="350"/>
        <v>78319.268087356904</v>
      </c>
      <c r="AK337">
        <f t="shared" si="351"/>
        <v>38952.18236281471</v>
      </c>
      <c r="AL337">
        <f t="shared" si="352"/>
        <v>49711.862778204566</v>
      </c>
      <c r="AN337">
        <f t="shared" si="306"/>
        <v>72183.546928702519</v>
      </c>
      <c r="AO337">
        <f t="shared" si="353"/>
        <v>117583.54701731744</v>
      </c>
      <c r="AP337">
        <f t="shared" si="354"/>
        <v>144596.52895727076</v>
      </c>
      <c r="AQ337">
        <f t="shared" si="355"/>
        <v>89516.102103832382</v>
      </c>
      <c r="AR337">
        <f t="shared" si="356"/>
        <v>92424.49736763892</v>
      </c>
      <c r="AS337">
        <f t="shared" si="357"/>
        <v>61516.880241023733</v>
      </c>
      <c r="AT337">
        <f t="shared" si="358"/>
        <v>30595.494519414489</v>
      </c>
      <c r="AU337">
        <f t="shared" si="359"/>
        <v>39046.824411882255</v>
      </c>
      <c r="AW337">
        <f t="shared" si="307"/>
        <v>56697.498842728193</v>
      </c>
      <c r="AX337">
        <f t="shared" si="360"/>
        <v>92357.515037645484</v>
      </c>
      <c r="AY337">
        <f t="shared" si="361"/>
        <v>113575.21044671025</v>
      </c>
      <c r="AZ337">
        <f t="shared" si="362"/>
        <v>70311.578072640477</v>
      </c>
      <c r="BA337">
        <f t="shared" si="363"/>
        <v>72596.014680704975</v>
      </c>
      <c r="BB337">
        <f t="shared" si="364"/>
        <v>48319.227786630436</v>
      </c>
      <c r="BC337">
        <f t="shared" si="365"/>
        <v>24031.626165732669</v>
      </c>
      <c r="BD337">
        <f t="shared" si="366"/>
        <v>30669.832338546439</v>
      </c>
      <c r="BF337">
        <f t="shared" si="308"/>
        <v>44533.782441875788</v>
      </c>
      <c r="BG337">
        <f t="shared" si="367"/>
        <v>72543.402539992239</v>
      </c>
      <c r="BH337">
        <f t="shared" si="368"/>
        <v>89209.115323660604</v>
      </c>
      <c r="BI337">
        <f t="shared" si="369"/>
        <v>55227.136733449326</v>
      </c>
      <c r="BJ337">
        <f t="shared" si="370"/>
        <v>57021.476959779233</v>
      </c>
      <c r="BK337">
        <f t="shared" si="371"/>
        <v>37952.961307229911</v>
      </c>
      <c r="BL337">
        <f t="shared" si="372"/>
        <v>18875.951024892358</v>
      </c>
      <c r="BM337">
        <f t="shared" si="373"/>
        <v>24090.015763875483</v>
      </c>
    </row>
    <row r="338" spans="1:65" hidden="1" x14ac:dyDescent="0.4">
      <c r="A338" s="9">
        <v>45</v>
      </c>
      <c r="B338" s="16">
        <f t="shared" ref="B338:I338" si="428">V338+AE338+AN338+AW338+BF338+B208</f>
        <v>436906.55682071939</v>
      </c>
      <c r="C338" s="16">
        <f t="shared" si="428"/>
        <v>710485.72277746198</v>
      </c>
      <c r="D338" s="16">
        <f t="shared" si="428"/>
        <v>874518.00579041161</v>
      </c>
      <c r="E338" s="16">
        <f t="shared" si="428"/>
        <v>547399.19711690757</v>
      </c>
      <c r="F338" s="16">
        <f t="shared" si="428"/>
        <v>573798.67884356424</v>
      </c>
      <c r="G338" s="16">
        <f t="shared" si="428"/>
        <v>387332.88117729366</v>
      </c>
      <c r="H338" s="16">
        <f t="shared" si="428"/>
        <v>199689.28817120366</v>
      </c>
      <c r="I338" s="16">
        <f t="shared" si="428"/>
        <v>259296.71440463245</v>
      </c>
      <c r="J338" s="16">
        <f t="shared" si="295"/>
        <v>3989427.0451021949</v>
      </c>
      <c r="L338" s="9">
        <v>45</v>
      </c>
      <c r="M338" s="9">
        <f t="shared" ref="M338:T338" si="429">M143</f>
        <v>85142.853966076742</v>
      </c>
      <c r="N338" s="9">
        <f t="shared" si="429"/>
        <v>138442.1898265669</v>
      </c>
      <c r="O338" s="9">
        <f t="shared" si="429"/>
        <v>170421.79134286111</v>
      </c>
      <c r="P338" s="9">
        <f t="shared" si="429"/>
        <v>106734.75513168807</v>
      </c>
      <c r="Q338" s="9">
        <f t="shared" si="429"/>
        <v>111951.28587548075</v>
      </c>
      <c r="R338" s="9">
        <f t="shared" si="429"/>
        <v>75390.209532029548</v>
      </c>
      <c r="S338" s="9">
        <f t="shared" si="429"/>
        <v>38693.049777870758</v>
      </c>
      <c r="T338" s="9">
        <f t="shared" si="429"/>
        <v>49851.889455896817</v>
      </c>
      <c r="V338">
        <f t="shared" si="304"/>
        <v>132978.67723323865</v>
      </c>
      <c r="W338">
        <f t="shared" si="339"/>
        <v>216615.90780790208</v>
      </c>
      <c r="X338">
        <f t="shared" si="340"/>
        <v>266380.02663193858</v>
      </c>
      <c r="Y338">
        <f t="shared" si="341"/>
        <v>164909.22592929352</v>
      </c>
      <c r="Z338">
        <f t="shared" si="342"/>
        <v>170267.15819375287</v>
      </c>
      <c r="AA338">
        <f t="shared" si="343"/>
        <v>113328.22658350112</v>
      </c>
      <c r="AB338">
        <f t="shared" si="344"/>
        <v>56363.930058842219</v>
      </c>
      <c r="AC338">
        <f t="shared" si="345"/>
        <v>71933.221369397303</v>
      </c>
      <c r="AE338">
        <f t="shared" si="305"/>
        <v>104449.81882128863</v>
      </c>
      <c r="AF338">
        <f t="shared" si="346"/>
        <v>170143.76135401189</v>
      </c>
      <c r="AG338">
        <f t="shared" si="347"/>
        <v>209231.63095174357</v>
      </c>
      <c r="AH338">
        <f t="shared" si="348"/>
        <v>129530.08052608493</v>
      </c>
      <c r="AI338">
        <f t="shared" si="349"/>
        <v>133738.53759546863</v>
      </c>
      <c r="AJ338">
        <f t="shared" si="350"/>
        <v>89015.118666156966</v>
      </c>
      <c r="AK338">
        <f t="shared" si="351"/>
        <v>44271.776537346384</v>
      </c>
      <c r="AL338">
        <f t="shared" si="352"/>
        <v>56500.877400720456</v>
      </c>
      <c r="AN338">
        <f t="shared" si="306"/>
        <v>82041.458666815219</v>
      </c>
      <c r="AO338">
        <f t="shared" si="353"/>
        <v>133641.61395459107</v>
      </c>
      <c r="AP338">
        <f t="shared" si="354"/>
        <v>164343.68576443283</v>
      </c>
      <c r="AQ338">
        <f t="shared" si="355"/>
        <v>101741.07401538272</v>
      </c>
      <c r="AR338">
        <f t="shared" si="356"/>
        <v>105046.66095277751</v>
      </c>
      <c r="AS338">
        <f t="shared" si="357"/>
        <v>69918.07416419033</v>
      </c>
      <c r="AT338">
        <f t="shared" si="358"/>
        <v>34773.838441114596</v>
      </c>
      <c r="AU338">
        <f t="shared" si="359"/>
        <v>44379.343595043407</v>
      </c>
      <c r="AW338">
        <f t="shared" si="307"/>
        <v>64440.522885715363</v>
      </c>
      <c r="AX338">
        <f t="shared" si="360"/>
        <v>104970.53102748148</v>
      </c>
      <c r="AY338">
        <f t="shared" si="361"/>
        <v>129085.86970199051</v>
      </c>
      <c r="AZ338">
        <f t="shared" si="362"/>
        <v>79913.840088236437</v>
      </c>
      <c r="BA338">
        <f t="shared" si="363"/>
        <v>82510.256024171948</v>
      </c>
      <c r="BB338">
        <f t="shared" si="364"/>
        <v>54918.054013827081</v>
      </c>
      <c r="BC338">
        <f t="shared" si="365"/>
        <v>27313.560342573583</v>
      </c>
      <c r="BD338">
        <f t="shared" si="366"/>
        <v>34858.328375214347</v>
      </c>
      <c r="BF338">
        <f t="shared" si="308"/>
        <v>50615.640642301994</v>
      </c>
      <c r="BG338">
        <f t="shared" si="367"/>
        <v>82450.458788818854</v>
      </c>
      <c r="BH338">
        <f t="shared" si="368"/>
        <v>101392.16288518542</v>
      </c>
      <c r="BI338">
        <f t="shared" si="369"/>
        <v>62769.357403044894</v>
      </c>
      <c r="BJ338">
        <f t="shared" si="370"/>
        <v>64808.745820242104</v>
      </c>
      <c r="BK338">
        <f t="shared" si="371"/>
        <v>43136.094546930173</v>
      </c>
      <c r="BL338">
        <f t="shared" si="372"/>
        <v>21453.788595312515</v>
      </c>
      <c r="BM338">
        <f t="shared" si="373"/>
        <v>27379.924051210965</v>
      </c>
    </row>
    <row r="339" spans="1:65" hidden="1" x14ac:dyDescent="0.4">
      <c r="A339" s="9">
        <v>46</v>
      </c>
      <c r="B339" s="16">
        <f t="shared" ref="B339:I339" si="430">V339+AE339+AN339+AW339+BF339+B209</f>
        <v>496573.70340603252</v>
      </c>
      <c r="C339" s="16">
        <f t="shared" si="430"/>
        <v>807514.83599178947</v>
      </c>
      <c r="D339" s="16">
        <f t="shared" si="430"/>
        <v>993948.5641706466</v>
      </c>
      <c r="E339" s="16">
        <f t="shared" si="430"/>
        <v>622156.02471520775</v>
      </c>
      <c r="F339" s="16">
        <f t="shared" si="430"/>
        <v>652160.81228891423</v>
      </c>
      <c r="G339" s="16">
        <f t="shared" si="430"/>
        <v>440229.88434261701</v>
      </c>
      <c r="H339" s="16">
        <f t="shared" si="430"/>
        <v>226960.31646634603</v>
      </c>
      <c r="I339" s="16">
        <f t="shared" si="430"/>
        <v>294708.20829343348</v>
      </c>
      <c r="J339" s="16">
        <f t="shared" si="295"/>
        <v>4534252.3496749876</v>
      </c>
      <c r="L339" s="9">
        <v>46</v>
      </c>
      <c r="M339" s="9">
        <f t="shared" ref="M339:T339" si="431">M144</f>
        <v>96770.583209645367</v>
      </c>
      <c r="N339" s="9">
        <f t="shared" si="431"/>
        <v>157348.86518691396</v>
      </c>
      <c r="O339" s="9">
        <f t="shared" si="431"/>
        <v>193695.83437327523</v>
      </c>
      <c r="P339" s="9">
        <f t="shared" si="431"/>
        <v>121311.23190852183</v>
      </c>
      <c r="Q339" s="9">
        <f t="shared" si="431"/>
        <v>127240.17014459496</v>
      </c>
      <c r="R339" s="9">
        <f t="shared" si="431"/>
        <v>85686.046507421692</v>
      </c>
      <c r="S339" s="9">
        <f t="shared" si="431"/>
        <v>43977.254916263955</v>
      </c>
      <c r="T339" s="9">
        <f t="shared" si="431"/>
        <v>56660.027142994266</v>
      </c>
      <c r="V339">
        <f t="shared" si="304"/>
        <v>151139.21545823247</v>
      </c>
      <c r="W339">
        <f t="shared" si="339"/>
        <v>246198.55636280781</v>
      </c>
      <c r="X339">
        <f t="shared" si="340"/>
        <v>302758.82627617964</v>
      </c>
      <c r="Y339">
        <f t="shared" si="341"/>
        <v>187430.43281338864</v>
      </c>
      <c r="Z339">
        <f t="shared" si="342"/>
        <v>193520.08339329623</v>
      </c>
      <c r="AA339">
        <f t="shared" si="343"/>
        <v>128805.15592030452</v>
      </c>
      <c r="AB339">
        <f t="shared" si="344"/>
        <v>64061.399515160658</v>
      </c>
      <c r="AC339">
        <f t="shared" si="345"/>
        <v>81756.946823024802</v>
      </c>
      <c r="AE339">
        <f t="shared" si="305"/>
        <v>118714.24802726362</v>
      </c>
      <c r="AF339">
        <f t="shared" si="346"/>
        <v>193379.83458095699</v>
      </c>
      <c r="AG339">
        <f t="shared" si="347"/>
        <v>237805.82879184105</v>
      </c>
      <c r="AH339">
        <f t="shared" si="348"/>
        <v>147219.65322768924</v>
      </c>
      <c r="AI339">
        <f t="shared" si="349"/>
        <v>152002.84789461075</v>
      </c>
      <c r="AJ339">
        <f t="shared" si="350"/>
        <v>101171.67262482905</v>
      </c>
      <c r="AK339">
        <f t="shared" si="351"/>
        <v>50317.853298094298</v>
      </c>
      <c r="AL339">
        <f t="shared" si="352"/>
        <v>64217.049385058883</v>
      </c>
      <c r="AN339">
        <f t="shared" si="306"/>
        <v>93245.638744051932</v>
      </c>
      <c r="AO339">
        <f t="shared" si="353"/>
        <v>151892.68765430147</v>
      </c>
      <c r="AP339">
        <f t="shared" si="354"/>
        <v>186787.6583580882</v>
      </c>
      <c r="AQ339">
        <f t="shared" si="355"/>
        <v>115635.5772707338</v>
      </c>
      <c r="AR339">
        <f t="shared" si="356"/>
        <v>119392.59927412307</v>
      </c>
      <c r="AS339">
        <f t="shared" si="357"/>
        <v>79466.596415173641</v>
      </c>
      <c r="AT339">
        <f t="shared" si="358"/>
        <v>39522.807489230494</v>
      </c>
      <c r="AU339">
        <f t="shared" si="359"/>
        <v>50440.110497881935</v>
      </c>
      <c r="AW339">
        <f t="shared" si="307"/>
        <v>73240.990776265302</v>
      </c>
      <c r="AX339">
        <f t="shared" si="360"/>
        <v>119306.07249103629</v>
      </c>
      <c r="AY339">
        <f t="shared" si="361"/>
        <v>146714.77773321167</v>
      </c>
      <c r="AZ339">
        <f t="shared" si="362"/>
        <v>90827.457051809586</v>
      </c>
      <c r="BA339">
        <f t="shared" si="363"/>
        <v>93778.458488474716</v>
      </c>
      <c r="BB339">
        <f t="shared" si="364"/>
        <v>62418.064089008709</v>
      </c>
      <c r="BC339">
        <f t="shared" si="365"/>
        <v>31043.699391844089</v>
      </c>
      <c r="BD339">
        <f t="shared" si="366"/>
        <v>39618.835985128877</v>
      </c>
      <c r="BF339">
        <f t="shared" si="308"/>
        <v>57528.081764008675</v>
      </c>
      <c r="BG339">
        <f t="shared" si="367"/>
        <v>93710.494908150169</v>
      </c>
      <c r="BH339">
        <f t="shared" si="368"/>
        <v>115239.01629358796</v>
      </c>
      <c r="BI339">
        <f t="shared" si="369"/>
        <v>71341.598745640658</v>
      </c>
      <c r="BJ339">
        <f t="shared" si="370"/>
        <v>73659.500922207022</v>
      </c>
      <c r="BK339">
        <f t="shared" si="371"/>
        <v>49027.074280378627</v>
      </c>
      <c r="BL339">
        <f t="shared" si="372"/>
        <v>24383.674468943045</v>
      </c>
      <c r="BM339">
        <f t="shared" si="373"/>
        <v>31119.12621321265</v>
      </c>
    </row>
    <row r="340" spans="1:65" hidden="1" x14ac:dyDescent="0.4">
      <c r="A340" s="9">
        <v>47</v>
      </c>
      <c r="B340" s="16">
        <f t="shared" ref="B340:I340" si="432">V340+AE340+AN340+AW340+BF340+B210</f>
        <v>564389.43078990222</v>
      </c>
      <c r="C340" s="16">
        <f t="shared" si="432"/>
        <v>917794.9527175196</v>
      </c>
      <c r="D340" s="16">
        <f t="shared" si="432"/>
        <v>1129689.4308285667</v>
      </c>
      <c r="E340" s="16">
        <f t="shared" si="432"/>
        <v>707122.19002091722</v>
      </c>
      <c r="F340" s="16">
        <f t="shared" si="432"/>
        <v>741224.65029582055</v>
      </c>
      <c r="G340" s="16">
        <f t="shared" si="432"/>
        <v>500350.88830712065</v>
      </c>
      <c r="H340" s="16">
        <f t="shared" si="432"/>
        <v>257955.67475848511</v>
      </c>
      <c r="I340" s="16">
        <f t="shared" si="432"/>
        <v>334955.74648364499</v>
      </c>
      <c r="J340" s="16">
        <f t="shared" si="295"/>
        <v>5153482.9642019775</v>
      </c>
      <c r="L340" s="9">
        <v>47</v>
      </c>
      <c r="M340" s="9">
        <f t="shared" ref="M340:T340" si="433">M145</f>
        <v>109986.27998147666</v>
      </c>
      <c r="N340" s="9">
        <f t="shared" si="433"/>
        <v>178837.57405618893</v>
      </c>
      <c r="O340" s="9">
        <f t="shared" si="433"/>
        <v>220148.35050101639</v>
      </c>
      <c r="P340" s="9">
        <f t="shared" si="433"/>
        <v>137878.37868748777</v>
      </c>
      <c r="Q340" s="9">
        <f t="shared" si="433"/>
        <v>144617.01597990643</v>
      </c>
      <c r="R340" s="9">
        <f t="shared" si="433"/>
        <v>97387.958086954779</v>
      </c>
      <c r="S340" s="9">
        <f t="shared" si="433"/>
        <v>49983.109655940083</v>
      </c>
      <c r="T340" s="9">
        <f t="shared" si="433"/>
        <v>64397.933777113925</v>
      </c>
      <c r="V340">
        <f t="shared" si="304"/>
        <v>171779.88926197775</v>
      </c>
      <c r="W340">
        <f t="shared" si="339"/>
        <v>279821.22720591573</v>
      </c>
      <c r="X340">
        <f t="shared" si="340"/>
        <v>344105.78017841396</v>
      </c>
      <c r="Y340">
        <f t="shared" si="341"/>
        <v>213027.29999882844</v>
      </c>
      <c r="Z340">
        <f t="shared" si="342"/>
        <v>219948.59768513113</v>
      </c>
      <c r="AA340">
        <f t="shared" si="343"/>
        <v>146395.72762951301</v>
      </c>
      <c r="AB340">
        <f t="shared" si="344"/>
        <v>72810.091552464815</v>
      </c>
      <c r="AC340">
        <f t="shared" si="345"/>
        <v>92922.271887389375</v>
      </c>
      <c r="AE340">
        <f t="shared" si="305"/>
        <v>134926.73174274803</v>
      </c>
      <c r="AF340">
        <f t="shared" si="346"/>
        <v>219789.19547188241</v>
      </c>
      <c r="AG340">
        <f t="shared" si="347"/>
        <v>270282.32753401034</v>
      </c>
      <c r="AH340">
        <f t="shared" si="348"/>
        <v>167325.04302053893</v>
      </c>
      <c r="AI340">
        <f t="shared" si="349"/>
        <v>172761.46564395347</v>
      </c>
      <c r="AJ340">
        <f t="shared" si="350"/>
        <v>114988.41427256679</v>
      </c>
      <c r="AK340">
        <f t="shared" si="351"/>
        <v>57189.626406627474</v>
      </c>
      <c r="AL340">
        <f t="shared" si="352"/>
        <v>72986.99810404185</v>
      </c>
      <c r="AN340">
        <f t="shared" si="306"/>
        <v>105979.9433856578</v>
      </c>
      <c r="AO340">
        <f t="shared" si="353"/>
        <v>172636.26111762921</v>
      </c>
      <c r="AP340">
        <f t="shared" si="354"/>
        <v>212296.74357496458</v>
      </c>
      <c r="AQ340">
        <f t="shared" si="355"/>
        <v>131427.61524921155</v>
      </c>
      <c r="AR340">
        <f t="shared" si="356"/>
        <v>135697.7235843669</v>
      </c>
      <c r="AS340">
        <f t="shared" si="357"/>
        <v>90319.134520001346</v>
      </c>
      <c r="AT340">
        <f t="shared" si="358"/>
        <v>44920.3303936624</v>
      </c>
      <c r="AU340">
        <f t="shared" si="359"/>
        <v>57328.579941470416</v>
      </c>
      <c r="AW340">
        <f t="shared" si="307"/>
        <v>83243.31476015861</v>
      </c>
      <c r="AX340">
        <f t="shared" si="360"/>
        <v>135599.38007266889</v>
      </c>
      <c r="AY340">
        <f t="shared" si="361"/>
        <v>166751.21804564993</v>
      </c>
      <c r="AZ340">
        <f t="shared" si="362"/>
        <v>103231.51716127168</v>
      </c>
      <c r="BA340">
        <f t="shared" si="363"/>
        <v>106585.5288812989</v>
      </c>
      <c r="BB340">
        <f t="shared" si="364"/>
        <v>70942.330252091167</v>
      </c>
      <c r="BC340">
        <f t="shared" si="365"/>
        <v>35283.253440537293</v>
      </c>
      <c r="BD340">
        <f t="shared" si="366"/>
        <v>45029.473241505402</v>
      </c>
      <c r="BF340">
        <f t="shared" si="308"/>
        <v>65384.536270136989</v>
      </c>
      <c r="BG340">
        <f t="shared" si="367"/>
        <v>106508.28369959322</v>
      </c>
      <c r="BH340">
        <f t="shared" si="368"/>
        <v>130976.89701339981</v>
      </c>
      <c r="BI340">
        <f t="shared" si="369"/>
        <v>81084.527898725122</v>
      </c>
      <c r="BJ340">
        <f t="shared" si="370"/>
        <v>83718.979705340869</v>
      </c>
      <c r="BK340">
        <f t="shared" si="371"/>
        <v>55722.569184693661</v>
      </c>
      <c r="BL340">
        <f t="shared" si="372"/>
        <v>27713.686930393567</v>
      </c>
      <c r="BM340">
        <f t="shared" si="373"/>
        <v>35368.981099170764</v>
      </c>
    </row>
    <row r="341" spans="1:65" hidden="1" x14ac:dyDescent="0.4">
      <c r="A341" s="9">
        <v>48</v>
      </c>
      <c r="B341" s="16">
        <f t="shared" ref="B341:I341" si="434">V341+AE341+AN341+AW341+BF341+B211</f>
        <v>641466.56861003966</v>
      </c>
      <c r="C341" s="16">
        <f t="shared" si="434"/>
        <v>1043135.7266597877</v>
      </c>
      <c r="D341" s="16">
        <f t="shared" si="434"/>
        <v>1283968.0604458069</v>
      </c>
      <c r="E341" s="16">
        <f t="shared" si="434"/>
        <v>803691.95467044855</v>
      </c>
      <c r="F341" s="16">
        <f t="shared" si="434"/>
        <v>842451.69571381237</v>
      </c>
      <c r="G341" s="16">
        <f t="shared" si="434"/>
        <v>568682.45527212799</v>
      </c>
      <c r="H341" s="16">
        <f t="shared" si="434"/>
        <v>293183.9848524644</v>
      </c>
      <c r="I341" s="16">
        <f t="shared" si="434"/>
        <v>380699.77578529797</v>
      </c>
      <c r="J341" s="16">
        <f t="shared" si="295"/>
        <v>5857280.2220097864</v>
      </c>
      <c r="L341" s="9">
        <v>48</v>
      </c>
      <c r="M341" s="9">
        <f t="shared" ref="M341:T341" si="435">M146</f>
        <v>125006.80871124519</v>
      </c>
      <c r="N341" s="9">
        <f t="shared" si="435"/>
        <v>203260.93776596704</v>
      </c>
      <c r="O341" s="9">
        <f t="shared" si="435"/>
        <v>250213.4151988003</v>
      </c>
      <c r="P341" s="9">
        <f t="shared" si="435"/>
        <v>156708.0558857538</v>
      </c>
      <c r="Q341" s="9">
        <f t="shared" si="435"/>
        <v>164366.97064430107</v>
      </c>
      <c r="R341" s="9">
        <f t="shared" si="435"/>
        <v>110687.96807570028</v>
      </c>
      <c r="S341" s="9">
        <f t="shared" si="435"/>
        <v>56809.167730789603</v>
      </c>
      <c r="T341" s="9">
        <f t="shared" si="435"/>
        <v>73192.585388203763</v>
      </c>
      <c r="V341">
        <f t="shared" si="304"/>
        <v>195239.40405137278</v>
      </c>
      <c r="W341">
        <f t="shared" si="339"/>
        <v>318035.65525233577</v>
      </c>
      <c r="X341">
        <f t="shared" si="340"/>
        <v>391099.37572614744</v>
      </c>
      <c r="Y341">
        <f t="shared" si="341"/>
        <v>242119.86209290341</v>
      </c>
      <c r="Z341">
        <f t="shared" si="342"/>
        <v>249986.38268120709</v>
      </c>
      <c r="AA341">
        <f t="shared" si="343"/>
        <v>166388.59613224631</v>
      </c>
      <c r="AB341">
        <f t="shared" si="344"/>
        <v>82753.568794945066</v>
      </c>
      <c r="AC341">
        <f t="shared" si="345"/>
        <v>105612.41519212665</v>
      </c>
      <c r="AE341">
        <f t="shared" si="305"/>
        <v>153353.3105023629</v>
      </c>
      <c r="AF341">
        <f t="shared" si="346"/>
        <v>249805.21133889907</v>
      </c>
      <c r="AG341">
        <f t="shared" si="347"/>
        <v>307194.05385621218</v>
      </c>
      <c r="AH341">
        <f t="shared" si="348"/>
        <v>190176.17150968369</v>
      </c>
      <c r="AI341">
        <f t="shared" si="349"/>
        <v>196355.0316645423</v>
      </c>
      <c r="AJ341">
        <f t="shared" si="350"/>
        <v>130692.0709510399</v>
      </c>
      <c r="AK341">
        <f t="shared" si="351"/>
        <v>64999.858979546145</v>
      </c>
      <c r="AL341">
        <f t="shared" si="352"/>
        <v>82954.634995715605</v>
      </c>
      <c r="AN341">
        <f t="shared" si="306"/>
        <v>120453.33756420293</v>
      </c>
      <c r="AO341">
        <f t="shared" si="353"/>
        <v>196212.7282947558</v>
      </c>
      <c r="AP341">
        <f t="shared" si="354"/>
        <v>241289.53555448749</v>
      </c>
      <c r="AQ341">
        <f t="shared" si="355"/>
        <v>149376.32913487524</v>
      </c>
      <c r="AR341">
        <f t="shared" si="356"/>
        <v>154229.59461416019</v>
      </c>
      <c r="AS341">
        <f t="shared" si="357"/>
        <v>102653.77439628408</v>
      </c>
      <c r="AT341">
        <f t="shared" si="358"/>
        <v>51054.978400144937</v>
      </c>
      <c r="AU341">
        <f t="shared" si="359"/>
        <v>65157.789022756129</v>
      </c>
      <c r="AW341">
        <f t="shared" si="307"/>
        <v>94611.629072908225</v>
      </c>
      <c r="AX341">
        <f t="shared" si="360"/>
        <v>154117.82059514907</v>
      </c>
      <c r="AY341">
        <f t="shared" si="361"/>
        <v>189523.98081030726</v>
      </c>
      <c r="AZ341">
        <f t="shared" si="362"/>
        <v>117329.56620524162</v>
      </c>
      <c r="BA341">
        <f t="shared" si="363"/>
        <v>121141.6262328329</v>
      </c>
      <c r="BB341">
        <f t="shared" si="364"/>
        <v>80630.732386046264</v>
      </c>
      <c r="BC341">
        <f t="shared" si="365"/>
        <v>40101.79191709985</v>
      </c>
      <c r="BD341">
        <f t="shared" si="366"/>
        <v>51179.026591487906</v>
      </c>
      <c r="BF341">
        <f t="shared" si="308"/>
        <v>74313.925515147799</v>
      </c>
      <c r="BG341">
        <f t="shared" si="367"/>
        <v>121053.83188613105</v>
      </c>
      <c r="BH341">
        <f t="shared" si="368"/>
        <v>148864.05752952487</v>
      </c>
      <c r="BI341">
        <f t="shared" si="369"/>
        <v>92158.022529998387</v>
      </c>
      <c r="BJ341">
        <f t="shared" si="370"/>
        <v>95152.254293319886</v>
      </c>
      <c r="BK341">
        <f t="shared" si="371"/>
        <v>63332.44971839241</v>
      </c>
      <c r="BL341">
        <f t="shared" si="372"/>
        <v>31498.470185465427</v>
      </c>
      <c r="BM341">
        <f t="shared" si="373"/>
        <v>40199.227170338083</v>
      </c>
    </row>
    <row r="342" spans="1:65" hidden="1" x14ac:dyDescent="0.4">
      <c r="A342" s="9">
        <v>49</v>
      </c>
      <c r="B342" s="16">
        <f t="shared" ref="B342:I342" si="436">V342+AE342+AN342+AW342+BF342+B212</f>
        <v>729069.92263708124</v>
      </c>
      <c r="C342" s="16">
        <f t="shared" si="436"/>
        <v>1185593.9510344416</v>
      </c>
      <c r="D342" s="16">
        <f t="shared" si="436"/>
        <v>1459316.1051637381</v>
      </c>
      <c r="E342" s="16">
        <f t="shared" si="436"/>
        <v>913449.99083920522</v>
      </c>
      <c r="F342" s="16">
        <f t="shared" si="436"/>
        <v>957503.04488086724</v>
      </c>
      <c r="G342" s="16">
        <f t="shared" si="436"/>
        <v>646345.87958248495</v>
      </c>
      <c r="H342" s="16">
        <f t="shared" si="436"/>
        <v>333223.32962677133</v>
      </c>
      <c r="I342" s="16">
        <f t="shared" si="436"/>
        <v>432690.93821997248</v>
      </c>
      <c r="J342" s="16">
        <f t="shared" si="295"/>
        <v>6657193.1619845629</v>
      </c>
      <c r="L342" s="9">
        <v>49</v>
      </c>
      <c r="M342" s="9">
        <f t="shared" ref="M342:T342" si="437">M147</f>
        <v>142078.65041713946</v>
      </c>
      <c r="N342" s="9">
        <f t="shared" si="437"/>
        <v>231019.73418918991</v>
      </c>
      <c r="O342" s="9">
        <f t="shared" si="437"/>
        <v>284384.38445242035</v>
      </c>
      <c r="P342" s="9">
        <f t="shared" si="437"/>
        <v>178109.25116224246</v>
      </c>
      <c r="Q342" s="9">
        <f t="shared" si="437"/>
        <v>186814.12319099635</v>
      </c>
      <c r="R342" s="9">
        <f t="shared" si="437"/>
        <v>125804.32445033868</v>
      </c>
      <c r="S342" s="9">
        <f t="shared" si="437"/>
        <v>64567.442091539633</v>
      </c>
      <c r="T342" s="9">
        <f t="shared" si="437"/>
        <v>83188.29877913493</v>
      </c>
      <c r="V342">
        <f t="shared" si="304"/>
        <v>221902.72131449345</v>
      </c>
      <c r="W342">
        <f t="shared" si="339"/>
        <v>361468.92436201917</v>
      </c>
      <c r="X342">
        <f t="shared" si="340"/>
        <v>444510.75949400006</v>
      </c>
      <c r="Y342">
        <f t="shared" si="341"/>
        <v>275185.51669297297</v>
      </c>
      <c r="Z342">
        <f t="shared" si="342"/>
        <v>284126.34671805217</v>
      </c>
      <c r="AA342">
        <f t="shared" si="343"/>
        <v>189111.8366030684</v>
      </c>
      <c r="AB342">
        <f t="shared" si="344"/>
        <v>94054.999826021754</v>
      </c>
      <c r="AC342">
        <f t="shared" si="345"/>
        <v>120035.61703949113</v>
      </c>
      <c r="AE342">
        <f t="shared" si="305"/>
        <v>174296.35727686784</v>
      </c>
      <c r="AF342">
        <f t="shared" si="346"/>
        <v>283920.4332956174</v>
      </c>
      <c r="AG342">
        <f t="shared" si="347"/>
        <v>349146.71479117981</v>
      </c>
      <c r="AH342">
        <f t="shared" si="348"/>
        <v>216148.01680129353</v>
      </c>
      <c r="AI342">
        <f t="shared" si="349"/>
        <v>223170.70717287471</v>
      </c>
      <c r="AJ342">
        <f t="shared" si="350"/>
        <v>148540.33354164311</v>
      </c>
      <c r="AK342">
        <f t="shared" si="351"/>
        <v>73876.713887245613</v>
      </c>
      <c r="AL342">
        <f t="shared" si="352"/>
        <v>94283.525093921126</v>
      </c>
      <c r="AN342">
        <f t="shared" si="306"/>
        <v>136903.32403328293</v>
      </c>
      <c r="AO342">
        <f t="shared" si="353"/>
        <v>223008.96981682745</v>
      </c>
      <c r="AP342">
        <f t="shared" si="354"/>
        <v>274241.79470534984</v>
      </c>
      <c r="AQ342">
        <f t="shared" si="355"/>
        <v>169776.25032227946</v>
      </c>
      <c r="AR342">
        <f t="shared" si="356"/>
        <v>175292.31313935123</v>
      </c>
      <c r="AS342">
        <f t="shared" si="357"/>
        <v>116672.92267366199</v>
      </c>
      <c r="AT342">
        <f t="shared" si="358"/>
        <v>58027.418689845552</v>
      </c>
      <c r="AU342">
        <f t="shared" si="359"/>
        <v>74056.212009235867</v>
      </c>
      <c r="AW342">
        <f t="shared" si="307"/>
        <v>107532.48331855556</v>
      </c>
      <c r="AX342">
        <f t="shared" si="360"/>
        <v>175165.27444495243</v>
      </c>
      <c r="AY342">
        <f t="shared" si="361"/>
        <v>215406.75818239737</v>
      </c>
      <c r="AZ342">
        <f t="shared" si="362"/>
        <v>133352.94767005843</v>
      </c>
      <c r="BA342">
        <f t="shared" si="363"/>
        <v>137685.61042349655</v>
      </c>
      <c r="BB342">
        <f t="shared" si="364"/>
        <v>91642.25339116517</v>
      </c>
      <c r="BC342">
        <f t="shared" si="365"/>
        <v>45578.38515862239</v>
      </c>
      <c r="BD342">
        <f t="shared" si="366"/>
        <v>58168.407807122028</v>
      </c>
      <c r="BF342">
        <f t="shared" si="308"/>
        <v>84462.777294028012</v>
      </c>
      <c r="BG342">
        <f t="shared" si="367"/>
        <v>137585.82624064008</v>
      </c>
      <c r="BH342">
        <f t="shared" si="368"/>
        <v>169194.01916991605</v>
      </c>
      <c r="BI342">
        <f t="shared" si="369"/>
        <v>104743.79436761999</v>
      </c>
      <c r="BJ342">
        <f t="shared" si="370"/>
        <v>108146.94026307639</v>
      </c>
      <c r="BK342">
        <f t="shared" si="371"/>
        <v>71981.59105221933</v>
      </c>
      <c r="BL342">
        <f t="shared" si="372"/>
        <v>35800.131051282639</v>
      </c>
      <c r="BM342">
        <f t="shared" si="373"/>
        <v>45689.126880912991</v>
      </c>
    </row>
    <row r="343" spans="1:65" hidden="1" x14ac:dyDescent="0.4">
      <c r="A343" s="9">
        <v>50</v>
      </c>
      <c r="B343" s="16">
        <f t="shared" ref="B343:I343" si="438">V343+AE343+AN343+AW343+BF343+B213</f>
        <v>828637.02974406793</v>
      </c>
      <c r="C343" s="16">
        <f t="shared" si="438"/>
        <v>1347507.3097426377</v>
      </c>
      <c r="D343" s="16">
        <f t="shared" si="438"/>
        <v>1658610.958007856</v>
      </c>
      <c r="E343" s="16">
        <f t="shared" si="438"/>
        <v>1038197.3850941315</v>
      </c>
      <c r="F343" s="16">
        <f t="shared" si="438"/>
        <v>1088266.6455668625</v>
      </c>
      <c r="G343" s="16">
        <f t="shared" si="438"/>
        <v>734615.58772750665</v>
      </c>
      <c r="H343" s="16">
        <f t="shared" si="438"/>
        <v>378730.73915132898</v>
      </c>
      <c r="I343" s="16">
        <f t="shared" si="438"/>
        <v>491782.38877295732</v>
      </c>
      <c r="J343" s="16">
        <f t="shared" si="295"/>
        <v>7566348.0438073473</v>
      </c>
      <c r="L343" s="9">
        <v>50</v>
      </c>
      <c r="M343" s="9">
        <f t="shared" ref="M343:T343" si="439">M148</f>
        <v>161481.94736323855</v>
      </c>
      <c r="N343" s="9">
        <f t="shared" si="439"/>
        <v>262569.47434875002</v>
      </c>
      <c r="O343" s="9">
        <f t="shared" si="439"/>
        <v>323221.99054005713</v>
      </c>
      <c r="P343" s="9">
        <f t="shared" si="439"/>
        <v>202433.14978460321</v>
      </c>
      <c r="Q343" s="9">
        <f t="shared" si="439"/>
        <v>212326.82263850435</v>
      </c>
      <c r="R343" s="9">
        <f t="shared" si="439"/>
        <v>142985.08072333637</v>
      </c>
      <c r="S343" s="9">
        <f t="shared" si="439"/>
        <v>73385.242994588378</v>
      </c>
      <c r="T343" s="9">
        <f t="shared" si="439"/>
        <v>94549.099708150854</v>
      </c>
      <c r="V343">
        <f t="shared" si="304"/>
        <v>252207.37568847096</v>
      </c>
      <c r="W343">
        <f t="shared" si="339"/>
        <v>410833.75754132704</v>
      </c>
      <c r="X343">
        <f t="shared" si="340"/>
        <v>505216.39145823522</v>
      </c>
      <c r="Y343">
        <f t="shared" si="341"/>
        <v>312766.85829484486</v>
      </c>
      <c r="Z343">
        <f t="shared" si="342"/>
        <v>322928.71329033212</v>
      </c>
      <c r="AA343">
        <f t="shared" si="343"/>
        <v>214938.32855564717</v>
      </c>
      <c r="AB343">
        <f t="shared" si="344"/>
        <v>106899.83672116052</v>
      </c>
      <c r="AC343">
        <f t="shared" si="345"/>
        <v>136428.55654649893</v>
      </c>
      <c r="AE343">
        <f t="shared" si="305"/>
        <v>198099.53929568065</v>
      </c>
      <c r="AF343">
        <f t="shared" si="346"/>
        <v>322694.67882881826</v>
      </c>
      <c r="AG343">
        <f t="shared" si="347"/>
        <v>396828.73714258987</v>
      </c>
      <c r="AH343">
        <f t="shared" si="348"/>
        <v>245666.76674713325</v>
      </c>
      <c r="AI343">
        <f t="shared" si="349"/>
        <v>253648.52694546344</v>
      </c>
      <c r="AJ343">
        <f t="shared" si="350"/>
        <v>168826.08507235575</v>
      </c>
      <c r="AK343">
        <f t="shared" si="351"/>
        <v>83965.856856633676</v>
      </c>
      <c r="AL343">
        <f t="shared" si="352"/>
        <v>107159.57106670615</v>
      </c>
      <c r="AN343">
        <f t="shared" si="306"/>
        <v>155599.84065507539</v>
      </c>
      <c r="AO343">
        <f t="shared" si="353"/>
        <v>253464.7015562224</v>
      </c>
      <c r="AP343">
        <f t="shared" si="354"/>
        <v>311694.25474826485</v>
      </c>
      <c r="AQ343">
        <f t="shared" si="355"/>
        <v>192962.13356178653</v>
      </c>
      <c r="AR343">
        <f t="shared" si="356"/>
        <v>199231.51015611301</v>
      </c>
      <c r="AS343">
        <f t="shared" si="357"/>
        <v>132606.62810765253</v>
      </c>
      <c r="AT343">
        <f t="shared" si="358"/>
        <v>65952.066288545582</v>
      </c>
      <c r="AU343">
        <f t="shared" si="359"/>
        <v>84169.868551578489</v>
      </c>
      <c r="AW343">
        <f t="shared" si="307"/>
        <v>122217.90367591925</v>
      </c>
      <c r="AX343">
        <f t="shared" si="360"/>
        <v>199087.12213088994</v>
      </c>
      <c r="AY343">
        <f t="shared" si="361"/>
        <v>244824.27644387365</v>
      </c>
      <c r="AZ343">
        <f t="shared" si="362"/>
        <v>151564.59899616893</v>
      </c>
      <c r="BA343">
        <f t="shared" si="363"/>
        <v>156488.96178142389</v>
      </c>
      <c r="BB343">
        <f t="shared" si="364"/>
        <v>104157.58803241357</v>
      </c>
      <c r="BC343">
        <f t="shared" si="365"/>
        <v>51802.901924233978</v>
      </c>
      <c r="BD343">
        <f t="shared" si="366"/>
        <v>66112.309908178955</v>
      </c>
      <c r="BF343">
        <f t="shared" si="308"/>
        <v>95997.630306291772</v>
      </c>
      <c r="BG343">
        <f t="shared" si="367"/>
        <v>156375.55034279625</v>
      </c>
      <c r="BH343">
        <f t="shared" si="368"/>
        <v>192300.3886761567</v>
      </c>
      <c r="BI343">
        <f t="shared" si="369"/>
        <v>119048.3710188392</v>
      </c>
      <c r="BJ343">
        <f t="shared" si="370"/>
        <v>122916.27534328648</v>
      </c>
      <c r="BK343">
        <f t="shared" si="371"/>
        <v>81811.92222169225</v>
      </c>
      <c r="BL343">
        <f t="shared" si="372"/>
        <v>40689.258104952518</v>
      </c>
      <c r="BM343">
        <f t="shared" si="373"/>
        <v>51928.767344017513</v>
      </c>
    </row>
    <row r="344" spans="1:65" hidden="1" x14ac:dyDescent="0.4">
      <c r="A344" s="9">
        <v>51</v>
      </c>
      <c r="B344" s="16">
        <f t="shared" ref="B344:I344" si="440">V344+AE344+AN344+AW344+BF344+B214</f>
        <v>941801.74732591654</v>
      </c>
      <c r="C344" s="16">
        <f t="shared" si="440"/>
        <v>1531532.7378519869</v>
      </c>
      <c r="D344" s="16">
        <f t="shared" si="440"/>
        <v>1885122.969785183</v>
      </c>
      <c r="E344" s="16">
        <f t="shared" si="440"/>
        <v>1179981.1935219611</v>
      </c>
      <c r="F344" s="16">
        <f t="shared" si="440"/>
        <v>1236888.2774604214</v>
      </c>
      <c r="G344" s="16">
        <f t="shared" si="440"/>
        <v>834940.0511812435</v>
      </c>
      <c r="H344" s="16">
        <f t="shared" si="440"/>
        <v>430452.97229721257</v>
      </c>
      <c r="I344" s="16">
        <f t="shared" si="440"/>
        <v>558943.79534195655</v>
      </c>
      <c r="J344" s="16">
        <f t="shared" si="295"/>
        <v>8599663.7447658833</v>
      </c>
      <c r="L344" s="9">
        <v>51</v>
      </c>
      <c r="M344" s="9">
        <f t="shared" ref="M344:T344" si="441">M149</f>
        <v>183535.10008480522</v>
      </c>
      <c r="N344" s="9">
        <f t="shared" si="441"/>
        <v>298427.87717571936</v>
      </c>
      <c r="O344" s="9">
        <f t="shared" si="441"/>
        <v>367363.54343026807</v>
      </c>
      <c r="P344" s="9">
        <f t="shared" si="441"/>
        <v>230078.8974424862</v>
      </c>
      <c r="Q344" s="9">
        <f t="shared" si="441"/>
        <v>241323.72243436292</v>
      </c>
      <c r="R344" s="9">
        <f t="shared" si="441"/>
        <v>162512.16640433998</v>
      </c>
      <c r="S344" s="9">
        <f t="shared" si="441"/>
        <v>83407.267113659429</v>
      </c>
      <c r="T344" s="9">
        <f t="shared" si="441"/>
        <v>107461.41448758706</v>
      </c>
      <c r="V344">
        <f t="shared" si="304"/>
        <v>286650.65473224095</v>
      </c>
      <c r="W344">
        <f t="shared" si="339"/>
        <v>466940.21244958963</v>
      </c>
      <c r="X344">
        <f t="shared" si="340"/>
        <v>574212.42736313585</v>
      </c>
      <c r="Y344">
        <f t="shared" si="341"/>
        <v>355480.58205683011</v>
      </c>
      <c r="Z344">
        <f t="shared" si="342"/>
        <v>367030.2140999015</v>
      </c>
      <c r="AA344">
        <f t="shared" si="343"/>
        <v>244291.87465014419</v>
      </c>
      <c r="AB344">
        <f t="shared" si="344"/>
        <v>121498.8582441012</v>
      </c>
      <c r="AC344">
        <f t="shared" si="345"/>
        <v>155060.23545692902</v>
      </c>
      <c r="AE344">
        <f t="shared" si="305"/>
        <v>225153.45749207583</v>
      </c>
      <c r="AF344">
        <f t="shared" si="346"/>
        <v>366764.21818507265</v>
      </c>
      <c r="AG344">
        <f t="shared" si="347"/>
        <v>451022.56430041254</v>
      </c>
      <c r="AH344">
        <f t="shared" si="348"/>
        <v>279216.81252098904</v>
      </c>
      <c r="AI344">
        <f t="shared" si="349"/>
        <v>288288.62011789775</v>
      </c>
      <c r="AJ344">
        <f t="shared" si="350"/>
        <v>191882.20681400146</v>
      </c>
      <c r="AK344">
        <f t="shared" si="351"/>
        <v>95432.846788897092</v>
      </c>
      <c r="AL344">
        <f t="shared" si="352"/>
        <v>121794.06380660253</v>
      </c>
      <c r="AN344">
        <f t="shared" si="306"/>
        <v>176849.68997537802</v>
      </c>
      <c r="AO344">
        <f t="shared" si="353"/>
        <v>288079.69019252033</v>
      </c>
      <c r="AP344">
        <f t="shared" si="354"/>
        <v>354261.49594542733</v>
      </c>
      <c r="AQ344">
        <f t="shared" si="355"/>
        <v>219314.45015445992</v>
      </c>
      <c r="AR344">
        <f t="shared" si="356"/>
        <v>226440.01855078826</v>
      </c>
      <c r="AS344">
        <f t="shared" si="357"/>
        <v>150716.35659000414</v>
      </c>
      <c r="AT344">
        <f t="shared" si="358"/>
        <v>74958.961572589629</v>
      </c>
      <c r="AU344">
        <f t="shared" si="359"/>
        <v>95664.71980914232</v>
      </c>
      <c r="AW344">
        <f t="shared" si="307"/>
        <v>138908.87216549733</v>
      </c>
      <c r="AX344">
        <f t="shared" si="360"/>
        <v>226275.91184355621</v>
      </c>
      <c r="AY344">
        <f t="shared" si="361"/>
        <v>278259.26559606922</v>
      </c>
      <c r="AZ344">
        <f t="shared" si="362"/>
        <v>172263.36627897772</v>
      </c>
      <c r="BA344">
        <f t="shared" si="363"/>
        <v>177860.23596876845</v>
      </c>
      <c r="BB344">
        <f t="shared" si="364"/>
        <v>118382.10807003305</v>
      </c>
      <c r="BC344">
        <f t="shared" si="365"/>
        <v>58877.484106389791</v>
      </c>
      <c r="BD344">
        <f t="shared" si="366"/>
        <v>75141.089229878722</v>
      </c>
      <c r="BF344">
        <f t="shared" si="308"/>
        <v>109107.7669911055</v>
      </c>
      <c r="BG344">
        <f t="shared" si="367"/>
        <v>177731.33623684308</v>
      </c>
      <c r="BH344">
        <f t="shared" si="368"/>
        <v>218562.33256001517</v>
      </c>
      <c r="BI344">
        <f t="shared" si="369"/>
        <v>135306.48500750406</v>
      </c>
      <c r="BJ344">
        <f t="shared" si="370"/>
        <v>139702.61856235517</v>
      </c>
      <c r="BK344">
        <f t="shared" si="371"/>
        <v>92984.755127052907</v>
      </c>
      <c r="BL344">
        <f t="shared" si="372"/>
        <v>46246.080014593244</v>
      </c>
      <c r="BM344">
        <f t="shared" si="373"/>
        <v>59020.538626098234</v>
      </c>
    </row>
    <row r="345" spans="1:65" hidden="1" x14ac:dyDescent="0.4">
      <c r="A345" s="9">
        <v>52</v>
      </c>
      <c r="B345" s="16">
        <f t="shared" ref="B345:I345" si="442">V345+AE345+AN345+AW345+BF345+B215</f>
        <v>1070421.06426207</v>
      </c>
      <c r="C345" s="16">
        <f t="shared" si="442"/>
        <v>1740690.0208648047</v>
      </c>
      <c r="D345" s="16">
        <f t="shared" si="442"/>
        <v>2142569.114265569</v>
      </c>
      <c r="E345" s="16">
        <f t="shared" si="442"/>
        <v>1341128.0331213032</v>
      </c>
      <c r="F345" s="16">
        <f t="shared" si="442"/>
        <v>1405806.7635769038</v>
      </c>
      <c r="G345" s="16">
        <f t="shared" si="442"/>
        <v>948965.55525345285</v>
      </c>
      <c r="H345" s="16">
        <f t="shared" si="442"/>
        <v>489238.77076044597</v>
      </c>
      <c r="I345" s="16">
        <f t="shared" si="442"/>
        <v>635277.25061615964</v>
      </c>
      <c r="J345" s="16">
        <f t="shared" si="295"/>
        <v>9774096.5727207102</v>
      </c>
      <c r="L345" s="9">
        <v>52</v>
      </c>
      <c r="M345" s="9">
        <f t="shared" ref="M345:T345" si="443">M150</f>
        <v>208599.99221688794</v>
      </c>
      <c r="N345" s="9">
        <f t="shared" si="443"/>
        <v>339183.36507508875</v>
      </c>
      <c r="O345" s="9">
        <f t="shared" si="443"/>
        <v>417533.38879000954</v>
      </c>
      <c r="P345" s="9">
        <f t="shared" si="443"/>
        <v>261500.15007263568</v>
      </c>
      <c r="Q345" s="9">
        <f t="shared" si="443"/>
        <v>274280.65039492771</v>
      </c>
      <c r="R345" s="9">
        <f t="shared" si="443"/>
        <v>184706.01335347234</v>
      </c>
      <c r="S345" s="9">
        <f t="shared" si="443"/>
        <v>94797.971955783316</v>
      </c>
      <c r="T345" s="9">
        <f t="shared" si="443"/>
        <v>122137.12916694715</v>
      </c>
      <c r="V345">
        <f t="shared" si="304"/>
        <v>325797.75922143465</v>
      </c>
      <c r="W345">
        <f t="shared" si="339"/>
        <v>530708.97412935994</v>
      </c>
      <c r="X345">
        <f t="shared" si="340"/>
        <v>652631.06524824922</v>
      </c>
      <c r="Y345">
        <f t="shared" si="341"/>
        <v>404027.60352676897</v>
      </c>
      <c r="Z345">
        <f t="shared" si="342"/>
        <v>417154.53757469438</v>
      </c>
      <c r="AA345">
        <f t="shared" si="343"/>
        <v>277654.1551295775</v>
      </c>
      <c r="AB345">
        <f t="shared" si="344"/>
        <v>138091.62864416337</v>
      </c>
      <c r="AC345">
        <f t="shared" si="345"/>
        <v>176236.3923550233</v>
      </c>
      <c r="AE345">
        <f t="shared" si="305"/>
        <v>255902.05611215835</v>
      </c>
      <c r="AF345">
        <f t="shared" si="346"/>
        <v>416852.21531733108</v>
      </c>
      <c r="AG345">
        <f t="shared" si="347"/>
        <v>512617.4958317742</v>
      </c>
      <c r="AH345">
        <f t="shared" si="348"/>
        <v>317348.69728890958</v>
      </c>
      <c r="AI345">
        <f t="shared" si="349"/>
        <v>327659.41710889962</v>
      </c>
      <c r="AJ345">
        <f t="shared" si="350"/>
        <v>218087.04073207284</v>
      </c>
      <c r="AK345">
        <f t="shared" si="351"/>
        <v>108465.85251649916</v>
      </c>
      <c r="AL345">
        <f t="shared" si="352"/>
        <v>138427.14963176579</v>
      </c>
      <c r="AN345">
        <f t="shared" si="306"/>
        <v>201001.57373372692</v>
      </c>
      <c r="AO345">
        <f t="shared" si="353"/>
        <v>327421.95418879646</v>
      </c>
      <c r="AP345">
        <f t="shared" si="354"/>
        <v>402642.03012291994</v>
      </c>
      <c r="AQ345">
        <f t="shared" si="355"/>
        <v>249265.63133772445</v>
      </c>
      <c r="AR345">
        <f t="shared" si="356"/>
        <v>257364.31933434296</v>
      </c>
      <c r="AS345">
        <f t="shared" si="357"/>
        <v>171299.2817020028</v>
      </c>
      <c r="AT345">
        <f t="shared" si="358"/>
        <v>85195.904180743353</v>
      </c>
      <c r="AU345">
        <f t="shared" si="359"/>
        <v>108729.39180787244</v>
      </c>
      <c r="AW345">
        <f t="shared" si="307"/>
        <v>157879.28107043766</v>
      </c>
      <c r="AX345">
        <f t="shared" si="360"/>
        <v>257177.8010180383</v>
      </c>
      <c r="AY345">
        <f t="shared" si="361"/>
        <v>316260.38077074825</v>
      </c>
      <c r="AZ345">
        <f t="shared" si="362"/>
        <v>195788.90821671882</v>
      </c>
      <c r="BA345">
        <f t="shared" si="363"/>
        <v>202150.12725977832</v>
      </c>
      <c r="BB345">
        <f t="shared" si="364"/>
        <v>134549.2323300186</v>
      </c>
      <c r="BC345">
        <f t="shared" si="365"/>
        <v>66918.222839489696</v>
      </c>
      <c r="BD345">
        <f t="shared" si="366"/>
        <v>85402.904519510514</v>
      </c>
      <c r="BF345">
        <f t="shared" si="308"/>
        <v>124008.31957830139</v>
      </c>
      <c r="BG345">
        <f t="shared" si="367"/>
        <v>202003.62404019965</v>
      </c>
      <c r="BH345">
        <f t="shared" si="368"/>
        <v>248410.79907804221</v>
      </c>
      <c r="BI345">
        <f t="shared" si="369"/>
        <v>153784.92564324089</v>
      </c>
      <c r="BJ345">
        <f t="shared" si="370"/>
        <v>158781.42726556183</v>
      </c>
      <c r="BK345">
        <f t="shared" si="371"/>
        <v>105683.43159854299</v>
      </c>
      <c r="BL345">
        <f t="shared" si="372"/>
        <v>52561.78206049151</v>
      </c>
      <c r="BM345">
        <f t="shared" si="373"/>
        <v>67080.813927988464</v>
      </c>
    </row>
    <row r="346" spans="1:65" hidden="1" x14ac:dyDescent="0.4">
      <c r="A346" s="9">
        <v>53</v>
      </c>
      <c r="B346" s="16">
        <f t="shared" ref="B346:I346" si="444">V346+AE346+AN346+AW346+BF346+B216</f>
        <v>1216605.573379772</v>
      </c>
      <c r="C346" s="16">
        <f t="shared" si="444"/>
        <v>1978411.3482204636</v>
      </c>
      <c r="D346" s="16">
        <f t="shared" si="444"/>
        <v>2435173.9822716075</v>
      </c>
      <c r="E346" s="16">
        <f t="shared" si="444"/>
        <v>1524282.2606802338</v>
      </c>
      <c r="F346" s="16">
        <f t="shared" si="444"/>
        <v>1597793.9903930379</v>
      </c>
      <c r="G346" s="16">
        <f t="shared" si="444"/>
        <v>1078563.213988737</v>
      </c>
      <c r="H346" s="16">
        <f t="shared" si="444"/>
        <v>556052.78658374771</v>
      </c>
      <c r="I346" s="16">
        <f t="shared" si="444"/>
        <v>722035.35699351621</v>
      </c>
      <c r="J346" s="16">
        <f t="shared" si="295"/>
        <v>11108918.512511117</v>
      </c>
      <c r="L346" s="9">
        <v>53</v>
      </c>
      <c r="M346" s="9">
        <f t="shared" ref="M346:T346" si="445">M151</f>
        <v>237087.92886363107</v>
      </c>
      <c r="N346" s="9">
        <f t="shared" si="445"/>
        <v>385504.71970793902</v>
      </c>
      <c r="O346" s="9">
        <f t="shared" si="445"/>
        <v>474554.79421452415</v>
      </c>
      <c r="P346" s="9">
        <f t="shared" si="445"/>
        <v>297212.51817587839</v>
      </c>
      <c r="Q346" s="9">
        <f t="shared" si="445"/>
        <v>311738.41685425752</v>
      </c>
      <c r="R346" s="9">
        <f t="shared" si="445"/>
        <v>209930.81394318308</v>
      </c>
      <c r="S346" s="9">
        <f t="shared" si="445"/>
        <v>107744.27454484664</v>
      </c>
      <c r="T346" s="9">
        <f t="shared" si="445"/>
        <v>138817.0665003359</v>
      </c>
      <c r="V346">
        <f t="shared" si="304"/>
        <v>370291.07787266956</v>
      </c>
      <c r="W346">
        <f t="shared" si="339"/>
        <v>603186.4630888789</v>
      </c>
      <c r="X346">
        <f t="shared" si="340"/>
        <v>741759.12437663972</v>
      </c>
      <c r="Y346">
        <f t="shared" si="341"/>
        <v>459204.560392802</v>
      </c>
      <c r="Z346">
        <f t="shared" si="342"/>
        <v>474124.20431357558</v>
      </c>
      <c r="AA346">
        <f t="shared" si="343"/>
        <v>315572.63200474594</v>
      </c>
      <c r="AB346">
        <f t="shared" si="344"/>
        <v>156950.42881214351</v>
      </c>
      <c r="AC346">
        <f t="shared" si="345"/>
        <v>200304.51971641066</v>
      </c>
      <c r="AE346">
        <f t="shared" si="305"/>
        <v>290849.90766679647</v>
      </c>
      <c r="AF346">
        <f t="shared" si="346"/>
        <v>473780.5947233456</v>
      </c>
      <c r="AG346">
        <f t="shared" si="347"/>
        <v>582624.28054001182</v>
      </c>
      <c r="AH346">
        <f t="shared" si="348"/>
        <v>360688.15040783928</v>
      </c>
      <c r="AI346">
        <f t="shared" si="349"/>
        <v>372406.97734179697</v>
      </c>
      <c r="AJ346">
        <f t="shared" si="350"/>
        <v>247870.59793082517</v>
      </c>
      <c r="AK346">
        <f t="shared" si="351"/>
        <v>123278.74058033127</v>
      </c>
      <c r="AL346">
        <f t="shared" si="352"/>
        <v>157331.77099339454</v>
      </c>
      <c r="AN346">
        <f t="shared" si="306"/>
        <v>228451.81492294263</v>
      </c>
      <c r="AO346">
        <f t="shared" si="353"/>
        <v>372137.08475306374</v>
      </c>
      <c r="AP346">
        <f t="shared" si="354"/>
        <v>457629.76297734701</v>
      </c>
      <c r="AQ346">
        <f t="shared" si="355"/>
        <v>283307.16431331704</v>
      </c>
      <c r="AR346">
        <f t="shared" si="356"/>
        <v>292511.86822162132</v>
      </c>
      <c r="AS346">
        <f t="shared" si="357"/>
        <v>194693.16121703779</v>
      </c>
      <c r="AT346">
        <f t="shared" si="358"/>
        <v>96830.878348621263</v>
      </c>
      <c r="AU346">
        <f t="shared" si="359"/>
        <v>123578.27071981912</v>
      </c>
      <c r="AW346">
        <f t="shared" si="307"/>
        <v>179440.42740208231</v>
      </c>
      <c r="AX346">
        <f t="shared" si="360"/>
        <v>292299.87760341738</v>
      </c>
      <c r="AY346">
        <f t="shared" si="361"/>
        <v>359451.20544683409</v>
      </c>
      <c r="AZ346">
        <f t="shared" si="362"/>
        <v>222527.26977722161</v>
      </c>
      <c r="BA346">
        <f t="shared" si="363"/>
        <v>229757.22329706064</v>
      </c>
      <c r="BB346">
        <f t="shared" si="364"/>
        <v>152924.2570160107</v>
      </c>
      <c r="BC346">
        <f t="shared" si="365"/>
        <v>76057.063510116524</v>
      </c>
      <c r="BD346">
        <f t="shared" si="366"/>
        <v>97066.148163691483</v>
      </c>
      <c r="BF346">
        <f t="shared" si="308"/>
        <v>140943.80032436951</v>
      </c>
      <c r="BG346">
        <f t="shared" si="367"/>
        <v>229590.71252911899</v>
      </c>
      <c r="BH346">
        <f t="shared" si="368"/>
        <v>282335.5899243952</v>
      </c>
      <c r="BI346">
        <f t="shared" si="369"/>
        <v>174786.91692997987</v>
      </c>
      <c r="BJ346">
        <f t="shared" si="370"/>
        <v>180465.77726267008</v>
      </c>
      <c r="BK346">
        <f t="shared" si="371"/>
        <v>120116.33196428079</v>
      </c>
      <c r="BL346">
        <f t="shared" si="372"/>
        <v>59740.002449990599</v>
      </c>
      <c r="BM346">
        <f t="shared" si="373"/>
        <v>76241.859223749489</v>
      </c>
    </row>
    <row r="347" spans="1:65" hidden="1" x14ac:dyDescent="0.4">
      <c r="A347" s="9">
        <v>54</v>
      </c>
      <c r="B347" s="16">
        <f t="shared" ref="B347:I347" si="446">V347+AE347+AN347+AW347+BF347+B217</f>
        <v>1382754.1054592074</v>
      </c>
      <c r="C347" s="16">
        <f t="shared" si="446"/>
        <v>2248597.6341854939</v>
      </c>
      <c r="D347" s="16">
        <f t="shared" si="446"/>
        <v>2767739.1055663903</v>
      </c>
      <c r="E347" s="16">
        <f t="shared" si="446"/>
        <v>1732449.365639885</v>
      </c>
      <c r="F347" s="16">
        <f t="shared" si="446"/>
        <v>1816000.3934230122</v>
      </c>
      <c r="G347" s="16">
        <f t="shared" si="446"/>
        <v>1225859.6744177279</v>
      </c>
      <c r="H347" s="16">
        <f t="shared" si="446"/>
        <v>631991.41172151698</v>
      </c>
      <c r="I347" s="16">
        <f t="shared" si="446"/>
        <v>820641.78130276781</v>
      </c>
      <c r="J347" s="16">
        <f t="shared" si="295"/>
        <v>12626033.471716002</v>
      </c>
      <c r="L347" s="9">
        <v>54</v>
      </c>
      <c r="M347" s="9">
        <f t="shared" ref="M347:T347" si="447">M152</f>
        <v>269466.38595461776</v>
      </c>
      <c r="N347" s="9">
        <f t="shared" si="447"/>
        <v>438152.05643766269</v>
      </c>
      <c r="O347" s="9">
        <f t="shared" si="447"/>
        <v>539363.45872749004</v>
      </c>
      <c r="P347" s="9">
        <f t="shared" si="447"/>
        <v>337802.02778434491</v>
      </c>
      <c r="Q347" s="9">
        <f t="shared" si="447"/>
        <v>354311.6891507706</v>
      </c>
      <c r="R347" s="9">
        <f t="shared" si="447"/>
        <v>238600.49731303914</v>
      </c>
      <c r="S347" s="9">
        <f t="shared" si="447"/>
        <v>122458.61865705316</v>
      </c>
      <c r="T347" s="9">
        <f t="shared" si="447"/>
        <v>157774.93775392906</v>
      </c>
      <c r="V347">
        <f t="shared" si="304"/>
        <v>420860.72869184543</v>
      </c>
      <c r="W347">
        <f t="shared" si="339"/>
        <v>685562.00665449305</v>
      </c>
      <c r="X347">
        <f t="shared" si="340"/>
        <v>843059.161437114</v>
      </c>
      <c r="Y347">
        <f t="shared" si="341"/>
        <v>521916.8849971295</v>
      </c>
      <c r="Z347">
        <f t="shared" si="342"/>
        <v>538874.06432857108</v>
      </c>
      <c r="AA347">
        <f t="shared" si="343"/>
        <v>358669.53269230679</v>
      </c>
      <c r="AB347">
        <f t="shared" si="344"/>
        <v>178384.72430353868</v>
      </c>
      <c r="AC347">
        <f t="shared" si="345"/>
        <v>227659.56612410391</v>
      </c>
      <c r="AE347">
        <f t="shared" si="305"/>
        <v>330570.49276973301</v>
      </c>
      <c r="AF347">
        <f t="shared" si="346"/>
        <v>538483.5289061123</v>
      </c>
      <c r="AG347">
        <f t="shared" si="347"/>
        <v>662191.70245832577</v>
      </c>
      <c r="AH347">
        <f t="shared" si="348"/>
        <v>409946.35540032061</v>
      </c>
      <c r="AI347">
        <f t="shared" si="349"/>
        <v>423265.59082768625</v>
      </c>
      <c r="AJ347">
        <f t="shared" si="350"/>
        <v>281721.61496778554</v>
      </c>
      <c r="AK347">
        <f t="shared" si="351"/>
        <v>140114.58469623741</v>
      </c>
      <c r="AL347">
        <f t="shared" si="352"/>
        <v>178818.1453549026</v>
      </c>
      <c r="AN347">
        <f t="shared" si="306"/>
        <v>259650.86129486951</v>
      </c>
      <c r="AO347">
        <f t="shared" si="353"/>
        <v>422958.83973820473</v>
      </c>
      <c r="AP347">
        <f t="shared" si="354"/>
        <v>520127.02175867942</v>
      </c>
      <c r="AQ347">
        <f t="shared" si="355"/>
        <v>321997.65736057819</v>
      </c>
      <c r="AR347">
        <f t="shared" si="356"/>
        <v>332459.42278170912</v>
      </c>
      <c r="AS347">
        <f t="shared" si="357"/>
        <v>221281.87957393145</v>
      </c>
      <c r="AT347">
        <f t="shared" si="358"/>
        <v>110054.80946447628</v>
      </c>
      <c r="AU347">
        <f t="shared" si="359"/>
        <v>140455.02085660683</v>
      </c>
      <c r="AW347">
        <f t="shared" si="307"/>
        <v>203946.12116251249</v>
      </c>
      <c r="AX347">
        <f t="shared" si="360"/>
        <v>332218.48117824056</v>
      </c>
      <c r="AY347">
        <f t="shared" si="361"/>
        <v>408540.48421209055</v>
      </c>
      <c r="AZ347">
        <f t="shared" si="362"/>
        <v>252917.21704526932</v>
      </c>
      <c r="BA347">
        <f t="shared" si="363"/>
        <v>261134.54575934101</v>
      </c>
      <c r="BB347">
        <f t="shared" si="364"/>
        <v>173808.70911652426</v>
      </c>
      <c r="BC347">
        <f t="shared" si="365"/>
        <v>86443.970929368894</v>
      </c>
      <c r="BD347">
        <f t="shared" si="366"/>
        <v>110322.2094417553</v>
      </c>
      <c r="BF347">
        <f t="shared" si="308"/>
        <v>160192.11386322591</v>
      </c>
      <c r="BG347">
        <f t="shared" si="367"/>
        <v>260945.29506626818</v>
      </c>
      <c r="BH347">
        <f t="shared" si="368"/>
        <v>320893.39768561465</v>
      </c>
      <c r="BI347">
        <f t="shared" si="369"/>
        <v>198657.09335360074</v>
      </c>
      <c r="BJ347">
        <f t="shared" si="370"/>
        <v>205111.50027986534</v>
      </c>
      <c r="BK347">
        <f t="shared" si="371"/>
        <v>136520.29449014575</v>
      </c>
      <c r="BL347">
        <f t="shared" si="372"/>
        <v>67898.532980053569</v>
      </c>
      <c r="BM347">
        <f t="shared" si="373"/>
        <v>86654.003693720486</v>
      </c>
    </row>
    <row r="348" spans="1:65" hidden="1" x14ac:dyDescent="0.4">
      <c r="A348" s="9">
        <v>55</v>
      </c>
      <c r="B348" s="16">
        <f t="shared" ref="B348:I348" si="448">V348+AE348+AN348+AW348+BF348+B218</f>
        <v>1571593.0931110287</v>
      </c>
      <c r="C348" s="16">
        <f t="shared" si="448"/>
        <v>2555682.5303352862</v>
      </c>
      <c r="D348" s="16">
        <f t="shared" si="448"/>
        <v>3145721.7481170748</v>
      </c>
      <c r="E348" s="16">
        <f t="shared" si="448"/>
        <v>1969045.2890040115</v>
      </c>
      <c r="F348" s="16">
        <f t="shared" si="448"/>
        <v>2064006.6546366022</v>
      </c>
      <c r="G348" s="16">
        <f t="shared" si="448"/>
        <v>1393272.0140050501</v>
      </c>
      <c r="H348" s="16">
        <f t="shared" si="448"/>
        <v>718300.7694051232</v>
      </c>
      <c r="I348" s="16">
        <f t="shared" si="448"/>
        <v>932714.6166253112</v>
      </c>
      <c r="J348" s="16">
        <f t="shared" si="295"/>
        <v>14350336.715239488</v>
      </c>
      <c r="L348" s="9">
        <v>55</v>
      </c>
      <c r="M348" s="9">
        <f t="shared" ref="M348:T348" si="449">M153</f>
        <v>306266.68134255067</v>
      </c>
      <c r="N348" s="9">
        <f t="shared" si="449"/>
        <v>497989.29752661905</v>
      </c>
      <c r="O348" s="9">
        <f t="shared" si="449"/>
        <v>613022.86723706056</v>
      </c>
      <c r="P348" s="9">
        <f t="shared" si="449"/>
        <v>383934.73692009668</v>
      </c>
      <c r="Q348" s="9">
        <f t="shared" si="449"/>
        <v>402699.07807853742</v>
      </c>
      <c r="R348" s="9">
        <f t="shared" si="449"/>
        <v>271185.52178546559</v>
      </c>
      <c r="S348" s="9">
        <f t="shared" si="449"/>
        <v>139182.46094043448</v>
      </c>
      <c r="T348" s="9">
        <f t="shared" si="449"/>
        <v>179321.83420109915</v>
      </c>
      <c r="V348">
        <f t="shared" si="304"/>
        <v>478336.53992586327</v>
      </c>
      <c r="W348">
        <f t="shared" si="339"/>
        <v>779187.35536822211</v>
      </c>
      <c r="X348">
        <f t="shared" si="340"/>
        <v>958193.47052906093</v>
      </c>
      <c r="Y348">
        <f t="shared" si="341"/>
        <v>593193.66212761321</v>
      </c>
      <c r="Z348">
        <f t="shared" si="342"/>
        <v>612466.63756895729</v>
      </c>
      <c r="AA348">
        <f t="shared" si="343"/>
        <v>407652.06052400329</v>
      </c>
      <c r="AB348">
        <f t="shared" si="344"/>
        <v>202746.2435476153</v>
      </c>
      <c r="AC348">
        <f t="shared" si="345"/>
        <v>258750.41722071022</v>
      </c>
      <c r="AE348">
        <f t="shared" si="305"/>
        <v>375715.61073078914</v>
      </c>
      <c r="AF348">
        <f t="shared" si="346"/>
        <v>612022.76778030267</v>
      </c>
      <c r="AG348">
        <f t="shared" si="347"/>
        <v>752625.43194771977</v>
      </c>
      <c r="AH348">
        <f t="shared" si="348"/>
        <v>465931.62019872502</v>
      </c>
      <c r="AI348">
        <f t="shared" si="349"/>
        <v>481069.82757812866</v>
      </c>
      <c r="AJ348">
        <f t="shared" si="350"/>
        <v>320195.57383004617</v>
      </c>
      <c r="AK348">
        <f t="shared" si="351"/>
        <v>159249.65449988804</v>
      </c>
      <c r="AL348">
        <f t="shared" si="352"/>
        <v>203238.85573950328</v>
      </c>
      <c r="AN348">
        <f t="shared" si="306"/>
        <v>295110.6770323012</v>
      </c>
      <c r="AO348">
        <f t="shared" si="353"/>
        <v>480721.18432215851</v>
      </c>
      <c r="AP348">
        <f t="shared" si="354"/>
        <v>591159.36210850254</v>
      </c>
      <c r="AQ348">
        <f t="shared" si="355"/>
        <v>365972.0063804494</v>
      </c>
      <c r="AR348">
        <f t="shared" si="356"/>
        <v>377862.50680469768</v>
      </c>
      <c r="AS348">
        <f t="shared" si="357"/>
        <v>251501.7472708585</v>
      </c>
      <c r="AT348">
        <f t="shared" si="358"/>
        <v>125084.69708035684</v>
      </c>
      <c r="AU348">
        <f t="shared" si="359"/>
        <v>159636.58310575472</v>
      </c>
      <c r="AW348">
        <f t="shared" si="307"/>
        <v>231798.49122869101</v>
      </c>
      <c r="AX348">
        <f t="shared" si="360"/>
        <v>377588.66045822261</v>
      </c>
      <c r="AY348">
        <f t="shared" si="361"/>
        <v>464333.75298538501</v>
      </c>
      <c r="AZ348">
        <f t="shared" si="362"/>
        <v>287457.43720292376</v>
      </c>
      <c r="BA348">
        <f t="shared" si="363"/>
        <v>296796.98427052505</v>
      </c>
      <c r="BB348">
        <f t="shared" si="364"/>
        <v>197545.29434522786</v>
      </c>
      <c r="BC348">
        <f t="shared" si="365"/>
        <v>98249.39019692257</v>
      </c>
      <c r="BD348">
        <f t="shared" si="366"/>
        <v>125388.61514918105</v>
      </c>
      <c r="BF348">
        <f t="shared" si="308"/>
        <v>182069.11751286918</v>
      </c>
      <c r="BG348">
        <f t="shared" si="367"/>
        <v>296581.8881222544</v>
      </c>
      <c r="BH348">
        <f t="shared" si="368"/>
        <v>364716.94094885257</v>
      </c>
      <c r="BI348">
        <f t="shared" si="369"/>
        <v>225787.15519943507</v>
      </c>
      <c r="BJ348">
        <f t="shared" si="370"/>
        <v>233123.02301960316</v>
      </c>
      <c r="BK348">
        <f t="shared" si="371"/>
        <v>155164.50180333501</v>
      </c>
      <c r="BL348">
        <f t="shared" si="372"/>
        <v>77171.251954711232</v>
      </c>
      <c r="BM348">
        <f t="shared" si="373"/>
        <v>98488.106567737879</v>
      </c>
    </row>
    <row r="349" spans="1:65" hidden="1" x14ac:dyDescent="0.4">
      <c r="A349" s="9">
        <v>56</v>
      </c>
      <c r="B349" s="16">
        <f t="shared" ref="B349:I349" si="450">V349+AE349+AN349+AW349+BF349+B219</f>
        <v>1786221.3104721466</v>
      </c>
      <c r="C349" s="16">
        <f t="shared" si="450"/>
        <v>2904705.1800472504</v>
      </c>
      <c r="D349" s="16">
        <f t="shared" si="450"/>
        <v>3575324.4576681699</v>
      </c>
      <c r="E349" s="16">
        <f t="shared" si="450"/>
        <v>2237952.4775986057</v>
      </c>
      <c r="F349" s="16">
        <f t="shared" si="450"/>
        <v>2345882.4600538099</v>
      </c>
      <c r="G349" s="16">
        <f t="shared" si="450"/>
        <v>1583547.4039475359</v>
      </c>
      <c r="H349" s="16">
        <f t="shared" si="450"/>
        <v>816397.16253984277</v>
      </c>
      <c r="I349" s="16">
        <f t="shared" si="450"/>
        <v>1060092.9345753768</v>
      </c>
      <c r="J349" s="16">
        <f t="shared" si="295"/>
        <v>16310123.38690274</v>
      </c>
      <c r="L349" s="9">
        <v>56</v>
      </c>
      <c r="M349" s="9">
        <f t="shared" ref="M349:T349" si="451">M154</f>
        <v>348092.69352199166</v>
      </c>
      <c r="N349" s="9">
        <f t="shared" si="451"/>
        <v>565998.34876351501</v>
      </c>
      <c r="O349" s="9">
        <f t="shared" si="451"/>
        <v>696741.74190842966</v>
      </c>
      <c r="P349" s="9">
        <f t="shared" si="451"/>
        <v>436367.66534749389</v>
      </c>
      <c r="Q349" s="9">
        <f t="shared" si="451"/>
        <v>457694.60181794089</v>
      </c>
      <c r="R349" s="9">
        <f t="shared" si="451"/>
        <v>308220.59490332968</v>
      </c>
      <c r="S349" s="9">
        <f t="shared" si="451"/>
        <v>158190.23312427205</v>
      </c>
      <c r="T349" s="9">
        <f t="shared" si="451"/>
        <v>203811.3320088805</v>
      </c>
      <c r="V349">
        <f t="shared" si="304"/>
        <v>543661.66722050903</v>
      </c>
      <c r="W349">
        <f t="shared" si="339"/>
        <v>885598.86468694662</v>
      </c>
      <c r="X349">
        <f t="shared" si="340"/>
        <v>1089051.3607603</v>
      </c>
      <c r="Y349">
        <f t="shared" si="341"/>
        <v>674204.51589778368</v>
      </c>
      <c r="Z349">
        <f t="shared" si="342"/>
        <v>696109.54945922759</v>
      </c>
      <c r="AA349">
        <f t="shared" si="343"/>
        <v>463323.99967751733</v>
      </c>
      <c r="AB349">
        <f t="shared" si="344"/>
        <v>230434.74957375319</v>
      </c>
      <c r="AC349">
        <f t="shared" si="345"/>
        <v>294087.26174675318</v>
      </c>
      <c r="AE349">
        <f t="shared" si="305"/>
        <v>427026.0753283262</v>
      </c>
      <c r="AF349">
        <f t="shared" si="346"/>
        <v>695605.06157426233</v>
      </c>
      <c r="AG349">
        <f t="shared" si="347"/>
        <v>855409.45123839029</v>
      </c>
      <c r="AH349">
        <f t="shared" si="348"/>
        <v>529562.64116316906</v>
      </c>
      <c r="AI349">
        <f t="shared" si="349"/>
        <v>546768.23257354298</v>
      </c>
      <c r="AJ349">
        <f t="shared" si="350"/>
        <v>363923.81717702467</v>
      </c>
      <c r="AK349">
        <f t="shared" si="351"/>
        <v>180997.94902375166</v>
      </c>
      <c r="AL349">
        <f t="shared" si="352"/>
        <v>230994.63648010674</v>
      </c>
      <c r="AN349">
        <f t="shared" si="306"/>
        <v>335413.14388154517</v>
      </c>
      <c r="AO349">
        <f t="shared" si="353"/>
        <v>546371.97605123057</v>
      </c>
      <c r="AP349">
        <f t="shared" si="354"/>
        <v>671892.39702811115</v>
      </c>
      <c r="AQ349">
        <f t="shared" si="355"/>
        <v>415951.81328958721</v>
      </c>
      <c r="AR349">
        <f t="shared" si="356"/>
        <v>429466.16719141323</v>
      </c>
      <c r="AS349">
        <f t="shared" si="357"/>
        <v>285848.66055045236</v>
      </c>
      <c r="AT349">
        <f t="shared" si="358"/>
        <v>142167.17579012245</v>
      </c>
      <c r="AU349">
        <f t="shared" si="359"/>
        <v>181437.71942262899</v>
      </c>
      <c r="AW349">
        <f t="shared" si="307"/>
        <v>263454.58413049614</v>
      </c>
      <c r="AX349">
        <f t="shared" si="360"/>
        <v>429154.92239019059</v>
      </c>
      <c r="AY349">
        <f t="shared" si="361"/>
        <v>527746.55754694378</v>
      </c>
      <c r="AZ349">
        <f t="shared" si="362"/>
        <v>326714.72179168661</v>
      </c>
      <c r="BA349">
        <f t="shared" si="363"/>
        <v>337329.74553761136</v>
      </c>
      <c r="BB349">
        <f t="shared" si="364"/>
        <v>224523.52080804313</v>
      </c>
      <c r="BC349">
        <f t="shared" si="365"/>
        <v>111667.04363863971</v>
      </c>
      <c r="BD349">
        <f t="shared" si="366"/>
        <v>142512.59912746787</v>
      </c>
      <c r="BF349">
        <f t="shared" si="308"/>
        <v>206933.80437078013</v>
      </c>
      <c r="BG349">
        <f t="shared" si="367"/>
        <v>337085.27429023851</v>
      </c>
      <c r="BH349">
        <f t="shared" si="368"/>
        <v>414525.34696711879</v>
      </c>
      <c r="BI349">
        <f t="shared" si="369"/>
        <v>256622.29620117939</v>
      </c>
      <c r="BJ349">
        <f t="shared" si="370"/>
        <v>264960.00364506408</v>
      </c>
      <c r="BK349">
        <f t="shared" si="371"/>
        <v>176354.8980742814</v>
      </c>
      <c r="BL349">
        <f t="shared" si="372"/>
        <v>87710.321075816901</v>
      </c>
      <c r="BM349">
        <f t="shared" si="373"/>
        <v>111938.36085845946</v>
      </c>
    </row>
    <row r="350" spans="1:65" hidden="1" x14ac:dyDescent="0.4">
      <c r="A350" s="9">
        <v>57</v>
      </c>
      <c r="B350" s="16">
        <f t="shared" ref="B350:I350" si="452">V350+AE350+AN350+AW350+BF350+B220</f>
        <v>2030160.7228807451</v>
      </c>
      <c r="C350" s="16">
        <f t="shared" si="452"/>
        <v>3301392.9088782892</v>
      </c>
      <c r="D350" s="16">
        <f t="shared" si="452"/>
        <v>4063596.8471309203</v>
      </c>
      <c r="E350" s="16">
        <f t="shared" si="452"/>
        <v>2543583.5935101053</v>
      </c>
      <c r="F350" s="16">
        <f t="shared" si="452"/>
        <v>2666253.2817052384</v>
      </c>
      <c r="G350" s="16">
        <f t="shared" si="452"/>
        <v>1799808.1891819171</v>
      </c>
      <c r="H350" s="16">
        <f t="shared" si="452"/>
        <v>927890.31468370871</v>
      </c>
      <c r="I350" s="16">
        <f t="shared" si="452"/>
        <v>1204866.9637511668</v>
      </c>
      <c r="J350" s="16">
        <f t="shared" si="295"/>
        <v>18537552.82172209</v>
      </c>
      <c r="L350" s="9">
        <v>57</v>
      </c>
      <c r="M350" s="9">
        <f t="shared" ref="M350:T350" si="453">M155</f>
        <v>395630.77103993436</v>
      </c>
      <c r="N350" s="9">
        <f t="shared" si="453"/>
        <v>643295.21215443721</v>
      </c>
      <c r="O350" s="9">
        <f t="shared" si="453"/>
        <v>791893.87682313973</v>
      </c>
      <c r="P350" s="9">
        <f t="shared" si="453"/>
        <v>495961.21697227767</v>
      </c>
      <c r="Q350" s="9">
        <f t="shared" si="453"/>
        <v>520200.71546433546</v>
      </c>
      <c r="R350" s="9">
        <f t="shared" si="453"/>
        <v>350313.44777217397</v>
      </c>
      <c r="S350" s="9">
        <f t="shared" si="453"/>
        <v>179793.84533674148</v>
      </c>
      <c r="T350" s="9">
        <f t="shared" si="453"/>
        <v>231645.29428496948</v>
      </c>
      <c r="V350">
        <f t="shared" si="304"/>
        <v>617908.0704367538</v>
      </c>
      <c r="W350">
        <f t="shared" si="339"/>
        <v>1006542.7059762507</v>
      </c>
      <c r="X350">
        <f t="shared" si="340"/>
        <v>1237780.1590726762</v>
      </c>
      <c r="Y350">
        <f t="shared" si="341"/>
        <v>766278.80282236973</v>
      </c>
      <c r="Z350">
        <f t="shared" si="342"/>
        <v>791175.34756131342</v>
      </c>
      <c r="AA350">
        <f t="shared" si="343"/>
        <v>526598.90496133524</v>
      </c>
      <c r="AB350">
        <f t="shared" si="344"/>
        <v>261904.59996684315</v>
      </c>
      <c r="AC350">
        <f t="shared" si="345"/>
        <v>334249.96353892225</v>
      </c>
      <c r="AE350">
        <f t="shared" si="305"/>
        <v>485343.87127441756</v>
      </c>
      <c r="AF350">
        <f t="shared" si="346"/>
        <v>790601.96313060459</v>
      </c>
      <c r="AG350">
        <f t="shared" si="347"/>
        <v>972230.40599934512</v>
      </c>
      <c r="AH350">
        <f t="shared" si="348"/>
        <v>601883.57853047643</v>
      </c>
      <c r="AI350">
        <f t="shared" si="349"/>
        <v>621438.89101638529</v>
      </c>
      <c r="AJ350">
        <f t="shared" si="350"/>
        <v>413623.90842727106</v>
      </c>
      <c r="AK350">
        <f t="shared" si="351"/>
        <v>205716.34929875244</v>
      </c>
      <c r="AL350">
        <f t="shared" si="352"/>
        <v>262540.94911342999</v>
      </c>
      <c r="AN350">
        <f t="shared" si="306"/>
        <v>381219.60960493574</v>
      </c>
      <c r="AO350">
        <f t="shared" si="353"/>
        <v>620988.51881274651</v>
      </c>
      <c r="AP350">
        <f t="shared" si="354"/>
        <v>763650.92413325084</v>
      </c>
      <c r="AQ350">
        <f t="shared" si="355"/>
        <v>472757.22722637816</v>
      </c>
      <c r="AR350">
        <f t="shared" si="356"/>
        <v>488117.1998824781</v>
      </c>
      <c r="AS350">
        <f t="shared" si="357"/>
        <v>324886.23886373849</v>
      </c>
      <c r="AT350">
        <f t="shared" si="358"/>
        <v>161582.56240693707</v>
      </c>
      <c r="AU350">
        <f t="shared" si="359"/>
        <v>206216.17795136786</v>
      </c>
      <c r="AW350">
        <f t="shared" si="307"/>
        <v>299433.86400602065</v>
      </c>
      <c r="AX350">
        <f t="shared" si="360"/>
        <v>487763.44922071055</v>
      </c>
      <c r="AY350">
        <f t="shared" si="361"/>
        <v>599819.47728752741</v>
      </c>
      <c r="AZ350">
        <f t="shared" si="362"/>
        <v>371333.26754063688</v>
      </c>
      <c r="BA350">
        <f t="shared" si="363"/>
        <v>383397.95636451233</v>
      </c>
      <c r="BB350">
        <f t="shared" si="364"/>
        <v>255186.09067924778</v>
      </c>
      <c r="BC350">
        <f t="shared" si="365"/>
        <v>126917.10971438106</v>
      </c>
      <c r="BD350">
        <f t="shared" si="366"/>
        <v>161975.15927504841</v>
      </c>
      <c r="BF350">
        <f t="shared" si="308"/>
        <v>235194.19425063813</v>
      </c>
      <c r="BG350">
        <f t="shared" si="367"/>
        <v>383120.09834021458</v>
      </c>
      <c r="BH350">
        <f t="shared" si="368"/>
        <v>471135.95225703134</v>
      </c>
      <c r="BI350">
        <f t="shared" si="369"/>
        <v>291668.508996433</v>
      </c>
      <c r="BJ350">
        <f t="shared" si="370"/>
        <v>301144.87459133775</v>
      </c>
      <c r="BK350">
        <f t="shared" si="371"/>
        <v>200439.2094411623</v>
      </c>
      <c r="BL350">
        <f t="shared" si="372"/>
        <v>99688.682357228288</v>
      </c>
      <c r="BM350">
        <f t="shared" si="373"/>
        <v>127225.47999296368</v>
      </c>
    </row>
    <row r="351" spans="1:65" hidden="1" x14ac:dyDescent="0.4">
      <c r="A351" s="9">
        <v>58</v>
      </c>
      <c r="B351" s="16">
        <f t="shared" ref="B351:I351" si="454">V351+AE351+AN351+AW351+BF351+B221</f>
        <v>2307414.2809538567</v>
      </c>
      <c r="C351" s="16">
        <f t="shared" si="454"/>
        <v>3752255.2077434333</v>
      </c>
      <c r="D351" s="16">
        <f t="shared" si="454"/>
        <v>4618551.2759817205</v>
      </c>
      <c r="E351" s="16">
        <f t="shared" si="454"/>
        <v>2890953.9241492278</v>
      </c>
      <c r="F351" s="16">
        <f t="shared" si="454"/>
        <v>3030376.2798241195</v>
      </c>
      <c r="G351" s="16">
        <f t="shared" si="454"/>
        <v>2045603.124847319</v>
      </c>
      <c r="H351" s="16">
        <f t="shared" si="454"/>
        <v>1054609.784983709</v>
      </c>
      <c r="I351" s="16">
        <f t="shared" si="454"/>
        <v>1369412.3895736535</v>
      </c>
      <c r="J351" s="16">
        <f t="shared" si="295"/>
        <v>21069176.268057037</v>
      </c>
      <c r="L351" s="9">
        <v>58</v>
      </c>
      <c r="M351" s="9">
        <f t="shared" ref="M351:T351" si="455">M156</f>
        <v>449660.99520777265</v>
      </c>
      <c r="N351" s="9">
        <f t="shared" si="455"/>
        <v>731148.29908051202</v>
      </c>
      <c r="O351" s="9">
        <f t="shared" si="455"/>
        <v>900040.68140415649</v>
      </c>
      <c r="P351" s="9">
        <f t="shared" si="455"/>
        <v>563693.29873409099</v>
      </c>
      <c r="Q351" s="9">
        <f t="shared" si="455"/>
        <v>591243.1199641889</v>
      </c>
      <c r="R351" s="9">
        <f t="shared" si="455"/>
        <v>398154.80769063282</v>
      </c>
      <c r="S351" s="9">
        <f t="shared" si="455"/>
        <v>204347.80442846552</v>
      </c>
      <c r="T351" s="9">
        <f t="shared" si="455"/>
        <v>263280.46549458819</v>
      </c>
      <c r="V351">
        <f t="shared" si="304"/>
        <v>702294.10409399006</v>
      </c>
      <c r="W351">
        <f t="shared" si="339"/>
        <v>1144003.5205014939</v>
      </c>
      <c r="X351">
        <f t="shared" si="340"/>
        <v>1406820.4470396827</v>
      </c>
      <c r="Y351">
        <f t="shared" si="341"/>
        <v>870927.42603923357</v>
      </c>
      <c r="Z351">
        <f t="shared" si="342"/>
        <v>899224.02454475849</v>
      </c>
      <c r="AA351">
        <f t="shared" si="343"/>
        <v>598515.09289285296</v>
      </c>
      <c r="AB351">
        <f t="shared" si="344"/>
        <v>297672.20269804785</v>
      </c>
      <c r="AC351">
        <f t="shared" si="345"/>
        <v>379897.57686947595</v>
      </c>
      <c r="AE351">
        <f t="shared" si="305"/>
        <v>551625.97085558565</v>
      </c>
      <c r="AF351">
        <f t="shared" si="346"/>
        <v>898572.33455342776</v>
      </c>
      <c r="AG351">
        <f t="shared" si="347"/>
        <v>1105005.2825360105</v>
      </c>
      <c r="AH351">
        <f t="shared" si="348"/>
        <v>684081.19067642302</v>
      </c>
      <c r="AI351">
        <f t="shared" si="349"/>
        <v>706307.1192888493</v>
      </c>
      <c r="AJ351">
        <f t="shared" si="350"/>
        <v>470111.40669430315</v>
      </c>
      <c r="AK351">
        <f t="shared" si="351"/>
        <v>233810.47463279779</v>
      </c>
      <c r="AL351">
        <f t="shared" si="352"/>
        <v>298395.45632617612</v>
      </c>
      <c r="AN351">
        <f t="shared" si="306"/>
        <v>433281.74043967662</v>
      </c>
      <c r="AO351">
        <f t="shared" si="353"/>
        <v>705795.24097167549</v>
      </c>
      <c r="AP351">
        <f t="shared" si="354"/>
        <v>867940.66506629786</v>
      </c>
      <c r="AQ351">
        <f t="shared" si="355"/>
        <v>537320.4028784273</v>
      </c>
      <c r="AR351">
        <f t="shared" si="356"/>
        <v>554778.04544943175</v>
      </c>
      <c r="AS351">
        <f t="shared" si="357"/>
        <v>369255.07364550477</v>
      </c>
      <c r="AT351">
        <f t="shared" si="358"/>
        <v>183649.45585284478</v>
      </c>
      <c r="AU351">
        <f t="shared" si="359"/>
        <v>234378.56353239893</v>
      </c>
      <c r="AW351">
        <f t="shared" si="307"/>
        <v>340326.73680547823</v>
      </c>
      <c r="AX351">
        <f t="shared" si="360"/>
        <v>554375.98401672859</v>
      </c>
      <c r="AY351">
        <f t="shared" si="361"/>
        <v>681735.20071038918</v>
      </c>
      <c r="AZ351">
        <f t="shared" si="362"/>
        <v>422045.24738350743</v>
      </c>
      <c r="BA351">
        <f t="shared" si="363"/>
        <v>435757.57812349527</v>
      </c>
      <c r="BB351">
        <f t="shared" si="364"/>
        <v>290036.16477149312</v>
      </c>
      <c r="BC351">
        <f t="shared" si="365"/>
        <v>144249.83606065909</v>
      </c>
      <c r="BD351">
        <f t="shared" si="366"/>
        <v>184095.66861320811</v>
      </c>
      <c r="BF351">
        <f t="shared" si="308"/>
        <v>267314.02912832936</v>
      </c>
      <c r="BG351">
        <f t="shared" si="367"/>
        <v>435441.77378046262</v>
      </c>
      <c r="BH351">
        <f t="shared" si="368"/>
        <v>535477.71477227937</v>
      </c>
      <c r="BI351">
        <f t="shared" si="369"/>
        <v>331500.88826853497</v>
      </c>
      <c r="BJ351">
        <f t="shared" si="370"/>
        <v>342271.41547792504</v>
      </c>
      <c r="BK351">
        <f t="shared" si="371"/>
        <v>227812.65006020502</v>
      </c>
      <c r="BL351">
        <f t="shared" si="372"/>
        <v>113302.89603580468</v>
      </c>
      <c r="BM351">
        <f t="shared" si="373"/>
        <v>144600.31963400604</v>
      </c>
    </row>
    <row r="352" spans="1:65" hidden="1" x14ac:dyDescent="0.4">
      <c r="A352" s="9">
        <v>59</v>
      </c>
      <c r="B352" s="16">
        <f t="shared" ref="B352:I352" si="456">V352+AE352+AN352+AW352+BF352+B222</f>
        <v>2622531.607445769</v>
      </c>
      <c r="C352" s="16">
        <f t="shared" si="456"/>
        <v>4264690.5511229448</v>
      </c>
      <c r="D352" s="16">
        <f t="shared" si="456"/>
        <v>5249294.3299561637</v>
      </c>
      <c r="E352" s="16">
        <f t="shared" si="456"/>
        <v>3285763.6811613361</v>
      </c>
      <c r="F352" s="16">
        <f t="shared" si="456"/>
        <v>3444226.5707953712</v>
      </c>
      <c r="G352" s="16">
        <f t="shared" si="456"/>
        <v>2324965.6099729068</v>
      </c>
      <c r="H352" s="16">
        <f t="shared" si="456"/>
        <v>1198634.9905281588</v>
      </c>
      <c r="I352" s="16">
        <f t="shared" si="456"/>
        <v>1556429.338360073</v>
      </c>
      <c r="J352" s="16">
        <f t="shared" si="295"/>
        <v>23946536.679342724</v>
      </c>
      <c r="L352" s="9">
        <v>59</v>
      </c>
      <c r="M352" s="9">
        <f t="shared" ref="M352:T352" si="457">M157</f>
        <v>511069.98093137529</v>
      </c>
      <c r="N352" s="9">
        <f t="shared" si="457"/>
        <v>830999.24443396705</v>
      </c>
      <c r="O352" s="9">
        <f t="shared" si="457"/>
        <v>1022956.8025355231</v>
      </c>
      <c r="P352" s="9">
        <f t="shared" si="457"/>
        <v>640675.36767795717</v>
      </c>
      <c r="Q352" s="9">
        <f t="shared" si="457"/>
        <v>671987.59346757259</v>
      </c>
      <c r="R352" s="9">
        <f t="shared" si="457"/>
        <v>452529.7327160071</v>
      </c>
      <c r="S352" s="9">
        <f t="shared" si="457"/>
        <v>232255.03129166903</v>
      </c>
      <c r="T352" s="9">
        <f t="shared" si="457"/>
        <v>299235.96645902039</v>
      </c>
      <c r="V352">
        <f t="shared" si="304"/>
        <v>798204.51009251468</v>
      </c>
      <c r="W352">
        <f t="shared" si="339"/>
        <v>1300236.9866169312</v>
      </c>
      <c r="X352">
        <f t="shared" si="340"/>
        <v>1598946.1098582102</v>
      </c>
      <c r="Y352">
        <f t="shared" si="341"/>
        <v>989867.62864058383</v>
      </c>
      <c r="Z352">
        <f t="shared" si="342"/>
        <v>1022028.6170580009</v>
      </c>
      <c r="AA352">
        <f t="shared" si="343"/>
        <v>680252.68006746448</v>
      </c>
      <c r="AB352">
        <f t="shared" si="344"/>
        <v>338324.49017820013</v>
      </c>
      <c r="AC352">
        <f t="shared" si="345"/>
        <v>431779.16126980691</v>
      </c>
      <c r="AE352">
        <f t="shared" si="305"/>
        <v>626960.03747478779</v>
      </c>
      <c r="AF352">
        <f t="shared" si="346"/>
        <v>1021287.9275274609</v>
      </c>
      <c r="AG352">
        <f t="shared" si="347"/>
        <v>1255912.8647878468</v>
      </c>
      <c r="AH352">
        <f t="shared" si="348"/>
        <v>777504.30835782818</v>
      </c>
      <c r="AI352">
        <f t="shared" si="349"/>
        <v>802765.57191680395</v>
      </c>
      <c r="AJ352">
        <f t="shared" si="350"/>
        <v>534313.24979357794</v>
      </c>
      <c r="AK352">
        <f t="shared" si="351"/>
        <v>265741.33866542287</v>
      </c>
      <c r="AL352">
        <f t="shared" si="352"/>
        <v>339146.51659782603</v>
      </c>
      <c r="AN352">
        <f t="shared" si="306"/>
        <v>492453.85564763111</v>
      </c>
      <c r="AO352">
        <f t="shared" si="353"/>
        <v>802183.78776255157</v>
      </c>
      <c r="AP352">
        <f t="shared" si="354"/>
        <v>986472.97380115429</v>
      </c>
      <c r="AQ352">
        <f t="shared" si="355"/>
        <v>610700.7967774251</v>
      </c>
      <c r="AR352">
        <f t="shared" si="356"/>
        <v>630542.58236914047</v>
      </c>
      <c r="AS352">
        <f t="shared" si="357"/>
        <v>419683.2401699039</v>
      </c>
      <c r="AT352">
        <f t="shared" si="358"/>
        <v>208729.96524282132</v>
      </c>
      <c r="AU352">
        <f t="shared" si="359"/>
        <v>266387.00992928754</v>
      </c>
      <c r="AW352">
        <f t="shared" si="307"/>
        <v>386804.23862257745</v>
      </c>
      <c r="AX352">
        <f t="shared" si="360"/>
        <v>630085.6124942021</v>
      </c>
      <c r="AY352">
        <f t="shared" si="361"/>
        <v>774837.93288834346</v>
      </c>
      <c r="AZ352">
        <f t="shared" si="362"/>
        <v>479682.82513096742</v>
      </c>
      <c r="BA352">
        <f t="shared" si="363"/>
        <v>495267.8117864636</v>
      </c>
      <c r="BB352">
        <f t="shared" si="364"/>
        <v>329645.61920849897</v>
      </c>
      <c r="BC352">
        <f t="shared" si="365"/>
        <v>163949.64595675192</v>
      </c>
      <c r="BD352">
        <f t="shared" si="366"/>
        <v>209237.1160728035</v>
      </c>
      <c r="BF352">
        <f t="shared" si="308"/>
        <v>303820.3829669038</v>
      </c>
      <c r="BG352">
        <f t="shared" si="367"/>
        <v>494908.87889859558</v>
      </c>
      <c r="BH352">
        <f t="shared" si="368"/>
        <v>608606.45774133434</v>
      </c>
      <c r="BI352">
        <f t="shared" si="369"/>
        <v>376773.06782602123</v>
      </c>
      <c r="BJ352">
        <f t="shared" si="370"/>
        <v>389014.49680071021</v>
      </c>
      <c r="BK352">
        <f t="shared" si="371"/>
        <v>258924.40741584904</v>
      </c>
      <c r="BL352">
        <f t="shared" si="372"/>
        <v>128776.36604823188</v>
      </c>
      <c r="BM352">
        <f t="shared" si="373"/>
        <v>164347.99412360706</v>
      </c>
    </row>
    <row r="353" spans="1:65" hidden="1" x14ac:dyDescent="0.4">
      <c r="A353" s="9">
        <v>60</v>
      </c>
      <c r="B353" s="16">
        <f t="shared" ref="B353:H353" si="458">V353+AE353+AN353+AW353+BF353+B223</f>
        <v>2980683.6547829928</v>
      </c>
      <c r="C353" s="16">
        <f t="shared" si="458"/>
        <v>4847107.8031430086</v>
      </c>
      <c r="D353" s="16">
        <f t="shared" si="458"/>
        <v>5966176.2565692384</v>
      </c>
      <c r="E353" s="16">
        <f t="shared" si="458"/>
        <v>3734491.5386763634</v>
      </c>
      <c r="F353" s="16">
        <f t="shared" si="458"/>
        <v>3914595.2764850901</v>
      </c>
      <c r="G353" s="16">
        <f t="shared" si="458"/>
        <v>2642479.8739827811</v>
      </c>
      <c r="H353" s="16">
        <f t="shared" si="458"/>
        <v>1362329.3287703665</v>
      </c>
      <c r="I353" s="16">
        <f>AC353+AL353+AU353+BD353+BM353+I223</f>
        <v>1768986.6853456306</v>
      </c>
      <c r="J353" s="16">
        <f t="shared" si="295"/>
        <v>27216850.41775547</v>
      </c>
      <c r="L353" s="9">
        <v>60</v>
      </c>
      <c r="M353" s="9">
        <f t="shared" ref="M353:T353" si="459">M158</f>
        <v>580865.42571589595</v>
      </c>
      <c r="N353" s="9">
        <f t="shared" si="459"/>
        <v>944486.56328445009</v>
      </c>
      <c r="O353" s="9">
        <f t="shared" si="459"/>
        <v>1162659.2458255838</v>
      </c>
      <c r="P353" s="9">
        <f t="shared" si="459"/>
        <v>728170.66953090171</v>
      </c>
      <c r="Q353" s="9">
        <f t="shared" si="459"/>
        <v>763759.12129293056</v>
      </c>
      <c r="R353" s="9">
        <f t="shared" si="459"/>
        <v>514330.49416079838</v>
      </c>
      <c r="S353" s="9">
        <f t="shared" si="459"/>
        <v>263973.47263487417</v>
      </c>
      <c r="T353" s="9">
        <f t="shared" si="459"/>
        <v>340101.8129258228</v>
      </c>
      <c r="V353">
        <f t="shared" si="304"/>
        <v>907213.14078804012</v>
      </c>
      <c r="W353">
        <f t="shared" si="339"/>
        <v>1477806.8345677527</v>
      </c>
      <c r="X353">
        <f t="shared" si="340"/>
        <v>1817309.8547227671</v>
      </c>
      <c r="Y353">
        <f t="shared" si="341"/>
        <v>1125051.1729623647</v>
      </c>
      <c r="Z353">
        <f t="shared" si="342"/>
        <v>1161604.3005682596</v>
      </c>
      <c r="AA353">
        <f t="shared" si="343"/>
        <v>773152.94841162732</v>
      </c>
      <c r="AB353">
        <f t="shared" si="344"/>
        <v>384528.55058975145</v>
      </c>
      <c r="AC353">
        <f t="shared" si="345"/>
        <v>490746.07330520585</v>
      </c>
      <c r="AE353">
        <f t="shared" si="305"/>
        <v>712582.27378365118</v>
      </c>
      <c r="AF353">
        <f t="shared" si="346"/>
        <v>1160762.4570721961</v>
      </c>
      <c r="AG353">
        <f t="shared" si="347"/>
        <v>1427429.4873230285</v>
      </c>
      <c r="AH353">
        <f t="shared" si="348"/>
        <v>883685.96849920601</v>
      </c>
      <c r="AI353">
        <f t="shared" si="349"/>
        <v>912397.09448740247</v>
      </c>
      <c r="AJ353">
        <f t="shared" si="350"/>
        <v>607282.96493052121</v>
      </c>
      <c r="AK353">
        <f t="shared" si="351"/>
        <v>302032.91442181153</v>
      </c>
      <c r="AL353">
        <f t="shared" si="352"/>
        <v>385462.83893381641</v>
      </c>
      <c r="AN353">
        <f t="shared" si="306"/>
        <v>559706.94656120939</v>
      </c>
      <c r="AO353">
        <f t="shared" si="353"/>
        <v>911735.85764500615</v>
      </c>
      <c r="AP353">
        <f t="shared" si="354"/>
        <v>1121192.9192945005</v>
      </c>
      <c r="AQ353">
        <f t="shared" si="355"/>
        <v>694102.5525676267</v>
      </c>
      <c r="AR353">
        <f t="shared" si="356"/>
        <v>716654.07714297227</v>
      </c>
      <c r="AS353">
        <f t="shared" si="357"/>
        <v>476998.24498174095</v>
      </c>
      <c r="AT353">
        <f t="shared" si="358"/>
        <v>237235.65195412209</v>
      </c>
      <c r="AU353">
        <f t="shared" si="359"/>
        <v>302766.76326355676</v>
      </c>
      <c r="AW353">
        <f t="shared" si="307"/>
        <v>439629.04713510431</v>
      </c>
      <c r="AX353">
        <f t="shared" si="360"/>
        <v>716134.70012837683</v>
      </c>
      <c r="AY353">
        <f t="shared" si="361"/>
        <v>880655.45334474882</v>
      </c>
      <c r="AZ353">
        <f t="shared" si="362"/>
        <v>545191.81095419626</v>
      </c>
      <c r="BA353">
        <f t="shared" si="363"/>
        <v>562905.19707780215</v>
      </c>
      <c r="BB353">
        <f t="shared" si="364"/>
        <v>374664.42968920147</v>
      </c>
      <c r="BC353">
        <f t="shared" si="365"/>
        <v>186339.80559978663</v>
      </c>
      <c r="BD353">
        <f t="shared" si="366"/>
        <v>237812.06300104549</v>
      </c>
      <c r="BF353">
        <f t="shared" si="308"/>
        <v>345312.31079474068</v>
      </c>
      <c r="BG353">
        <f t="shared" si="367"/>
        <v>562497.2456963989</v>
      </c>
      <c r="BH353">
        <f t="shared" si="368"/>
        <v>691722.1953148389</v>
      </c>
      <c r="BI353">
        <f t="shared" si="369"/>
        <v>428227.94647849433</v>
      </c>
      <c r="BJ353">
        <f t="shared" si="370"/>
        <v>442141.15429358685</v>
      </c>
      <c r="BK353">
        <f t="shared" si="371"/>
        <v>294285.01331217401</v>
      </c>
      <c r="BL353">
        <f t="shared" si="372"/>
        <v>146363.00600249189</v>
      </c>
      <c r="BM353">
        <f t="shared" si="373"/>
        <v>186792.55509820528</v>
      </c>
    </row>
  </sheetData>
  <sheetProtection algorithmName="SHA-512" hashValue="Vakf89tx9kN0uO9urTZ4ue/u1+908Skfdwq2f7hiPSy+heE/AjA8pqNPMiAV5m0YZgx/fC6t2L0Sa1qbBhyL2A==" saltValue="fV009P5ZhdI/gmRbiQySYA==" spinCount="100000" sheet="1" objects="1" scenarios="1"/>
  <phoneticPr fontId="10"/>
  <dataValidations count="6">
    <dataValidation type="decimal" operator="greaterThanOrEqual" allowBlank="1" showInputMessage="1" showErrorMessage="1" sqref="B27:B29 B3:I3 B24">
      <formula1>0</formula1>
    </dataValidation>
    <dataValidation type="decimal" allowBlank="1" showInputMessage="1" showErrorMessage="1" sqref="B7:I7 B4:I5 B10:I10 B14">
      <formula1>0</formula1>
      <formula2>100</formula2>
    </dataValidation>
    <dataValidation type="whole" allowBlank="1" showInputMessage="1" showErrorMessage="1" sqref="B39:B40 B32 B34">
      <formula1>0</formula1>
      <formula2>100</formula2>
    </dataValidation>
    <dataValidation type="decimal" operator="greaterThanOrEqual" allowBlank="1" showInputMessage="1" showErrorMessage="1" sqref="B18:I18">
      <formula1>2</formula1>
    </dataValidation>
    <dataValidation type="decimal" operator="greaterThanOrEqual" allowBlank="1" showInputMessage="1" showErrorMessage="1" sqref="B21:I21">
      <formula1>B18+2</formula1>
    </dataValidation>
    <dataValidation type="whole" allowBlank="1" showInputMessage="1" showErrorMessage="1" sqref="B33 B35">
      <formula1>B32</formula1>
      <formula2>100</formula2>
    </dataValidation>
  </dataValidations>
  <pageMargins left="0.7" right="0.7" top="0.75" bottom="0.75" header="0.3" footer="0.3"/>
  <pageSetup scale="39" orientation="portrait" r:id="rId1"/>
  <colBreaks count="1" manualBreakCount="1">
    <brk id="1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3"/>
  <sheetViews>
    <sheetView workbookViewId="0"/>
  </sheetViews>
  <sheetFormatPr defaultRowHeight="18.75" x14ac:dyDescent="0.4"/>
  <sheetData>
    <row r="1" spans="3:5" x14ac:dyDescent="0.4">
      <c r="C1" t="s">
        <v>8</v>
      </c>
      <c r="E1" t="s">
        <v>11</v>
      </c>
    </row>
    <row r="2" spans="3:5" x14ac:dyDescent="0.4">
      <c r="C2" t="s">
        <v>7</v>
      </c>
      <c r="E2" t="s">
        <v>8</v>
      </c>
    </row>
    <row r="3" spans="3:5" x14ac:dyDescent="0.4">
      <c r="C3" t="s">
        <v>9</v>
      </c>
      <c r="E3" t="s">
        <v>10</v>
      </c>
    </row>
  </sheetData>
  <sheetProtection algorithmName="SHA-512" hashValue="oAA3inJiLJjMDRflUp/YLSeWJUaww+HdBcHRybVyUCFFMKhOOOST3nrZMGIfvxX7YvXBLa7bTEzUpzTixISOSw==" saltValue="xj9UikI4mK5yA6RH+zmMZg==" spinCount="100000" sheet="1" objects="1" scenarios="1"/>
  <phoneticPr fontId="1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短期予測</vt:lpstr>
      <vt:lpstr>var</vt:lpstr>
      <vt:lpstr>短期予測!Print_Area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 FURUSE</dc:creator>
  <cp:lastModifiedBy>千葉県</cp:lastModifiedBy>
  <dcterms:created xsi:type="dcterms:W3CDTF">2021-09-26T06:42:21Z</dcterms:created>
  <dcterms:modified xsi:type="dcterms:W3CDTF">2022-01-26T11:58:37Z</dcterms:modified>
</cp:coreProperties>
</file>