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cv002fst01\新型コロナウイルス感染症対策本部$\03_統制班\18　新型コロナ日報（知事説明資料）\予測ツール\"/>
    </mc:Choice>
  </mc:AlternateContent>
  <bookViews>
    <workbookView xWindow="-105" yWindow="495" windowWidth="38625" windowHeight="21225"/>
  </bookViews>
  <sheets>
    <sheet name="短期予測" sheetId="5" r:id="rId1"/>
    <sheet name="var" sheetId="3" state="hidden" r:id="rId2"/>
  </sheets>
  <definedNames>
    <definedName name="_xlnm.Print_Area" localSheetId="0">短期予測!$A$1:$AS$105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94" i="5" l="1"/>
  <c r="BL294" i="5"/>
  <c r="BJ294" i="5"/>
  <c r="BI294" i="5"/>
  <c r="BH294" i="5"/>
  <c r="BG294" i="5"/>
  <c r="BF294" i="5"/>
  <c r="BD294" i="5"/>
  <c r="BC294" i="5"/>
  <c r="BA294" i="5"/>
  <c r="AZ294" i="5"/>
  <c r="AY294" i="5"/>
  <c r="AX294" i="5"/>
  <c r="AW294" i="5"/>
  <c r="AU294" i="5"/>
  <c r="AT294" i="5"/>
  <c r="AR294" i="5"/>
  <c r="AQ294" i="5"/>
  <c r="AP294" i="5"/>
  <c r="AO294" i="5"/>
  <c r="AN294" i="5"/>
  <c r="AL294" i="5"/>
  <c r="AK294" i="5"/>
  <c r="AI294" i="5"/>
  <c r="AH294" i="5"/>
  <c r="AG294" i="5"/>
  <c r="AF294" i="5"/>
  <c r="AE294" i="5"/>
  <c r="AA98" i="5"/>
  <c r="F74" i="5"/>
  <c r="AI99" i="5" s="1"/>
  <c r="I67" i="5"/>
  <c r="B67" i="5"/>
  <c r="I61" i="5"/>
  <c r="I68" i="5" s="1"/>
  <c r="B74" i="5"/>
  <c r="AE99" i="5" s="1"/>
  <c r="H67" i="5"/>
  <c r="G67" i="5"/>
  <c r="F67" i="5"/>
  <c r="E67" i="5"/>
  <c r="D67" i="5"/>
  <c r="C67" i="5"/>
  <c r="B48" i="5"/>
  <c r="I53" i="5"/>
  <c r="I57" i="5" s="1"/>
  <c r="H53" i="5"/>
  <c r="H57" i="5" s="1"/>
  <c r="G53" i="5"/>
  <c r="G57" i="5" s="1"/>
  <c r="F53" i="5"/>
  <c r="F57" i="5" s="1"/>
  <c r="E53" i="5"/>
  <c r="E57" i="5" s="1"/>
  <c r="D53" i="5"/>
  <c r="D57" i="5" s="1"/>
  <c r="C53" i="5"/>
  <c r="C57" i="5" s="1"/>
  <c r="B53" i="5"/>
  <c r="B57" i="5" s="1"/>
  <c r="I52" i="5"/>
  <c r="H52" i="5"/>
  <c r="G52" i="5"/>
  <c r="F52" i="5"/>
  <c r="E52" i="5"/>
  <c r="D52" i="5"/>
  <c r="D51" i="5" s="1"/>
  <c r="D55" i="5" s="1"/>
  <c r="C52" i="5"/>
  <c r="C51" i="5" s="1"/>
  <c r="C55" i="5" s="1"/>
  <c r="B52" i="5"/>
  <c r="B51" i="5" s="1"/>
  <c r="B55" i="5" s="1"/>
  <c r="B49" i="5"/>
  <c r="H61" i="5"/>
  <c r="G61" i="5"/>
  <c r="F61" i="5"/>
  <c r="E61" i="5"/>
  <c r="D61" i="5"/>
  <c r="C61" i="5"/>
  <c r="B61" i="5"/>
  <c r="B45" i="5"/>
  <c r="C45" i="5" s="1"/>
  <c r="BK293" i="5"/>
  <c r="BB293" i="5"/>
  <c r="AS293" i="5"/>
  <c r="AJ293" i="5"/>
  <c r="AA293" i="5"/>
  <c r="AS160" i="5"/>
  <c r="AJ294" i="5" l="1"/>
  <c r="AS294" i="5"/>
  <c r="BK294" i="5"/>
  <c r="BB294" i="5"/>
  <c r="AN295" i="5"/>
  <c r="AT295" i="5"/>
  <c r="AZ295" i="5"/>
  <c r="AR295" i="5"/>
  <c r="BA295" i="5"/>
  <c r="AP295" i="5"/>
  <c r="BC295" i="5"/>
  <c r="BC296" i="5" s="1"/>
  <c r="AW295" i="5"/>
  <c r="AW296" i="5" s="1"/>
  <c r="BD295" i="5"/>
  <c r="BF295" i="5"/>
  <c r="AQ295" i="5"/>
  <c r="AY295" i="5"/>
  <c r="AY296" i="5" s="1"/>
  <c r="BG295" i="5"/>
  <c r="AX295" i="5"/>
  <c r="BI295" i="5"/>
  <c r="BI296" i="5" s="1"/>
  <c r="BJ295" i="5"/>
  <c r="BJ296" i="5" s="1"/>
  <c r="BL295" i="5"/>
  <c r="BL296" i="5" s="1"/>
  <c r="AO295" i="5"/>
  <c r="AU295" i="5"/>
  <c r="BH295" i="5"/>
  <c r="BH296" i="5" s="1"/>
  <c r="BH297" i="5" s="1"/>
  <c r="BM295" i="5"/>
  <c r="BM296" i="5" s="1"/>
  <c r="AZ296" i="5"/>
  <c r="AX296" i="5"/>
  <c r="BD296" i="5"/>
  <c r="I51" i="5"/>
  <c r="I55" i="5" s="1"/>
  <c r="G51" i="5"/>
  <c r="G55" i="5" s="1"/>
  <c r="F51" i="5"/>
  <c r="F55" i="5" s="1"/>
  <c r="E51" i="5"/>
  <c r="E55" i="5" s="1"/>
  <c r="H51" i="5"/>
  <c r="H55" i="5" s="1"/>
  <c r="I56" i="5"/>
  <c r="B68" i="5"/>
  <c r="AN161" i="5" s="1"/>
  <c r="AN162" i="5" s="1"/>
  <c r="D56" i="5"/>
  <c r="D59" i="5" s="1"/>
  <c r="D64" i="5" s="1"/>
  <c r="F56" i="5"/>
  <c r="E56" i="5"/>
  <c r="G56" i="5"/>
  <c r="H56" i="5"/>
  <c r="B56" i="5"/>
  <c r="B59" i="5" s="1"/>
  <c r="B64" i="5" s="1"/>
  <c r="C56" i="5"/>
  <c r="C59" i="5" s="1"/>
  <c r="C64" i="5" s="1"/>
  <c r="AJ98" i="5"/>
  <c r="AS222" i="5"/>
  <c r="BB98" i="5"/>
  <c r="BK98" i="5"/>
  <c r="BT98" i="5"/>
  <c r="B228" i="5"/>
  <c r="I163" i="5"/>
  <c r="I293" i="5" s="1"/>
  <c r="H163" i="5"/>
  <c r="H293" i="5" s="1"/>
  <c r="F163" i="5"/>
  <c r="F293" i="5" s="1"/>
  <c r="E163" i="5"/>
  <c r="E293" i="5" s="1"/>
  <c r="D163" i="5"/>
  <c r="D293" i="5" s="1"/>
  <c r="C163" i="5"/>
  <c r="C293" i="5" s="1"/>
  <c r="B163" i="5"/>
  <c r="B293" i="5" s="1"/>
  <c r="T98" i="5"/>
  <c r="S98" i="5"/>
  <c r="R98" i="5"/>
  <c r="Q98" i="5"/>
  <c r="P98" i="5"/>
  <c r="O98" i="5"/>
  <c r="N98" i="5"/>
  <c r="M98" i="5"/>
  <c r="C74" i="5"/>
  <c r="D74" i="5"/>
  <c r="E74" i="5"/>
  <c r="G74" i="5"/>
  <c r="H74" i="5"/>
  <c r="I74" i="5"/>
  <c r="B75" i="5"/>
  <c r="C75" i="5"/>
  <c r="D75" i="5"/>
  <c r="E75" i="5"/>
  <c r="F75" i="5"/>
  <c r="G75" i="5"/>
  <c r="H75" i="5"/>
  <c r="I75" i="5"/>
  <c r="F59" i="5" l="1"/>
  <c r="F64" i="5" s="1"/>
  <c r="BF296" i="5"/>
  <c r="G59" i="5"/>
  <c r="G64" i="5" s="1"/>
  <c r="G65" i="5" s="1"/>
  <c r="BA296" i="5"/>
  <c r="BJ297" i="5" s="1"/>
  <c r="AS295" i="5"/>
  <c r="BK295" i="5"/>
  <c r="E59" i="5"/>
  <c r="E64" i="5" s="1"/>
  <c r="E65" i="5" s="1"/>
  <c r="I59" i="5"/>
  <c r="I64" i="5" s="1"/>
  <c r="I65" i="5" s="1"/>
  <c r="BB295" i="5"/>
  <c r="BB296" i="5" s="1"/>
  <c r="H59" i="5"/>
  <c r="H64" i="5" s="1"/>
  <c r="H65" i="5" s="1"/>
  <c r="BM297" i="5"/>
  <c r="BI297" i="5"/>
  <c r="BG296" i="5"/>
  <c r="BG297" i="5" s="1"/>
  <c r="BL297" i="5"/>
  <c r="BF297" i="5"/>
  <c r="AN223" i="5"/>
  <c r="AN224" i="5" s="1"/>
  <c r="AU161" i="5"/>
  <c r="AU223" i="5"/>
  <c r="AL99" i="5"/>
  <c r="AH99" i="5"/>
  <c r="AG99" i="5"/>
  <c r="AK99" i="5"/>
  <c r="AF99" i="5"/>
  <c r="AJ99" i="5"/>
  <c r="BM99" i="5"/>
  <c r="BV99" i="5"/>
  <c r="BD99" i="5"/>
  <c r="BD100" i="5" s="1"/>
  <c r="BC99" i="5"/>
  <c r="BU99" i="5"/>
  <c r="BL99" i="5"/>
  <c r="BB99" i="5"/>
  <c r="BK99" i="5"/>
  <c r="BT99" i="5"/>
  <c r="BJ99" i="5"/>
  <c r="BA99" i="5"/>
  <c r="BS99" i="5"/>
  <c r="BI99" i="5"/>
  <c r="AZ99" i="5"/>
  <c r="BR99" i="5"/>
  <c r="AY99" i="5"/>
  <c r="BH99" i="5"/>
  <c r="BQ99" i="5"/>
  <c r="BG99" i="5"/>
  <c r="AX99" i="5"/>
  <c r="BP99" i="5"/>
  <c r="BO99" i="5"/>
  <c r="AW99" i="5"/>
  <c r="BF99" i="5"/>
  <c r="Q293" i="5"/>
  <c r="B98" i="5"/>
  <c r="N293" i="5"/>
  <c r="M293" i="5"/>
  <c r="D98" i="5"/>
  <c r="O293" i="5"/>
  <c r="G98" i="5"/>
  <c r="R293" i="5"/>
  <c r="H98" i="5"/>
  <c r="S293" i="5"/>
  <c r="I98" i="5"/>
  <c r="T293" i="5"/>
  <c r="E98" i="5"/>
  <c r="P293" i="5"/>
  <c r="G163" i="5"/>
  <c r="D65" i="5"/>
  <c r="E68" i="5"/>
  <c r="AQ223" i="5" s="1"/>
  <c r="C65" i="5"/>
  <c r="B65" i="5"/>
  <c r="V99" i="5" s="1"/>
  <c r="AE100" i="5" s="1"/>
  <c r="F65" i="5"/>
  <c r="Z99" i="5" s="1"/>
  <c r="AI100" i="5" s="1"/>
  <c r="F68" i="5"/>
  <c r="G68" i="5"/>
  <c r="AS161" i="5" s="1"/>
  <c r="C68" i="5"/>
  <c r="C228" i="5" s="1"/>
  <c r="H68" i="5"/>
  <c r="AT223" i="5" s="1"/>
  <c r="D68" i="5"/>
  <c r="AP223" i="5" s="1"/>
  <c r="I228" i="5"/>
  <c r="O99" i="5"/>
  <c r="S99" i="5"/>
  <c r="R99" i="5"/>
  <c r="N99" i="5"/>
  <c r="Q99" i="5"/>
  <c r="M99" i="5"/>
  <c r="T99" i="5"/>
  <c r="P99" i="5"/>
  <c r="F98" i="5"/>
  <c r="C98" i="5"/>
  <c r="AQ161" i="5" l="1"/>
  <c r="AT161" i="5"/>
  <c r="AO223" i="5"/>
  <c r="AO224" i="5" s="1"/>
  <c r="AS223" i="5"/>
  <c r="BB100" i="5" s="1"/>
  <c r="AO161" i="5"/>
  <c r="BC100" i="5"/>
  <c r="AN225" i="5"/>
  <c r="BK296" i="5"/>
  <c r="BK297" i="5" s="1"/>
  <c r="AW100" i="5"/>
  <c r="AW101" i="5" s="1"/>
  <c r="BH100" i="5"/>
  <c r="AT224" i="5"/>
  <c r="BP100" i="5"/>
  <c r="BQ100" i="5"/>
  <c r="BQ101" i="5" s="1"/>
  <c r="BV100" i="5"/>
  <c r="BT100" i="5"/>
  <c r="BF100" i="5"/>
  <c r="AO162" i="5"/>
  <c r="AT162" i="5"/>
  <c r="Y294" i="5"/>
  <c r="AH295" i="5" s="1"/>
  <c r="Z294" i="5"/>
  <c r="AI295" i="5" s="1"/>
  <c r="W294" i="5"/>
  <c r="AF295" i="5" s="1"/>
  <c r="AP161" i="5"/>
  <c r="AP162" i="5" s="1"/>
  <c r="AS162" i="5"/>
  <c r="AU162" i="5"/>
  <c r="AR161" i="5"/>
  <c r="AR162" i="5" s="1"/>
  <c r="AR163" i="5" s="1"/>
  <c r="AR223" i="5"/>
  <c r="AR224" i="5" s="1"/>
  <c r="AR225" i="5" s="1"/>
  <c r="AZ100" i="5"/>
  <c r="X99" i="5"/>
  <c r="AG100" i="5" s="1"/>
  <c r="X294" i="5"/>
  <c r="I69" i="5"/>
  <c r="AC294" i="5"/>
  <c r="Y99" i="5"/>
  <c r="AH100" i="5" s="1"/>
  <c r="B69" i="5"/>
  <c r="V294" i="5"/>
  <c r="AA99" i="5"/>
  <c r="AJ100" i="5" s="1"/>
  <c r="AA294" i="5"/>
  <c r="AB99" i="5"/>
  <c r="AK100" i="5" s="1"/>
  <c r="AB294" i="5"/>
  <c r="BK100" i="5"/>
  <c r="BL100" i="5"/>
  <c r="BL101" i="5" s="1"/>
  <c r="BS100" i="5"/>
  <c r="AP224" i="5"/>
  <c r="AQ224" i="5"/>
  <c r="AX100" i="5"/>
  <c r="AY100" i="5"/>
  <c r="AQ162" i="5"/>
  <c r="BR100" i="5"/>
  <c r="AU224" i="5"/>
  <c r="BD101" i="5" s="1"/>
  <c r="AN163" i="5"/>
  <c r="BM100" i="5"/>
  <c r="BM101" i="5" s="1"/>
  <c r="BU100" i="5"/>
  <c r="BJ100" i="5"/>
  <c r="BI100" i="5"/>
  <c r="BG100" i="5"/>
  <c r="BO100" i="5"/>
  <c r="BO101" i="5" s="1"/>
  <c r="AC99" i="5"/>
  <c r="AL100" i="5" s="1"/>
  <c r="W99" i="5"/>
  <c r="AF100" i="5" s="1"/>
  <c r="Z100" i="5"/>
  <c r="AI101" i="5" s="1"/>
  <c r="V100" i="5"/>
  <c r="AE101" i="5" s="1"/>
  <c r="J163" i="5"/>
  <c r="G293" i="5"/>
  <c r="J293" i="5" s="1"/>
  <c r="Q100" i="5"/>
  <c r="Q294" i="5"/>
  <c r="M100" i="5"/>
  <c r="M295" i="5" s="1"/>
  <c r="M294" i="5"/>
  <c r="T100" i="5"/>
  <c r="T295" i="5" s="1"/>
  <c r="T294" i="5"/>
  <c r="P100" i="5"/>
  <c r="P295" i="5" s="1"/>
  <c r="P294" i="5"/>
  <c r="N100" i="5"/>
  <c r="N294" i="5"/>
  <c r="R100" i="5"/>
  <c r="R294" i="5"/>
  <c r="S100" i="5"/>
  <c r="S295" i="5" s="1"/>
  <c r="S294" i="5"/>
  <c r="O100" i="5"/>
  <c r="O294" i="5"/>
  <c r="E69" i="5"/>
  <c r="F228" i="5"/>
  <c r="F69" i="5"/>
  <c r="G228" i="5"/>
  <c r="G69" i="5"/>
  <c r="D228" i="5"/>
  <c r="C69" i="5"/>
  <c r="H69" i="5"/>
  <c r="D69" i="5"/>
  <c r="H228" i="5"/>
  <c r="I229" i="5"/>
  <c r="E228" i="5"/>
  <c r="F99" i="5"/>
  <c r="E99" i="5"/>
  <c r="H99" i="5"/>
  <c r="I99" i="5"/>
  <c r="G99" i="5"/>
  <c r="J98" i="5"/>
  <c r="B99" i="5"/>
  <c r="C99" i="5"/>
  <c r="D99" i="5"/>
  <c r="AX101" i="5" l="1"/>
  <c r="G229" i="5"/>
  <c r="Z295" i="5"/>
  <c r="AI296" i="5" s="1"/>
  <c r="AS224" i="5"/>
  <c r="AS225" i="5" s="1"/>
  <c r="AW102" i="5"/>
  <c r="BC101" i="5"/>
  <c r="BF101" i="5"/>
  <c r="BF102" i="5" s="1"/>
  <c r="Y295" i="5"/>
  <c r="Y296" i="5" s="1"/>
  <c r="W295" i="5"/>
  <c r="AF296" i="5" s="1"/>
  <c r="BK101" i="5"/>
  <c r="BO102" i="5"/>
  <c r="BO103" i="5" s="1"/>
  <c r="AY101" i="5"/>
  <c r="AS163" i="5"/>
  <c r="BI101" i="5"/>
  <c r="X100" i="5"/>
  <c r="AG101" i="5" s="1"/>
  <c r="BL102" i="5"/>
  <c r="BT101" i="5"/>
  <c r="Y100" i="5"/>
  <c r="Y101" i="5" s="1"/>
  <c r="BU101" i="5"/>
  <c r="BU102" i="5" s="1"/>
  <c r="AA100" i="5"/>
  <c r="AJ101" i="5" s="1"/>
  <c r="BM102" i="5"/>
  <c r="BA100" i="5"/>
  <c r="BA101" i="5" s="1"/>
  <c r="BA102" i="5" s="1"/>
  <c r="AB100" i="5"/>
  <c r="AK101" i="5" s="1"/>
  <c r="AQ225" i="5"/>
  <c r="AP163" i="5"/>
  <c r="AR296" i="5"/>
  <c r="AQ163" i="5"/>
  <c r="AB295" i="5"/>
  <c r="AB296" i="5" s="1"/>
  <c r="AK295" i="5"/>
  <c r="AQ296" i="5"/>
  <c r="AC295" i="5"/>
  <c r="AC296" i="5" s="1"/>
  <c r="AL295" i="5"/>
  <c r="AJ295" i="5"/>
  <c r="AA295" i="5"/>
  <c r="AO296" i="5"/>
  <c r="X295" i="5"/>
  <c r="AG295" i="5"/>
  <c r="V295" i="5"/>
  <c r="V296" i="5" s="1"/>
  <c r="AE295" i="5"/>
  <c r="AN226" i="5"/>
  <c r="AP225" i="5"/>
  <c r="BH101" i="5"/>
  <c r="AT225" i="5"/>
  <c r="BG101" i="5"/>
  <c r="BG102" i="5" s="1"/>
  <c r="AO225" i="5"/>
  <c r="AX102" i="5" s="1"/>
  <c r="AT163" i="5"/>
  <c r="AR226" i="5"/>
  <c r="AO163" i="5"/>
  <c r="AR164" i="5"/>
  <c r="AU225" i="5"/>
  <c r="AU163" i="5"/>
  <c r="AZ101" i="5"/>
  <c r="AN164" i="5"/>
  <c r="BV101" i="5"/>
  <c r="BV102" i="5" s="1"/>
  <c r="BS101" i="5"/>
  <c r="BR101" i="5"/>
  <c r="BR102" i="5" s="1"/>
  <c r="BP101" i="5"/>
  <c r="Z101" i="5"/>
  <c r="AI102" i="5" s="1"/>
  <c r="V101" i="5"/>
  <c r="AE102" i="5" s="1"/>
  <c r="W100" i="5"/>
  <c r="W101" i="5" s="1"/>
  <c r="AC100" i="5"/>
  <c r="AC101" i="5" s="1"/>
  <c r="F229" i="5"/>
  <c r="M101" i="5"/>
  <c r="M102" i="5" s="1"/>
  <c r="P101" i="5"/>
  <c r="P102" i="5" s="1"/>
  <c r="T101" i="5"/>
  <c r="T296" i="5" s="1"/>
  <c r="O101" i="5"/>
  <c r="O295" i="5"/>
  <c r="N101" i="5"/>
  <c r="N295" i="5"/>
  <c r="Q101" i="5"/>
  <c r="Q295" i="5"/>
  <c r="R101" i="5"/>
  <c r="R295" i="5"/>
  <c r="S101" i="5"/>
  <c r="I164" i="5"/>
  <c r="I294" i="5" s="1"/>
  <c r="C164" i="5"/>
  <c r="C294" i="5" s="1"/>
  <c r="E164" i="5"/>
  <c r="E294" i="5" s="1"/>
  <c r="D164" i="5"/>
  <c r="D294" i="5" s="1"/>
  <c r="F164" i="5"/>
  <c r="F294" i="5" s="1"/>
  <c r="B164" i="5"/>
  <c r="B294" i="5" s="1"/>
  <c r="H164" i="5"/>
  <c r="H294" i="5" s="1"/>
  <c r="G164" i="5"/>
  <c r="G294" i="5" s="1"/>
  <c r="C229" i="5"/>
  <c r="H229" i="5"/>
  <c r="I230" i="5"/>
  <c r="J228" i="5"/>
  <c r="E229" i="5"/>
  <c r="D230" i="5"/>
  <c r="D229" i="5"/>
  <c r="J99" i="5"/>
  <c r="E100" i="5"/>
  <c r="C100" i="5"/>
  <c r="F100" i="5"/>
  <c r="D100" i="5"/>
  <c r="B100" i="5"/>
  <c r="H100" i="5"/>
  <c r="B229" i="5"/>
  <c r="G100" i="5"/>
  <c r="I100" i="5"/>
  <c r="G230" i="5"/>
  <c r="BF103" i="5" l="1"/>
  <c r="BB101" i="5"/>
  <c r="BK102" i="5" s="1"/>
  <c r="AW103" i="5"/>
  <c r="Z296" i="5"/>
  <c r="AI297" i="5" s="1"/>
  <c r="W296" i="5"/>
  <c r="AF297" i="5" s="1"/>
  <c r="AH296" i="5"/>
  <c r="AH297" i="5" s="1"/>
  <c r="BU103" i="5"/>
  <c r="BV103" i="5"/>
  <c r="AB101" i="5"/>
  <c r="AK102" i="5" s="1"/>
  <c r="X101" i="5"/>
  <c r="D166" i="5" s="1"/>
  <c r="AP164" i="5"/>
  <c r="AS164" i="5"/>
  <c r="W102" i="5"/>
  <c r="BT102" i="5"/>
  <c r="AA101" i="5"/>
  <c r="AJ102" i="5" s="1"/>
  <c r="X296" i="5"/>
  <c r="AA296" i="5"/>
  <c r="AZ102" i="5"/>
  <c r="AH101" i="5"/>
  <c r="AH102" i="5" s="1"/>
  <c r="Y102" i="5"/>
  <c r="Y103" i="5" s="1"/>
  <c r="AS226" i="5"/>
  <c r="AT164" i="5"/>
  <c r="AC297" i="5"/>
  <c r="M296" i="5"/>
  <c r="V297" i="5" s="1"/>
  <c r="P296" i="5"/>
  <c r="Y297" i="5" s="1"/>
  <c r="BJ101" i="5"/>
  <c r="BJ102" i="5" s="1"/>
  <c r="BJ103" i="5" s="1"/>
  <c r="AP226" i="5"/>
  <c r="AG296" i="5"/>
  <c r="AP296" i="5"/>
  <c r="AO297" i="5"/>
  <c r="AX297" i="5"/>
  <c r="AZ297" i="5"/>
  <c r="AE296" i="5"/>
  <c r="AE297" i="5" s="1"/>
  <c r="AN296" i="5"/>
  <c r="AJ296" i="5"/>
  <c r="AS296" i="5"/>
  <c r="AL101" i="5"/>
  <c r="AL102" i="5" s="1"/>
  <c r="AK296" i="5"/>
  <c r="AK297" i="5" s="1"/>
  <c r="AT296" i="5"/>
  <c r="AR297" i="5"/>
  <c r="BA297" i="5"/>
  <c r="AL296" i="5"/>
  <c r="AL297" i="5" s="1"/>
  <c r="AU296" i="5"/>
  <c r="BO104" i="5"/>
  <c r="BI102" i="5"/>
  <c r="AT226" i="5"/>
  <c r="BC102" i="5"/>
  <c r="BG103" i="5"/>
  <c r="AR165" i="5"/>
  <c r="BD102" i="5"/>
  <c r="BB102" i="5"/>
  <c r="AN227" i="5"/>
  <c r="AR227" i="5"/>
  <c r="BP102" i="5"/>
  <c r="BP103" i="5" s="1"/>
  <c r="AY102" i="5"/>
  <c r="AF101" i="5"/>
  <c r="AF102" i="5" s="1"/>
  <c r="BH102" i="5"/>
  <c r="BQ102" i="5"/>
  <c r="AN165" i="5"/>
  <c r="BA103" i="5"/>
  <c r="T102" i="5"/>
  <c r="T103" i="5" s="1"/>
  <c r="AC102" i="5"/>
  <c r="V102" i="5"/>
  <c r="V103" i="5" s="1"/>
  <c r="Z102" i="5"/>
  <c r="AI103" i="5" s="1"/>
  <c r="D165" i="5"/>
  <c r="D295" i="5" s="1"/>
  <c r="J294" i="5"/>
  <c r="S102" i="5"/>
  <c r="S296" i="5"/>
  <c r="AB297" i="5" s="1"/>
  <c r="P103" i="5"/>
  <c r="P297" i="5"/>
  <c r="N102" i="5"/>
  <c r="N296" i="5"/>
  <c r="R102" i="5"/>
  <c r="R296" i="5"/>
  <c r="O102" i="5"/>
  <c r="O296" i="5"/>
  <c r="I165" i="5"/>
  <c r="I295" i="5" s="1"/>
  <c r="Q102" i="5"/>
  <c r="Q296" i="5"/>
  <c r="M103" i="5"/>
  <c r="M297" i="5"/>
  <c r="B166" i="5"/>
  <c r="B165" i="5"/>
  <c r="B295" i="5" s="1"/>
  <c r="E165" i="5"/>
  <c r="E295" i="5" s="1"/>
  <c r="H165" i="5"/>
  <c r="H295" i="5" s="1"/>
  <c r="F165" i="5"/>
  <c r="F295" i="5" s="1"/>
  <c r="C165" i="5"/>
  <c r="C295" i="5" s="1"/>
  <c r="G165" i="5"/>
  <c r="G295" i="5" s="1"/>
  <c r="E230" i="5"/>
  <c r="F230" i="5"/>
  <c r="C230" i="5"/>
  <c r="H230" i="5"/>
  <c r="I231" i="5"/>
  <c r="J229" i="5"/>
  <c r="J164" i="5"/>
  <c r="I101" i="5"/>
  <c r="B230" i="5"/>
  <c r="D231" i="5"/>
  <c r="C101" i="5"/>
  <c r="E101" i="5"/>
  <c r="B101" i="5"/>
  <c r="G101" i="5"/>
  <c r="H101" i="5"/>
  <c r="J100" i="5"/>
  <c r="D101" i="5"/>
  <c r="F101" i="5"/>
  <c r="BF104" i="5" l="1"/>
  <c r="AQ297" i="5"/>
  <c r="AQ298" i="5" s="1"/>
  <c r="Z297" i="5"/>
  <c r="W297" i="5"/>
  <c r="AF298" i="5" s="1"/>
  <c r="AH298" i="5"/>
  <c r="AB102" i="5"/>
  <c r="AK103" i="5" s="1"/>
  <c r="X102" i="5"/>
  <c r="X103" i="5" s="1"/>
  <c r="AG102" i="5"/>
  <c r="AP227" i="5" s="1"/>
  <c r="AA102" i="5"/>
  <c r="AA103" i="5" s="1"/>
  <c r="AY103" i="5"/>
  <c r="AH103" i="5"/>
  <c r="AH104" i="5" s="1"/>
  <c r="X297" i="5"/>
  <c r="AG297" i="5"/>
  <c r="AA297" i="5"/>
  <c r="BB103" i="5"/>
  <c r="AJ297" i="5"/>
  <c r="BI103" i="5"/>
  <c r="AO298" i="5"/>
  <c r="W103" i="5"/>
  <c r="AF103" i="5"/>
  <c r="AQ226" i="5"/>
  <c r="AQ164" i="5"/>
  <c r="AQ165" i="5" s="1"/>
  <c r="AR298" i="5"/>
  <c r="D296" i="5"/>
  <c r="AL298" i="5"/>
  <c r="BH103" i="5"/>
  <c r="AT165" i="5"/>
  <c r="BQ103" i="5"/>
  <c r="AK298" i="5"/>
  <c r="AT227" i="5"/>
  <c r="V298" i="5"/>
  <c r="Y298" i="5"/>
  <c r="AE298" i="5"/>
  <c r="AU164" i="5"/>
  <c r="AU165" i="5" s="1"/>
  <c r="AI298" i="5"/>
  <c r="AO164" i="5"/>
  <c r="AO165" i="5" s="1"/>
  <c r="BO105" i="5"/>
  <c r="AU226" i="5"/>
  <c r="AU227" i="5" s="1"/>
  <c r="BS102" i="5"/>
  <c r="BS103" i="5" s="1"/>
  <c r="BS104" i="5" s="1"/>
  <c r="BJ104" i="5"/>
  <c r="Y104" i="5"/>
  <c r="AB103" i="5"/>
  <c r="T297" i="5"/>
  <c r="AC298" i="5" s="1"/>
  <c r="AC103" i="5"/>
  <c r="AC104" i="5" s="1"/>
  <c r="AS227" i="5"/>
  <c r="AO226" i="5"/>
  <c r="AO227" i="5" s="1"/>
  <c r="AT297" i="5"/>
  <c r="AT298" i="5" s="1"/>
  <c r="BC297" i="5"/>
  <c r="AS297" i="5"/>
  <c r="BB297" i="5"/>
  <c r="AU297" i="5"/>
  <c r="AU298" i="5" s="1"/>
  <c r="BD297" i="5"/>
  <c r="BA298" i="5"/>
  <c r="BJ298" i="5"/>
  <c r="AN297" i="5"/>
  <c r="AN298" i="5" s="1"/>
  <c r="AW297" i="5"/>
  <c r="BP104" i="5"/>
  <c r="AZ298" i="5"/>
  <c r="AZ299" i="5" s="1"/>
  <c r="BI298" i="5"/>
  <c r="AX298" i="5"/>
  <c r="BG298" i="5"/>
  <c r="AP297" i="5"/>
  <c r="AY297" i="5"/>
  <c r="BR103" i="5"/>
  <c r="AR166" i="5"/>
  <c r="BM103" i="5"/>
  <c r="AR228" i="5"/>
  <c r="AE103" i="5"/>
  <c r="AE104" i="5" s="1"/>
  <c r="AL103" i="5"/>
  <c r="AS165" i="5"/>
  <c r="AW104" i="5"/>
  <c r="BA104" i="5"/>
  <c r="BK103" i="5"/>
  <c r="BT103" i="5"/>
  <c r="BC103" i="5"/>
  <c r="BL103" i="5"/>
  <c r="Z103" i="5"/>
  <c r="AI104" i="5" s="1"/>
  <c r="V104" i="5"/>
  <c r="I166" i="5"/>
  <c r="I296" i="5" s="1"/>
  <c r="J295" i="5"/>
  <c r="B296" i="5"/>
  <c r="N103" i="5"/>
  <c r="N297" i="5"/>
  <c r="R103" i="5"/>
  <c r="R297" i="5"/>
  <c r="P104" i="5"/>
  <c r="P298" i="5"/>
  <c r="T104" i="5"/>
  <c r="T298" i="5"/>
  <c r="Q103" i="5"/>
  <c r="Q297" i="5"/>
  <c r="Z298" i="5" s="1"/>
  <c r="O103" i="5"/>
  <c r="O297" i="5"/>
  <c r="S103" i="5"/>
  <c r="S297" i="5"/>
  <c r="AB298" i="5" s="1"/>
  <c r="M104" i="5"/>
  <c r="M298" i="5"/>
  <c r="H166" i="5"/>
  <c r="H296" i="5" s="1"/>
  <c r="E231" i="5"/>
  <c r="F166" i="5"/>
  <c r="F296" i="5" s="1"/>
  <c r="C166" i="5"/>
  <c r="C296" i="5" s="1"/>
  <c r="E166" i="5"/>
  <c r="E296" i="5" s="1"/>
  <c r="F231" i="5"/>
  <c r="G166" i="5"/>
  <c r="G296" i="5" s="1"/>
  <c r="C231" i="5"/>
  <c r="G231" i="5"/>
  <c r="J230" i="5"/>
  <c r="D232" i="5"/>
  <c r="J165" i="5"/>
  <c r="C102" i="5"/>
  <c r="F102" i="5"/>
  <c r="B102" i="5"/>
  <c r="E102" i="5"/>
  <c r="B231" i="5"/>
  <c r="I102" i="5"/>
  <c r="G102" i="5"/>
  <c r="J101" i="5"/>
  <c r="D102" i="5"/>
  <c r="H102" i="5"/>
  <c r="H231" i="5"/>
  <c r="AQ299" i="5" l="1"/>
  <c r="AJ103" i="5"/>
  <c r="AJ104" i="5" s="1"/>
  <c r="X298" i="5"/>
  <c r="W298" i="5"/>
  <c r="AF299" i="5" s="1"/>
  <c r="AH299" i="5"/>
  <c r="AQ300" i="5" s="1"/>
  <c r="AP165" i="5"/>
  <c r="D167" i="5"/>
  <c r="D297" i="5" s="1"/>
  <c r="AG103" i="5"/>
  <c r="AP228" i="5" s="1"/>
  <c r="BH104" i="5"/>
  <c r="AQ166" i="5"/>
  <c r="AG298" i="5"/>
  <c r="AG299" i="5" s="1"/>
  <c r="W104" i="5"/>
  <c r="BK104" i="5"/>
  <c r="AP298" i="5"/>
  <c r="AF104" i="5"/>
  <c r="AS298" i="5"/>
  <c r="AO166" i="5"/>
  <c r="AY104" i="5"/>
  <c r="AJ298" i="5"/>
  <c r="AA298" i="5"/>
  <c r="AZ300" i="5"/>
  <c r="V299" i="5"/>
  <c r="BR104" i="5"/>
  <c r="AX299" i="5"/>
  <c r="AE299" i="5"/>
  <c r="AU166" i="5"/>
  <c r="AU299" i="5"/>
  <c r="AO228" i="5"/>
  <c r="AH105" i="5"/>
  <c r="AB104" i="5"/>
  <c r="BA299" i="5"/>
  <c r="Y299" i="5"/>
  <c r="AQ227" i="5"/>
  <c r="AQ228" i="5" s="1"/>
  <c r="AQ229" i="5" s="1"/>
  <c r="AQ230" i="5" s="1"/>
  <c r="AZ103" i="5"/>
  <c r="AC299" i="5"/>
  <c r="BQ104" i="5"/>
  <c r="BI299" i="5"/>
  <c r="BI300" i="5" s="1"/>
  <c r="AQ167" i="5"/>
  <c r="AT299" i="5"/>
  <c r="BC104" i="5"/>
  <c r="BS105" i="5"/>
  <c r="AN299" i="5"/>
  <c r="AA104" i="5"/>
  <c r="V105" i="5"/>
  <c r="BJ299" i="5"/>
  <c r="BB104" i="5"/>
  <c r="AL299" i="5"/>
  <c r="AI299" i="5"/>
  <c r="AK299" i="5"/>
  <c r="Y105" i="5"/>
  <c r="AO299" i="5"/>
  <c r="BG299" i="5"/>
  <c r="AR299" i="5"/>
  <c r="BD103" i="5"/>
  <c r="BD104" i="5" s="1"/>
  <c r="AX103" i="5"/>
  <c r="AX104" i="5" s="1"/>
  <c r="I167" i="5"/>
  <c r="I297" i="5" s="1"/>
  <c r="I232" i="5"/>
  <c r="AK104" i="5"/>
  <c r="BT104" i="5"/>
  <c r="AE105" i="5"/>
  <c r="AY298" i="5"/>
  <c r="BH298" i="5"/>
  <c r="AW298" i="5"/>
  <c r="AW299" i="5" s="1"/>
  <c r="BF298" i="5"/>
  <c r="BD298" i="5"/>
  <c r="BD299" i="5" s="1"/>
  <c r="BM298" i="5"/>
  <c r="BA105" i="5"/>
  <c r="BB298" i="5"/>
  <c r="BK298" i="5"/>
  <c r="BC298" i="5"/>
  <c r="BC299" i="5" s="1"/>
  <c r="BL298" i="5"/>
  <c r="AR229" i="5"/>
  <c r="BF105" i="5"/>
  <c r="AR167" i="5"/>
  <c r="AN228" i="5"/>
  <c r="AN229" i="5" s="1"/>
  <c r="AT166" i="5"/>
  <c r="AT228" i="5"/>
  <c r="AN166" i="5"/>
  <c r="AN167" i="5" s="1"/>
  <c r="BV104" i="5"/>
  <c r="BJ105" i="5"/>
  <c r="AL104" i="5"/>
  <c r="AL105" i="5" s="1"/>
  <c r="AU228" i="5"/>
  <c r="BL104" i="5"/>
  <c r="BU104" i="5"/>
  <c r="AC105" i="5"/>
  <c r="Z104" i="5"/>
  <c r="AI105" i="5" s="1"/>
  <c r="X104" i="5"/>
  <c r="J296" i="5"/>
  <c r="P105" i="5"/>
  <c r="P299" i="5"/>
  <c r="N104" i="5"/>
  <c r="N298" i="5"/>
  <c r="S104" i="5"/>
  <c r="S298" i="5"/>
  <c r="AB299" i="5" s="1"/>
  <c r="T105" i="5"/>
  <c r="T299" i="5"/>
  <c r="R104" i="5"/>
  <c r="R298" i="5"/>
  <c r="Q104" i="5"/>
  <c r="Q298" i="5"/>
  <c r="Z299" i="5" s="1"/>
  <c r="B167" i="5"/>
  <c r="B297" i="5" s="1"/>
  <c r="M105" i="5"/>
  <c r="M299" i="5"/>
  <c r="O104" i="5"/>
  <c r="O298" i="5"/>
  <c r="E232" i="5"/>
  <c r="F233" i="5"/>
  <c r="F167" i="5"/>
  <c r="F297" i="5" s="1"/>
  <c r="F232" i="5"/>
  <c r="H167" i="5"/>
  <c r="H297" i="5" s="1"/>
  <c r="C167" i="5"/>
  <c r="C297" i="5" s="1"/>
  <c r="E167" i="5"/>
  <c r="E297" i="5" s="1"/>
  <c r="G167" i="5"/>
  <c r="G297" i="5" s="1"/>
  <c r="G232" i="5"/>
  <c r="C232" i="5"/>
  <c r="D233" i="5"/>
  <c r="I103" i="5"/>
  <c r="H103" i="5"/>
  <c r="F103" i="5"/>
  <c r="C103" i="5"/>
  <c r="H232" i="5"/>
  <c r="B232" i="5"/>
  <c r="G103" i="5"/>
  <c r="E103" i="5"/>
  <c r="B103" i="5"/>
  <c r="D103" i="5"/>
  <c r="J231" i="5"/>
  <c r="J102" i="5"/>
  <c r="J166" i="5"/>
  <c r="AS166" i="5" l="1"/>
  <c r="X299" i="5"/>
  <c r="AS228" i="5"/>
  <c r="AS229" i="5" s="1"/>
  <c r="W299" i="5"/>
  <c r="AF300" i="5" s="1"/>
  <c r="AS167" i="5"/>
  <c r="AE300" i="5"/>
  <c r="AG104" i="5"/>
  <c r="AG105" i="5" s="1"/>
  <c r="BH105" i="5"/>
  <c r="AH300" i="5"/>
  <c r="AQ301" i="5" s="1"/>
  <c r="D168" i="5"/>
  <c r="AP166" i="5"/>
  <c r="D169" i="5" s="1"/>
  <c r="BQ105" i="5"/>
  <c r="AY299" i="5"/>
  <c r="BT105" i="5"/>
  <c r="AP299" i="5"/>
  <c r="AP300" i="5" s="1"/>
  <c r="AO167" i="5"/>
  <c r="W105" i="5"/>
  <c r="BB299" i="5"/>
  <c r="BB105" i="5"/>
  <c r="AJ105" i="5"/>
  <c r="AF105" i="5"/>
  <c r="AO229" i="5"/>
  <c r="AY105" i="5"/>
  <c r="AS299" i="5"/>
  <c r="AJ299" i="5"/>
  <c r="AK105" i="5"/>
  <c r="AX105" i="5"/>
  <c r="AA299" i="5"/>
  <c r="Y300" i="5"/>
  <c r="BI301" i="5"/>
  <c r="AN300" i="5"/>
  <c r="V300" i="5"/>
  <c r="AE301" i="5" s="1"/>
  <c r="AR300" i="5"/>
  <c r="AH106" i="5"/>
  <c r="AQ231" i="5" s="1"/>
  <c r="AQ168" i="5"/>
  <c r="AB105" i="5"/>
  <c r="BG300" i="5"/>
  <c r="BD300" i="5"/>
  <c r="AC300" i="5"/>
  <c r="AO300" i="5"/>
  <c r="AL300" i="5"/>
  <c r="BJ300" i="5"/>
  <c r="AA105" i="5"/>
  <c r="AZ104" i="5"/>
  <c r="AZ105" i="5" s="1"/>
  <c r="AZ106" i="5" s="1"/>
  <c r="AZ107" i="5" s="1"/>
  <c r="BI104" i="5"/>
  <c r="BC300" i="5"/>
  <c r="V106" i="5"/>
  <c r="BA106" i="5"/>
  <c r="AU300" i="5"/>
  <c r="BL299" i="5"/>
  <c r="BL300" i="5" s="1"/>
  <c r="BL301" i="5" s="1"/>
  <c r="BF299" i="5"/>
  <c r="BF300" i="5" s="1"/>
  <c r="BM299" i="5"/>
  <c r="BM300" i="5" s="1"/>
  <c r="AW300" i="5"/>
  <c r="BL105" i="5"/>
  <c r="BK105" i="5"/>
  <c r="D298" i="5"/>
  <c r="AU229" i="5"/>
  <c r="AU230" i="5" s="1"/>
  <c r="BK299" i="5"/>
  <c r="AE106" i="5"/>
  <c r="BU105" i="5"/>
  <c r="AN168" i="5"/>
  <c r="AT229" i="5"/>
  <c r="AK300" i="5"/>
  <c r="AT167" i="5"/>
  <c r="Y106" i="5"/>
  <c r="X105" i="5"/>
  <c r="I168" i="5"/>
  <c r="I298" i="5" s="1"/>
  <c r="BA300" i="5"/>
  <c r="BG104" i="5"/>
  <c r="BG105" i="5" s="1"/>
  <c r="AI300" i="5"/>
  <c r="BM104" i="5"/>
  <c r="BM105" i="5" s="1"/>
  <c r="AX300" i="5"/>
  <c r="AZ301" i="5"/>
  <c r="I233" i="5"/>
  <c r="AG300" i="5"/>
  <c r="AT300" i="5"/>
  <c r="BH299" i="5"/>
  <c r="AN230" i="5"/>
  <c r="BJ106" i="5"/>
  <c r="BD105" i="5"/>
  <c r="BS106" i="5"/>
  <c r="BO106" i="5"/>
  <c r="BC105" i="5"/>
  <c r="AW105" i="5"/>
  <c r="AW106" i="5" s="1"/>
  <c r="AL106" i="5"/>
  <c r="AU167" i="5"/>
  <c r="AU168" i="5" s="1"/>
  <c r="AR168" i="5"/>
  <c r="AR230" i="5"/>
  <c r="Z105" i="5"/>
  <c r="AI106" i="5" s="1"/>
  <c r="AC106" i="5"/>
  <c r="B168" i="5"/>
  <c r="B298" i="5" s="1"/>
  <c r="J297" i="5"/>
  <c r="H168" i="5"/>
  <c r="H298" i="5" s="1"/>
  <c r="T106" i="5"/>
  <c r="T300" i="5"/>
  <c r="M106" i="5"/>
  <c r="M300" i="5"/>
  <c r="O105" i="5"/>
  <c r="O299" i="5"/>
  <c r="X300" i="5" s="1"/>
  <c r="N105" i="5"/>
  <c r="N299" i="5"/>
  <c r="Q105" i="5"/>
  <c r="Q299" i="5"/>
  <c r="Z300" i="5" s="1"/>
  <c r="S105" i="5"/>
  <c r="S299" i="5"/>
  <c r="AB300" i="5" s="1"/>
  <c r="P106" i="5"/>
  <c r="P300" i="5"/>
  <c r="R105" i="5"/>
  <c r="R299" i="5"/>
  <c r="E233" i="5"/>
  <c r="C168" i="5"/>
  <c r="C298" i="5" s="1"/>
  <c r="F168" i="5"/>
  <c r="F298" i="5" s="1"/>
  <c r="E168" i="5"/>
  <c r="E298" i="5" s="1"/>
  <c r="G168" i="5"/>
  <c r="G298" i="5" s="1"/>
  <c r="G233" i="5"/>
  <c r="D234" i="5"/>
  <c r="J232" i="5"/>
  <c r="H79" i="5" s="1"/>
  <c r="J167" i="5"/>
  <c r="C79" i="5" s="1"/>
  <c r="C233" i="5"/>
  <c r="C104" i="5"/>
  <c r="H104" i="5"/>
  <c r="D104" i="5"/>
  <c r="J103" i="5"/>
  <c r="G104" i="5"/>
  <c r="F104" i="5"/>
  <c r="E104" i="5"/>
  <c r="B233" i="5"/>
  <c r="B104" i="5"/>
  <c r="H233" i="5"/>
  <c r="I104" i="5"/>
  <c r="BQ106" i="5" l="1"/>
  <c r="W300" i="5"/>
  <c r="AT168" i="5"/>
  <c r="AP229" i="5"/>
  <c r="AY106" i="5" s="1"/>
  <c r="BH107" i="5" s="1"/>
  <c r="BH106" i="5"/>
  <c r="BQ107" i="5" s="1"/>
  <c r="AS168" i="5"/>
  <c r="AN301" i="5"/>
  <c r="AF106" i="5"/>
  <c r="AX106" i="5"/>
  <c r="W106" i="5"/>
  <c r="AH301" i="5"/>
  <c r="AQ302" i="5" s="1"/>
  <c r="AP167" i="5"/>
  <c r="AP168" i="5" s="1"/>
  <c r="BH300" i="5"/>
  <c r="BK300" i="5"/>
  <c r="BB300" i="5"/>
  <c r="AY300" i="5"/>
  <c r="AY301" i="5" s="1"/>
  <c r="AO168" i="5"/>
  <c r="BU106" i="5"/>
  <c r="AJ106" i="5"/>
  <c r="AO230" i="5"/>
  <c r="BK106" i="5"/>
  <c r="AS230" i="5"/>
  <c r="BG106" i="5"/>
  <c r="AS300" i="5"/>
  <c r="BB106" i="5"/>
  <c r="AK106" i="5"/>
  <c r="AJ300" i="5"/>
  <c r="AN169" i="5"/>
  <c r="AA300" i="5"/>
  <c r="V301" i="5"/>
  <c r="AE302" i="5" s="1"/>
  <c r="AB106" i="5"/>
  <c r="BT106" i="5"/>
  <c r="BD301" i="5"/>
  <c r="AC301" i="5"/>
  <c r="BA107" i="5"/>
  <c r="AT230" i="5"/>
  <c r="AW301" i="5"/>
  <c r="AL301" i="5"/>
  <c r="AR301" i="5"/>
  <c r="Y301" i="5"/>
  <c r="AU301" i="5"/>
  <c r="BD302" i="5" s="1"/>
  <c r="AQ169" i="5"/>
  <c r="BM301" i="5"/>
  <c r="AZ108" i="5"/>
  <c r="AH107" i="5"/>
  <c r="AQ232" i="5" s="1"/>
  <c r="AZ302" i="5"/>
  <c r="AO301" i="5"/>
  <c r="BJ107" i="5"/>
  <c r="AX301" i="5"/>
  <c r="AE107" i="5"/>
  <c r="BC106" i="5"/>
  <c r="BC301" i="5"/>
  <c r="BL302" i="5" s="1"/>
  <c r="AA106" i="5"/>
  <c r="BD106" i="5"/>
  <c r="BD107" i="5" s="1"/>
  <c r="AN231" i="5"/>
  <c r="BF301" i="5"/>
  <c r="BI105" i="5"/>
  <c r="BI106" i="5" s="1"/>
  <c r="BI107" i="5" s="1"/>
  <c r="BI108" i="5" s="1"/>
  <c r="BR105" i="5"/>
  <c r="V107" i="5"/>
  <c r="AT301" i="5"/>
  <c r="BS107" i="5"/>
  <c r="X106" i="5"/>
  <c r="BG301" i="5"/>
  <c r="AG106" i="5"/>
  <c r="BP105" i="5"/>
  <c r="BP106" i="5" s="1"/>
  <c r="BV105" i="5"/>
  <c r="BV106" i="5" s="1"/>
  <c r="Y107" i="5"/>
  <c r="I234" i="5"/>
  <c r="AI301" i="5"/>
  <c r="BI302" i="5"/>
  <c r="AG301" i="5"/>
  <c r="I169" i="5"/>
  <c r="I299" i="5" s="1"/>
  <c r="AK301" i="5"/>
  <c r="D299" i="5"/>
  <c r="AW107" i="5"/>
  <c r="AP301" i="5"/>
  <c r="BA301" i="5"/>
  <c r="BJ301" i="5"/>
  <c r="AN302" i="5"/>
  <c r="AF301" i="5"/>
  <c r="AL107" i="5"/>
  <c r="AU169" i="5"/>
  <c r="BM106" i="5"/>
  <c r="AU231" i="5"/>
  <c r="BF106" i="5"/>
  <c r="BF107" i="5" s="1"/>
  <c r="AR169" i="5"/>
  <c r="AR231" i="5"/>
  <c r="BL106" i="5"/>
  <c r="AC107" i="5"/>
  <c r="Z106" i="5"/>
  <c r="AI107" i="5" s="1"/>
  <c r="H169" i="5"/>
  <c r="H299" i="5" s="1"/>
  <c r="H170" i="5"/>
  <c r="H300" i="5" s="1"/>
  <c r="J298" i="5"/>
  <c r="R106" i="5"/>
  <c r="R300" i="5"/>
  <c r="S106" i="5"/>
  <c r="S300" i="5"/>
  <c r="AB301" i="5" s="1"/>
  <c r="M107" i="5"/>
  <c r="M301" i="5"/>
  <c r="P107" i="5"/>
  <c r="P301" i="5"/>
  <c r="O106" i="5"/>
  <c r="O300" i="5"/>
  <c r="X301" i="5" s="1"/>
  <c r="T107" i="5"/>
  <c r="T301" i="5"/>
  <c r="Q106" i="5"/>
  <c r="Q300" i="5"/>
  <c r="Z301" i="5" s="1"/>
  <c r="N106" i="5"/>
  <c r="N300" i="5"/>
  <c r="W301" i="5" s="1"/>
  <c r="C85" i="5"/>
  <c r="C91" i="5"/>
  <c r="B169" i="5"/>
  <c r="B299" i="5" s="1"/>
  <c r="F234" i="5"/>
  <c r="E234" i="5"/>
  <c r="F169" i="5"/>
  <c r="F299" i="5" s="1"/>
  <c r="C169" i="5"/>
  <c r="C299" i="5" s="1"/>
  <c r="E169" i="5"/>
  <c r="E299" i="5" s="1"/>
  <c r="G169" i="5"/>
  <c r="G299" i="5" s="1"/>
  <c r="G234" i="5"/>
  <c r="J233" i="5"/>
  <c r="B105" i="5"/>
  <c r="I105" i="5"/>
  <c r="J104" i="5"/>
  <c r="F105" i="5"/>
  <c r="D105" i="5"/>
  <c r="B234" i="5"/>
  <c r="H234" i="5"/>
  <c r="J168" i="5"/>
  <c r="E105" i="5"/>
  <c r="H105" i="5"/>
  <c r="C105" i="5"/>
  <c r="C234" i="5"/>
  <c r="G105" i="5"/>
  <c r="AT169" i="5" l="1"/>
  <c r="AP230" i="5"/>
  <c r="AP231" i="5" s="1"/>
  <c r="AS169" i="5"/>
  <c r="AW302" i="5"/>
  <c r="AW303" i="5" s="1"/>
  <c r="AF107" i="5"/>
  <c r="AO169" i="5"/>
  <c r="W107" i="5"/>
  <c r="BT107" i="5"/>
  <c r="D170" i="5"/>
  <c r="D300" i="5" s="1"/>
  <c r="BK301" i="5"/>
  <c r="BG107" i="5"/>
  <c r="AX107" i="5"/>
  <c r="BH301" i="5"/>
  <c r="AP169" i="5"/>
  <c r="AH302" i="5"/>
  <c r="AQ303" i="5" s="1"/>
  <c r="AJ107" i="5"/>
  <c r="BB301" i="5"/>
  <c r="BK107" i="5"/>
  <c r="AO231" i="5"/>
  <c r="AC302" i="5"/>
  <c r="BB107" i="5"/>
  <c r="AY302" i="5"/>
  <c r="BP107" i="5"/>
  <c r="AS231" i="5"/>
  <c r="BM302" i="5"/>
  <c r="BM303" i="5" s="1"/>
  <c r="AT231" i="5"/>
  <c r="AK107" i="5"/>
  <c r="BF302" i="5"/>
  <c r="AS301" i="5"/>
  <c r="AT302" i="5"/>
  <c r="AN170" i="5"/>
  <c r="AJ301" i="5"/>
  <c r="AL302" i="5"/>
  <c r="AA301" i="5"/>
  <c r="V302" i="5"/>
  <c r="AE303" i="5" s="1"/>
  <c r="AB107" i="5"/>
  <c r="BA302" i="5"/>
  <c r="BC107" i="5"/>
  <c r="BJ108" i="5"/>
  <c r="BI303" i="5"/>
  <c r="V108" i="5"/>
  <c r="Y302" i="5"/>
  <c r="AR302" i="5"/>
  <c r="BH302" i="5"/>
  <c r="AU302" i="5"/>
  <c r="BD303" i="5" s="1"/>
  <c r="BM107" i="5"/>
  <c r="BM108" i="5" s="1"/>
  <c r="AG107" i="5"/>
  <c r="BI109" i="5"/>
  <c r="AX302" i="5"/>
  <c r="AZ109" i="5"/>
  <c r="X107" i="5"/>
  <c r="AH108" i="5"/>
  <c r="AQ233" i="5" s="1"/>
  <c r="BS108" i="5"/>
  <c r="AW108" i="5"/>
  <c r="AQ170" i="5"/>
  <c r="AE108" i="5"/>
  <c r="AN232" i="5"/>
  <c r="BG302" i="5"/>
  <c r="BC302" i="5"/>
  <c r="BL303" i="5" s="1"/>
  <c r="AU170" i="5"/>
  <c r="AA107" i="5"/>
  <c r="BR106" i="5"/>
  <c r="BR107" i="5" s="1"/>
  <c r="BR108" i="5" s="1"/>
  <c r="BR109" i="5" s="1"/>
  <c r="Y108" i="5"/>
  <c r="AZ303" i="5"/>
  <c r="I170" i="5"/>
  <c r="I300" i="5" s="1"/>
  <c r="BF108" i="5"/>
  <c r="BJ302" i="5"/>
  <c r="AL108" i="5"/>
  <c r="AG302" i="5"/>
  <c r="AF302" i="5"/>
  <c r="AY107" i="5"/>
  <c r="AO302" i="5"/>
  <c r="AN303" i="5"/>
  <c r="AP302" i="5"/>
  <c r="AI302" i="5"/>
  <c r="BQ108" i="5"/>
  <c r="BV107" i="5"/>
  <c r="AK302" i="5"/>
  <c r="AR170" i="5"/>
  <c r="BO107" i="5"/>
  <c r="BO108" i="5" s="1"/>
  <c r="BL107" i="5"/>
  <c r="BU107" i="5"/>
  <c r="AU232" i="5"/>
  <c r="BD108" i="5"/>
  <c r="AR232" i="5"/>
  <c r="BA108" i="5"/>
  <c r="AC108" i="5"/>
  <c r="Z107" i="5"/>
  <c r="AI108" i="5" s="1"/>
  <c r="B170" i="5"/>
  <c r="B300" i="5" s="1"/>
  <c r="J299" i="5"/>
  <c r="P108" i="5"/>
  <c r="P302" i="5"/>
  <c r="M108" i="5"/>
  <c r="M302" i="5"/>
  <c r="N107" i="5"/>
  <c r="N301" i="5"/>
  <c r="W302" i="5" s="1"/>
  <c r="T108" i="5"/>
  <c r="T302" i="5"/>
  <c r="O107" i="5"/>
  <c r="O301" i="5"/>
  <c r="X302" i="5" s="1"/>
  <c r="S107" i="5"/>
  <c r="S301" i="5"/>
  <c r="AB302" i="5" s="1"/>
  <c r="R107" i="5"/>
  <c r="R301" i="5"/>
  <c r="Q107" i="5"/>
  <c r="Q301" i="5"/>
  <c r="Z302" i="5" s="1"/>
  <c r="F170" i="5"/>
  <c r="F300" i="5" s="1"/>
  <c r="C170" i="5"/>
  <c r="C300" i="5" s="1"/>
  <c r="E170" i="5"/>
  <c r="E300" i="5" s="1"/>
  <c r="I171" i="5"/>
  <c r="I301" i="5" s="1"/>
  <c r="G170" i="5"/>
  <c r="G300" i="5" s="1"/>
  <c r="G235" i="5"/>
  <c r="F235" i="5"/>
  <c r="I235" i="5"/>
  <c r="J234" i="5"/>
  <c r="C235" i="5"/>
  <c r="D235" i="5"/>
  <c r="E235" i="5"/>
  <c r="I106" i="5"/>
  <c r="C106" i="5"/>
  <c r="J105" i="5"/>
  <c r="G106" i="5"/>
  <c r="E106" i="5"/>
  <c r="H235" i="5"/>
  <c r="B235" i="5"/>
  <c r="F106" i="5"/>
  <c r="H106" i="5"/>
  <c r="D106" i="5"/>
  <c r="J169" i="5"/>
  <c r="B106" i="5"/>
  <c r="BF303" i="5" l="1"/>
  <c r="AO170" i="5"/>
  <c r="AS170" i="5"/>
  <c r="AF108" i="5"/>
  <c r="W108" i="5"/>
  <c r="BT108" i="5"/>
  <c r="AX108" i="5"/>
  <c r="BK302" i="5"/>
  <c r="AP170" i="5"/>
  <c r="BG108" i="5"/>
  <c r="AH303" i="5"/>
  <c r="AQ304" i="5" s="1"/>
  <c r="BP108" i="5"/>
  <c r="AJ108" i="5"/>
  <c r="AO232" i="5"/>
  <c r="BH303" i="5"/>
  <c r="AL303" i="5"/>
  <c r="BB302" i="5"/>
  <c r="BK108" i="5"/>
  <c r="AT232" i="5"/>
  <c r="BB108" i="5"/>
  <c r="AC303" i="5"/>
  <c r="AB108" i="5"/>
  <c r="BC108" i="5"/>
  <c r="AY108" i="5"/>
  <c r="AS302" i="5"/>
  <c r="BA303" i="5"/>
  <c r="AS232" i="5"/>
  <c r="V109" i="5"/>
  <c r="BL108" i="5"/>
  <c r="AE109" i="5"/>
  <c r="BJ303" i="5"/>
  <c r="AU303" i="5"/>
  <c r="BD304" i="5" s="1"/>
  <c r="AT170" i="5"/>
  <c r="AK108" i="5"/>
  <c r="AT303" i="5"/>
  <c r="BV108" i="5"/>
  <c r="BV109" i="5" s="1"/>
  <c r="AJ302" i="5"/>
  <c r="V303" i="5"/>
  <c r="AE304" i="5" s="1"/>
  <c r="AO303" i="5"/>
  <c r="AA302" i="5"/>
  <c r="BS109" i="5"/>
  <c r="BG303" i="5"/>
  <c r="AH109" i="5"/>
  <c r="AQ234" i="5" s="1"/>
  <c r="Y303" i="5"/>
  <c r="BM304" i="5"/>
  <c r="AR303" i="5"/>
  <c r="BA304" i="5" s="1"/>
  <c r="AG108" i="5"/>
  <c r="BI110" i="5"/>
  <c r="BA109" i="5"/>
  <c r="AP232" i="5"/>
  <c r="X108" i="5"/>
  <c r="BR110" i="5"/>
  <c r="BF109" i="5"/>
  <c r="AQ171" i="5"/>
  <c r="BC303" i="5"/>
  <c r="BC304" i="5" s="1"/>
  <c r="AO171" i="5"/>
  <c r="AN171" i="5"/>
  <c r="AN233" i="5"/>
  <c r="AU171" i="5"/>
  <c r="AZ304" i="5"/>
  <c r="AW109" i="5"/>
  <c r="AA108" i="5"/>
  <c r="BI304" i="5"/>
  <c r="AP303" i="5"/>
  <c r="AX303" i="5"/>
  <c r="BO109" i="5"/>
  <c r="AU233" i="5"/>
  <c r="AW304" i="5"/>
  <c r="Y109" i="5"/>
  <c r="AN304" i="5"/>
  <c r="AZ110" i="5"/>
  <c r="BF304" i="5"/>
  <c r="AL109" i="5"/>
  <c r="BU108" i="5"/>
  <c r="AK303" i="5"/>
  <c r="AY303" i="5"/>
  <c r="AG303" i="5"/>
  <c r="BH108" i="5"/>
  <c r="AI303" i="5"/>
  <c r="AF303" i="5"/>
  <c r="BJ109" i="5"/>
  <c r="AR171" i="5"/>
  <c r="BD109" i="5"/>
  <c r="BM109" i="5"/>
  <c r="AR233" i="5"/>
  <c r="B171" i="5"/>
  <c r="B301" i="5" s="1"/>
  <c r="H171" i="5"/>
  <c r="H301" i="5" s="1"/>
  <c r="Z108" i="5"/>
  <c r="AI109" i="5" s="1"/>
  <c r="AC109" i="5"/>
  <c r="D171" i="5"/>
  <c r="D301" i="5" s="1"/>
  <c r="C172" i="5"/>
  <c r="C302" i="5" s="1"/>
  <c r="J300" i="5"/>
  <c r="N79" i="5" s="1"/>
  <c r="T109" i="5"/>
  <c r="T303" i="5"/>
  <c r="S108" i="5"/>
  <c r="S302" i="5"/>
  <c r="AB303" i="5" s="1"/>
  <c r="Q108" i="5"/>
  <c r="Q302" i="5"/>
  <c r="Z303" i="5" s="1"/>
  <c r="N108" i="5"/>
  <c r="N302" i="5"/>
  <c r="W303" i="5" s="1"/>
  <c r="O108" i="5"/>
  <c r="O302" i="5"/>
  <c r="X303" i="5" s="1"/>
  <c r="R108" i="5"/>
  <c r="R302" i="5"/>
  <c r="M109" i="5"/>
  <c r="M303" i="5"/>
  <c r="P109" i="5"/>
  <c r="P303" i="5"/>
  <c r="F171" i="5"/>
  <c r="F301" i="5" s="1"/>
  <c r="F172" i="5"/>
  <c r="F302" i="5" s="1"/>
  <c r="C171" i="5"/>
  <c r="C301" i="5" s="1"/>
  <c r="D172" i="5"/>
  <c r="D302" i="5" s="1"/>
  <c r="H172" i="5"/>
  <c r="H302" i="5" s="1"/>
  <c r="E171" i="5"/>
  <c r="E301" i="5" s="1"/>
  <c r="I172" i="5"/>
  <c r="I302" i="5" s="1"/>
  <c r="G171" i="5"/>
  <c r="G301" i="5" s="1"/>
  <c r="G236" i="5"/>
  <c r="I237" i="5"/>
  <c r="I236" i="5"/>
  <c r="J235" i="5"/>
  <c r="H107" i="5"/>
  <c r="D107" i="5"/>
  <c r="J170" i="5"/>
  <c r="H236" i="5"/>
  <c r="I107" i="5"/>
  <c r="J106" i="5"/>
  <c r="E107" i="5"/>
  <c r="C107" i="5"/>
  <c r="C236" i="5"/>
  <c r="B236" i="5"/>
  <c r="F236" i="5"/>
  <c r="B107" i="5"/>
  <c r="F107" i="5"/>
  <c r="G107" i="5"/>
  <c r="E236" i="5"/>
  <c r="D236" i="5"/>
  <c r="AS171" i="5" l="1"/>
  <c r="AF109" i="5"/>
  <c r="W109" i="5"/>
  <c r="BP109" i="5"/>
  <c r="BT109" i="5"/>
  <c r="BG109" i="5"/>
  <c r="BK303" i="5"/>
  <c r="AP171" i="5"/>
  <c r="AJ109" i="5"/>
  <c r="AS172" i="5" s="1"/>
  <c r="AX109" i="5"/>
  <c r="BG110" i="5" s="1"/>
  <c r="AT233" i="5"/>
  <c r="AO233" i="5"/>
  <c r="AL304" i="5"/>
  <c r="AH304" i="5"/>
  <c r="AQ305" i="5" s="1"/>
  <c r="AC304" i="5"/>
  <c r="BK109" i="5"/>
  <c r="BB303" i="5"/>
  <c r="AB109" i="5"/>
  <c r="AN172" i="5"/>
  <c r="BB109" i="5"/>
  <c r="BC109" i="5"/>
  <c r="BL109" i="5"/>
  <c r="AS233" i="5"/>
  <c r="AO304" i="5"/>
  <c r="AY109" i="5"/>
  <c r="BU109" i="5"/>
  <c r="BH109" i="5"/>
  <c r="AS303" i="5"/>
  <c r="BJ304" i="5"/>
  <c r="BJ305" i="5" s="1"/>
  <c r="AT304" i="5"/>
  <c r="BC305" i="5" s="1"/>
  <c r="AQ172" i="5"/>
  <c r="AU304" i="5"/>
  <c r="BM305" i="5"/>
  <c r="V110" i="5"/>
  <c r="BR111" i="5"/>
  <c r="AU234" i="5"/>
  <c r="AE110" i="5"/>
  <c r="AK109" i="5"/>
  <c r="AN234" i="5"/>
  <c r="AG109" i="5"/>
  <c r="AP172" i="5" s="1"/>
  <c r="AA303" i="5"/>
  <c r="BO110" i="5"/>
  <c r="AT171" i="5"/>
  <c r="BJ110" i="5"/>
  <c r="BF110" i="5"/>
  <c r="V304" i="5"/>
  <c r="AE305" i="5" s="1"/>
  <c r="BA110" i="5"/>
  <c r="AR304" i="5"/>
  <c r="BA305" i="5" s="1"/>
  <c r="AH110" i="5"/>
  <c r="AX304" i="5"/>
  <c r="AJ303" i="5"/>
  <c r="AP233" i="5"/>
  <c r="AW110" i="5"/>
  <c r="Y304" i="5"/>
  <c r="BG304" i="5"/>
  <c r="BF305" i="5"/>
  <c r="BI111" i="5"/>
  <c r="X109" i="5"/>
  <c r="BL304" i="5"/>
  <c r="BL305" i="5" s="1"/>
  <c r="AO172" i="5"/>
  <c r="BI305" i="5"/>
  <c r="AP304" i="5"/>
  <c r="Y110" i="5"/>
  <c r="AA109" i="5"/>
  <c r="AW305" i="5"/>
  <c r="AU172" i="5"/>
  <c r="AN305" i="5"/>
  <c r="AZ111" i="5"/>
  <c r="BD110" i="5"/>
  <c r="AZ305" i="5"/>
  <c r="AY304" i="5"/>
  <c r="BH304" i="5"/>
  <c r="AC110" i="5"/>
  <c r="AF304" i="5"/>
  <c r="BS110" i="5"/>
  <c r="AI304" i="5"/>
  <c r="AG304" i="5"/>
  <c r="AK304" i="5"/>
  <c r="BQ109" i="5"/>
  <c r="AL110" i="5"/>
  <c r="AR234" i="5"/>
  <c r="BM110" i="5"/>
  <c r="BV110" i="5"/>
  <c r="AR172" i="5"/>
  <c r="Z109" i="5"/>
  <c r="AI110" i="5" s="1"/>
  <c r="B172" i="5"/>
  <c r="B302" i="5" s="1"/>
  <c r="J301" i="5"/>
  <c r="N109" i="5"/>
  <c r="N303" i="5"/>
  <c r="W304" i="5" s="1"/>
  <c r="M110" i="5"/>
  <c r="M304" i="5"/>
  <c r="Q109" i="5"/>
  <c r="Q303" i="5"/>
  <c r="Z304" i="5" s="1"/>
  <c r="T110" i="5"/>
  <c r="T304" i="5"/>
  <c r="S109" i="5"/>
  <c r="S303" i="5"/>
  <c r="AB304" i="5" s="1"/>
  <c r="R109" i="5"/>
  <c r="R303" i="5"/>
  <c r="P110" i="5"/>
  <c r="P304" i="5"/>
  <c r="O109" i="5"/>
  <c r="O303" i="5"/>
  <c r="X304" i="5" s="1"/>
  <c r="H173" i="5"/>
  <c r="H303" i="5" s="1"/>
  <c r="D173" i="5"/>
  <c r="D303" i="5" s="1"/>
  <c r="I173" i="5"/>
  <c r="I303" i="5" s="1"/>
  <c r="E172" i="5"/>
  <c r="E302" i="5" s="1"/>
  <c r="G172" i="5"/>
  <c r="G302" i="5" s="1"/>
  <c r="B173" i="5"/>
  <c r="G237" i="5"/>
  <c r="I238" i="5"/>
  <c r="D237" i="5"/>
  <c r="E108" i="5"/>
  <c r="J107" i="5"/>
  <c r="B237" i="5"/>
  <c r="G108" i="5"/>
  <c r="I108" i="5"/>
  <c r="F108" i="5"/>
  <c r="B108" i="5"/>
  <c r="C108" i="5"/>
  <c r="J171" i="5"/>
  <c r="H108" i="5"/>
  <c r="J236" i="5"/>
  <c r="E237" i="5"/>
  <c r="F237" i="5"/>
  <c r="C237" i="5"/>
  <c r="H237" i="5"/>
  <c r="D108" i="5"/>
  <c r="AO234" i="5" l="1"/>
  <c r="AF110" i="5"/>
  <c r="W110" i="5"/>
  <c r="BP110" i="5"/>
  <c r="BP111" i="5" s="1"/>
  <c r="BT110" i="5"/>
  <c r="BK304" i="5"/>
  <c r="AJ110" i="5"/>
  <c r="AS173" i="5" s="1"/>
  <c r="AU305" i="5"/>
  <c r="AS234" i="5"/>
  <c r="AL305" i="5"/>
  <c r="AX110" i="5"/>
  <c r="BG111" i="5" s="1"/>
  <c r="AT234" i="5"/>
  <c r="AH305" i="5"/>
  <c r="AQ306" i="5" s="1"/>
  <c r="AC305" i="5"/>
  <c r="AL306" i="5" s="1"/>
  <c r="BU110" i="5"/>
  <c r="BB304" i="5"/>
  <c r="BD305" i="5"/>
  <c r="V111" i="5"/>
  <c r="AB110" i="5"/>
  <c r="BL110" i="5"/>
  <c r="BB110" i="5"/>
  <c r="BK110" i="5"/>
  <c r="BT111" i="5" s="1"/>
  <c r="BC110" i="5"/>
  <c r="AG110" i="5"/>
  <c r="AP173" i="5" s="1"/>
  <c r="AS304" i="5"/>
  <c r="AY110" i="5"/>
  <c r="AN235" i="5"/>
  <c r="BH110" i="5"/>
  <c r="BD111" i="5"/>
  <c r="AX305" i="5"/>
  <c r="AT305" i="5"/>
  <c r="BC306" i="5" s="1"/>
  <c r="BR112" i="5"/>
  <c r="AW111" i="5"/>
  <c r="AE111" i="5"/>
  <c r="AE112" i="5" s="1"/>
  <c r="BQ110" i="5"/>
  <c r="BQ111" i="5" s="1"/>
  <c r="AQ173" i="5"/>
  <c r="BI112" i="5"/>
  <c r="AN173" i="5"/>
  <c r="BO111" i="5"/>
  <c r="AK110" i="5"/>
  <c r="AT172" i="5"/>
  <c r="AA304" i="5"/>
  <c r="BJ111" i="5"/>
  <c r="BS111" i="5"/>
  <c r="AP234" i="5"/>
  <c r="BF111" i="5"/>
  <c r="BG305" i="5"/>
  <c r="AP305" i="5"/>
  <c r="AH111" i="5"/>
  <c r="V305" i="5"/>
  <c r="AE306" i="5" s="1"/>
  <c r="AQ235" i="5"/>
  <c r="BF306" i="5"/>
  <c r="AJ304" i="5"/>
  <c r="X110" i="5"/>
  <c r="Y305" i="5"/>
  <c r="AN306" i="5"/>
  <c r="AY305" i="5"/>
  <c r="Y111" i="5"/>
  <c r="AO173" i="5"/>
  <c r="AF111" i="5"/>
  <c r="BM111" i="5"/>
  <c r="AA110" i="5"/>
  <c r="BJ306" i="5"/>
  <c r="AW306" i="5"/>
  <c r="AO235" i="5"/>
  <c r="BL306" i="5"/>
  <c r="BH305" i="5"/>
  <c r="BV111" i="5"/>
  <c r="AC111" i="5"/>
  <c r="AI305" i="5"/>
  <c r="AR305" i="5"/>
  <c r="AF305" i="5"/>
  <c r="AZ306" i="5"/>
  <c r="BI306" i="5"/>
  <c r="AK305" i="5"/>
  <c r="AO305" i="5"/>
  <c r="AG305" i="5"/>
  <c r="AR173" i="5"/>
  <c r="AR235" i="5"/>
  <c r="AL111" i="5"/>
  <c r="AU235" i="5"/>
  <c r="BA111" i="5"/>
  <c r="AU173" i="5"/>
  <c r="Z110" i="5"/>
  <c r="AI111" i="5" s="1"/>
  <c r="C173" i="5"/>
  <c r="C303" i="5" s="1"/>
  <c r="B303" i="5"/>
  <c r="J302" i="5"/>
  <c r="S110" i="5"/>
  <c r="S304" i="5"/>
  <c r="AB305" i="5" s="1"/>
  <c r="P111" i="5"/>
  <c r="P305" i="5"/>
  <c r="N110" i="5"/>
  <c r="W111" i="5" s="1"/>
  <c r="N304" i="5"/>
  <c r="W305" i="5" s="1"/>
  <c r="Q110" i="5"/>
  <c r="Q304" i="5"/>
  <c r="Z305" i="5" s="1"/>
  <c r="F173" i="5"/>
  <c r="F303" i="5" s="1"/>
  <c r="T111" i="5"/>
  <c r="T305" i="5"/>
  <c r="O110" i="5"/>
  <c r="O304" i="5"/>
  <c r="X305" i="5" s="1"/>
  <c r="R110" i="5"/>
  <c r="R304" i="5"/>
  <c r="M111" i="5"/>
  <c r="M305" i="5"/>
  <c r="I174" i="5"/>
  <c r="I304" i="5" s="1"/>
  <c r="F174" i="5"/>
  <c r="F304" i="5" s="1"/>
  <c r="E173" i="5"/>
  <c r="E303" i="5" s="1"/>
  <c r="C174" i="5"/>
  <c r="C304" i="5" s="1"/>
  <c r="H174" i="5"/>
  <c r="H304" i="5" s="1"/>
  <c r="G173" i="5"/>
  <c r="G303" i="5" s="1"/>
  <c r="B174" i="5"/>
  <c r="G238" i="5"/>
  <c r="I239" i="5"/>
  <c r="J237" i="5"/>
  <c r="D109" i="5"/>
  <c r="J108" i="5"/>
  <c r="I109" i="5"/>
  <c r="B238" i="5"/>
  <c r="E238" i="5"/>
  <c r="C109" i="5"/>
  <c r="C238" i="5"/>
  <c r="F109" i="5"/>
  <c r="G109" i="5"/>
  <c r="J172" i="5"/>
  <c r="E109" i="5"/>
  <c r="D238" i="5"/>
  <c r="H238" i="5"/>
  <c r="F238" i="5"/>
  <c r="H109" i="5"/>
  <c r="B109" i="5"/>
  <c r="BP112" i="5" l="1"/>
  <c r="AH306" i="5"/>
  <c r="AS235" i="5"/>
  <c r="AJ111" i="5"/>
  <c r="AS236" i="5" s="1"/>
  <c r="BK305" i="5"/>
  <c r="AT235" i="5"/>
  <c r="BD306" i="5"/>
  <c r="AU306" i="5"/>
  <c r="AX111" i="5"/>
  <c r="BG112" i="5" s="1"/>
  <c r="BP113" i="5" s="1"/>
  <c r="BC111" i="5"/>
  <c r="BC112" i="5" s="1"/>
  <c r="AC306" i="5"/>
  <c r="AL307" i="5" s="1"/>
  <c r="BU111" i="5"/>
  <c r="BG306" i="5"/>
  <c r="BM306" i="5"/>
  <c r="BH111" i="5"/>
  <c r="AY111" i="5"/>
  <c r="V112" i="5"/>
  <c r="AE113" i="5" s="1"/>
  <c r="BB305" i="5"/>
  <c r="AN236" i="5"/>
  <c r="AN237" i="5" s="1"/>
  <c r="AB111" i="5"/>
  <c r="AG111" i="5"/>
  <c r="AP174" i="5" s="1"/>
  <c r="BL111" i="5"/>
  <c r="BL112" i="5" s="1"/>
  <c r="BK111" i="5"/>
  <c r="BT112" i="5" s="1"/>
  <c r="BB111" i="5"/>
  <c r="BB112" i="5" s="1"/>
  <c r="AW112" i="5"/>
  <c r="AH112" i="5"/>
  <c r="BR113" i="5"/>
  <c r="BM112" i="5"/>
  <c r="BO112" i="5"/>
  <c r="AQ174" i="5"/>
  <c r="BF112" i="5"/>
  <c r="BH306" i="5"/>
  <c r="AN174" i="5"/>
  <c r="AN175" i="5" s="1"/>
  <c r="AP235" i="5"/>
  <c r="AY306" i="5"/>
  <c r="BF307" i="5"/>
  <c r="AA305" i="5"/>
  <c r="BV112" i="5"/>
  <c r="AO236" i="5"/>
  <c r="AJ305" i="5"/>
  <c r="BS112" i="5"/>
  <c r="AS305" i="5"/>
  <c r="AT173" i="5"/>
  <c r="AK111" i="5"/>
  <c r="AT236" i="5" s="1"/>
  <c r="V306" i="5"/>
  <c r="AE307" i="5" s="1"/>
  <c r="AQ236" i="5"/>
  <c r="AZ112" i="5"/>
  <c r="BI113" i="5" s="1"/>
  <c r="X111" i="5"/>
  <c r="Y306" i="5"/>
  <c r="AH307" i="5" s="1"/>
  <c r="AF112" i="5"/>
  <c r="AO174" i="5"/>
  <c r="Y112" i="5"/>
  <c r="AA111" i="5"/>
  <c r="BD307" i="5"/>
  <c r="AW307" i="5"/>
  <c r="BI307" i="5"/>
  <c r="AC112" i="5"/>
  <c r="BA112" i="5"/>
  <c r="AZ307" i="5"/>
  <c r="AL112" i="5"/>
  <c r="AF306" i="5"/>
  <c r="AG306" i="5"/>
  <c r="AP306" i="5"/>
  <c r="AR306" i="5"/>
  <c r="BA306" i="5"/>
  <c r="AI306" i="5"/>
  <c r="BL307" i="5"/>
  <c r="AO306" i="5"/>
  <c r="AQ307" i="5"/>
  <c r="AK306" i="5"/>
  <c r="AX306" i="5"/>
  <c r="AN307" i="5"/>
  <c r="AU307" i="5"/>
  <c r="AT306" i="5"/>
  <c r="BC307" i="5" s="1"/>
  <c r="BJ112" i="5"/>
  <c r="AU174" i="5"/>
  <c r="AR236" i="5"/>
  <c r="AU236" i="5"/>
  <c r="BD112" i="5"/>
  <c r="AR174" i="5"/>
  <c r="BQ112" i="5"/>
  <c r="Z111" i="5"/>
  <c r="AI112" i="5" s="1"/>
  <c r="J303" i="5"/>
  <c r="B304" i="5"/>
  <c r="D174" i="5"/>
  <c r="D304" i="5" s="1"/>
  <c r="P112" i="5"/>
  <c r="P306" i="5"/>
  <c r="S111" i="5"/>
  <c r="S305" i="5"/>
  <c r="AB306" i="5" s="1"/>
  <c r="N111" i="5"/>
  <c r="W112" i="5" s="1"/>
  <c r="N305" i="5"/>
  <c r="W306" i="5" s="1"/>
  <c r="Q111" i="5"/>
  <c r="Q305" i="5"/>
  <c r="Z306" i="5" s="1"/>
  <c r="R111" i="5"/>
  <c r="R305" i="5"/>
  <c r="M112" i="5"/>
  <c r="M306" i="5"/>
  <c r="O111" i="5"/>
  <c r="O305" i="5"/>
  <c r="X306" i="5" s="1"/>
  <c r="T112" i="5"/>
  <c r="T306" i="5"/>
  <c r="AC307" i="5" s="1"/>
  <c r="E174" i="5"/>
  <c r="E304" i="5" s="1"/>
  <c r="H175" i="5"/>
  <c r="H305" i="5" s="1"/>
  <c r="C175" i="5"/>
  <c r="C305" i="5" s="1"/>
  <c r="I175" i="5"/>
  <c r="I305" i="5" s="1"/>
  <c r="G174" i="5"/>
  <c r="G304" i="5" s="1"/>
  <c r="B175" i="5"/>
  <c r="G239" i="5"/>
  <c r="J173" i="5"/>
  <c r="J109" i="5"/>
  <c r="J238" i="5"/>
  <c r="B110" i="5"/>
  <c r="D239" i="5"/>
  <c r="G110" i="5"/>
  <c r="F239" i="5"/>
  <c r="F110" i="5"/>
  <c r="H110" i="5"/>
  <c r="B239" i="5"/>
  <c r="I110" i="5"/>
  <c r="H239" i="5"/>
  <c r="E110" i="5"/>
  <c r="C239" i="5"/>
  <c r="D110" i="5"/>
  <c r="C110" i="5"/>
  <c r="E239" i="5"/>
  <c r="AJ112" i="5" l="1"/>
  <c r="AS174" i="5"/>
  <c r="AX112" i="5"/>
  <c r="BK306" i="5"/>
  <c r="BM307" i="5"/>
  <c r="V113" i="5"/>
  <c r="AE114" i="5" s="1"/>
  <c r="AG112" i="5"/>
  <c r="BU112" i="5"/>
  <c r="AP236" i="5"/>
  <c r="AP237" i="5" s="1"/>
  <c r="BB306" i="5"/>
  <c r="BF113" i="5"/>
  <c r="BH112" i="5"/>
  <c r="BQ113" i="5" s="1"/>
  <c r="AW113" i="5"/>
  <c r="BF114" i="5" s="1"/>
  <c r="AB112" i="5"/>
  <c r="BR114" i="5"/>
  <c r="V307" i="5"/>
  <c r="AE308" i="5" s="1"/>
  <c r="BK112" i="5"/>
  <c r="BK113" i="5" s="1"/>
  <c r="BO113" i="5"/>
  <c r="AY112" i="5"/>
  <c r="BU113" i="5"/>
  <c r="BL113" i="5"/>
  <c r="AH113" i="5"/>
  <c r="AQ175" i="5"/>
  <c r="AS175" i="5"/>
  <c r="BV113" i="5"/>
  <c r="BM308" i="5"/>
  <c r="BF308" i="5"/>
  <c r="AX113" i="5"/>
  <c r="AJ306" i="5"/>
  <c r="BH307" i="5"/>
  <c r="Y307" i="5"/>
  <c r="AH308" i="5" s="1"/>
  <c r="AA306" i="5"/>
  <c r="X112" i="5"/>
  <c r="AG113" i="5" s="1"/>
  <c r="AS306" i="5"/>
  <c r="BB307" i="5" s="1"/>
  <c r="AN238" i="5"/>
  <c r="AN176" i="5"/>
  <c r="AZ113" i="5"/>
  <c r="BI114" i="5" s="1"/>
  <c r="AK112" i="5"/>
  <c r="AT237" i="5" s="1"/>
  <c r="BC113" i="5"/>
  <c r="AT174" i="5"/>
  <c r="AO175" i="5"/>
  <c r="AQ237" i="5"/>
  <c r="AF113" i="5"/>
  <c r="AO237" i="5"/>
  <c r="BI308" i="5"/>
  <c r="BG113" i="5"/>
  <c r="AS237" i="5"/>
  <c r="Y113" i="5"/>
  <c r="BB113" i="5"/>
  <c r="AA112" i="5"/>
  <c r="AJ113" i="5" s="1"/>
  <c r="BD308" i="5"/>
  <c r="AC113" i="5"/>
  <c r="AW308" i="5"/>
  <c r="AL113" i="5"/>
  <c r="AU237" i="5"/>
  <c r="AO307" i="5"/>
  <c r="AU175" i="5"/>
  <c r="AP175" i="5"/>
  <c r="BJ113" i="5"/>
  <c r="BL308" i="5"/>
  <c r="AQ308" i="5"/>
  <c r="AZ308" i="5"/>
  <c r="AR307" i="5"/>
  <c r="AL308" i="5"/>
  <c r="AI307" i="5"/>
  <c r="AK307" i="5"/>
  <c r="AT307" i="5"/>
  <c r="AP307" i="5"/>
  <c r="AY307" i="5"/>
  <c r="AF307" i="5"/>
  <c r="AU308" i="5"/>
  <c r="BA307" i="5"/>
  <c r="BJ307" i="5"/>
  <c r="AG307" i="5"/>
  <c r="AN308" i="5"/>
  <c r="AX307" i="5"/>
  <c r="BG307" i="5"/>
  <c r="AR237" i="5"/>
  <c r="AR175" i="5"/>
  <c r="BA113" i="5"/>
  <c r="BD113" i="5"/>
  <c r="BM113" i="5"/>
  <c r="BS113" i="5"/>
  <c r="Z112" i="5"/>
  <c r="F175" i="5"/>
  <c r="F305" i="5" s="1"/>
  <c r="B305" i="5"/>
  <c r="D175" i="5"/>
  <c r="D305" i="5" s="1"/>
  <c r="J304" i="5"/>
  <c r="M113" i="5"/>
  <c r="V114" i="5" s="1"/>
  <c r="M307" i="5"/>
  <c r="O112" i="5"/>
  <c r="O306" i="5"/>
  <c r="X307" i="5" s="1"/>
  <c r="P113" i="5"/>
  <c r="P307" i="5"/>
  <c r="S112" i="5"/>
  <c r="S306" i="5"/>
  <c r="AB307" i="5" s="1"/>
  <c r="T113" i="5"/>
  <c r="T307" i="5"/>
  <c r="AC308" i="5" s="1"/>
  <c r="R112" i="5"/>
  <c r="R306" i="5"/>
  <c r="N112" i="5"/>
  <c r="W113" i="5" s="1"/>
  <c r="N306" i="5"/>
  <c r="W307" i="5" s="1"/>
  <c r="Q112" i="5"/>
  <c r="Q306" i="5"/>
  <c r="Z307" i="5" s="1"/>
  <c r="C176" i="5"/>
  <c r="C306" i="5" s="1"/>
  <c r="F176" i="5"/>
  <c r="F306" i="5" s="1"/>
  <c r="I176" i="5"/>
  <c r="I306" i="5" s="1"/>
  <c r="E175" i="5"/>
  <c r="E305" i="5" s="1"/>
  <c r="H176" i="5"/>
  <c r="H306" i="5" s="1"/>
  <c r="G175" i="5"/>
  <c r="G305" i="5" s="1"/>
  <c r="B176" i="5"/>
  <c r="G240" i="5"/>
  <c r="I240" i="5"/>
  <c r="J239" i="5"/>
  <c r="H80" i="5" s="1"/>
  <c r="C111" i="5"/>
  <c r="I111" i="5"/>
  <c r="B240" i="5"/>
  <c r="D240" i="5"/>
  <c r="E240" i="5"/>
  <c r="D111" i="5"/>
  <c r="H111" i="5"/>
  <c r="F111" i="5"/>
  <c r="G111" i="5"/>
  <c r="J110" i="5"/>
  <c r="J174" i="5"/>
  <c r="C80" i="5" s="1"/>
  <c r="E111" i="5"/>
  <c r="F240" i="5"/>
  <c r="B111" i="5"/>
  <c r="H240" i="5"/>
  <c r="C240" i="5"/>
  <c r="BK307" i="5" l="1"/>
  <c r="AY113" i="5"/>
  <c r="AU309" i="5"/>
  <c r="BT113" i="5"/>
  <c r="BT114" i="5" s="1"/>
  <c r="AW114" i="5"/>
  <c r="BF115" i="5" s="1"/>
  <c r="BO114" i="5"/>
  <c r="BO115" i="5" s="1"/>
  <c r="AB113" i="5"/>
  <c r="BR115" i="5"/>
  <c r="V308" i="5"/>
  <c r="AE309" i="5" s="1"/>
  <c r="BH113" i="5"/>
  <c r="BQ114" i="5" s="1"/>
  <c r="BU114" i="5"/>
  <c r="BL114" i="5"/>
  <c r="Y308" i="5"/>
  <c r="AH309" i="5" s="1"/>
  <c r="AQ176" i="5"/>
  <c r="AS307" i="5"/>
  <c r="BB308" i="5" s="1"/>
  <c r="AF114" i="5"/>
  <c r="AQ238" i="5"/>
  <c r="AQ239" i="5" s="1"/>
  <c r="BM309" i="5"/>
  <c r="AH114" i="5"/>
  <c r="BG114" i="5"/>
  <c r="BF309" i="5"/>
  <c r="AJ307" i="5"/>
  <c r="AA307" i="5"/>
  <c r="X113" i="5"/>
  <c r="AG114" i="5" s="1"/>
  <c r="AO176" i="5"/>
  <c r="AE115" i="5"/>
  <c r="AO238" i="5"/>
  <c r="AN239" i="5"/>
  <c r="AX114" i="5"/>
  <c r="AZ114" i="5"/>
  <c r="BK308" i="5"/>
  <c r="AN177" i="5"/>
  <c r="AT175" i="5"/>
  <c r="BC114" i="5"/>
  <c r="AK113" i="5"/>
  <c r="BP114" i="5"/>
  <c r="Y114" i="5"/>
  <c r="AS238" i="5"/>
  <c r="BB114" i="5"/>
  <c r="BK114" i="5"/>
  <c r="AC114" i="5"/>
  <c r="AL114" i="5"/>
  <c r="AP238" i="5"/>
  <c r="AS176" i="5"/>
  <c r="AW309" i="5"/>
  <c r="BD114" i="5"/>
  <c r="AA113" i="5"/>
  <c r="AJ114" i="5" s="1"/>
  <c r="AQ309" i="5"/>
  <c r="AU176" i="5"/>
  <c r="AY114" i="5"/>
  <c r="BS114" i="5"/>
  <c r="AU238" i="5"/>
  <c r="BA308" i="5"/>
  <c r="AP176" i="5"/>
  <c r="AX308" i="5"/>
  <c r="AT308" i="5"/>
  <c r="BA114" i="5"/>
  <c r="AP308" i="5"/>
  <c r="AY308" i="5"/>
  <c r="BH308" i="5"/>
  <c r="BJ308" i="5"/>
  <c r="AF308" i="5"/>
  <c r="AO308" i="5"/>
  <c r="AI308" i="5"/>
  <c r="BC308" i="5"/>
  <c r="AR308" i="5"/>
  <c r="AK308" i="5"/>
  <c r="AZ309" i="5"/>
  <c r="BI309" i="5"/>
  <c r="BG308" i="5"/>
  <c r="AL309" i="5"/>
  <c r="BD309" i="5"/>
  <c r="AN309" i="5"/>
  <c r="Z113" i="5"/>
  <c r="AG308" i="5"/>
  <c r="BJ114" i="5"/>
  <c r="BM114" i="5"/>
  <c r="BV114" i="5"/>
  <c r="AI113" i="5"/>
  <c r="D177" i="5"/>
  <c r="D307" i="5" s="1"/>
  <c r="J305" i="5"/>
  <c r="B306" i="5"/>
  <c r="M114" i="5"/>
  <c r="V115" i="5" s="1"/>
  <c r="M308" i="5"/>
  <c r="R113" i="5"/>
  <c r="R307" i="5"/>
  <c r="Q113" i="5"/>
  <c r="Q307" i="5"/>
  <c r="Z308" i="5" s="1"/>
  <c r="T114" i="5"/>
  <c r="T308" i="5"/>
  <c r="AC309" i="5" s="1"/>
  <c r="S113" i="5"/>
  <c r="AB114" i="5" s="1"/>
  <c r="S307" i="5"/>
  <c r="AB308" i="5" s="1"/>
  <c r="O113" i="5"/>
  <c r="O307" i="5"/>
  <c r="X308" i="5" s="1"/>
  <c r="N113" i="5"/>
  <c r="W114" i="5" s="1"/>
  <c r="N307" i="5"/>
  <c r="W308" i="5" s="1"/>
  <c r="P114" i="5"/>
  <c r="P308" i="5"/>
  <c r="C177" i="5"/>
  <c r="C307" i="5" s="1"/>
  <c r="D176" i="5"/>
  <c r="D306" i="5" s="1"/>
  <c r="C92" i="5"/>
  <c r="C86" i="5"/>
  <c r="I177" i="5"/>
  <c r="I307" i="5" s="1"/>
  <c r="F177" i="5"/>
  <c r="F307" i="5" s="1"/>
  <c r="H177" i="5"/>
  <c r="H307" i="5" s="1"/>
  <c r="E176" i="5"/>
  <c r="E306" i="5" s="1"/>
  <c r="G176" i="5"/>
  <c r="G306" i="5" s="1"/>
  <c r="B177" i="5"/>
  <c r="G241" i="5"/>
  <c r="I242" i="5"/>
  <c r="I241" i="5"/>
  <c r="J240" i="5"/>
  <c r="C241" i="5"/>
  <c r="B241" i="5"/>
  <c r="I112" i="5"/>
  <c r="H112" i="5"/>
  <c r="J175" i="5"/>
  <c r="J111" i="5"/>
  <c r="E241" i="5"/>
  <c r="F241" i="5"/>
  <c r="G112" i="5"/>
  <c r="D112" i="5"/>
  <c r="D241" i="5"/>
  <c r="C112" i="5"/>
  <c r="B112" i="5"/>
  <c r="H241" i="5"/>
  <c r="E112" i="5"/>
  <c r="F112" i="5"/>
  <c r="AO239" i="5" l="1"/>
  <c r="BF310" i="5"/>
  <c r="Y309" i="5"/>
  <c r="AH310" i="5" s="1"/>
  <c r="AW115" i="5"/>
  <c r="AW116" i="5" s="1"/>
  <c r="V309" i="5"/>
  <c r="AZ115" i="5"/>
  <c r="AF115" i="5"/>
  <c r="BL115" i="5"/>
  <c r="BH114" i="5"/>
  <c r="BH115" i="5" s="1"/>
  <c r="BU115" i="5"/>
  <c r="AQ177" i="5"/>
  <c r="AH115" i="5"/>
  <c r="AQ240" i="5" s="1"/>
  <c r="BP115" i="5"/>
  <c r="BG115" i="5"/>
  <c r="AO177" i="5"/>
  <c r="AO178" i="5" s="1"/>
  <c r="AS308" i="5"/>
  <c r="BB309" i="5" s="1"/>
  <c r="AA308" i="5"/>
  <c r="AJ308" i="5"/>
  <c r="X114" i="5"/>
  <c r="AG115" i="5" s="1"/>
  <c r="AE116" i="5"/>
  <c r="AN240" i="5"/>
  <c r="AN178" i="5"/>
  <c r="AX115" i="5"/>
  <c r="BI115" i="5"/>
  <c r="BR116" i="5" s="1"/>
  <c r="AP239" i="5"/>
  <c r="AP177" i="5"/>
  <c r="BO116" i="5"/>
  <c r="AU177" i="5"/>
  <c r="AZ116" i="5"/>
  <c r="AT176" i="5"/>
  <c r="Y115" i="5"/>
  <c r="AU239" i="5"/>
  <c r="AS239" i="5"/>
  <c r="AK114" i="5"/>
  <c r="AT238" i="5"/>
  <c r="AL115" i="5"/>
  <c r="AC115" i="5"/>
  <c r="BK115" i="5"/>
  <c r="BB115" i="5"/>
  <c r="BM115" i="5"/>
  <c r="BT115" i="5"/>
  <c r="BA309" i="5"/>
  <c r="AW310" i="5"/>
  <c r="BF311" i="5" s="1"/>
  <c r="AA114" i="5"/>
  <c r="AJ115" i="5" s="1"/>
  <c r="AS177" i="5"/>
  <c r="BD115" i="5"/>
  <c r="AZ310" i="5"/>
  <c r="AY115" i="5"/>
  <c r="BJ309" i="5"/>
  <c r="BG309" i="5"/>
  <c r="AX309" i="5"/>
  <c r="AY309" i="5"/>
  <c r="BJ115" i="5"/>
  <c r="BI310" i="5"/>
  <c r="AO309" i="5"/>
  <c r="AR309" i="5"/>
  <c r="AP309" i="5"/>
  <c r="BV115" i="5"/>
  <c r="BH309" i="5"/>
  <c r="BS115" i="5"/>
  <c r="Z114" i="5"/>
  <c r="BC309" i="5"/>
  <c r="BL309" i="5"/>
  <c r="BK309" i="5"/>
  <c r="BD310" i="5"/>
  <c r="BM310" i="5"/>
  <c r="AK309" i="5"/>
  <c r="AE310" i="5"/>
  <c r="AI309" i="5"/>
  <c r="AT309" i="5"/>
  <c r="AL310" i="5"/>
  <c r="AU310" i="5"/>
  <c r="AF309" i="5"/>
  <c r="AG309" i="5"/>
  <c r="AI114" i="5"/>
  <c r="AQ310" i="5"/>
  <c r="AN310" i="5"/>
  <c r="AR176" i="5"/>
  <c r="AR238" i="5"/>
  <c r="AO240" i="5"/>
  <c r="J306" i="5"/>
  <c r="B307" i="5"/>
  <c r="S114" i="5"/>
  <c r="AB115" i="5" s="1"/>
  <c r="S308" i="5"/>
  <c r="AB309" i="5" s="1"/>
  <c r="Q114" i="5"/>
  <c r="Q308" i="5"/>
  <c r="Z309" i="5" s="1"/>
  <c r="R114" i="5"/>
  <c r="R308" i="5"/>
  <c r="T115" i="5"/>
  <c r="T309" i="5"/>
  <c r="AC310" i="5" s="1"/>
  <c r="F178" i="5"/>
  <c r="F308" i="5" s="1"/>
  <c r="M115" i="5"/>
  <c r="V116" i="5" s="1"/>
  <c r="M309" i="5"/>
  <c r="V310" i="5" s="1"/>
  <c r="N114" i="5"/>
  <c r="W115" i="5" s="1"/>
  <c r="N308" i="5"/>
  <c r="W309" i="5" s="1"/>
  <c r="P115" i="5"/>
  <c r="P309" i="5"/>
  <c r="O114" i="5"/>
  <c r="O308" i="5"/>
  <c r="X309" i="5" s="1"/>
  <c r="E177" i="5"/>
  <c r="E307" i="5" s="1"/>
  <c r="I178" i="5"/>
  <c r="I308" i="5" s="1"/>
  <c r="B178" i="5"/>
  <c r="G177" i="5"/>
  <c r="G307" i="5" s="1"/>
  <c r="I243" i="5"/>
  <c r="J241" i="5"/>
  <c r="F113" i="5"/>
  <c r="E242" i="5"/>
  <c r="B113" i="5"/>
  <c r="D242" i="5"/>
  <c r="D113" i="5"/>
  <c r="C242" i="5"/>
  <c r="E113" i="5"/>
  <c r="C113" i="5"/>
  <c r="G113" i="5"/>
  <c r="I113" i="5"/>
  <c r="J176" i="5"/>
  <c r="H242" i="5"/>
  <c r="F242" i="5"/>
  <c r="H113" i="5"/>
  <c r="B242" i="5"/>
  <c r="J112" i="5"/>
  <c r="G242" i="5"/>
  <c r="Y310" i="5" l="1"/>
  <c r="AH116" i="5"/>
  <c r="BF116" i="5"/>
  <c r="BF117" i="5" s="1"/>
  <c r="AF116" i="5"/>
  <c r="AO241" i="5" s="1"/>
  <c r="AW117" i="5"/>
  <c r="AA309" i="5"/>
  <c r="AJ309" i="5"/>
  <c r="BP116" i="5"/>
  <c r="BU116" i="5"/>
  <c r="AU178" i="5"/>
  <c r="BQ115" i="5"/>
  <c r="AQ178" i="5"/>
  <c r="AQ179" i="5" s="1"/>
  <c r="X115" i="5"/>
  <c r="AG116" i="5" s="1"/>
  <c r="BH116" i="5"/>
  <c r="BQ116" i="5"/>
  <c r="BG116" i="5"/>
  <c r="AP178" i="5"/>
  <c r="AP240" i="5"/>
  <c r="AS309" i="5"/>
  <c r="BB310" i="5" s="1"/>
  <c r="AN179" i="5"/>
  <c r="AN241" i="5"/>
  <c r="AW118" i="5" s="1"/>
  <c r="AE117" i="5"/>
  <c r="BD116" i="5"/>
  <c r="BO117" i="5"/>
  <c r="BO118" i="5" s="1"/>
  <c r="AX116" i="5"/>
  <c r="AT177" i="5"/>
  <c r="AZ117" i="5"/>
  <c r="BI116" i="5"/>
  <c r="AQ241" i="5"/>
  <c r="AS240" i="5"/>
  <c r="AC116" i="5"/>
  <c r="BB116" i="5"/>
  <c r="Y116" i="5"/>
  <c r="AH117" i="5" s="1"/>
  <c r="AK115" i="5"/>
  <c r="AL116" i="5"/>
  <c r="AU240" i="5"/>
  <c r="AT239" i="5"/>
  <c r="BC115" i="5"/>
  <c r="BT116" i="5"/>
  <c r="BV116" i="5"/>
  <c r="BK116" i="5"/>
  <c r="AA115" i="5"/>
  <c r="AJ116" i="5" s="1"/>
  <c r="BA310" i="5"/>
  <c r="BJ310" i="5"/>
  <c r="AW311" i="5"/>
  <c r="BF312" i="5" s="1"/>
  <c r="AS178" i="5"/>
  <c r="AZ311" i="5"/>
  <c r="BM116" i="5"/>
  <c r="BI311" i="5"/>
  <c r="AO310" i="5"/>
  <c r="BS116" i="5"/>
  <c r="BG310" i="5"/>
  <c r="AP310" i="5"/>
  <c r="AX310" i="5"/>
  <c r="AX311" i="5" s="1"/>
  <c r="AY116" i="5"/>
  <c r="AY310" i="5"/>
  <c r="BH310" i="5"/>
  <c r="AT310" i="5"/>
  <c r="BM311" i="5"/>
  <c r="Z115" i="5"/>
  <c r="AI115" i="5"/>
  <c r="BL310" i="5"/>
  <c r="AU311" i="5"/>
  <c r="AR239" i="5"/>
  <c r="AR177" i="5"/>
  <c r="BK310" i="5"/>
  <c r="AI310" i="5"/>
  <c r="AL311" i="5"/>
  <c r="AE311" i="5"/>
  <c r="BD311" i="5"/>
  <c r="AQ311" i="5"/>
  <c r="BA115" i="5"/>
  <c r="AK310" i="5"/>
  <c r="BC310" i="5"/>
  <c r="AR310" i="5"/>
  <c r="AN311" i="5"/>
  <c r="AG310" i="5"/>
  <c r="AH311" i="5"/>
  <c r="AF310" i="5"/>
  <c r="C178" i="5"/>
  <c r="C308" i="5" s="1"/>
  <c r="B308" i="5"/>
  <c r="D178" i="5"/>
  <c r="D308" i="5" s="1"/>
  <c r="J307" i="5"/>
  <c r="N80" i="5" s="1"/>
  <c r="Q115" i="5"/>
  <c r="Q309" i="5"/>
  <c r="Z310" i="5" s="1"/>
  <c r="O115" i="5"/>
  <c r="O309" i="5"/>
  <c r="X310" i="5" s="1"/>
  <c r="S115" i="5"/>
  <c r="AB116" i="5" s="1"/>
  <c r="S309" i="5"/>
  <c r="AB310" i="5" s="1"/>
  <c r="P116" i="5"/>
  <c r="P310" i="5"/>
  <c r="Y311" i="5" s="1"/>
  <c r="H178" i="5"/>
  <c r="H308" i="5" s="1"/>
  <c r="T116" i="5"/>
  <c r="T310" i="5"/>
  <c r="AC311" i="5" s="1"/>
  <c r="N115" i="5"/>
  <c r="W116" i="5" s="1"/>
  <c r="N309" i="5"/>
  <c r="W310" i="5" s="1"/>
  <c r="M116" i="5"/>
  <c r="V117" i="5" s="1"/>
  <c r="M310" i="5"/>
  <c r="V311" i="5" s="1"/>
  <c r="R115" i="5"/>
  <c r="R309" i="5"/>
  <c r="H179" i="5"/>
  <c r="H309" i="5" s="1"/>
  <c r="E178" i="5"/>
  <c r="E308" i="5" s="1"/>
  <c r="I179" i="5"/>
  <c r="I309" i="5" s="1"/>
  <c r="G178" i="5"/>
  <c r="G308" i="5" s="1"/>
  <c r="B179" i="5"/>
  <c r="I244" i="5"/>
  <c r="J177" i="5"/>
  <c r="J242" i="5"/>
  <c r="G243" i="5"/>
  <c r="B243" i="5"/>
  <c r="H114" i="5"/>
  <c r="I114" i="5"/>
  <c r="B114" i="5"/>
  <c r="F243" i="5"/>
  <c r="G114" i="5"/>
  <c r="D114" i="5"/>
  <c r="J113" i="5"/>
  <c r="F114" i="5"/>
  <c r="H243" i="5"/>
  <c r="E114" i="5"/>
  <c r="C243" i="5"/>
  <c r="D243" i="5"/>
  <c r="C114" i="5"/>
  <c r="E243" i="5"/>
  <c r="BP117" i="5" l="1"/>
  <c r="AF117" i="5"/>
  <c r="AO179" i="5"/>
  <c r="BF118" i="5"/>
  <c r="BF119" i="5" s="1"/>
  <c r="BQ117" i="5"/>
  <c r="BH117" i="5"/>
  <c r="AU179" i="5"/>
  <c r="AA310" i="5"/>
  <c r="AJ310" i="5"/>
  <c r="AN242" i="5"/>
  <c r="X116" i="5"/>
  <c r="AG117" i="5" s="1"/>
  <c r="BG117" i="5"/>
  <c r="BP118" i="5" s="1"/>
  <c r="AQ180" i="5"/>
  <c r="AP179" i="5"/>
  <c r="Y117" i="5"/>
  <c r="AH118" i="5" s="1"/>
  <c r="AS310" i="5"/>
  <c r="BB311" i="5" s="1"/>
  <c r="AP241" i="5"/>
  <c r="AT178" i="5"/>
  <c r="AN180" i="5"/>
  <c r="AE118" i="5"/>
  <c r="AN243" i="5" s="1"/>
  <c r="AX117" i="5"/>
  <c r="AX118" i="5" s="1"/>
  <c r="BM117" i="5"/>
  <c r="BD117" i="5"/>
  <c r="AQ242" i="5"/>
  <c r="BI312" i="5"/>
  <c r="BB117" i="5"/>
  <c r="AZ118" i="5"/>
  <c r="AZ119" i="5" s="1"/>
  <c r="BR117" i="5"/>
  <c r="BI117" i="5"/>
  <c r="BI118" i="5" s="1"/>
  <c r="AS241" i="5"/>
  <c r="BJ311" i="5"/>
  <c r="AC117" i="5"/>
  <c r="AU241" i="5"/>
  <c r="BK117" i="5"/>
  <c r="AT240" i="5"/>
  <c r="AK116" i="5"/>
  <c r="AT179" i="5" s="1"/>
  <c r="AL117" i="5"/>
  <c r="BL116" i="5"/>
  <c r="BC116" i="5"/>
  <c r="BC117" i="5" s="1"/>
  <c r="BT117" i="5"/>
  <c r="AA116" i="5"/>
  <c r="AJ117" i="5" s="1"/>
  <c r="AS179" i="5"/>
  <c r="BV117" i="5"/>
  <c r="BH311" i="5"/>
  <c r="AY311" i="5"/>
  <c r="BQ118" i="5"/>
  <c r="AY117" i="5"/>
  <c r="AO311" i="5"/>
  <c r="AX312" i="5" s="1"/>
  <c r="BK311" i="5"/>
  <c r="AP311" i="5"/>
  <c r="AU312" i="5"/>
  <c r="BG311" i="5"/>
  <c r="BG312" i="5" s="1"/>
  <c r="BD312" i="5"/>
  <c r="AR240" i="5"/>
  <c r="AI116" i="5"/>
  <c r="BA116" i="5"/>
  <c r="AR178" i="5"/>
  <c r="BC311" i="5"/>
  <c r="Z116" i="5"/>
  <c r="BL311" i="5"/>
  <c r="AQ312" i="5"/>
  <c r="AK311" i="5"/>
  <c r="BM312" i="5"/>
  <c r="AE312" i="5"/>
  <c r="AG311" i="5"/>
  <c r="AN312" i="5"/>
  <c r="AZ312" i="5"/>
  <c r="AI311" i="5"/>
  <c r="AF311" i="5"/>
  <c r="AH312" i="5"/>
  <c r="AW312" i="5"/>
  <c r="BF313" i="5" s="1"/>
  <c r="BJ116" i="5"/>
  <c r="AR311" i="5"/>
  <c r="BA311" i="5"/>
  <c r="AT311" i="5"/>
  <c r="AL312" i="5"/>
  <c r="AO242" i="5"/>
  <c r="AO180" i="5"/>
  <c r="AW119" i="5"/>
  <c r="AP180" i="5"/>
  <c r="D179" i="5"/>
  <c r="D309" i="5" s="1"/>
  <c r="C179" i="5"/>
  <c r="C309" i="5" s="1"/>
  <c r="B309" i="5"/>
  <c r="J308" i="5"/>
  <c r="C180" i="5"/>
  <c r="C310" i="5" s="1"/>
  <c r="S116" i="5"/>
  <c r="AB117" i="5" s="1"/>
  <c r="S310" i="5"/>
  <c r="AB311" i="5" s="1"/>
  <c r="O116" i="5"/>
  <c r="X117" i="5" s="1"/>
  <c r="AG118" i="5" s="1"/>
  <c r="O310" i="5"/>
  <c r="X311" i="5" s="1"/>
  <c r="M117" i="5"/>
  <c r="V118" i="5" s="1"/>
  <c r="M311" i="5"/>
  <c r="V312" i="5" s="1"/>
  <c r="Q116" i="5"/>
  <c r="Q310" i="5"/>
  <c r="Z311" i="5" s="1"/>
  <c r="T117" i="5"/>
  <c r="T311" i="5"/>
  <c r="AC312" i="5" s="1"/>
  <c r="N116" i="5"/>
  <c r="W117" i="5" s="1"/>
  <c r="AF118" i="5" s="1"/>
  <c r="N310" i="5"/>
  <c r="W311" i="5" s="1"/>
  <c r="F179" i="5"/>
  <c r="F309" i="5" s="1"/>
  <c r="P117" i="5"/>
  <c r="P311" i="5"/>
  <c r="Y312" i="5" s="1"/>
  <c r="R116" i="5"/>
  <c r="R310" i="5"/>
  <c r="E179" i="5"/>
  <c r="E309" i="5" s="1"/>
  <c r="I180" i="5"/>
  <c r="I310" i="5" s="1"/>
  <c r="G179" i="5"/>
  <c r="G309" i="5" s="1"/>
  <c r="B180" i="5"/>
  <c r="I245" i="5"/>
  <c r="H244" i="5"/>
  <c r="F244" i="5"/>
  <c r="J114" i="5"/>
  <c r="I115" i="5"/>
  <c r="H115" i="5"/>
  <c r="F115" i="5"/>
  <c r="D244" i="5"/>
  <c r="E115" i="5"/>
  <c r="D115" i="5"/>
  <c r="G115" i="5"/>
  <c r="B115" i="5"/>
  <c r="G244" i="5"/>
  <c r="E244" i="5"/>
  <c r="C115" i="5"/>
  <c r="C244" i="5"/>
  <c r="J243" i="5"/>
  <c r="J178" i="5"/>
  <c r="B244" i="5"/>
  <c r="BO119" i="5" l="1"/>
  <c r="BO120" i="5" s="1"/>
  <c r="Y118" i="5"/>
  <c r="AH119" i="5" s="1"/>
  <c r="AQ243" i="5"/>
  <c r="AE119" i="5"/>
  <c r="AN244" i="5" s="1"/>
  <c r="BG118" i="5"/>
  <c r="BG119" i="5" s="1"/>
  <c r="AA311" i="5"/>
  <c r="AP242" i="5"/>
  <c r="AJ311" i="5"/>
  <c r="AQ181" i="5"/>
  <c r="AY118" i="5"/>
  <c r="AN181" i="5"/>
  <c r="AN182" i="5" s="1"/>
  <c r="AS311" i="5"/>
  <c r="BB312" i="5" s="1"/>
  <c r="BK118" i="5"/>
  <c r="BD118" i="5"/>
  <c r="BB118" i="5"/>
  <c r="BF120" i="5"/>
  <c r="BO121" i="5" s="1"/>
  <c r="AL118" i="5"/>
  <c r="BM118" i="5"/>
  <c r="BM119" i="5" s="1"/>
  <c r="BV118" i="5"/>
  <c r="AU180" i="5"/>
  <c r="BP119" i="5"/>
  <c r="BI119" i="5"/>
  <c r="BI120" i="5" s="1"/>
  <c r="AU242" i="5"/>
  <c r="AC118" i="5"/>
  <c r="BR118" i="5"/>
  <c r="BR119" i="5" s="1"/>
  <c r="BT118" i="5"/>
  <c r="AT241" i="5"/>
  <c r="AK117" i="5"/>
  <c r="AT180" i="5" s="1"/>
  <c r="AS180" i="5"/>
  <c r="AS242" i="5"/>
  <c r="AA117" i="5"/>
  <c r="AJ118" i="5" s="1"/>
  <c r="BL117" i="5"/>
  <c r="BL118" i="5" s="1"/>
  <c r="BU117" i="5"/>
  <c r="AR241" i="5"/>
  <c r="BH312" i="5"/>
  <c r="AR179" i="5"/>
  <c r="AX119" i="5"/>
  <c r="BA117" i="5"/>
  <c r="AY312" i="5"/>
  <c r="BH118" i="5"/>
  <c r="BQ119" i="5" s="1"/>
  <c r="BD313" i="5"/>
  <c r="AU313" i="5"/>
  <c r="BM313" i="5"/>
  <c r="BK312" i="5"/>
  <c r="AP312" i="5"/>
  <c r="BC312" i="5"/>
  <c r="AI117" i="5"/>
  <c r="AN313" i="5"/>
  <c r="Z117" i="5"/>
  <c r="AQ313" i="5"/>
  <c r="BL312" i="5"/>
  <c r="BG313" i="5"/>
  <c r="AF312" i="5"/>
  <c r="AI312" i="5"/>
  <c r="AZ313" i="5"/>
  <c r="BI313" i="5"/>
  <c r="AE313" i="5"/>
  <c r="AG312" i="5"/>
  <c r="AO312" i="5"/>
  <c r="AK312" i="5"/>
  <c r="BA312" i="5"/>
  <c r="BJ312" i="5"/>
  <c r="BJ117" i="5"/>
  <c r="BS117" i="5"/>
  <c r="AW313" i="5"/>
  <c r="AL313" i="5"/>
  <c r="AT312" i="5"/>
  <c r="AR312" i="5"/>
  <c r="AH313" i="5"/>
  <c r="AO243" i="5"/>
  <c r="AZ120" i="5"/>
  <c r="AQ244" i="5"/>
  <c r="AO181" i="5"/>
  <c r="AP181" i="5"/>
  <c r="AW120" i="5"/>
  <c r="F180" i="5"/>
  <c r="F310" i="5" s="1"/>
  <c r="D180" i="5"/>
  <c r="D310" i="5" s="1"/>
  <c r="B310" i="5"/>
  <c r="J309" i="5"/>
  <c r="R117" i="5"/>
  <c r="R311" i="5"/>
  <c r="S117" i="5"/>
  <c r="AB118" i="5" s="1"/>
  <c r="S311" i="5"/>
  <c r="AB312" i="5" s="1"/>
  <c r="Q117" i="5"/>
  <c r="Q311" i="5"/>
  <c r="Z312" i="5" s="1"/>
  <c r="P118" i="5"/>
  <c r="Y119" i="5" s="1"/>
  <c r="AH120" i="5" s="1"/>
  <c r="P312" i="5"/>
  <c r="Y313" i="5" s="1"/>
  <c r="H180" i="5"/>
  <c r="H310" i="5" s="1"/>
  <c r="O117" i="5"/>
  <c r="X118" i="5" s="1"/>
  <c r="AG119" i="5" s="1"/>
  <c r="O311" i="5"/>
  <c r="X312" i="5" s="1"/>
  <c r="N117" i="5"/>
  <c r="W118" i="5" s="1"/>
  <c r="AF119" i="5" s="1"/>
  <c r="N311" i="5"/>
  <c r="W312" i="5" s="1"/>
  <c r="T118" i="5"/>
  <c r="T312" i="5"/>
  <c r="AC313" i="5" s="1"/>
  <c r="M118" i="5"/>
  <c r="V119" i="5" s="1"/>
  <c r="M312" i="5"/>
  <c r="V313" i="5" s="1"/>
  <c r="E180" i="5"/>
  <c r="E310" i="5" s="1"/>
  <c r="I181" i="5"/>
  <c r="I311" i="5" s="1"/>
  <c r="G180" i="5"/>
  <c r="G310" i="5" s="1"/>
  <c r="B181" i="5"/>
  <c r="I246" i="5"/>
  <c r="J244" i="5"/>
  <c r="J115" i="5"/>
  <c r="G116" i="5"/>
  <c r="E116" i="5"/>
  <c r="I116" i="5"/>
  <c r="H245" i="5"/>
  <c r="B116" i="5"/>
  <c r="B245" i="5"/>
  <c r="D245" i="5"/>
  <c r="H116" i="5"/>
  <c r="C245" i="5"/>
  <c r="C116" i="5"/>
  <c r="G245" i="5"/>
  <c r="D116" i="5"/>
  <c r="E245" i="5"/>
  <c r="J179" i="5"/>
  <c r="F116" i="5"/>
  <c r="F245" i="5"/>
  <c r="AE120" i="5" l="1"/>
  <c r="AQ182" i="5"/>
  <c r="AJ312" i="5"/>
  <c r="AR242" i="5"/>
  <c r="AA312" i="5"/>
  <c r="BV119" i="5"/>
  <c r="AY119" i="5"/>
  <c r="AP243" i="5"/>
  <c r="AP244" i="5" s="1"/>
  <c r="BT119" i="5"/>
  <c r="BK119" i="5"/>
  <c r="AS312" i="5"/>
  <c r="BB313" i="5" s="1"/>
  <c r="AU243" i="5"/>
  <c r="BB119" i="5"/>
  <c r="AL119" i="5"/>
  <c r="AU181" i="5"/>
  <c r="BD119" i="5"/>
  <c r="BD120" i="5" s="1"/>
  <c r="AC119" i="5"/>
  <c r="BR120" i="5"/>
  <c r="BR121" i="5" s="1"/>
  <c r="AS181" i="5"/>
  <c r="AT242" i="5"/>
  <c r="AK118" i="5"/>
  <c r="AT181" i="5" s="1"/>
  <c r="AA118" i="5"/>
  <c r="AJ119" i="5" s="1"/>
  <c r="AS243" i="5"/>
  <c r="BC118" i="5"/>
  <c r="BU118" i="5"/>
  <c r="BU119" i="5" s="1"/>
  <c r="AY313" i="5"/>
  <c r="BG120" i="5"/>
  <c r="BA118" i="5"/>
  <c r="BA119" i="5" s="1"/>
  <c r="BH119" i="5"/>
  <c r="BQ120" i="5" s="1"/>
  <c r="BP120" i="5"/>
  <c r="BH313" i="5"/>
  <c r="AW314" i="5"/>
  <c r="AR180" i="5"/>
  <c r="AO313" i="5"/>
  <c r="BI314" i="5"/>
  <c r="BK313" i="5"/>
  <c r="BM314" i="5"/>
  <c r="BD314" i="5"/>
  <c r="BJ118" i="5"/>
  <c r="AU314" i="5"/>
  <c r="AI118" i="5"/>
  <c r="BV120" i="5"/>
  <c r="Z118" i="5"/>
  <c r="BL313" i="5"/>
  <c r="AZ314" i="5"/>
  <c r="BJ313" i="5"/>
  <c r="BS118" i="5"/>
  <c r="BF314" i="5"/>
  <c r="BA313" i="5"/>
  <c r="AG313" i="5"/>
  <c r="AH314" i="5"/>
  <c r="AE314" i="5"/>
  <c r="AX313" i="5"/>
  <c r="AK313" i="5"/>
  <c r="AQ314" i="5"/>
  <c r="AR313" i="5"/>
  <c r="AF313" i="5"/>
  <c r="AL314" i="5"/>
  <c r="AP313" i="5"/>
  <c r="AI313" i="5"/>
  <c r="AN314" i="5"/>
  <c r="AT313" i="5"/>
  <c r="BC313" i="5"/>
  <c r="AN183" i="5"/>
  <c r="AQ183" i="5"/>
  <c r="AW121" i="5"/>
  <c r="BI121" i="5"/>
  <c r="BF121" i="5"/>
  <c r="AZ121" i="5"/>
  <c r="AO182" i="5"/>
  <c r="AN245" i="5"/>
  <c r="AO244" i="5"/>
  <c r="AQ245" i="5"/>
  <c r="AP182" i="5"/>
  <c r="AX120" i="5"/>
  <c r="C181" i="5"/>
  <c r="C311" i="5" s="1"/>
  <c r="D181" i="5"/>
  <c r="D311" i="5" s="1"/>
  <c r="H181" i="5"/>
  <c r="H311" i="5" s="1"/>
  <c r="B311" i="5"/>
  <c r="J310" i="5"/>
  <c r="F181" i="5"/>
  <c r="F311" i="5" s="1"/>
  <c r="M119" i="5"/>
  <c r="V120" i="5" s="1"/>
  <c r="AE121" i="5" s="1"/>
  <c r="M313" i="5"/>
  <c r="V314" i="5" s="1"/>
  <c r="N118" i="5"/>
  <c r="W119" i="5" s="1"/>
  <c r="AF120" i="5" s="1"/>
  <c r="N312" i="5"/>
  <c r="W313" i="5" s="1"/>
  <c r="T119" i="5"/>
  <c r="T313" i="5"/>
  <c r="AC314" i="5" s="1"/>
  <c r="R118" i="5"/>
  <c r="R312" i="5"/>
  <c r="AA313" i="5" s="1"/>
  <c r="P119" i="5"/>
  <c r="Y120" i="5" s="1"/>
  <c r="AH121" i="5" s="1"/>
  <c r="P313" i="5"/>
  <c r="Y314" i="5" s="1"/>
  <c r="Q118" i="5"/>
  <c r="Q312" i="5"/>
  <c r="Z313" i="5" s="1"/>
  <c r="S118" i="5"/>
  <c r="AB119" i="5" s="1"/>
  <c r="S312" i="5"/>
  <c r="AB313" i="5" s="1"/>
  <c r="O118" i="5"/>
  <c r="X119" i="5" s="1"/>
  <c r="AG120" i="5" s="1"/>
  <c r="O312" i="5"/>
  <c r="X313" i="5" s="1"/>
  <c r="E181" i="5"/>
  <c r="E311" i="5" s="1"/>
  <c r="I182" i="5"/>
  <c r="I312" i="5" s="1"/>
  <c r="C182" i="5"/>
  <c r="C312" i="5" s="1"/>
  <c r="B182" i="5"/>
  <c r="G181" i="5"/>
  <c r="G311" i="5" s="1"/>
  <c r="F246" i="5"/>
  <c r="F117" i="5"/>
  <c r="D117" i="5"/>
  <c r="G246" i="5"/>
  <c r="C246" i="5"/>
  <c r="G117" i="5"/>
  <c r="D246" i="5"/>
  <c r="J245" i="5"/>
  <c r="E246" i="5"/>
  <c r="C117" i="5"/>
  <c r="H117" i="5"/>
  <c r="J116" i="5"/>
  <c r="B246" i="5"/>
  <c r="J180" i="5"/>
  <c r="B117" i="5"/>
  <c r="H246" i="5"/>
  <c r="I117" i="5"/>
  <c r="E117" i="5"/>
  <c r="AJ313" i="5" l="1"/>
  <c r="AY120" i="5"/>
  <c r="BT120" i="5"/>
  <c r="BG121" i="5"/>
  <c r="BK120" i="5"/>
  <c r="AS313" i="5"/>
  <c r="BM120" i="5"/>
  <c r="BV121" i="5" s="1"/>
  <c r="AL120" i="5"/>
  <c r="AU244" i="5"/>
  <c r="AC120" i="5"/>
  <c r="AU182" i="5"/>
  <c r="BB120" i="5"/>
  <c r="BH314" i="5"/>
  <c r="AS182" i="5"/>
  <c r="AA119" i="5"/>
  <c r="AJ120" i="5" s="1"/>
  <c r="AS244" i="5"/>
  <c r="AK119" i="5"/>
  <c r="AT182" i="5" s="1"/>
  <c r="AT243" i="5"/>
  <c r="BJ119" i="5"/>
  <c r="BJ120" i="5" s="1"/>
  <c r="BI315" i="5"/>
  <c r="BS119" i="5"/>
  <c r="BC119" i="5"/>
  <c r="BL119" i="5"/>
  <c r="BU120" i="5" s="1"/>
  <c r="BP121" i="5"/>
  <c r="BP122" i="5" s="1"/>
  <c r="BH120" i="5"/>
  <c r="AW315" i="5"/>
  <c r="AR181" i="5"/>
  <c r="BF315" i="5"/>
  <c r="BM315" i="5"/>
  <c r="AP314" i="5"/>
  <c r="BK314" i="5"/>
  <c r="Z119" i="5"/>
  <c r="BD315" i="5"/>
  <c r="AQ315" i="5"/>
  <c r="BJ314" i="5"/>
  <c r="AI119" i="5"/>
  <c r="AR243" i="5"/>
  <c r="BA120" i="5" s="1"/>
  <c r="BR122" i="5"/>
  <c r="BF122" i="5"/>
  <c r="AR314" i="5"/>
  <c r="AL315" i="5"/>
  <c r="AY121" i="5"/>
  <c r="AF314" i="5"/>
  <c r="AJ314" i="5"/>
  <c r="AX314" i="5"/>
  <c r="BG314" i="5"/>
  <c r="AY314" i="5"/>
  <c r="AG314" i="5"/>
  <c r="AO314" i="5"/>
  <c r="AE315" i="5"/>
  <c r="AT314" i="5"/>
  <c r="AK314" i="5"/>
  <c r="AH315" i="5"/>
  <c r="BA314" i="5"/>
  <c r="AI314" i="5"/>
  <c r="AZ315" i="5"/>
  <c r="BC314" i="5"/>
  <c r="BL314" i="5"/>
  <c r="AN315" i="5"/>
  <c r="AU315" i="5"/>
  <c r="AW122" i="5"/>
  <c r="AZ122" i="5"/>
  <c r="AX121" i="5"/>
  <c r="AQ246" i="5"/>
  <c r="AP183" i="5"/>
  <c r="AN246" i="5"/>
  <c r="AN184" i="5"/>
  <c r="BO122" i="5"/>
  <c r="AQ184" i="5"/>
  <c r="AO245" i="5"/>
  <c r="AO183" i="5"/>
  <c r="BI122" i="5"/>
  <c r="AP245" i="5"/>
  <c r="J311" i="5"/>
  <c r="D182" i="5"/>
  <c r="D312" i="5" s="1"/>
  <c r="F182" i="5"/>
  <c r="F312" i="5" s="1"/>
  <c r="B312" i="5"/>
  <c r="H182" i="5"/>
  <c r="H312" i="5" s="1"/>
  <c r="Q119" i="5"/>
  <c r="Q313" i="5"/>
  <c r="Z314" i="5" s="1"/>
  <c r="M120" i="5"/>
  <c r="V121" i="5" s="1"/>
  <c r="AE122" i="5" s="1"/>
  <c r="M314" i="5"/>
  <c r="V315" i="5" s="1"/>
  <c r="R119" i="5"/>
  <c r="R313" i="5"/>
  <c r="AA314" i="5" s="1"/>
  <c r="P120" i="5"/>
  <c r="Y121" i="5" s="1"/>
  <c r="AH122" i="5" s="1"/>
  <c r="P314" i="5"/>
  <c r="Y315" i="5" s="1"/>
  <c r="O119" i="5"/>
  <c r="X120" i="5" s="1"/>
  <c r="AG121" i="5" s="1"/>
  <c r="O313" i="5"/>
  <c r="X314" i="5" s="1"/>
  <c r="T120" i="5"/>
  <c r="T314" i="5"/>
  <c r="AC315" i="5" s="1"/>
  <c r="S119" i="5"/>
  <c r="AB120" i="5" s="1"/>
  <c r="S313" i="5"/>
  <c r="AB314" i="5" s="1"/>
  <c r="N119" i="5"/>
  <c r="W120" i="5" s="1"/>
  <c r="AF121" i="5" s="1"/>
  <c r="N313" i="5"/>
  <c r="W314" i="5" s="1"/>
  <c r="I183" i="5"/>
  <c r="I313" i="5" s="1"/>
  <c r="E182" i="5"/>
  <c r="E312" i="5" s="1"/>
  <c r="C183" i="5"/>
  <c r="C313" i="5" s="1"/>
  <c r="G182" i="5"/>
  <c r="G312" i="5" s="1"/>
  <c r="B183" i="5"/>
  <c r="J246" i="5"/>
  <c r="H81" i="5" s="1"/>
  <c r="F118" i="5"/>
  <c r="I118" i="5"/>
  <c r="C118" i="5"/>
  <c r="B118" i="5"/>
  <c r="I247" i="5"/>
  <c r="B247" i="5"/>
  <c r="E247" i="5"/>
  <c r="C247" i="5"/>
  <c r="J181" i="5"/>
  <c r="C81" i="5" s="1"/>
  <c r="F247" i="5"/>
  <c r="D247" i="5"/>
  <c r="E118" i="5"/>
  <c r="J117" i="5"/>
  <c r="H247" i="5"/>
  <c r="H118" i="5"/>
  <c r="G118" i="5"/>
  <c r="G247" i="5"/>
  <c r="D118" i="5"/>
  <c r="AS314" i="5" l="1"/>
  <c r="BG122" i="5"/>
  <c r="BM121" i="5"/>
  <c r="BV122" i="5" s="1"/>
  <c r="BH121" i="5"/>
  <c r="BH122" i="5" s="1"/>
  <c r="BT121" i="5"/>
  <c r="BM316" i="5"/>
  <c r="BB314" i="5"/>
  <c r="BB315" i="5" s="1"/>
  <c r="AC121" i="5"/>
  <c r="BK121" i="5"/>
  <c r="BT122" i="5" s="1"/>
  <c r="AU245" i="5"/>
  <c r="AK120" i="5"/>
  <c r="AL121" i="5"/>
  <c r="AL122" i="5" s="1"/>
  <c r="BD121" i="5"/>
  <c r="BM122" i="5" s="1"/>
  <c r="AU183" i="5"/>
  <c r="AW316" i="5"/>
  <c r="AP315" i="5"/>
  <c r="AS183" i="5"/>
  <c r="AA120" i="5"/>
  <c r="AJ121" i="5" s="1"/>
  <c r="BB121" i="5"/>
  <c r="BK122" i="5" s="1"/>
  <c r="AS245" i="5"/>
  <c r="AY315" i="5"/>
  <c r="BC120" i="5"/>
  <c r="AQ316" i="5"/>
  <c r="AR182" i="5"/>
  <c r="BF316" i="5"/>
  <c r="BS120" i="5"/>
  <c r="BS121" i="5" s="1"/>
  <c r="BQ121" i="5"/>
  <c r="AT183" i="5"/>
  <c r="BL120" i="5"/>
  <c r="AT244" i="5"/>
  <c r="AK121" i="5"/>
  <c r="Z120" i="5"/>
  <c r="AX122" i="5"/>
  <c r="BG123" i="5" s="1"/>
  <c r="AR244" i="5"/>
  <c r="BJ121" i="5"/>
  <c r="BH315" i="5"/>
  <c r="AI120" i="5"/>
  <c r="AR315" i="5"/>
  <c r="AO315" i="5"/>
  <c r="BP123" i="5"/>
  <c r="AY122" i="5"/>
  <c r="AS315" i="5"/>
  <c r="BO123" i="5"/>
  <c r="BL315" i="5"/>
  <c r="BG315" i="5"/>
  <c r="AU316" i="5"/>
  <c r="BF123" i="5"/>
  <c r="BD316" i="5"/>
  <c r="BM317" i="5" s="1"/>
  <c r="BA315" i="5"/>
  <c r="BJ315" i="5"/>
  <c r="AE316" i="5"/>
  <c r="AX315" i="5"/>
  <c r="AK315" i="5"/>
  <c r="AF315" i="5"/>
  <c r="AZ316" i="5"/>
  <c r="BI316" i="5"/>
  <c r="AN316" i="5"/>
  <c r="AI315" i="5"/>
  <c r="AT315" i="5"/>
  <c r="AH316" i="5"/>
  <c r="AG315" i="5"/>
  <c r="AJ315" i="5"/>
  <c r="AL316" i="5"/>
  <c r="BC315" i="5"/>
  <c r="BI123" i="5"/>
  <c r="AN185" i="5"/>
  <c r="AN247" i="5"/>
  <c r="AW123" i="5"/>
  <c r="AP184" i="5"/>
  <c r="AP246" i="5"/>
  <c r="AO184" i="5"/>
  <c r="AQ185" i="5"/>
  <c r="AO246" i="5"/>
  <c r="AQ247" i="5"/>
  <c r="AZ123" i="5"/>
  <c r="BR123" i="5"/>
  <c r="H183" i="5"/>
  <c r="H313" i="5" s="1"/>
  <c r="D183" i="5"/>
  <c r="D313" i="5" s="1"/>
  <c r="F183" i="5"/>
  <c r="F313" i="5" s="1"/>
  <c r="B313" i="5"/>
  <c r="J312" i="5"/>
  <c r="M121" i="5"/>
  <c r="V122" i="5" s="1"/>
  <c r="AE123" i="5" s="1"/>
  <c r="M315" i="5"/>
  <c r="V316" i="5" s="1"/>
  <c r="P121" i="5"/>
  <c r="Y122" i="5" s="1"/>
  <c r="AH123" i="5" s="1"/>
  <c r="P315" i="5"/>
  <c r="Y316" i="5" s="1"/>
  <c r="R120" i="5"/>
  <c r="R314" i="5"/>
  <c r="AA315" i="5" s="1"/>
  <c r="N120" i="5"/>
  <c r="W121" i="5" s="1"/>
  <c r="AF122" i="5" s="1"/>
  <c r="N314" i="5"/>
  <c r="W315" i="5" s="1"/>
  <c r="Q120" i="5"/>
  <c r="Q314" i="5"/>
  <c r="Z315" i="5" s="1"/>
  <c r="O120" i="5"/>
  <c r="X121" i="5" s="1"/>
  <c r="AG122" i="5" s="1"/>
  <c r="O314" i="5"/>
  <c r="X315" i="5" s="1"/>
  <c r="S120" i="5"/>
  <c r="AB121" i="5" s="1"/>
  <c r="S314" i="5"/>
  <c r="AB315" i="5" s="1"/>
  <c r="T121" i="5"/>
  <c r="T315" i="5"/>
  <c r="AC316" i="5" s="1"/>
  <c r="C93" i="5"/>
  <c r="C87" i="5"/>
  <c r="I184" i="5"/>
  <c r="I314" i="5" s="1"/>
  <c r="C184" i="5"/>
  <c r="C314" i="5" s="1"/>
  <c r="E183" i="5"/>
  <c r="E313" i="5" s="1"/>
  <c r="B184" i="5"/>
  <c r="G183" i="5"/>
  <c r="G313" i="5" s="1"/>
  <c r="J247" i="5"/>
  <c r="E248" i="5"/>
  <c r="F248" i="5"/>
  <c r="B119" i="5"/>
  <c r="C119" i="5"/>
  <c r="D248" i="5"/>
  <c r="J118" i="5"/>
  <c r="D119" i="5"/>
  <c r="G119" i="5"/>
  <c r="G248" i="5"/>
  <c r="J182" i="5"/>
  <c r="F119" i="5"/>
  <c r="E119" i="5"/>
  <c r="I248" i="5"/>
  <c r="H248" i="5"/>
  <c r="C248" i="5"/>
  <c r="H119" i="5"/>
  <c r="B248" i="5"/>
  <c r="I119" i="5"/>
  <c r="BK315" i="5" l="1"/>
  <c r="BQ122" i="5"/>
  <c r="AC122" i="5"/>
  <c r="AT245" i="5"/>
  <c r="AU184" i="5"/>
  <c r="AU185" i="5" s="1"/>
  <c r="BD122" i="5"/>
  <c r="AU246" i="5"/>
  <c r="BH316" i="5"/>
  <c r="BB122" i="5"/>
  <c r="BK123" i="5" s="1"/>
  <c r="Z121" i="5"/>
  <c r="AP316" i="5"/>
  <c r="AS246" i="5"/>
  <c r="BF317" i="5"/>
  <c r="AY316" i="5"/>
  <c r="AA121" i="5"/>
  <c r="AJ122" i="5" s="1"/>
  <c r="AS184" i="5"/>
  <c r="AT184" i="5"/>
  <c r="AZ317" i="5"/>
  <c r="AQ317" i="5"/>
  <c r="AT246" i="5"/>
  <c r="BM123" i="5"/>
  <c r="AR183" i="5"/>
  <c r="BL121" i="5"/>
  <c r="AK122" i="5"/>
  <c r="BU121" i="5"/>
  <c r="BC121" i="5"/>
  <c r="AR316" i="5"/>
  <c r="BA316" i="5"/>
  <c r="AX316" i="5"/>
  <c r="AO316" i="5"/>
  <c r="AS316" i="5"/>
  <c r="BB316" i="5"/>
  <c r="BS122" i="5"/>
  <c r="AN317" i="5"/>
  <c r="AR245" i="5"/>
  <c r="BQ123" i="5"/>
  <c r="BT123" i="5"/>
  <c r="AL123" i="5"/>
  <c r="BV123" i="5"/>
  <c r="AI121" i="5"/>
  <c r="BA121" i="5"/>
  <c r="AU317" i="5"/>
  <c r="BO124" i="5"/>
  <c r="BH123" i="5"/>
  <c r="AU247" i="5"/>
  <c r="BG316" i="5"/>
  <c r="AY123" i="5"/>
  <c r="BD317" i="5"/>
  <c r="BC316" i="5"/>
  <c r="BJ316" i="5"/>
  <c r="BJ317" i="5" s="1"/>
  <c r="BI317" i="5"/>
  <c r="BK316" i="5"/>
  <c r="AZ124" i="5"/>
  <c r="BD123" i="5"/>
  <c r="AF316" i="5"/>
  <c r="AW317" i="5"/>
  <c r="AK316" i="5"/>
  <c r="AJ316" i="5"/>
  <c r="AG316" i="5"/>
  <c r="AH317" i="5"/>
  <c r="BR124" i="5"/>
  <c r="AL317" i="5"/>
  <c r="BL316" i="5"/>
  <c r="AE317" i="5"/>
  <c r="AT316" i="5"/>
  <c r="AI316" i="5"/>
  <c r="AO247" i="5"/>
  <c r="AQ186" i="5"/>
  <c r="AX123" i="5"/>
  <c r="AN248" i="5"/>
  <c r="AO185" i="5"/>
  <c r="AP247" i="5"/>
  <c r="AW124" i="5"/>
  <c r="BF124" i="5"/>
  <c r="AP185" i="5"/>
  <c r="AN186" i="5"/>
  <c r="BI124" i="5"/>
  <c r="AQ248" i="5"/>
  <c r="BP124" i="5"/>
  <c r="F184" i="5"/>
  <c r="F314" i="5" s="1"/>
  <c r="H184" i="5"/>
  <c r="H314" i="5" s="1"/>
  <c r="J313" i="5"/>
  <c r="H185" i="5"/>
  <c r="H315" i="5" s="1"/>
  <c r="D184" i="5"/>
  <c r="D314" i="5" s="1"/>
  <c r="B314" i="5"/>
  <c r="T122" i="5"/>
  <c r="AC123" i="5" s="1"/>
  <c r="T316" i="5"/>
  <c r="AC317" i="5" s="1"/>
  <c r="N121" i="5"/>
  <c r="W122" i="5" s="1"/>
  <c r="AF123" i="5" s="1"/>
  <c r="N315" i="5"/>
  <c r="W316" i="5" s="1"/>
  <c r="O121" i="5"/>
  <c r="X122" i="5" s="1"/>
  <c r="AG123" i="5" s="1"/>
  <c r="O315" i="5"/>
  <c r="X316" i="5" s="1"/>
  <c r="M122" i="5"/>
  <c r="V123" i="5" s="1"/>
  <c r="AE124" i="5" s="1"/>
  <c r="M316" i="5"/>
  <c r="V317" i="5" s="1"/>
  <c r="R121" i="5"/>
  <c r="R315" i="5"/>
  <c r="AA316" i="5" s="1"/>
  <c r="P122" i="5"/>
  <c r="Y123" i="5" s="1"/>
  <c r="AH124" i="5" s="1"/>
  <c r="P316" i="5"/>
  <c r="Y317" i="5" s="1"/>
  <c r="S121" i="5"/>
  <c r="AB122" i="5" s="1"/>
  <c r="S315" i="5"/>
  <c r="AB316" i="5" s="1"/>
  <c r="Q121" i="5"/>
  <c r="Z122" i="5" s="1"/>
  <c r="Q315" i="5"/>
  <c r="Z316" i="5" s="1"/>
  <c r="E184" i="5"/>
  <c r="E314" i="5" s="1"/>
  <c r="I185" i="5"/>
  <c r="I315" i="5" s="1"/>
  <c r="F185" i="5"/>
  <c r="F315" i="5" s="1"/>
  <c r="B185" i="5"/>
  <c r="G184" i="5"/>
  <c r="G314" i="5" s="1"/>
  <c r="J248" i="5"/>
  <c r="E249" i="5"/>
  <c r="I249" i="5"/>
  <c r="G249" i="5"/>
  <c r="D249" i="5"/>
  <c r="F120" i="5"/>
  <c r="D120" i="5"/>
  <c r="I120" i="5"/>
  <c r="C249" i="5"/>
  <c r="H249" i="5"/>
  <c r="E120" i="5"/>
  <c r="G120" i="5"/>
  <c r="J119" i="5"/>
  <c r="H120" i="5"/>
  <c r="J183" i="5"/>
  <c r="C120" i="5"/>
  <c r="B249" i="5"/>
  <c r="B120" i="5"/>
  <c r="F249" i="5"/>
  <c r="AT247" i="5" l="1"/>
  <c r="BH317" i="5"/>
  <c r="BI318" i="5"/>
  <c r="AR184" i="5"/>
  <c r="AY317" i="5"/>
  <c r="AA122" i="5"/>
  <c r="AJ123" i="5" s="1"/>
  <c r="AS185" i="5"/>
  <c r="BB123" i="5"/>
  <c r="BK124" i="5" s="1"/>
  <c r="AS247" i="5"/>
  <c r="AP317" i="5"/>
  <c r="AT185" i="5"/>
  <c r="AZ318" i="5"/>
  <c r="BI319" i="5" s="1"/>
  <c r="AK123" i="5"/>
  <c r="AT248" i="5" s="1"/>
  <c r="BG317" i="5"/>
  <c r="AU318" i="5"/>
  <c r="AQ318" i="5"/>
  <c r="BU122" i="5"/>
  <c r="AR317" i="5"/>
  <c r="BV124" i="5"/>
  <c r="BK317" i="5"/>
  <c r="BD318" i="5"/>
  <c r="BA317" i="5"/>
  <c r="BQ124" i="5"/>
  <c r="BL122" i="5"/>
  <c r="BC122" i="5"/>
  <c r="BC123" i="5" s="1"/>
  <c r="BC124" i="5" s="1"/>
  <c r="AX317" i="5"/>
  <c r="AO317" i="5"/>
  <c r="BB317" i="5"/>
  <c r="AN318" i="5"/>
  <c r="AI122" i="5"/>
  <c r="BD124" i="5"/>
  <c r="AU248" i="5"/>
  <c r="AL124" i="5"/>
  <c r="AU186" i="5"/>
  <c r="BT124" i="5"/>
  <c r="BA122" i="5"/>
  <c r="BJ122" i="5"/>
  <c r="BI125" i="5"/>
  <c r="AR246" i="5"/>
  <c r="BH124" i="5"/>
  <c r="BL317" i="5"/>
  <c r="BC317" i="5"/>
  <c r="AW125" i="5"/>
  <c r="BM318" i="5"/>
  <c r="AX124" i="5"/>
  <c r="BM124" i="5"/>
  <c r="AJ317" i="5"/>
  <c r="AK317" i="5"/>
  <c r="AG317" i="5"/>
  <c r="AF317" i="5"/>
  <c r="AI317" i="5"/>
  <c r="AW318" i="5"/>
  <c r="BF318" i="5"/>
  <c r="AS317" i="5"/>
  <c r="AE318" i="5"/>
  <c r="AL318" i="5"/>
  <c r="AT317" i="5"/>
  <c r="AH318" i="5"/>
  <c r="BR125" i="5"/>
  <c r="BF125" i="5"/>
  <c r="BO125" i="5"/>
  <c r="AP186" i="5"/>
  <c r="AP248" i="5"/>
  <c r="AN249" i="5"/>
  <c r="AO248" i="5"/>
  <c r="AQ249" i="5"/>
  <c r="AZ125" i="5"/>
  <c r="AY124" i="5"/>
  <c r="BG124" i="5"/>
  <c r="AO186" i="5"/>
  <c r="AQ187" i="5"/>
  <c r="AN187" i="5"/>
  <c r="D185" i="5"/>
  <c r="D315" i="5" s="1"/>
  <c r="C185" i="5"/>
  <c r="C315" i="5" s="1"/>
  <c r="C186" i="5"/>
  <c r="C316" i="5" s="1"/>
  <c r="B315" i="5"/>
  <c r="J314" i="5"/>
  <c r="N81" i="5" s="1"/>
  <c r="S122" i="5"/>
  <c r="AB123" i="5" s="1"/>
  <c r="S316" i="5"/>
  <c r="AB317" i="5" s="1"/>
  <c r="P123" i="5"/>
  <c r="Y124" i="5" s="1"/>
  <c r="AH125" i="5" s="1"/>
  <c r="P317" i="5"/>
  <c r="Y318" i="5" s="1"/>
  <c r="O122" i="5"/>
  <c r="X123" i="5" s="1"/>
  <c r="AG124" i="5" s="1"/>
  <c r="O316" i="5"/>
  <c r="X317" i="5" s="1"/>
  <c r="R122" i="5"/>
  <c r="R316" i="5"/>
  <c r="AA317" i="5" s="1"/>
  <c r="D186" i="5"/>
  <c r="D316" i="5" s="1"/>
  <c r="M123" i="5"/>
  <c r="V124" i="5" s="1"/>
  <c r="AE125" i="5" s="1"/>
  <c r="M317" i="5"/>
  <c r="V318" i="5" s="1"/>
  <c r="Q122" i="5"/>
  <c r="Z123" i="5" s="1"/>
  <c r="Q316" i="5"/>
  <c r="Z317" i="5" s="1"/>
  <c r="N122" i="5"/>
  <c r="W123" i="5" s="1"/>
  <c r="AF124" i="5" s="1"/>
  <c r="N316" i="5"/>
  <c r="W317" i="5" s="1"/>
  <c r="T123" i="5"/>
  <c r="AC124" i="5" s="1"/>
  <c r="T317" i="5"/>
  <c r="AC318" i="5" s="1"/>
  <c r="I186" i="5"/>
  <c r="I316" i="5" s="1"/>
  <c r="E185" i="5"/>
  <c r="E315" i="5" s="1"/>
  <c r="F186" i="5"/>
  <c r="F316" i="5" s="1"/>
  <c r="G185" i="5"/>
  <c r="G315" i="5" s="1"/>
  <c r="B186" i="5"/>
  <c r="G250" i="5"/>
  <c r="J184" i="5"/>
  <c r="B121" i="5"/>
  <c r="H250" i="5"/>
  <c r="D250" i="5"/>
  <c r="J120" i="5"/>
  <c r="H121" i="5"/>
  <c r="E250" i="5"/>
  <c r="B250" i="5"/>
  <c r="C121" i="5"/>
  <c r="G121" i="5"/>
  <c r="D121" i="5"/>
  <c r="F250" i="5"/>
  <c r="E121" i="5"/>
  <c r="I121" i="5"/>
  <c r="J249" i="5"/>
  <c r="C250" i="5"/>
  <c r="F121" i="5"/>
  <c r="I250" i="5"/>
  <c r="AZ319" i="5" l="1"/>
  <c r="AR185" i="5"/>
  <c r="BH318" i="5"/>
  <c r="BH319" i="5" s="1"/>
  <c r="AS186" i="5"/>
  <c r="AY318" i="5"/>
  <c r="AA123" i="5"/>
  <c r="AJ124" i="5" s="1"/>
  <c r="AS248" i="5"/>
  <c r="BB124" i="5"/>
  <c r="BK125" i="5" s="1"/>
  <c r="BA318" i="5"/>
  <c r="AP318" i="5"/>
  <c r="AT186" i="5"/>
  <c r="AK124" i="5"/>
  <c r="AU319" i="5"/>
  <c r="BD319" i="5"/>
  <c r="AQ319" i="5"/>
  <c r="AR318" i="5"/>
  <c r="BM319" i="5"/>
  <c r="BK318" i="5"/>
  <c r="AX318" i="5"/>
  <c r="BG318" i="5"/>
  <c r="BJ318" i="5"/>
  <c r="BJ319" i="5" s="1"/>
  <c r="BQ125" i="5"/>
  <c r="BL123" i="5"/>
  <c r="BL124" i="5" s="1"/>
  <c r="BL125" i="5" s="1"/>
  <c r="BU123" i="5"/>
  <c r="AO318" i="5"/>
  <c r="BI126" i="5"/>
  <c r="BR126" i="5"/>
  <c r="AN319" i="5"/>
  <c r="AW319" i="5"/>
  <c r="BD125" i="5"/>
  <c r="BM125" i="5"/>
  <c r="AR247" i="5"/>
  <c r="BT125" i="5"/>
  <c r="AU249" i="5"/>
  <c r="AL125" i="5"/>
  <c r="AI123" i="5"/>
  <c r="AR186" i="5" s="1"/>
  <c r="AU187" i="5"/>
  <c r="BL318" i="5"/>
  <c r="BI320" i="5"/>
  <c r="BH125" i="5"/>
  <c r="BJ123" i="5"/>
  <c r="BS123" i="5"/>
  <c r="BA123" i="5"/>
  <c r="AZ320" i="5"/>
  <c r="BC318" i="5"/>
  <c r="BF126" i="5"/>
  <c r="BG125" i="5"/>
  <c r="BF319" i="5"/>
  <c r="BV125" i="5"/>
  <c r="AY319" i="5"/>
  <c r="AS318" i="5"/>
  <c r="BB318" i="5"/>
  <c r="AJ318" i="5"/>
  <c r="AK318" i="5"/>
  <c r="AH319" i="5"/>
  <c r="AQ320" i="5" s="1"/>
  <c r="AI318" i="5"/>
  <c r="AT318" i="5"/>
  <c r="AF318" i="5"/>
  <c r="AL319" i="5"/>
  <c r="AG318" i="5"/>
  <c r="AP319" i="5" s="1"/>
  <c r="AE319" i="5"/>
  <c r="BO126" i="5"/>
  <c r="AO187" i="5"/>
  <c r="AO249" i="5"/>
  <c r="BP125" i="5"/>
  <c r="AQ250" i="5"/>
  <c r="AT249" i="5"/>
  <c r="AN250" i="5"/>
  <c r="AX125" i="5"/>
  <c r="AP187" i="5"/>
  <c r="AW126" i="5"/>
  <c r="BC125" i="5"/>
  <c r="AN188" i="5"/>
  <c r="AY125" i="5"/>
  <c r="AQ188" i="5"/>
  <c r="AZ126" i="5"/>
  <c r="AP249" i="5"/>
  <c r="AS249" i="5"/>
  <c r="H186" i="5"/>
  <c r="H316" i="5" s="1"/>
  <c r="B316" i="5"/>
  <c r="J315" i="5"/>
  <c r="Q123" i="5"/>
  <c r="Z124" i="5" s="1"/>
  <c r="Q317" i="5"/>
  <c r="Z318" i="5" s="1"/>
  <c r="O123" i="5"/>
  <c r="X124" i="5" s="1"/>
  <c r="AG125" i="5" s="1"/>
  <c r="O317" i="5"/>
  <c r="X318" i="5" s="1"/>
  <c r="N123" i="5"/>
  <c r="W124" i="5" s="1"/>
  <c r="AF125" i="5" s="1"/>
  <c r="N317" i="5"/>
  <c r="W318" i="5" s="1"/>
  <c r="S123" i="5"/>
  <c r="AB124" i="5" s="1"/>
  <c r="S317" i="5"/>
  <c r="AB318" i="5" s="1"/>
  <c r="M124" i="5"/>
  <c r="V125" i="5" s="1"/>
  <c r="AE126" i="5" s="1"/>
  <c r="M318" i="5"/>
  <c r="V319" i="5" s="1"/>
  <c r="T124" i="5"/>
  <c r="AC125" i="5" s="1"/>
  <c r="T318" i="5"/>
  <c r="AC319" i="5" s="1"/>
  <c r="R123" i="5"/>
  <c r="AA124" i="5" s="1"/>
  <c r="AJ125" i="5" s="1"/>
  <c r="R317" i="5"/>
  <c r="AA318" i="5" s="1"/>
  <c r="P124" i="5"/>
  <c r="Y125" i="5" s="1"/>
  <c r="AH126" i="5" s="1"/>
  <c r="P318" i="5"/>
  <c r="Y319" i="5" s="1"/>
  <c r="E186" i="5"/>
  <c r="E316" i="5" s="1"/>
  <c r="H187" i="5"/>
  <c r="H317" i="5" s="1"/>
  <c r="F187" i="5"/>
  <c r="F317" i="5" s="1"/>
  <c r="I187" i="5"/>
  <c r="I317" i="5" s="1"/>
  <c r="G186" i="5"/>
  <c r="G316" i="5" s="1"/>
  <c r="B187" i="5"/>
  <c r="J185" i="5"/>
  <c r="C251" i="5"/>
  <c r="I122" i="5"/>
  <c r="B251" i="5"/>
  <c r="J121" i="5"/>
  <c r="I251" i="5"/>
  <c r="G251" i="5"/>
  <c r="F122" i="5"/>
  <c r="E122" i="5"/>
  <c r="J250" i="5"/>
  <c r="D122" i="5"/>
  <c r="G122" i="5"/>
  <c r="F251" i="5"/>
  <c r="E251" i="5"/>
  <c r="H122" i="5"/>
  <c r="D251" i="5"/>
  <c r="C122" i="5"/>
  <c r="H251" i="5"/>
  <c r="B122" i="5"/>
  <c r="AS187" i="5" l="1"/>
  <c r="AU320" i="5"/>
  <c r="BA319" i="5"/>
  <c r="BJ320" i="5" s="1"/>
  <c r="AT187" i="5"/>
  <c r="BD320" i="5"/>
  <c r="BD321" i="5" s="1"/>
  <c r="BB125" i="5"/>
  <c r="BB126" i="5" s="1"/>
  <c r="AK125" i="5"/>
  <c r="BM320" i="5"/>
  <c r="BG319" i="5"/>
  <c r="AX319" i="5"/>
  <c r="AO319" i="5"/>
  <c r="BI321" i="5"/>
  <c r="BQ126" i="5"/>
  <c r="AU188" i="5"/>
  <c r="BU124" i="5"/>
  <c r="BU125" i="5" s="1"/>
  <c r="BU126" i="5" s="1"/>
  <c r="BR127" i="5"/>
  <c r="BV126" i="5"/>
  <c r="AL126" i="5"/>
  <c r="BI127" i="5"/>
  <c r="AW320" i="5"/>
  <c r="BM126" i="5"/>
  <c r="BF320" i="5"/>
  <c r="AU250" i="5"/>
  <c r="BD126" i="5"/>
  <c r="BA124" i="5"/>
  <c r="BH126" i="5"/>
  <c r="BO127" i="5"/>
  <c r="AR248" i="5"/>
  <c r="AI124" i="5"/>
  <c r="BL319" i="5"/>
  <c r="BS124" i="5"/>
  <c r="BC319" i="5"/>
  <c r="BJ124" i="5"/>
  <c r="AW127" i="5"/>
  <c r="BP126" i="5"/>
  <c r="BH320" i="5"/>
  <c r="BT126" i="5"/>
  <c r="AX126" i="5"/>
  <c r="AZ321" i="5"/>
  <c r="AI319" i="5"/>
  <c r="AK319" i="5"/>
  <c r="AS319" i="5"/>
  <c r="AR319" i="5"/>
  <c r="AJ319" i="5"/>
  <c r="AE320" i="5"/>
  <c r="AL320" i="5"/>
  <c r="AG319" i="5"/>
  <c r="AF319" i="5"/>
  <c r="AH320" i="5"/>
  <c r="AY320" i="5"/>
  <c r="BB319" i="5"/>
  <c r="BK319" i="5"/>
  <c r="AN320" i="5"/>
  <c r="AT319" i="5"/>
  <c r="AO250" i="5"/>
  <c r="AO188" i="5"/>
  <c r="AN189" i="5"/>
  <c r="AP188" i="5"/>
  <c r="BC126" i="5"/>
  <c r="BL126" i="5"/>
  <c r="BF127" i="5"/>
  <c r="AS250" i="5"/>
  <c r="AQ189" i="5"/>
  <c r="AN251" i="5"/>
  <c r="AP250" i="5"/>
  <c r="AS188" i="5"/>
  <c r="AQ251" i="5"/>
  <c r="AY126" i="5"/>
  <c r="AT250" i="5"/>
  <c r="AZ127" i="5"/>
  <c r="BG126" i="5"/>
  <c r="B317" i="5"/>
  <c r="J316" i="5"/>
  <c r="O124" i="5"/>
  <c r="X125" i="5" s="1"/>
  <c r="AG126" i="5" s="1"/>
  <c r="O318" i="5"/>
  <c r="X319" i="5" s="1"/>
  <c r="Q124" i="5"/>
  <c r="Z125" i="5" s="1"/>
  <c r="Q318" i="5"/>
  <c r="Z319" i="5" s="1"/>
  <c r="P125" i="5"/>
  <c r="Y126" i="5" s="1"/>
  <c r="AH127" i="5" s="1"/>
  <c r="P319" i="5"/>
  <c r="Y320" i="5" s="1"/>
  <c r="N124" i="5"/>
  <c r="W125" i="5" s="1"/>
  <c r="AF126" i="5" s="1"/>
  <c r="N318" i="5"/>
  <c r="W319" i="5" s="1"/>
  <c r="R124" i="5"/>
  <c r="AA125" i="5" s="1"/>
  <c r="AJ126" i="5" s="1"/>
  <c r="R318" i="5"/>
  <c r="AA319" i="5" s="1"/>
  <c r="M125" i="5"/>
  <c r="V126" i="5" s="1"/>
  <c r="AE127" i="5" s="1"/>
  <c r="M319" i="5"/>
  <c r="V320" i="5" s="1"/>
  <c r="S124" i="5"/>
  <c r="AB125" i="5" s="1"/>
  <c r="AK126" i="5" s="1"/>
  <c r="S318" i="5"/>
  <c r="AB319" i="5" s="1"/>
  <c r="D187" i="5"/>
  <c r="D317" i="5" s="1"/>
  <c r="T125" i="5"/>
  <c r="AC126" i="5" s="1"/>
  <c r="T319" i="5"/>
  <c r="AC320" i="5" s="1"/>
  <c r="C187" i="5"/>
  <c r="C317" i="5" s="1"/>
  <c r="F188" i="5"/>
  <c r="F318" i="5" s="1"/>
  <c r="H188" i="5"/>
  <c r="H318" i="5" s="1"/>
  <c r="E187" i="5"/>
  <c r="E317" i="5" s="1"/>
  <c r="I188" i="5"/>
  <c r="I318" i="5" s="1"/>
  <c r="B188" i="5"/>
  <c r="G187" i="5"/>
  <c r="G317" i="5" s="1"/>
  <c r="J122" i="5"/>
  <c r="J251" i="5"/>
  <c r="C123" i="5"/>
  <c r="H252" i="5"/>
  <c r="D123" i="5"/>
  <c r="H123" i="5"/>
  <c r="E123" i="5"/>
  <c r="B252" i="5"/>
  <c r="J186" i="5"/>
  <c r="C252" i="5"/>
  <c r="F123" i="5"/>
  <c r="I252" i="5"/>
  <c r="E252" i="5"/>
  <c r="I123" i="5"/>
  <c r="B123" i="5"/>
  <c r="D252" i="5"/>
  <c r="F252" i="5"/>
  <c r="G123" i="5"/>
  <c r="G252" i="5"/>
  <c r="BK126" i="5" l="1"/>
  <c r="BT127" i="5" s="1"/>
  <c r="AT188" i="5"/>
  <c r="BI322" i="5"/>
  <c r="BM321" i="5"/>
  <c r="BM127" i="5"/>
  <c r="BR128" i="5"/>
  <c r="BG320" i="5"/>
  <c r="BL320" i="5"/>
  <c r="BV127" i="5"/>
  <c r="BV128" i="5" s="1"/>
  <c r="BF321" i="5"/>
  <c r="AX320" i="5"/>
  <c r="BG321" i="5" s="1"/>
  <c r="AU189" i="5"/>
  <c r="BQ127" i="5"/>
  <c r="AL127" i="5"/>
  <c r="AU251" i="5"/>
  <c r="BD127" i="5"/>
  <c r="BA125" i="5"/>
  <c r="AR249" i="5"/>
  <c r="AR187" i="5"/>
  <c r="AI125" i="5"/>
  <c r="AI126" i="5" s="1"/>
  <c r="BC320" i="5"/>
  <c r="BJ125" i="5"/>
  <c r="BS125" i="5"/>
  <c r="BM322" i="5"/>
  <c r="AZ128" i="5"/>
  <c r="BK320" i="5"/>
  <c r="AX127" i="5"/>
  <c r="AL321" i="5"/>
  <c r="AG320" i="5"/>
  <c r="AK320" i="5"/>
  <c r="AH321" i="5"/>
  <c r="AU321" i="5"/>
  <c r="AE321" i="5"/>
  <c r="AI320" i="5"/>
  <c r="AT320" i="5"/>
  <c r="AQ321" i="5"/>
  <c r="AJ320" i="5"/>
  <c r="AP320" i="5"/>
  <c r="AN321" i="5"/>
  <c r="AW321" i="5"/>
  <c r="AF320" i="5"/>
  <c r="AO320" i="5"/>
  <c r="BH321" i="5"/>
  <c r="AS320" i="5"/>
  <c r="BB320" i="5"/>
  <c r="AR320" i="5"/>
  <c r="BA320" i="5"/>
  <c r="BC127" i="5"/>
  <c r="BI128" i="5"/>
  <c r="AQ190" i="5"/>
  <c r="AP251" i="5"/>
  <c r="BF128" i="5"/>
  <c r="BO128" i="5"/>
  <c r="AN190" i="5"/>
  <c r="AY127" i="5"/>
  <c r="AN252" i="5"/>
  <c r="BG127" i="5"/>
  <c r="BP127" i="5"/>
  <c r="BH127" i="5"/>
  <c r="AS251" i="5"/>
  <c r="AP189" i="5"/>
  <c r="AO251" i="5"/>
  <c r="AQ252" i="5"/>
  <c r="AW128" i="5"/>
  <c r="BL127" i="5"/>
  <c r="BU127" i="5"/>
  <c r="AT251" i="5"/>
  <c r="BB127" i="5"/>
  <c r="AO189" i="5"/>
  <c r="AS189" i="5"/>
  <c r="AT189" i="5"/>
  <c r="D188" i="5"/>
  <c r="D318" i="5" s="1"/>
  <c r="B318" i="5"/>
  <c r="J317" i="5"/>
  <c r="M126" i="5"/>
  <c r="V127" i="5" s="1"/>
  <c r="AE128" i="5" s="1"/>
  <c r="M320" i="5"/>
  <c r="V321" i="5" s="1"/>
  <c r="N125" i="5"/>
  <c r="W126" i="5" s="1"/>
  <c r="AF127" i="5" s="1"/>
  <c r="N319" i="5"/>
  <c r="W320" i="5" s="1"/>
  <c r="Q125" i="5"/>
  <c r="Z126" i="5" s="1"/>
  <c r="Q319" i="5"/>
  <c r="Z320" i="5" s="1"/>
  <c r="O125" i="5"/>
  <c r="X126" i="5" s="1"/>
  <c r="AG127" i="5" s="1"/>
  <c r="O319" i="5"/>
  <c r="X320" i="5" s="1"/>
  <c r="C188" i="5"/>
  <c r="C318" i="5" s="1"/>
  <c r="T126" i="5"/>
  <c r="AC127" i="5" s="1"/>
  <c r="AL128" i="5" s="1"/>
  <c r="T320" i="5"/>
  <c r="AC321" i="5" s="1"/>
  <c r="R125" i="5"/>
  <c r="AA126" i="5" s="1"/>
  <c r="AJ127" i="5" s="1"/>
  <c r="R319" i="5"/>
  <c r="AA320" i="5" s="1"/>
  <c r="P126" i="5"/>
  <c r="Y127" i="5" s="1"/>
  <c r="AH128" i="5" s="1"/>
  <c r="P320" i="5"/>
  <c r="Y321" i="5" s="1"/>
  <c r="S125" i="5"/>
  <c r="AB126" i="5" s="1"/>
  <c r="AK127" i="5" s="1"/>
  <c r="S319" i="5"/>
  <c r="AB320" i="5" s="1"/>
  <c r="F189" i="5"/>
  <c r="F319" i="5" s="1"/>
  <c r="E188" i="5"/>
  <c r="E318" i="5" s="1"/>
  <c r="I189" i="5"/>
  <c r="I319" i="5" s="1"/>
  <c r="H189" i="5"/>
  <c r="H319" i="5" s="1"/>
  <c r="G188" i="5"/>
  <c r="G318" i="5" s="1"/>
  <c r="B189" i="5"/>
  <c r="G124" i="5"/>
  <c r="J123" i="5"/>
  <c r="I253" i="5"/>
  <c r="F124" i="5"/>
  <c r="E253" i="5"/>
  <c r="G253" i="5"/>
  <c r="F253" i="5"/>
  <c r="B124" i="5"/>
  <c r="J252" i="5"/>
  <c r="C253" i="5"/>
  <c r="D124" i="5"/>
  <c r="J187" i="5"/>
  <c r="C124" i="5"/>
  <c r="D253" i="5"/>
  <c r="I124" i="5"/>
  <c r="B253" i="5"/>
  <c r="E124" i="5"/>
  <c r="H124" i="5"/>
  <c r="H253" i="5"/>
  <c r="BK127" i="5" l="1"/>
  <c r="BG128" i="5"/>
  <c r="BL321" i="5"/>
  <c r="AU252" i="5"/>
  <c r="AU253" i="5" s="1"/>
  <c r="BT128" i="5"/>
  <c r="AU190" i="5"/>
  <c r="BD128" i="5"/>
  <c r="BM128" i="5"/>
  <c r="BJ126" i="5"/>
  <c r="AR188" i="5"/>
  <c r="AR189" i="5" s="1"/>
  <c r="AI127" i="5"/>
  <c r="AR250" i="5"/>
  <c r="AR251" i="5" s="1"/>
  <c r="BA126" i="5"/>
  <c r="BS126" i="5"/>
  <c r="BI129" i="5"/>
  <c r="AP321" i="5"/>
  <c r="AS321" i="5"/>
  <c r="AN322" i="5"/>
  <c r="AT321" i="5"/>
  <c r="AQ322" i="5"/>
  <c r="BB321" i="5"/>
  <c r="BO129" i="5"/>
  <c r="AO321" i="5"/>
  <c r="BU128" i="5"/>
  <c r="BR129" i="5"/>
  <c r="BC128" i="5"/>
  <c r="BL128" i="5"/>
  <c r="AY128" i="5"/>
  <c r="AF321" i="5"/>
  <c r="BK321" i="5"/>
  <c r="AJ321" i="5"/>
  <c r="AH322" i="5"/>
  <c r="AQ323" i="5" s="1"/>
  <c r="AU322" i="5"/>
  <c r="BD322" i="5"/>
  <c r="AL322" i="5"/>
  <c r="AI321" i="5"/>
  <c r="AE322" i="5"/>
  <c r="AK321" i="5"/>
  <c r="AX321" i="5"/>
  <c r="AG321" i="5"/>
  <c r="BA321" i="5"/>
  <c r="BJ321" i="5"/>
  <c r="AW322" i="5"/>
  <c r="BF322" i="5"/>
  <c r="AZ322" i="5"/>
  <c r="AR321" i="5"/>
  <c r="AY321" i="5"/>
  <c r="BC321" i="5"/>
  <c r="BF129" i="5"/>
  <c r="AQ253" i="5"/>
  <c r="AO252" i="5"/>
  <c r="AX128" i="5"/>
  <c r="AN253" i="5"/>
  <c r="AP190" i="5"/>
  <c r="AZ129" i="5"/>
  <c r="AP252" i="5"/>
  <c r="AS190" i="5"/>
  <c r="AS252" i="5"/>
  <c r="AO190" i="5"/>
  <c r="AT252" i="5"/>
  <c r="AU191" i="5"/>
  <c r="BP128" i="5"/>
  <c r="BP129" i="5" s="1"/>
  <c r="AQ191" i="5"/>
  <c r="BB128" i="5"/>
  <c r="BK128" i="5"/>
  <c r="BH128" i="5"/>
  <c r="BQ128" i="5"/>
  <c r="AN191" i="5"/>
  <c r="AW129" i="5"/>
  <c r="AT190" i="5"/>
  <c r="D189" i="5"/>
  <c r="D319" i="5" s="1"/>
  <c r="C189" i="5"/>
  <c r="C319" i="5" s="1"/>
  <c r="J318" i="5"/>
  <c r="B319" i="5"/>
  <c r="N126" i="5"/>
  <c r="W127" i="5" s="1"/>
  <c r="AF128" i="5" s="1"/>
  <c r="N320" i="5"/>
  <c r="W321" i="5" s="1"/>
  <c r="S126" i="5"/>
  <c r="AB127" i="5" s="1"/>
  <c r="AK128" i="5" s="1"/>
  <c r="S320" i="5"/>
  <c r="AB321" i="5" s="1"/>
  <c r="Q126" i="5"/>
  <c r="Z127" i="5" s="1"/>
  <c r="Q320" i="5"/>
  <c r="Z321" i="5" s="1"/>
  <c r="P127" i="5"/>
  <c r="Y128" i="5" s="1"/>
  <c r="AH129" i="5" s="1"/>
  <c r="P321" i="5"/>
  <c r="Y322" i="5" s="1"/>
  <c r="M127" i="5"/>
  <c r="V128" i="5" s="1"/>
  <c r="AE129" i="5" s="1"/>
  <c r="M321" i="5"/>
  <c r="V322" i="5" s="1"/>
  <c r="R126" i="5"/>
  <c r="AA127" i="5" s="1"/>
  <c r="AJ128" i="5" s="1"/>
  <c r="R320" i="5"/>
  <c r="AA321" i="5" s="1"/>
  <c r="O126" i="5"/>
  <c r="X127" i="5" s="1"/>
  <c r="AG128" i="5" s="1"/>
  <c r="O320" i="5"/>
  <c r="X321" i="5" s="1"/>
  <c r="T127" i="5"/>
  <c r="AC128" i="5" s="1"/>
  <c r="AL129" i="5" s="1"/>
  <c r="T321" i="5"/>
  <c r="AC322" i="5" s="1"/>
  <c r="H190" i="5"/>
  <c r="H320" i="5" s="1"/>
  <c r="I190" i="5"/>
  <c r="I320" i="5" s="1"/>
  <c r="E189" i="5"/>
  <c r="E319" i="5" s="1"/>
  <c r="G189" i="5"/>
  <c r="G319" i="5" s="1"/>
  <c r="B190" i="5"/>
  <c r="J253" i="5"/>
  <c r="H82" i="5" s="1"/>
  <c r="H125" i="5"/>
  <c r="C125" i="5"/>
  <c r="J188" i="5"/>
  <c r="C82" i="5" s="1"/>
  <c r="C254" i="5"/>
  <c r="J124" i="5"/>
  <c r="F254" i="5"/>
  <c r="B254" i="5"/>
  <c r="D254" i="5"/>
  <c r="G254" i="5"/>
  <c r="E254" i="5"/>
  <c r="I254" i="5"/>
  <c r="H254" i="5"/>
  <c r="E125" i="5"/>
  <c r="I125" i="5"/>
  <c r="D125" i="5"/>
  <c r="B125" i="5"/>
  <c r="F125" i="5"/>
  <c r="G125" i="5"/>
  <c r="BD129" i="5" l="1"/>
  <c r="BM129" i="5"/>
  <c r="BS127" i="5"/>
  <c r="BV129" i="5"/>
  <c r="AI128" i="5"/>
  <c r="AR252" i="5"/>
  <c r="BC322" i="5"/>
  <c r="AT322" i="5"/>
  <c r="BH129" i="5"/>
  <c r="AY322" i="5"/>
  <c r="AR190" i="5"/>
  <c r="BA127" i="5"/>
  <c r="BA128" i="5" s="1"/>
  <c r="BJ127" i="5"/>
  <c r="BL129" i="5"/>
  <c r="BR130" i="5"/>
  <c r="BK322" i="5"/>
  <c r="BB322" i="5"/>
  <c r="BO130" i="5"/>
  <c r="AW323" i="5"/>
  <c r="BU129" i="5"/>
  <c r="AO322" i="5"/>
  <c r="AX322" i="5"/>
  <c r="AX129" i="5"/>
  <c r="AY129" i="5"/>
  <c r="BA322" i="5"/>
  <c r="BL322" i="5"/>
  <c r="BG129" i="5"/>
  <c r="BJ322" i="5"/>
  <c r="BH322" i="5"/>
  <c r="AE323" i="5"/>
  <c r="AN323" i="5"/>
  <c r="AG322" i="5"/>
  <c r="AK322" i="5"/>
  <c r="BG322" i="5"/>
  <c r="AJ322" i="5"/>
  <c r="BD323" i="5"/>
  <c r="BM323" i="5"/>
  <c r="AP322" i="5"/>
  <c r="AU323" i="5"/>
  <c r="AL323" i="5"/>
  <c r="AI322" i="5"/>
  <c r="AF322" i="5"/>
  <c r="AW130" i="5"/>
  <c r="AR322" i="5"/>
  <c r="AS322" i="5"/>
  <c r="AZ323" i="5"/>
  <c r="AZ324" i="5" s="1"/>
  <c r="BI323" i="5"/>
  <c r="AH323" i="5"/>
  <c r="AQ324" i="5" s="1"/>
  <c r="BQ129" i="5"/>
  <c r="BQ130" i="5" s="1"/>
  <c r="BF323" i="5"/>
  <c r="AU192" i="5"/>
  <c r="AO191" i="5"/>
  <c r="AS191" i="5"/>
  <c r="AQ192" i="5"/>
  <c r="AU254" i="5"/>
  <c r="AP253" i="5"/>
  <c r="AN254" i="5"/>
  <c r="AS253" i="5"/>
  <c r="AO253" i="5"/>
  <c r="AT253" i="5"/>
  <c r="AP191" i="5"/>
  <c r="AR253" i="5"/>
  <c r="BF130" i="5"/>
  <c r="AZ130" i="5"/>
  <c r="BI130" i="5"/>
  <c r="AQ254" i="5"/>
  <c r="BK129" i="5"/>
  <c r="BT129" i="5"/>
  <c r="BC129" i="5"/>
  <c r="AN192" i="5"/>
  <c r="BB129" i="5"/>
  <c r="AT191" i="5"/>
  <c r="BD130" i="5"/>
  <c r="D190" i="5"/>
  <c r="D320" i="5" s="1"/>
  <c r="C190" i="5"/>
  <c r="C320" i="5" s="1"/>
  <c r="F190" i="5"/>
  <c r="F320" i="5" s="1"/>
  <c r="J319" i="5"/>
  <c r="B320" i="5"/>
  <c r="T128" i="5"/>
  <c r="AC129" i="5" s="1"/>
  <c r="AL130" i="5" s="1"/>
  <c r="T322" i="5"/>
  <c r="AC323" i="5" s="1"/>
  <c r="S127" i="5"/>
  <c r="AB128" i="5" s="1"/>
  <c r="AK129" i="5" s="1"/>
  <c r="S321" i="5"/>
  <c r="AB322" i="5" s="1"/>
  <c r="N127" i="5"/>
  <c r="W128" i="5" s="1"/>
  <c r="AF129" i="5" s="1"/>
  <c r="N321" i="5"/>
  <c r="W322" i="5" s="1"/>
  <c r="O127" i="5"/>
  <c r="X128" i="5" s="1"/>
  <c r="AG129" i="5" s="1"/>
  <c r="O321" i="5"/>
  <c r="X322" i="5" s="1"/>
  <c r="R127" i="5"/>
  <c r="AA128" i="5" s="1"/>
  <c r="AJ129" i="5" s="1"/>
  <c r="R321" i="5"/>
  <c r="AA322" i="5" s="1"/>
  <c r="M128" i="5"/>
  <c r="V129" i="5" s="1"/>
  <c r="AE130" i="5" s="1"/>
  <c r="M322" i="5"/>
  <c r="V323" i="5" s="1"/>
  <c r="P128" i="5"/>
  <c r="Y129" i="5" s="1"/>
  <c r="AH130" i="5" s="1"/>
  <c r="P322" i="5"/>
  <c r="Y323" i="5" s="1"/>
  <c r="Q127" i="5"/>
  <c r="Z128" i="5" s="1"/>
  <c r="AI129" i="5" s="1"/>
  <c r="Q321" i="5"/>
  <c r="Z322" i="5" s="1"/>
  <c r="C88" i="5"/>
  <c r="C94" i="5"/>
  <c r="E190" i="5"/>
  <c r="E320" i="5" s="1"/>
  <c r="I191" i="5"/>
  <c r="I321" i="5" s="1"/>
  <c r="G190" i="5"/>
  <c r="G320" i="5" s="1"/>
  <c r="B191" i="5"/>
  <c r="J254" i="5"/>
  <c r="G126" i="5"/>
  <c r="J125" i="5"/>
  <c r="D126" i="5"/>
  <c r="E126" i="5"/>
  <c r="H255" i="5"/>
  <c r="J189" i="5"/>
  <c r="H126" i="5"/>
  <c r="E255" i="5"/>
  <c r="D255" i="5"/>
  <c r="C255" i="5"/>
  <c r="C126" i="5"/>
  <c r="I255" i="5"/>
  <c r="G255" i="5"/>
  <c r="B255" i="5"/>
  <c r="F255" i="5"/>
  <c r="F126" i="5"/>
  <c r="B126" i="5"/>
  <c r="I126" i="5"/>
  <c r="BM130" i="5" l="1"/>
  <c r="BV130" i="5"/>
  <c r="AR191" i="5"/>
  <c r="BA129" i="5"/>
  <c r="BA130" i="5" s="1"/>
  <c r="BC323" i="5"/>
  <c r="BL323" i="5"/>
  <c r="AT323" i="5"/>
  <c r="BH130" i="5"/>
  <c r="AO323" i="5"/>
  <c r="BH323" i="5"/>
  <c r="BL130" i="5"/>
  <c r="BU130" i="5"/>
  <c r="BJ128" i="5"/>
  <c r="BJ129" i="5" s="1"/>
  <c r="BS128" i="5"/>
  <c r="BK323" i="5"/>
  <c r="BA323" i="5"/>
  <c r="BF324" i="5"/>
  <c r="AP323" i="5"/>
  <c r="BG323" i="5"/>
  <c r="AX323" i="5"/>
  <c r="BJ323" i="5"/>
  <c r="BG130" i="5"/>
  <c r="AY130" i="5"/>
  <c r="AY323" i="5"/>
  <c r="AN324" i="5"/>
  <c r="BM324" i="5"/>
  <c r="BI324" i="5"/>
  <c r="BI325" i="5" s="1"/>
  <c r="BP130" i="5"/>
  <c r="BT130" i="5"/>
  <c r="AL324" i="5"/>
  <c r="BD324" i="5"/>
  <c r="AU324" i="5"/>
  <c r="AK323" i="5"/>
  <c r="AJ323" i="5"/>
  <c r="AE324" i="5"/>
  <c r="AZ325" i="5"/>
  <c r="AS323" i="5"/>
  <c r="BB323" i="5"/>
  <c r="AI323" i="5"/>
  <c r="AG323" i="5"/>
  <c r="AW324" i="5"/>
  <c r="AH324" i="5"/>
  <c r="AQ325" i="5" s="1"/>
  <c r="AR323" i="5"/>
  <c r="BD131" i="5"/>
  <c r="AF323" i="5"/>
  <c r="AZ131" i="5"/>
  <c r="BI131" i="5"/>
  <c r="BR131" i="5"/>
  <c r="BF131" i="5"/>
  <c r="BO131" i="5"/>
  <c r="AR192" i="5"/>
  <c r="AR254" i="5"/>
  <c r="AS254" i="5"/>
  <c r="AQ193" i="5"/>
  <c r="AN255" i="5"/>
  <c r="AW131" i="5"/>
  <c r="AO192" i="5"/>
  <c r="BM131" i="5"/>
  <c r="AP192" i="5"/>
  <c r="BQ131" i="5"/>
  <c r="AO254" i="5"/>
  <c r="AX130" i="5"/>
  <c r="AU255" i="5"/>
  <c r="AU193" i="5"/>
  <c r="BC130" i="5"/>
  <c r="BK130" i="5"/>
  <c r="AT254" i="5"/>
  <c r="AP254" i="5"/>
  <c r="AT192" i="5"/>
  <c r="BB130" i="5"/>
  <c r="AQ255" i="5"/>
  <c r="AS192" i="5"/>
  <c r="AN193" i="5"/>
  <c r="C191" i="5"/>
  <c r="C321" i="5" s="1"/>
  <c r="D191" i="5"/>
  <c r="D321" i="5" s="1"/>
  <c r="F191" i="5"/>
  <c r="F321" i="5" s="1"/>
  <c r="B321" i="5"/>
  <c r="J320" i="5"/>
  <c r="D192" i="5"/>
  <c r="D322" i="5" s="1"/>
  <c r="S128" i="5"/>
  <c r="AB129" i="5" s="1"/>
  <c r="AK130" i="5" s="1"/>
  <c r="S322" i="5"/>
  <c r="AB323" i="5" s="1"/>
  <c r="T129" i="5"/>
  <c r="AC130" i="5" s="1"/>
  <c r="AL131" i="5" s="1"/>
  <c r="T323" i="5"/>
  <c r="AC324" i="5" s="1"/>
  <c r="R128" i="5"/>
  <c r="AA129" i="5" s="1"/>
  <c r="AJ130" i="5" s="1"/>
  <c r="R322" i="5"/>
  <c r="AA323" i="5" s="1"/>
  <c r="O128" i="5"/>
  <c r="X129" i="5" s="1"/>
  <c r="AG130" i="5" s="1"/>
  <c r="O322" i="5"/>
  <c r="X323" i="5" s="1"/>
  <c r="Q128" i="5"/>
  <c r="Z129" i="5" s="1"/>
  <c r="AI130" i="5" s="1"/>
  <c r="Q322" i="5"/>
  <c r="Z323" i="5" s="1"/>
  <c r="N128" i="5"/>
  <c r="W129" i="5" s="1"/>
  <c r="AF130" i="5" s="1"/>
  <c r="N322" i="5"/>
  <c r="W323" i="5" s="1"/>
  <c r="F192" i="5"/>
  <c r="F322" i="5" s="1"/>
  <c r="H191" i="5"/>
  <c r="H321" i="5" s="1"/>
  <c r="P129" i="5"/>
  <c r="Y130" i="5" s="1"/>
  <c r="AH131" i="5" s="1"/>
  <c r="P323" i="5"/>
  <c r="Y324" i="5" s="1"/>
  <c r="M129" i="5"/>
  <c r="V130" i="5" s="1"/>
  <c r="AE131" i="5" s="1"/>
  <c r="M323" i="5"/>
  <c r="V324" i="5" s="1"/>
  <c r="E191" i="5"/>
  <c r="E321" i="5" s="1"/>
  <c r="I192" i="5"/>
  <c r="I322" i="5" s="1"/>
  <c r="G191" i="5"/>
  <c r="G321" i="5" s="1"/>
  <c r="B192" i="5"/>
  <c r="G256" i="5"/>
  <c r="J190" i="5"/>
  <c r="C127" i="5"/>
  <c r="D127" i="5"/>
  <c r="G127" i="5"/>
  <c r="F127" i="5"/>
  <c r="I127" i="5"/>
  <c r="J126" i="5"/>
  <c r="F256" i="5"/>
  <c r="J255" i="5"/>
  <c r="D256" i="5"/>
  <c r="E256" i="5"/>
  <c r="H256" i="5"/>
  <c r="I256" i="5"/>
  <c r="B256" i="5"/>
  <c r="B127" i="5"/>
  <c r="C256" i="5"/>
  <c r="H127" i="5"/>
  <c r="E127" i="5"/>
  <c r="BV131" i="5" l="1"/>
  <c r="BC324" i="5"/>
  <c r="BH131" i="5"/>
  <c r="BL324" i="5"/>
  <c r="BL325" i="5" s="1"/>
  <c r="BJ130" i="5"/>
  <c r="BJ131" i="5" s="1"/>
  <c r="AO324" i="5"/>
  <c r="BA131" i="5"/>
  <c r="BL131" i="5"/>
  <c r="AY131" i="5"/>
  <c r="BU131" i="5"/>
  <c r="BT131" i="5"/>
  <c r="BA324" i="5"/>
  <c r="BJ324" i="5"/>
  <c r="BS129" i="5"/>
  <c r="BS130" i="5" s="1"/>
  <c r="AW325" i="5"/>
  <c r="AY324" i="5"/>
  <c r="BG324" i="5"/>
  <c r="AS324" i="5"/>
  <c r="AX324" i="5"/>
  <c r="BH324" i="5"/>
  <c r="BH325" i="5" s="1"/>
  <c r="AN325" i="5"/>
  <c r="BM325" i="5"/>
  <c r="BP131" i="5"/>
  <c r="AU325" i="5"/>
  <c r="BR132" i="5"/>
  <c r="BI132" i="5"/>
  <c r="BO132" i="5"/>
  <c r="AW132" i="5"/>
  <c r="BD132" i="5"/>
  <c r="BM132" i="5"/>
  <c r="BF325" i="5"/>
  <c r="BQ132" i="5"/>
  <c r="AG324" i="5"/>
  <c r="BB324" i="5"/>
  <c r="BK324" i="5"/>
  <c r="AE325" i="5"/>
  <c r="AI324" i="5"/>
  <c r="AJ324" i="5"/>
  <c r="AK324" i="5"/>
  <c r="AT324" i="5"/>
  <c r="AZ326" i="5"/>
  <c r="AP324" i="5"/>
  <c r="AZ132" i="5"/>
  <c r="AR324" i="5"/>
  <c r="AL325" i="5"/>
  <c r="AF324" i="5"/>
  <c r="AH325" i="5"/>
  <c r="BI326" i="5"/>
  <c r="BD325" i="5"/>
  <c r="AO255" i="5"/>
  <c r="AO193" i="5"/>
  <c r="AP193" i="5"/>
  <c r="AQ194" i="5"/>
  <c r="AT193" i="5"/>
  <c r="AS255" i="5"/>
  <c r="AP255" i="5"/>
  <c r="AR255" i="5"/>
  <c r="AN194" i="5"/>
  <c r="AT255" i="5"/>
  <c r="BK131" i="5"/>
  <c r="AN256" i="5"/>
  <c r="AS193" i="5"/>
  <c r="BV132" i="5"/>
  <c r="BC131" i="5"/>
  <c r="AR193" i="5"/>
  <c r="BB131" i="5"/>
  <c r="AU194" i="5"/>
  <c r="AX131" i="5"/>
  <c r="BG131" i="5"/>
  <c r="BF132" i="5"/>
  <c r="AQ256" i="5"/>
  <c r="AU256" i="5"/>
  <c r="B322" i="5"/>
  <c r="J321" i="5"/>
  <c r="N82" i="5" s="1"/>
  <c r="H192" i="5"/>
  <c r="H322" i="5" s="1"/>
  <c r="R129" i="5"/>
  <c r="AA130" i="5" s="1"/>
  <c r="AJ131" i="5" s="1"/>
  <c r="R323" i="5"/>
  <c r="AA324" i="5" s="1"/>
  <c r="C192" i="5"/>
  <c r="C322" i="5" s="1"/>
  <c r="O129" i="5"/>
  <c r="X130" i="5" s="1"/>
  <c r="AG131" i="5" s="1"/>
  <c r="O323" i="5"/>
  <c r="X324" i="5" s="1"/>
  <c r="P130" i="5"/>
  <c r="Y131" i="5" s="1"/>
  <c r="AH132" i="5" s="1"/>
  <c r="P324" i="5"/>
  <c r="Y325" i="5" s="1"/>
  <c r="T130" i="5"/>
  <c r="AC131" i="5" s="1"/>
  <c r="AL132" i="5" s="1"/>
  <c r="T324" i="5"/>
  <c r="AC325" i="5" s="1"/>
  <c r="N129" i="5"/>
  <c r="W130" i="5" s="1"/>
  <c r="AF131" i="5" s="1"/>
  <c r="N323" i="5"/>
  <c r="W324" i="5" s="1"/>
  <c r="M130" i="5"/>
  <c r="V131" i="5" s="1"/>
  <c r="AE132" i="5" s="1"/>
  <c r="M324" i="5"/>
  <c r="V325" i="5" s="1"/>
  <c r="Q129" i="5"/>
  <c r="Z130" i="5" s="1"/>
  <c r="AI131" i="5" s="1"/>
  <c r="Q323" i="5"/>
  <c r="Z324" i="5" s="1"/>
  <c r="S129" i="5"/>
  <c r="AB130" i="5" s="1"/>
  <c r="AK131" i="5" s="1"/>
  <c r="S323" i="5"/>
  <c r="AB324" i="5" s="1"/>
  <c r="D193" i="5"/>
  <c r="D323" i="5" s="1"/>
  <c r="I193" i="5"/>
  <c r="I323" i="5" s="1"/>
  <c r="E192" i="5"/>
  <c r="E322" i="5" s="1"/>
  <c r="B193" i="5"/>
  <c r="G192" i="5"/>
  <c r="G322" i="5" s="1"/>
  <c r="J256" i="5"/>
  <c r="E128" i="5"/>
  <c r="H128" i="5"/>
  <c r="I128" i="5"/>
  <c r="G257" i="5"/>
  <c r="C257" i="5"/>
  <c r="H257" i="5"/>
  <c r="I257" i="5"/>
  <c r="C128" i="5"/>
  <c r="B257" i="5"/>
  <c r="J127" i="5"/>
  <c r="D257" i="5"/>
  <c r="G128" i="5"/>
  <c r="B128" i="5"/>
  <c r="J191" i="5"/>
  <c r="E257" i="5"/>
  <c r="F257" i="5"/>
  <c r="F128" i="5"/>
  <c r="D128" i="5"/>
  <c r="BH132" i="5" l="1"/>
  <c r="BS131" i="5"/>
  <c r="BS132" i="5" s="1"/>
  <c r="AO325" i="5"/>
  <c r="BJ132" i="5"/>
  <c r="BU132" i="5"/>
  <c r="BL132" i="5"/>
  <c r="BJ325" i="5"/>
  <c r="BA325" i="5"/>
  <c r="BM133" i="5"/>
  <c r="BV133" i="5"/>
  <c r="BF326" i="5"/>
  <c r="AW326" i="5"/>
  <c r="BI133" i="5"/>
  <c r="BQ133" i="5"/>
  <c r="BG325" i="5"/>
  <c r="AX325" i="5"/>
  <c r="AX326" i="5" s="1"/>
  <c r="BD133" i="5"/>
  <c r="BM134" i="5" s="1"/>
  <c r="AN326" i="5"/>
  <c r="AS325" i="5"/>
  <c r="BB325" i="5"/>
  <c r="BK325" i="5"/>
  <c r="AW133" i="5"/>
  <c r="BD326" i="5"/>
  <c r="BF133" i="5"/>
  <c r="AT325" i="5"/>
  <c r="BR133" i="5"/>
  <c r="BM326" i="5"/>
  <c r="AX132" i="5"/>
  <c r="BC325" i="5"/>
  <c r="AP325" i="5"/>
  <c r="AY325" i="5"/>
  <c r="AK325" i="5"/>
  <c r="AE326" i="5"/>
  <c r="AI325" i="5"/>
  <c r="AJ325" i="5"/>
  <c r="AH326" i="5"/>
  <c r="AG325" i="5"/>
  <c r="AF325" i="5"/>
  <c r="AZ133" i="5"/>
  <c r="AL326" i="5"/>
  <c r="AQ326" i="5"/>
  <c r="BI327" i="5"/>
  <c r="AU326" i="5"/>
  <c r="BJ326" i="5"/>
  <c r="AR325" i="5"/>
  <c r="AT256" i="5"/>
  <c r="AT194" i="5"/>
  <c r="BO133" i="5"/>
  <c r="BK132" i="5"/>
  <c r="AP256" i="5"/>
  <c r="AS256" i="5"/>
  <c r="BT132" i="5"/>
  <c r="BC132" i="5"/>
  <c r="BL133" i="5" s="1"/>
  <c r="AQ195" i="5"/>
  <c r="BG132" i="5"/>
  <c r="BP132" i="5"/>
  <c r="AO256" i="5"/>
  <c r="AR256" i="5"/>
  <c r="AU257" i="5"/>
  <c r="BB132" i="5"/>
  <c r="AS194" i="5"/>
  <c r="AY132" i="5"/>
  <c r="BH133" i="5" s="1"/>
  <c r="BA132" i="5"/>
  <c r="AP194" i="5"/>
  <c r="AR194" i="5"/>
  <c r="AQ257" i="5"/>
  <c r="AO194" i="5"/>
  <c r="AN257" i="5"/>
  <c r="AN195" i="5"/>
  <c r="AU195" i="5"/>
  <c r="H193" i="5"/>
  <c r="H323" i="5" s="1"/>
  <c r="J322" i="5"/>
  <c r="B323" i="5"/>
  <c r="M131" i="5"/>
  <c r="V132" i="5" s="1"/>
  <c r="AE133" i="5" s="1"/>
  <c r="M325" i="5"/>
  <c r="V326" i="5" s="1"/>
  <c r="N130" i="5"/>
  <c r="W131" i="5" s="1"/>
  <c r="AF132" i="5" s="1"/>
  <c r="N324" i="5"/>
  <c r="W325" i="5" s="1"/>
  <c r="T131" i="5"/>
  <c r="AC132" i="5" s="1"/>
  <c r="AL133" i="5" s="1"/>
  <c r="T325" i="5"/>
  <c r="AC326" i="5" s="1"/>
  <c r="P131" i="5"/>
  <c r="Y132" i="5" s="1"/>
  <c r="AH133" i="5" s="1"/>
  <c r="P325" i="5"/>
  <c r="Y326" i="5" s="1"/>
  <c r="F193" i="5"/>
  <c r="F323" i="5" s="1"/>
  <c r="R130" i="5"/>
  <c r="AA131" i="5" s="1"/>
  <c r="AJ132" i="5" s="1"/>
  <c r="R324" i="5"/>
  <c r="AA325" i="5" s="1"/>
  <c r="S130" i="5"/>
  <c r="AB131" i="5" s="1"/>
  <c r="AK132" i="5" s="1"/>
  <c r="S324" i="5"/>
  <c r="AB325" i="5" s="1"/>
  <c r="C193" i="5"/>
  <c r="C323" i="5" s="1"/>
  <c r="O130" i="5"/>
  <c r="X131" i="5" s="1"/>
  <c r="AG132" i="5" s="1"/>
  <c r="O324" i="5"/>
  <c r="X325" i="5" s="1"/>
  <c r="Q130" i="5"/>
  <c r="Z131" i="5" s="1"/>
  <c r="AI132" i="5" s="1"/>
  <c r="Q324" i="5"/>
  <c r="Z325" i="5" s="1"/>
  <c r="E193" i="5"/>
  <c r="E323" i="5" s="1"/>
  <c r="I194" i="5"/>
  <c r="I324" i="5" s="1"/>
  <c r="D194" i="5"/>
  <c r="D324" i="5" s="1"/>
  <c r="G193" i="5"/>
  <c r="G323" i="5" s="1"/>
  <c r="B194" i="5"/>
  <c r="G258" i="5"/>
  <c r="B129" i="5"/>
  <c r="D258" i="5"/>
  <c r="J192" i="5"/>
  <c r="J257" i="5"/>
  <c r="H129" i="5"/>
  <c r="E129" i="5"/>
  <c r="F129" i="5"/>
  <c r="J128" i="5"/>
  <c r="C129" i="5"/>
  <c r="C258" i="5"/>
  <c r="I129" i="5"/>
  <c r="I258" i="5"/>
  <c r="B258" i="5"/>
  <c r="F258" i="5"/>
  <c r="D129" i="5"/>
  <c r="E258" i="5"/>
  <c r="G129" i="5"/>
  <c r="H258" i="5"/>
  <c r="BJ133" i="5" l="1"/>
  <c r="BS133" i="5"/>
  <c r="BU133" i="5"/>
  <c r="BU134" i="5" s="1"/>
  <c r="BG133" i="5"/>
  <c r="AW327" i="5"/>
  <c r="BI134" i="5"/>
  <c r="BV134" i="5"/>
  <c r="BV135" i="5" s="1"/>
  <c r="BF327" i="5"/>
  <c r="BR134" i="5"/>
  <c r="BG326" i="5"/>
  <c r="BG327" i="5" s="1"/>
  <c r="BK326" i="5"/>
  <c r="BB133" i="5"/>
  <c r="BB326" i="5"/>
  <c r="BD327" i="5"/>
  <c r="AN327" i="5"/>
  <c r="AW134" i="5"/>
  <c r="AX133" i="5"/>
  <c r="AT326" i="5"/>
  <c r="BC326" i="5"/>
  <c r="BF134" i="5"/>
  <c r="BM327" i="5"/>
  <c r="BO134" i="5"/>
  <c r="AQ327" i="5"/>
  <c r="BP133" i="5"/>
  <c r="BP134" i="5" s="1"/>
  <c r="BC133" i="5"/>
  <c r="BL134" i="5" s="1"/>
  <c r="BT133" i="5"/>
  <c r="AF326" i="5"/>
  <c r="AL327" i="5"/>
  <c r="AJ326" i="5"/>
  <c r="AS326" i="5"/>
  <c r="AO326" i="5"/>
  <c r="AG326" i="5"/>
  <c r="AK326" i="5"/>
  <c r="AE327" i="5"/>
  <c r="AR326" i="5"/>
  <c r="BA326" i="5"/>
  <c r="BL326" i="5"/>
  <c r="AU327" i="5"/>
  <c r="AI326" i="5"/>
  <c r="AP326" i="5"/>
  <c r="AH327" i="5"/>
  <c r="AY326" i="5"/>
  <c r="BH326" i="5"/>
  <c r="AZ327" i="5"/>
  <c r="AT195" i="5"/>
  <c r="AT257" i="5"/>
  <c r="AS195" i="5"/>
  <c r="AQ196" i="5"/>
  <c r="AU258" i="5"/>
  <c r="AN258" i="5"/>
  <c r="AR195" i="5"/>
  <c r="AR257" i="5"/>
  <c r="AQ258" i="5"/>
  <c r="AP195" i="5"/>
  <c r="AZ134" i="5"/>
  <c r="BK133" i="5"/>
  <c r="AP257" i="5"/>
  <c r="BD134" i="5"/>
  <c r="BM135" i="5" s="1"/>
  <c r="BA133" i="5"/>
  <c r="AO257" i="5"/>
  <c r="AS257" i="5"/>
  <c r="AU196" i="5"/>
  <c r="AN196" i="5"/>
  <c r="AY133" i="5"/>
  <c r="AO195" i="5"/>
  <c r="BQ134" i="5"/>
  <c r="H194" i="5"/>
  <c r="H324" i="5" s="1"/>
  <c r="F194" i="5"/>
  <c r="F324" i="5" s="1"/>
  <c r="B324" i="5"/>
  <c r="J323" i="5"/>
  <c r="C194" i="5"/>
  <c r="C324" i="5" s="1"/>
  <c r="S131" i="5"/>
  <c r="AB132" i="5" s="1"/>
  <c r="AK133" i="5" s="1"/>
  <c r="S325" i="5"/>
  <c r="AB326" i="5" s="1"/>
  <c r="R131" i="5"/>
  <c r="AA132" i="5" s="1"/>
  <c r="AJ133" i="5" s="1"/>
  <c r="R325" i="5"/>
  <c r="AA326" i="5" s="1"/>
  <c r="M132" i="5"/>
  <c r="V133" i="5" s="1"/>
  <c r="AE134" i="5" s="1"/>
  <c r="M326" i="5"/>
  <c r="V327" i="5" s="1"/>
  <c r="N131" i="5"/>
  <c r="W132" i="5" s="1"/>
  <c r="AF133" i="5" s="1"/>
  <c r="N325" i="5"/>
  <c r="W326" i="5" s="1"/>
  <c r="P132" i="5"/>
  <c r="Y133" i="5" s="1"/>
  <c r="AH134" i="5" s="1"/>
  <c r="P326" i="5"/>
  <c r="Y327" i="5" s="1"/>
  <c r="O131" i="5"/>
  <c r="X132" i="5" s="1"/>
  <c r="AG133" i="5" s="1"/>
  <c r="O325" i="5"/>
  <c r="X326" i="5" s="1"/>
  <c r="T132" i="5"/>
  <c r="AC133" i="5" s="1"/>
  <c r="AL134" i="5" s="1"/>
  <c r="T326" i="5"/>
  <c r="AC327" i="5" s="1"/>
  <c r="Q131" i="5"/>
  <c r="Z132" i="5" s="1"/>
  <c r="AI133" i="5" s="1"/>
  <c r="Q325" i="5"/>
  <c r="Z326" i="5" s="1"/>
  <c r="I195" i="5"/>
  <c r="I325" i="5" s="1"/>
  <c r="E194" i="5"/>
  <c r="E324" i="5" s="1"/>
  <c r="B195" i="5"/>
  <c r="G194" i="5"/>
  <c r="G324" i="5" s="1"/>
  <c r="H259" i="5"/>
  <c r="F259" i="5"/>
  <c r="C130" i="5"/>
  <c r="F130" i="5"/>
  <c r="E130" i="5"/>
  <c r="J129" i="5"/>
  <c r="J258" i="5"/>
  <c r="G130" i="5"/>
  <c r="E259" i="5"/>
  <c r="D130" i="5"/>
  <c r="I130" i="5"/>
  <c r="J193" i="5"/>
  <c r="I259" i="5"/>
  <c r="C259" i="5"/>
  <c r="H130" i="5"/>
  <c r="B259" i="5"/>
  <c r="G259" i="5"/>
  <c r="D259" i="5"/>
  <c r="B130" i="5"/>
  <c r="BS134" i="5" l="1"/>
  <c r="BJ134" i="5"/>
  <c r="BB134" i="5"/>
  <c r="AW328" i="5"/>
  <c r="BG134" i="5"/>
  <c r="BP135" i="5" s="1"/>
  <c r="BR135" i="5"/>
  <c r="BF328" i="5"/>
  <c r="AT327" i="5"/>
  <c r="AU328" i="5"/>
  <c r="BF135" i="5"/>
  <c r="BK134" i="5"/>
  <c r="BK135" i="5" s="1"/>
  <c r="BK327" i="5"/>
  <c r="BO135" i="5"/>
  <c r="BC327" i="5"/>
  <c r="BL327" i="5"/>
  <c r="BM328" i="5"/>
  <c r="AW135" i="5"/>
  <c r="AQ328" i="5"/>
  <c r="AZ328" i="5"/>
  <c r="AY327" i="5"/>
  <c r="BC134" i="5"/>
  <c r="BL135" i="5" s="1"/>
  <c r="AS327" i="5"/>
  <c r="BA327" i="5"/>
  <c r="BH327" i="5"/>
  <c r="AZ135" i="5"/>
  <c r="BU135" i="5"/>
  <c r="AG327" i="5"/>
  <c r="AE328" i="5"/>
  <c r="AF327" i="5"/>
  <c r="AR327" i="5"/>
  <c r="BD328" i="5"/>
  <c r="BJ327" i="5"/>
  <c r="AN328" i="5"/>
  <c r="AJ327" i="5"/>
  <c r="AO327" i="5"/>
  <c r="AX327" i="5"/>
  <c r="BB327" i="5"/>
  <c r="AY134" i="5"/>
  <c r="AH328" i="5"/>
  <c r="AL328" i="5"/>
  <c r="BI328" i="5"/>
  <c r="AI327" i="5"/>
  <c r="AK327" i="5"/>
  <c r="AP327" i="5"/>
  <c r="AP196" i="5"/>
  <c r="BT134" i="5"/>
  <c r="BH134" i="5"/>
  <c r="BI135" i="5"/>
  <c r="AO196" i="5"/>
  <c r="AO258" i="5"/>
  <c r="AR258" i="5"/>
  <c r="AQ197" i="5"/>
  <c r="BV136" i="5"/>
  <c r="AX134" i="5"/>
  <c r="BS135" i="5"/>
  <c r="BA134" i="5"/>
  <c r="AT258" i="5"/>
  <c r="AQ259" i="5"/>
  <c r="AN259" i="5"/>
  <c r="AU197" i="5"/>
  <c r="BD135" i="5"/>
  <c r="BM136" i="5" s="1"/>
  <c r="AT196" i="5"/>
  <c r="AN197" i="5"/>
  <c r="AP258" i="5"/>
  <c r="AR196" i="5"/>
  <c r="AU259" i="5"/>
  <c r="AS196" i="5"/>
  <c r="AS258" i="5"/>
  <c r="F195" i="5"/>
  <c r="F325" i="5" s="1"/>
  <c r="H196" i="5"/>
  <c r="H326" i="5" s="1"/>
  <c r="H195" i="5"/>
  <c r="H325" i="5" s="1"/>
  <c r="C196" i="5"/>
  <c r="C326" i="5" s="1"/>
  <c r="C195" i="5"/>
  <c r="C325" i="5" s="1"/>
  <c r="J324" i="5"/>
  <c r="B325" i="5"/>
  <c r="P133" i="5"/>
  <c r="Y134" i="5" s="1"/>
  <c r="AH135" i="5" s="1"/>
  <c r="P327" i="5"/>
  <c r="Y328" i="5" s="1"/>
  <c r="M133" i="5"/>
  <c r="V134" i="5" s="1"/>
  <c r="AE135" i="5" s="1"/>
  <c r="M327" i="5"/>
  <c r="V328" i="5" s="1"/>
  <c r="T133" i="5"/>
  <c r="AC134" i="5" s="1"/>
  <c r="AL135" i="5" s="1"/>
  <c r="T327" i="5"/>
  <c r="AC328" i="5" s="1"/>
  <c r="N132" i="5"/>
  <c r="W133" i="5" s="1"/>
  <c r="AF134" i="5" s="1"/>
  <c r="N326" i="5"/>
  <c r="W327" i="5" s="1"/>
  <c r="S132" i="5"/>
  <c r="AB133" i="5" s="1"/>
  <c r="AK134" i="5" s="1"/>
  <c r="S326" i="5"/>
  <c r="AB327" i="5" s="1"/>
  <c r="O132" i="5"/>
  <c r="X133" i="5" s="1"/>
  <c r="AG134" i="5" s="1"/>
  <c r="O326" i="5"/>
  <c r="X327" i="5" s="1"/>
  <c r="Q132" i="5"/>
  <c r="Z133" i="5" s="1"/>
  <c r="AI134" i="5" s="1"/>
  <c r="Q326" i="5"/>
  <c r="Z327" i="5" s="1"/>
  <c r="D195" i="5"/>
  <c r="D325" i="5" s="1"/>
  <c r="R132" i="5"/>
  <c r="AA133" i="5" s="1"/>
  <c r="AJ134" i="5" s="1"/>
  <c r="R326" i="5"/>
  <c r="AA327" i="5" s="1"/>
  <c r="I196" i="5"/>
  <c r="I326" i="5" s="1"/>
  <c r="E195" i="5"/>
  <c r="E325" i="5" s="1"/>
  <c r="B196" i="5"/>
  <c r="G195" i="5"/>
  <c r="G325" i="5" s="1"/>
  <c r="J130" i="5"/>
  <c r="J259" i="5"/>
  <c r="D260" i="5"/>
  <c r="J194" i="5"/>
  <c r="I131" i="5"/>
  <c r="D131" i="5"/>
  <c r="E131" i="5"/>
  <c r="B260" i="5"/>
  <c r="I260" i="5"/>
  <c r="E260" i="5"/>
  <c r="G131" i="5"/>
  <c r="C131" i="5"/>
  <c r="F260" i="5"/>
  <c r="H260" i="5"/>
  <c r="B131" i="5"/>
  <c r="G260" i="5"/>
  <c r="H131" i="5"/>
  <c r="C260" i="5"/>
  <c r="F131" i="5"/>
  <c r="BD329" i="5" l="1"/>
  <c r="BF329" i="5"/>
  <c r="BF136" i="5"/>
  <c r="AT328" i="5"/>
  <c r="AU329" i="5"/>
  <c r="BD330" i="5" s="1"/>
  <c r="BC328" i="5"/>
  <c r="BT135" i="5"/>
  <c r="BT136" i="5" s="1"/>
  <c r="BO136" i="5"/>
  <c r="BA328" i="5"/>
  <c r="BL328" i="5"/>
  <c r="BL329" i="5" s="1"/>
  <c r="AW136" i="5"/>
  <c r="BF137" i="5" s="1"/>
  <c r="BH135" i="5"/>
  <c r="AQ329" i="5"/>
  <c r="AZ329" i="5"/>
  <c r="BI329" i="5"/>
  <c r="AN329" i="5"/>
  <c r="BH328" i="5"/>
  <c r="BB328" i="5"/>
  <c r="AO328" i="5"/>
  <c r="BJ328" i="5"/>
  <c r="BU136" i="5"/>
  <c r="BM329" i="5"/>
  <c r="BM330" i="5" s="1"/>
  <c r="BA135" i="5"/>
  <c r="AR328" i="5"/>
  <c r="BQ135" i="5"/>
  <c r="AX135" i="5"/>
  <c r="AY135" i="5"/>
  <c r="AP197" i="5"/>
  <c r="BK328" i="5"/>
  <c r="AW329" i="5"/>
  <c r="AX328" i="5"/>
  <c r="BG328" i="5"/>
  <c r="AI328" i="5"/>
  <c r="AJ328" i="5"/>
  <c r="AE329" i="5"/>
  <c r="AL329" i="5"/>
  <c r="AK328" i="5"/>
  <c r="AH329" i="5"/>
  <c r="AS328" i="5"/>
  <c r="AP328" i="5"/>
  <c r="AF328" i="5"/>
  <c r="AG328" i="5"/>
  <c r="AY328" i="5"/>
  <c r="BV137" i="5"/>
  <c r="AT259" i="5"/>
  <c r="AQ260" i="5"/>
  <c r="AR259" i="5"/>
  <c r="BI136" i="5"/>
  <c r="BR136" i="5"/>
  <c r="AS197" i="5"/>
  <c r="AT197" i="5"/>
  <c r="AR197" i="5"/>
  <c r="AZ136" i="5"/>
  <c r="BD136" i="5"/>
  <c r="AQ198" i="5"/>
  <c r="BJ135" i="5"/>
  <c r="BC135" i="5"/>
  <c r="AU198" i="5"/>
  <c r="AO259" i="5"/>
  <c r="AS259" i="5"/>
  <c r="AN198" i="5"/>
  <c r="AO197" i="5"/>
  <c r="AU260" i="5"/>
  <c r="AP259" i="5"/>
  <c r="BG135" i="5"/>
  <c r="AN260" i="5"/>
  <c r="BB135" i="5"/>
  <c r="BK136" i="5" s="1"/>
  <c r="F196" i="5"/>
  <c r="F326" i="5" s="1"/>
  <c r="D196" i="5"/>
  <c r="D326" i="5" s="1"/>
  <c r="B326" i="5"/>
  <c r="J325" i="5"/>
  <c r="S133" i="5"/>
  <c r="AB134" i="5" s="1"/>
  <c r="AK135" i="5" s="1"/>
  <c r="S327" i="5"/>
  <c r="AB328" i="5" s="1"/>
  <c r="R133" i="5"/>
  <c r="AA134" i="5" s="1"/>
  <c r="AJ135" i="5" s="1"/>
  <c r="R327" i="5"/>
  <c r="AA328" i="5" s="1"/>
  <c r="M134" i="5"/>
  <c r="V135" i="5" s="1"/>
  <c r="AE136" i="5" s="1"/>
  <c r="M328" i="5"/>
  <c r="V329" i="5" s="1"/>
  <c r="N133" i="5"/>
  <c r="W134" i="5" s="1"/>
  <c r="AF135" i="5" s="1"/>
  <c r="N327" i="5"/>
  <c r="W328" i="5" s="1"/>
  <c r="P134" i="5"/>
  <c r="Y135" i="5" s="1"/>
  <c r="AH136" i="5" s="1"/>
  <c r="P328" i="5"/>
  <c r="Y329" i="5" s="1"/>
  <c r="Q133" i="5"/>
  <c r="Z134" i="5" s="1"/>
  <c r="AI135" i="5" s="1"/>
  <c r="Q327" i="5"/>
  <c r="Z328" i="5" s="1"/>
  <c r="T134" i="5"/>
  <c r="AC135" i="5" s="1"/>
  <c r="AL136" i="5" s="1"/>
  <c r="T328" i="5"/>
  <c r="AC329" i="5" s="1"/>
  <c r="O133" i="5"/>
  <c r="X134" i="5" s="1"/>
  <c r="AG135" i="5" s="1"/>
  <c r="O327" i="5"/>
  <c r="X328" i="5" s="1"/>
  <c r="C197" i="5"/>
  <c r="C327" i="5" s="1"/>
  <c r="I197" i="5"/>
  <c r="I327" i="5" s="1"/>
  <c r="D197" i="5"/>
  <c r="D327" i="5" s="1"/>
  <c r="E196" i="5"/>
  <c r="E326" i="5" s="1"/>
  <c r="B197" i="5"/>
  <c r="G196" i="5"/>
  <c r="G326" i="5" s="1"/>
  <c r="J131" i="5"/>
  <c r="J260" i="5"/>
  <c r="B132" i="5"/>
  <c r="H261" i="5"/>
  <c r="F261" i="5"/>
  <c r="C132" i="5"/>
  <c r="B261" i="5"/>
  <c r="H132" i="5"/>
  <c r="G132" i="5"/>
  <c r="D132" i="5"/>
  <c r="I132" i="5"/>
  <c r="F132" i="5"/>
  <c r="C261" i="5"/>
  <c r="E132" i="5"/>
  <c r="G261" i="5"/>
  <c r="E261" i="5"/>
  <c r="I261" i="5"/>
  <c r="J195" i="5"/>
  <c r="D261" i="5"/>
  <c r="BC329" i="5" l="1"/>
  <c r="BO137" i="5"/>
  <c r="AW137" i="5"/>
  <c r="BF138" i="5" s="1"/>
  <c r="BH136" i="5"/>
  <c r="AR329" i="5"/>
  <c r="AN330" i="5"/>
  <c r="BA329" i="5"/>
  <c r="BJ329" i="5"/>
  <c r="AP198" i="5"/>
  <c r="AQ330" i="5"/>
  <c r="BQ136" i="5"/>
  <c r="BR137" i="5"/>
  <c r="AX329" i="5"/>
  <c r="AZ330" i="5"/>
  <c r="BI330" i="5"/>
  <c r="BB329" i="5"/>
  <c r="BK329" i="5"/>
  <c r="BJ136" i="5"/>
  <c r="AO329" i="5"/>
  <c r="BA136" i="5"/>
  <c r="BL330" i="5"/>
  <c r="BM331" i="5"/>
  <c r="BG329" i="5"/>
  <c r="AP260" i="5"/>
  <c r="AZ137" i="5"/>
  <c r="BO138" i="5"/>
  <c r="AL330" i="5"/>
  <c r="AK329" i="5"/>
  <c r="AE330" i="5"/>
  <c r="AY329" i="5"/>
  <c r="BH329" i="5"/>
  <c r="AT329" i="5"/>
  <c r="BC330" i="5" s="1"/>
  <c r="AJ329" i="5"/>
  <c r="AG329" i="5"/>
  <c r="AF329" i="5"/>
  <c r="AU330" i="5"/>
  <c r="AW330" i="5"/>
  <c r="BF330" i="5"/>
  <c r="AP329" i="5"/>
  <c r="AH330" i="5"/>
  <c r="AI329" i="5"/>
  <c r="AR330" i="5" s="1"/>
  <c r="AS329" i="5"/>
  <c r="BT137" i="5"/>
  <c r="BD137" i="5"/>
  <c r="AY136" i="5"/>
  <c r="BB136" i="5"/>
  <c r="BK137" i="5" s="1"/>
  <c r="BC136" i="5"/>
  <c r="BL136" i="5"/>
  <c r="AU199" i="5"/>
  <c r="AT198" i="5"/>
  <c r="AT260" i="5"/>
  <c r="AS198" i="5"/>
  <c r="BG136" i="5"/>
  <c r="BP136" i="5"/>
  <c r="AR198" i="5"/>
  <c r="BI137" i="5"/>
  <c r="AN261" i="5"/>
  <c r="AR260" i="5"/>
  <c r="AO198" i="5"/>
  <c r="AN199" i="5"/>
  <c r="AO260" i="5"/>
  <c r="AU261" i="5"/>
  <c r="BM137" i="5"/>
  <c r="AQ261" i="5"/>
  <c r="AX136" i="5"/>
  <c r="AS260" i="5"/>
  <c r="AQ199" i="5"/>
  <c r="BS136" i="5"/>
  <c r="F197" i="5"/>
  <c r="F327" i="5" s="1"/>
  <c r="H198" i="5"/>
  <c r="H328" i="5" s="1"/>
  <c r="H197" i="5"/>
  <c r="H327" i="5" s="1"/>
  <c r="J326" i="5"/>
  <c r="B327" i="5"/>
  <c r="R134" i="5"/>
  <c r="AA135" i="5" s="1"/>
  <c r="AJ136" i="5" s="1"/>
  <c r="R328" i="5"/>
  <c r="AA329" i="5" s="1"/>
  <c r="P135" i="5"/>
  <c r="Y136" i="5" s="1"/>
  <c r="AH137" i="5" s="1"/>
  <c r="P329" i="5"/>
  <c r="Y330" i="5" s="1"/>
  <c r="S134" i="5"/>
  <c r="AB135" i="5" s="1"/>
  <c r="AK136" i="5" s="1"/>
  <c r="S328" i="5"/>
  <c r="AB329" i="5" s="1"/>
  <c r="N134" i="5"/>
  <c r="W135" i="5" s="1"/>
  <c r="AF136" i="5" s="1"/>
  <c r="N328" i="5"/>
  <c r="W329" i="5" s="1"/>
  <c r="M135" i="5"/>
  <c r="V136" i="5" s="1"/>
  <c r="AE137" i="5" s="1"/>
  <c r="M329" i="5"/>
  <c r="V330" i="5" s="1"/>
  <c r="Q134" i="5"/>
  <c r="Z135" i="5" s="1"/>
  <c r="AI136" i="5" s="1"/>
  <c r="Q328" i="5"/>
  <c r="Z329" i="5" s="1"/>
  <c r="O134" i="5"/>
  <c r="X135" i="5" s="1"/>
  <c r="AG136" i="5" s="1"/>
  <c r="O328" i="5"/>
  <c r="X329" i="5" s="1"/>
  <c r="T135" i="5"/>
  <c r="AC136" i="5" s="1"/>
  <c r="AL137" i="5" s="1"/>
  <c r="T329" i="5"/>
  <c r="AC330" i="5" s="1"/>
  <c r="C198" i="5"/>
  <c r="C328" i="5" s="1"/>
  <c r="E197" i="5"/>
  <c r="E327" i="5" s="1"/>
  <c r="D198" i="5"/>
  <c r="D328" i="5" s="1"/>
  <c r="I198" i="5"/>
  <c r="I328" i="5" s="1"/>
  <c r="G197" i="5"/>
  <c r="G327" i="5" s="1"/>
  <c r="B198" i="5"/>
  <c r="G262" i="5"/>
  <c r="F133" i="5"/>
  <c r="D133" i="5"/>
  <c r="B262" i="5"/>
  <c r="F262" i="5"/>
  <c r="E133" i="5"/>
  <c r="J196" i="5"/>
  <c r="D262" i="5"/>
  <c r="I262" i="5"/>
  <c r="I133" i="5"/>
  <c r="C133" i="5"/>
  <c r="J132" i="5"/>
  <c r="E262" i="5"/>
  <c r="C262" i="5"/>
  <c r="G133" i="5"/>
  <c r="H133" i="5"/>
  <c r="J261" i="5"/>
  <c r="H262" i="5"/>
  <c r="B133" i="5"/>
  <c r="AW138" i="5" l="1"/>
  <c r="BQ137" i="5"/>
  <c r="AW331" i="5"/>
  <c r="AN331" i="5"/>
  <c r="BS137" i="5"/>
  <c r="BK330" i="5"/>
  <c r="BA330" i="5"/>
  <c r="BA331" i="5" s="1"/>
  <c r="AZ331" i="5"/>
  <c r="AQ331" i="5"/>
  <c r="BJ330" i="5"/>
  <c r="BA137" i="5"/>
  <c r="BB330" i="5"/>
  <c r="BG330" i="5"/>
  <c r="AX330" i="5"/>
  <c r="BI331" i="5"/>
  <c r="BJ137" i="5"/>
  <c r="BO139" i="5"/>
  <c r="AZ138" i="5"/>
  <c r="BI138" i="5"/>
  <c r="AU331" i="5"/>
  <c r="AY137" i="5"/>
  <c r="AT330" i="5"/>
  <c r="BC331" i="5" s="1"/>
  <c r="BF331" i="5"/>
  <c r="BF332" i="5" s="1"/>
  <c r="BD138" i="5"/>
  <c r="AY330" i="5"/>
  <c r="AF330" i="5"/>
  <c r="AE331" i="5"/>
  <c r="BD331" i="5"/>
  <c r="AL331" i="5"/>
  <c r="AI330" i="5"/>
  <c r="AR331" i="5" s="1"/>
  <c r="AK330" i="5"/>
  <c r="BH137" i="5"/>
  <c r="AH331" i="5"/>
  <c r="BH330" i="5"/>
  <c r="AO330" i="5"/>
  <c r="AS330" i="5"/>
  <c r="AP330" i="5"/>
  <c r="AJ330" i="5"/>
  <c r="BL331" i="5"/>
  <c r="BB137" i="5"/>
  <c r="AG330" i="5"/>
  <c r="BT138" i="5"/>
  <c r="AU200" i="5"/>
  <c r="AX137" i="5"/>
  <c r="BG137" i="5"/>
  <c r="AR199" i="5"/>
  <c r="BP137" i="5"/>
  <c r="AS261" i="5"/>
  <c r="AS199" i="5"/>
  <c r="AO199" i="5"/>
  <c r="AT199" i="5"/>
  <c r="AP199" i="5"/>
  <c r="BL137" i="5"/>
  <c r="BU137" i="5"/>
  <c r="BM138" i="5"/>
  <c r="BM139" i="5" s="1"/>
  <c r="BV138" i="5"/>
  <c r="AU262" i="5"/>
  <c r="AR261" i="5"/>
  <c r="AT261" i="5"/>
  <c r="BC137" i="5"/>
  <c r="BF139" i="5"/>
  <c r="AN262" i="5"/>
  <c r="AQ262" i="5"/>
  <c r="BR138" i="5"/>
  <c r="AO261" i="5"/>
  <c r="AP261" i="5"/>
  <c r="AQ200" i="5"/>
  <c r="AN200" i="5"/>
  <c r="F198" i="5"/>
  <c r="F328" i="5" s="1"/>
  <c r="F199" i="5"/>
  <c r="F329" i="5" s="1"/>
  <c r="B328" i="5"/>
  <c r="J327" i="5"/>
  <c r="P136" i="5"/>
  <c r="Y137" i="5" s="1"/>
  <c r="AH138" i="5" s="1"/>
  <c r="P330" i="5"/>
  <c r="Y331" i="5" s="1"/>
  <c r="S135" i="5"/>
  <c r="AB136" i="5" s="1"/>
  <c r="AK137" i="5" s="1"/>
  <c r="S329" i="5"/>
  <c r="AB330" i="5" s="1"/>
  <c r="O135" i="5"/>
  <c r="X136" i="5" s="1"/>
  <c r="AG137" i="5" s="1"/>
  <c r="O329" i="5"/>
  <c r="X330" i="5" s="1"/>
  <c r="R135" i="5"/>
  <c r="AA136" i="5" s="1"/>
  <c r="AJ137" i="5" s="1"/>
  <c r="R329" i="5"/>
  <c r="AA330" i="5" s="1"/>
  <c r="M136" i="5"/>
  <c r="V137" i="5" s="1"/>
  <c r="AE138" i="5" s="1"/>
  <c r="M330" i="5"/>
  <c r="V331" i="5" s="1"/>
  <c r="T136" i="5"/>
  <c r="AC137" i="5" s="1"/>
  <c r="AL138" i="5" s="1"/>
  <c r="T330" i="5"/>
  <c r="AC331" i="5" s="1"/>
  <c r="Q135" i="5"/>
  <c r="Z136" i="5" s="1"/>
  <c r="AI137" i="5" s="1"/>
  <c r="Q329" i="5"/>
  <c r="Z330" i="5" s="1"/>
  <c r="N135" i="5"/>
  <c r="W136" i="5" s="1"/>
  <c r="AF137" i="5" s="1"/>
  <c r="N329" i="5"/>
  <c r="W330" i="5" s="1"/>
  <c r="D199" i="5"/>
  <c r="D329" i="5" s="1"/>
  <c r="E198" i="5"/>
  <c r="E328" i="5" s="1"/>
  <c r="I199" i="5"/>
  <c r="I329" i="5" s="1"/>
  <c r="C199" i="5"/>
  <c r="C329" i="5" s="1"/>
  <c r="G198" i="5"/>
  <c r="G328" i="5" s="1"/>
  <c r="B199" i="5"/>
  <c r="G263" i="5"/>
  <c r="J133" i="5"/>
  <c r="C134" i="5"/>
  <c r="F134" i="5"/>
  <c r="B134" i="5"/>
  <c r="H134" i="5"/>
  <c r="H263" i="5"/>
  <c r="G134" i="5"/>
  <c r="C263" i="5"/>
  <c r="I134" i="5"/>
  <c r="I263" i="5"/>
  <c r="B263" i="5"/>
  <c r="D263" i="5"/>
  <c r="J262" i="5"/>
  <c r="J197" i="5"/>
  <c r="E263" i="5"/>
  <c r="E134" i="5"/>
  <c r="F263" i="5"/>
  <c r="D134" i="5"/>
  <c r="AZ332" i="5" l="1"/>
  <c r="BI332" i="5"/>
  <c r="AW332" i="5"/>
  <c r="BF333" i="5" s="1"/>
  <c r="AQ332" i="5"/>
  <c r="AZ333" i="5" s="1"/>
  <c r="BO140" i="5"/>
  <c r="BS138" i="5"/>
  <c r="BK331" i="5"/>
  <c r="BJ331" i="5"/>
  <c r="BJ332" i="5" s="1"/>
  <c r="BA138" i="5"/>
  <c r="BR139" i="5"/>
  <c r="BG331" i="5"/>
  <c r="BI139" i="5"/>
  <c r="BJ138" i="5"/>
  <c r="BH138" i="5"/>
  <c r="BH331" i="5"/>
  <c r="BD139" i="5"/>
  <c r="BM140" i="5" s="1"/>
  <c r="BL332" i="5"/>
  <c r="AO331" i="5"/>
  <c r="BB138" i="5"/>
  <c r="BK138" i="5"/>
  <c r="BT139" i="5" s="1"/>
  <c r="BG138" i="5"/>
  <c r="AS331" i="5"/>
  <c r="AP331" i="5"/>
  <c r="BP138" i="5"/>
  <c r="AY331" i="5"/>
  <c r="AL332" i="5"/>
  <c r="AX331" i="5"/>
  <c r="AK331" i="5"/>
  <c r="AE332" i="5"/>
  <c r="BB331" i="5"/>
  <c r="AH332" i="5"/>
  <c r="AG331" i="5"/>
  <c r="BA332" i="5"/>
  <c r="BD332" i="5"/>
  <c r="BM332" i="5"/>
  <c r="AN332" i="5"/>
  <c r="AI331" i="5"/>
  <c r="AF331" i="5"/>
  <c r="AU332" i="5"/>
  <c r="AT331" i="5"/>
  <c r="AX138" i="5"/>
  <c r="BQ138" i="5"/>
  <c r="AJ331" i="5"/>
  <c r="BC138" i="5"/>
  <c r="BV139" i="5"/>
  <c r="BV140" i="5" s="1"/>
  <c r="BU138" i="5"/>
  <c r="AR200" i="5"/>
  <c r="BL138" i="5"/>
  <c r="AU201" i="5"/>
  <c r="AT200" i="5"/>
  <c r="AQ263" i="5"/>
  <c r="AP200" i="5"/>
  <c r="AQ201" i="5"/>
  <c r="AO200" i="5"/>
  <c r="AN263" i="5"/>
  <c r="AP262" i="5"/>
  <c r="AY138" i="5"/>
  <c r="AW139" i="5"/>
  <c r="AS200" i="5"/>
  <c r="AN201" i="5"/>
  <c r="AO262" i="5"/>
  <c r="AZ139" i="5"/>
  <c r="BS139" i="5"/>
  <c r="AT262" i="5"/>
  <c r="AU263" i="5"/>
  <c r="AS262" i="5"/>
  <c r="AR262" i="5"/>
  <c r="B329" i="5"/>
  <c r="J328" i="5"/>
  <c r="H199" i="5"/>
  <c r="H329" i="5" s="1"/>
  <c r="R136" i="5"/>
  <c r="AA137" i="5" s="1"/>
  <c r="AJ138" i="5" s="1"/>
  <c r="R330" i="5"/>
  <c r="AA331" i="5" s="1"/>
  <c r="Q136" i="5"/>
  <c r="Z137" i="5" s="1"/>
  <c r="AI138" i="5" s="1"/>
  <c r="Q330" i="5"/>
  <c r="Z331" i="5" s="1"/>
  <c r="O136" i="5"/>
  <c r="X137" i="5" s="1"/>
  <c r="AG138" i="5" s="1"/>
  <c r="O330" i="5"/>
  <c r="X331" i="5" s="1"/>
  <c r="P137" i="5"/>
  <c r="Y138" i="5" s="1"/>
  <c r="AH139" i="5" s="1"/>
  <c r="P331" i="5"/>
  <c r="Y332" i="5" s="1"/>
  <c r="N136" i="5"/>
  <c r="W137" i="5" s="1"/>
  <c r="AF138" i="5" s="1"/>
  <c r="N330" i="5"/>
  <c r="W331" i="5" s="1"/>
  <c r="T137" i="5"/>
  <c r="AC138" i="5" s="1"/>
  <c r="AL139" i="5" s="1"/>
  <c r="T331" i="5"/>
  <c r="AC332" i="5" s="1"/>
  <c r="S136" i="5"/>
  <c r="AB137" i="5" s="1"/>
  <c r="AK138" i="5" s="1"/>
  <c r="S330" i="5"/>
  <c r="AB331" i="5" s="1"/>
  <c r="M137" i="5"/>
  <c r="V138" i="5" s="1"/>
  <c r="AE139" i="5" s="1"/>
  <c r="M331" i="5"/>
  <c r="V332" i="5" s="1"/>
  <c r="H200" i="5"/>
  <c r="H330" i="5" s="1"/>
  <c r="E199" i="5"/>
  <c r="E329" i="5" s="1"/>
  <c r="C200" i="5"/>
  <c r="C330" i="5" s="1"/>
  <c r="I200" i="5"/>
  <c r="I330" i="5" s="1"/>
  <c r="G199" i="5"/>
  <c r="G329" i="5" s="1"/>
  <c r="B200" i="5"/>
  <c r="G264" i="5"/>
  <c r="J263" i="5"/>
  <c r="J198" i="5"/>
  <c r="J134" i="5"/>
  <c r="H264" i="5"/>
  <c r="B264" i="5"/>
  <c r="C264" i="5"/>
  <c r="G135" i="5"/>
  <c r="B135" i="5"/>
  <c r="F135" i="5"/>
  <c r="D135" i="5"/>
  <c r="D264" i="5"/>
  <c r="I135" i="5"/>
  <c r="C135" i="5"/>
  <c r="E135" i="5"/>
  <c r="E264" i="5"/>
  <c r="I264" i="5"/>
  <c r="H135" i="5"/>
  <c r="F264" i="5"/>
  <c r="BI333" i="5" l="1"/>
  <c r="AQ333" i="5"/>
  <c r="BJ139" i="5"/>
  <c r="BS140" i="5" s="1"/>
  <c r="BR140" i="5"/>
  <c r="BQ139" i="5"/>
  <c r="AU333" i="5"/>
  <c r="AP332" i="5"/>
  <c r="BG139" i="5"/>
  <c r="AY332" i="5"/>
  <c r="AS332" i="5"/>
  <c r="AN333" i="5"/>
  <c r="BB332" i="5"/>
  <c r="BP139" i="5"/>
  <c r="BV141" i="5"/>
  <c r="BM333" i="5"/>
  <c r="BH332" i="5"/>
  <c r="BL139" i="5"/>
  <c r="BK139" i="5"/>
  <c r="BT140" i="5" s="1"/>
  <c r="AR201" i="5"/>
  <c r="AX139" i="5"/>
  <c r="AW140" i="5"/>
  <c r="AW333" i="5"/>
  <c r="BD333" i="5"/>
  <c r="AF332" i="5"/>
  <c r="AX332" i="5"/>
  <c r="BG332" i="5"/>
  <c r="AO332" i="5"/>
  <c r="AI332" i="5"/>
  <c r="BJ333" i="5"/>
  <c r="BC139" i="5"/>
  <c r="AH333" i="5"/>
  <c r="AK332" i="5"/>
  <c r="AZ334" i="5"/>
  <c r="BI334" i="5"/>
  <c r="AL333" i="5"/>
  <c r="AJ332" i="5"/>
  <c r="AG332" i="5"/>
  <c r="AE333" i="5"/>
  <c r="AR332" i="5"/>
  <c r="BA333" i="5" s="1"/>
  <c r="BK332" i="5"/>
  <c r="AT332" i="5"/>
  <c r="BC332" i="5"/>
  <c r="BU139" i="5"/>
  <c r="AP263" i="5"/>
  <c r="AY139" i="5"/>
  <c r="BH139" i="5"/>
  <c r="AS201" i="5"/>
  <c r="AQ264" i="5"/>
  <c r="AR263" i="5"/>
  <c r="AN264" i="5"/>
  <c r="AS263" i="5"/>
  <c r="AN202" i="5"/>
  <c r="AQ202" i="5"/>
  <c r="AU202" i="5"/>
  <c r="BB139" i="5"/>
  <c r="AU264" i="5"/>
  <c r="AZ140" i="5"/>
  <c r="BI140" i="5"/>
  <c r="BA139" i="5"/>
  <c r="AO201" i="5"/>
  <c r="AT201" i="5"/>
  <c r="AT263" i="5"/>
  <c r="AO263" i="5"/>
  <c r="BD140" i="5"/>
  <c r="BM141" i="5" s="1"/>
  <c r="BF140" i="5"/>
  <c r="AP201" i="5"/>
  <c r="J329" i="5"/>
  <c r="B330" i="5"/>
  <c r="P138" i="5"/>
  <c r="Y139" i="5" s="1"/>
  <c r="AH140" i="5" s="1"/>
  <c r="P332" i="5"/>
  <c r="Y333" i="5" s="1"/>
  <c r="O137" i="5"/>
  <c r="X138" i="5" s="1"/>
  <c r="AG139" i="5" s="1"/>
  <c r="O331" i="5"/>
  <c r="X332" i="5" s="1"/>
  <c r="F200" i="5"/>
  <c r="F330" i="5" s="1"/>
  <c r="M138" i="5"/>
  <c r="V139" i="5" s="1"/>
  <c r="AE140" i="5" s="1"/>
  <c r="M332" i="5"/>
  <c r="V333" i="5" s="1"/>
  <c r="D200" i="5"/>
  <c r="D330" i="5" s="1"/>
  <c r="R137" i="5"/>
  <c r="AA138" i="5" s="1"/>
  <c r="AJ139" i="5" s="1"/>
  <c r="R331" i="5"/>
  <c r="AA332" i="5" s="1"/>
  <c r="T138" i="5"/>
  <c r="AC139" i="5" s="1"/>
  <c r="AL140" i="5" s="1"/>
  <c r="T332" i="5"/>
  <c r="AC333" i="5" s="1"/>
  <c r="S137" i="5"/>
  <c r="AB138" i="5" s="1"/>
  <c r="AK139" i="5" s="1"/>
  <c r="S331" i="5"/>
  <c r="AB332" i="5" s="1"/>
  <c r="N137" i="5"/>
  <c r="W138" i="5" s="1"/>
  <c r="AF139" i="5" s="1"/>
  <c r="N331" i="5"/>
  <c r="W332" i="5" s="1"/>
  <c r="Q137" i="5"/>
  <c r="Z138" i="5" s="1"/>
  <c r="AI139" i="5" s="1"/>
  <c r="Q331" i="5"/>
  <c r="Z332" i="5" s="1"/>
  <c r="C201" i="5"/>
  <c r="C331" i="5" s="1"/>
  <c r="E200" i="5"/>
  <c r="E330" i="5" s="1"/>
  <c r="I201" i="5"/>
  <c r="I331" i="5" s="1"/>
  <c r="B201" i="5"/>
  <c r="G200" i="5"/>
  <c r="G330" i="5" s="1"/>
  <c r="I265" i="5"/>
  <c r="I136" i="5"/>
  <c r="D136" i="5"/>
  <c r="B136" i="5"/>
  <c r="C265" i="5"/>
  <c r="C136" i="5"/>
  <c r="J135" i="5"/>
  <c r="B265" i="5"/>
  <c r="J264" i="5"/>
  <c r="D265" i="5"/>
  <c r="H265" i="5"/>
  <c r="J199" i="5"/>
  <c r="H136" i="5"/>
  <c r="F265" i="5"/>
  <c r="E265" i="5"/>
  <c r="G265" i="5"/>
  <c r="E136" i="5"/>
  <c r="F136" i="5"/>
  <c r="G136" i="5"/>
  <c r="AN334" i="5" l="1"/>
  <c r="AU334" i="5"/>
  <c r="BD334" i="5"/>
  <c r="BV142" i="5"/>
  <c r="AX140" i="5"/>
  <c r="BU140" i="5"/>
  <c r="AY333" i="5"/>
  <c r="BG140" i="5"/>
  <c r="BP140" i="5"/>
  <c r="BG333" i="5"/>
  <c r="BH333" i="5"/>
  <c r="BH334" i="5" s="1"/>
  <c r="BK333" i="5"/>
  <c r="BL140" i="5"/>
  <c r="BB333" i="5"/>
  <c r="BA140" i="5"/>
  <c r="AO333" i="5"/>
  <c r="BM334" i="5"/>
  <c r="BI335" i="5"/>
  <c r="AW141" i="5"/>
  <c r="BC140" i="5"/>
  <c r="AZ141" i="5"/>
  <c r="AY140" i="5"/>
  <c r="BJ334" i="5"/>
  <c r="AG333" i="5"/>
  <c r="AL334" i="5"/>
  <c r="AH334" i="5"/>
  <c r="AK333" i="5"/>
  <c r="AI333" i="5"/>
  <c r="AX333" i="5"/>
  <c r="AW334" i="5"/>
  <c r="AW335" i="5" s="1"/>
  <c r="BF334" i="5"/>
  <c r="AJ333" i="5"/>
  <c r="AF333" i="5"/>
  <c r="AP333" i="5"/>
  <c r="BD335" i="5"/>
  <c r="AR333" i="5"/>
  <c r="AR334" i="5" s="1"/>
  <c r="AQ334" i="5"/>
  <c r="BC333" i="5"/>
  <c r="BL333" i="5"/>
  <c r="AS333" i="5"/>
  <c r="AT333" i="5"/>
  <c r="AE334" i="5"/>
  <c r="AN335" i="5" s="1"/>
  <c r="BI141" i="5"/>
  <c r="BR141" i="5"/>
  <c r="AQ203" i="5"/>
  <c r="AO202" i="5"/>
  <c r="AU203" i="5"/>
  <c r="AQ265" i="5"/>
  <c r="BB140" i="5"/>
  <c r="BK140" i="5"/>
  <c r="AS202" i="5"/>
  <c r="BD141" i="5"/>
  <c r="BM142" i="5" s="1"/>
  <c r="AU265" i="5"/>
  <c r="AO264" i="5"/>
  <c r="AN203" i="5"/>
  <c r="AP202" i="5"/>
  <c r="BJ140" i="5"/>
  <c r="AS264" i="5"/>
  <c r="AR202" i="5"/>
  <c r="AT264" i="5"/>
  <c r="AN265" i="5"/>
  <c r="AP264" i="5"/>
  <c r="AR264" i="5"/>
  <c r="BH140" i="5"/>
  <c r="BQ140" i="5"/>
  <c r="BF141" i="5"/>
  <c r="BO141" i="5"/>
  <c r="AT202" i="5"/>
  <c r="G201" i="5"/>
  <c r="G331" i="5" s="1"/>
  <c r="D201" i="5"/>
  <c r="D331" i="5" s="1"/>
  <c r="B331" i="5"/>
  <c r="J330" i="5"/>
  <c r="Q138" i="5"/>
  <c r="Z139" i="5" s="1"/>
  <c r="AI140" i="5" s="1"/>
  <c r="Q332" i="5"/>
  <c r="Z333" i="5" s="1"/>
  <c r="H201" i="5"/>
  <c r="H331" i="5" s="1"/>
  <c r="T139" i="5"/>
  <c r="AC140" i="5" s="1"/>
  <c r="AL141" i="5" s="1"/>
  <c r="T333" i="5"/>
  <c r="AC334" i="5" s="1"/>
  <c r="N138" i="5"/>
  <c r="W139" i="5" s="1"/>
  <c r="AF140" i="5" s="1"/>
  <c r="N332" i="5"/>
  <c r="W333" i="5" s="1"/>
  <c r="P139" i="5"/>
  <c r="Y140" i="5" s="1"/>
  <c r="AH141" i="5" s="1"/>
  <c r="P333" i="5"/>
  <c r="Y334" i="5" s="1"/>
  <c r="M139" i="5"/>
  <c r="V140" i="5" s="1"/>
  <c r="AE141" i="5" s="1"/>
  <c r="M333" i="5"/>
  <c r="V334" i="5" s="1"/>
  <c r="F201" i="5"/>
  <c r="F331" i="5" s="1"/>
  <c r="S138" i="5"/>
  <c r="AB139" i="5" s="1"/>
  <c r="AK140" i="5" s="1"/>
  <c r="S332" i="5"/>
  <c r="AB333" i="5" s="1"/>
  <c r="O138" i="5"/>
  <c r="X139" i="5" s="1"/>
  <c r="AG140" i="5" s="1"/>
  <c r="O332" i="5"/>
  <c r="X333" i="5" s="1"/>
  <c r="R138" i="5"/>
  <c r="AA139" i="5" s="1"/>
  <c r="AJ140" i="5" s="1"/>
  <c r="R332" i="5"/>
  <c r="AA333" i="5" s="1"/>
  <c r="I202" i="5"/>
  <c r="I332" i="5" s="1"/>
  <c r="C202" i="5"/>
  <c r="C332" i="5" s="1"/>
  <c r="D202" i="5"/>
  <c r="D332" i="5" s="1"/>
  <c r="E201" i="5"/>
  <c r="E331" i="5" s="1"/>
  <c r="B202" i="5"/>
  <c r="J200" i="5"/>
  <c r="E266" i="5"/>
  <c r="G137" i="5"/>
  <c r="H137" i="5"/>
  <c r="D266" i="5"/>
  <c r="J265" i="5"/>
  <c r="E137" i="5"/>
  <c r="G266" i="5"/>
  <c r="C137" i="5"/>
  <c r="D137" i="5"/>
  <c r="F266" i="5"/>
  <c r="F137" i="5"/>
  <c r="H266" i="5"/>
  <c r="B137" i="5"/>
  <c r="I266" i="5"/>
  <c r="B266" i="5"/>
  <c r="C266" i="5"/>
  <c r="J136" i="5"/>
  <c r="I137" i="5"/>
  <c r="BM335" i="5" l="1"/>
  <c r="BU141" i="5"/>
  <c r="BG141" i="5"/>
  <c r="BL141" i="5"/>
  <c r="BH141" i="5"/>
  <c r="BP141" i="5"/>
  <c r="BK334" i="5"/>
  <c r="BI142" i="5"/>
  <c r="BF142" i="5"/>
  <c r="BA141" i="5"/>
  <c r="AQ335" i="5"/>
  <c r="AY141" i="5"/>
  <c r="AP334" i="5"/>
  <c r="AX334" i="5"/>
  <c r="BG334" i="5"/>
  <c r="BF335" i="5"/>
  <c r="BF336" i="5" s="1"/>
  <c r="BL334" i="5"/>
  <c r="AZ142" i="5"/>
  <c r="BO142" i="5"/>
  <c r="BC141" i="5"/>
  <c r="BL142" i="5" s="1"/>
  <c r="BR142" i="5"/>
  <c r="AR203" i="5"/>
  <c r="AZ335" i="5"/>
  <c r="AF334" i="5"/>
  <c r="AY334" i="5"/>
  <c r="AY335" i="5" s="1"/>
  <c r="AJ334" i="5"/>
  <c r="AE335" i="5"/>
  <c r="AN336" i="5" s="1"/>
  <c r="AL335" i="5"/>
  <c r="AT334" i="5"/>
  <c r="AH335" i="5"/>
  <c r="BA334" i="5"/>
  <c r="AI334" i="5"/>
  <c r="AR335" i="5" s="1"/>
  <c r="BM336" i="5"/>
  <c r="AS334" i="5"/>
  <c r="AS335" i="5" s="1"/>
  <c r="BB334" i="5"/>
  <c r="AU335" i="5"/>
  <c r="AU336" i="5" s="1"/>
  <c r="AW336" i="5"/>
  <c r="AO334" i="5"/>
  <c r="AG334" i="5"/>
  <c r="AK334" i="5"/>
  <c r="BC334" i="5"/>
  <c r="BQ141" i="5"/>
  <c r="AS203" i="5"/>
  <c r="AS265" i="5"/>
  <c r="BV143" i="5"/>
  <c r="AP203" i="5"/>
  <c r="AU266" i="5"/>
  <c r="AN204" i="5"/>
  <c r="AO265" i="5"/>
  <c r="BK141" i="5"/>
  <c r="BT141" i="5"/>
  <c r="AU204" i="5"/>
  <c r="AX141" i="5"/>
  <c r="AQ266" i="5"/>
  <c r="BJ141" i="5"/>
  <c r="BS141" i="5"/>
  <c r="BB141" i="5"/>
  <c r="AQ204" i="5"/>
  <c r="AN266" i="5"/>
  <c r="AO203" i="5"/>
  <c r="AW142" i="5"/>
  <c r="BD142" i="5"/>
  <c r="BM143" i="5" s="1"/>
  <c r="AT203" i="5"/>
  <c r="AR265" i="5"/>
  <c r="AP265" i="5"/>
  <c r="AT265" i="5"/>
  <c r="G202" i="5"/>
  <c r="G332" i="5" s="1"/>
  <c r="J331" i="5"/>
  <c r="F202" i="5"/>
  <c r="F332" i="5" s="1"/>
  <c r="B332" i="5"/>
  <c r="H202" i="5"/>
  <c r="H332" i="5" s="1"/>
  <c r="P140" i="5"/>
  <c r="Y141" i="5" s="1"/>
  <c r="AH142" i="5" s="1"/>
  <c r="P334" i="5"/>
  <c r="Y335" i="5" s="1"/>
  <c r="T140" i="5"/>
  <c r="AC141" i="5" s="1"/>
  <c r="AL142" i="5" s="1"/>
  <c r="T334" i="5"/>
  <c r="AC335" i="5" s="1"/>
  <c r="R139" i="5"/>
  <c r="AA140" i="5" s="1"/>
  <c r="AJ141" i="5" s="1"/>
  <c r="R333" i="5"/>
  <c r="AA334" i="5" s="1"/>
  <c r="O139" i="5"/>
  <c r="X140" i="5" s="1"/>
  <c r="AG141" i="5" s="1"/>
  <c r="O333" i="5"/>
  <c r="X334" i="5" s="1"/>
  <c r="D203" i="5"/>
  <c r="D333" i="5" s="1"/>
  <c r="Q139" i="5"/>
  <c r="Z140" i="5" s="1"/>
  <c r="AI141" i="5" s="1"/>
  <c r="Q333" i="5"/>
  <c r="Z334" i="5" s="1"/>
  <c r="N139" i="5"/>
  <c r="W140" i="5" s="1"/>
  <c r="AF141" i="5" s="1"/>
  <c r="N333" i="5"/>
  <c r="W334" i="5" s="1"/>
  <c r="S139" i="5"/>
  <c r="AB140" i="5" s="1"/>
  <c r="AK141" i="5" s="1"/>
  <c r="S333" i="5"/>
  <c r="AB334" i="5" s="1"/>
  <c r="M140" i="5"/>
  <c r="V141" i="5" s="1"/>
  <c r="AE142" i="5" s="1"/>
  <c r="M334" i="5"/>
  <c r="V335" i="5" s="1"/>
  <c r="C203" i="5"/>
  <c r="C333" i="5" s="1"/>
  <c r="F203" i="5"/>
  <c r="F333" i="5" s="1"/>
  <c r="E202" i="5"/>
  <c r="E332" i="5" s="1"/>
  <c r="I203" i="5"/>
  <c r="I333" i="5" s="1"/>
  <c r="B203" i="5"/>
  <c r="G267" i="5"/>
  <c r="J201" i="5"/>
  <c r="J266" i="5"/>
  <c r="I267" i="5"/>
  <c r="F138" i="5"/>
  <c r="H138" i="5"/>
  <c r="C267" i="5"/>
  <c r="H267" i="5"/>
  <c r="E138" i="5"/>
  <c r="B138" i="5"/>
  <c r="E267" i="5"/>
  <c r="F267" i="5"/>
  <c r="I138" i="5"/>
  <c r="B267" i="5"/>
  <c r="J137" i="5"/>
  <c r="D138" i="5"/>
  <c r="C138" i="5"/>
  <c r="D267" i="5"/>
  <c r="G138" i="5"/>
  <c r="BH142" i="5" l="1"/>
  <c r="BQ142" i="5"/>
  <c r="BU142" i="5"/>
  <c r="BU143" i="5" s="1"/>
  <c r="BP142" i="5"/>
  <c r="BA142" i="5"/>
  <c r="BI143" i="5"/>
  <c r="BR143" i="5"/>
  <c r="BJ142" i="5"/>
  <c r="BO143" i="5"/>
  <c r="BG335" i="5"/>
  <c r="AQ336" i="5"/>
  <c r="AW143" i="5"/>
  <c r="AP335" i="5"/>
  <c r="AY336" i="5" s="1"/>
  <c r="AO335" i="5"/>
  <c r="BH335" i="5"/>
  <c r="BH336" i="5" s="1"/>
  <c r="BS142" i="5"/>
  <c r="BF143" i="5"/>
  <c r="AT335" i="5"/>
  <c r="AX142" i="5"/>
  <c r="BB142" i="5"/>
  <c r="BT142" i="5"/>
  <c r="AH336" i="5"/>
  <c r="AW337" i="5"/>
  <c r="BA335" i="5"/>
  <c r="BA336" i="5" s="1"/>
  <c r="BJ335" i="5"/>
  <c r="AF335" i="5"/>
  <c r="AI335" i="5"/>
  <c r="AZ336" i="5"/>
  <c r="BI336" i="5"/>
  <c r="BC335" i="5"/>
  <c r="AE336" i="5"/>
  <c r="AN337" i="5" s="1"/>
  <c r="AK335" i="5"/>
  <c r="BD336" i="5"/>
  <c r="BD337" i="5" s="1"/>
  <c r="BL335" i="5"/>
  <c r="BB335" i="5"/>
  <c r="BB336" i="5" s="1"/>
  <c r="BK335" i="5"/>
  <c r="AL336" i="5"/>
  <c r="AU337" i="5" s="1"/>
  <c r="AG335" i="5"/>
  <c r="BF337" i="5"/>
  <c r="AJ335" i="5"/>
  <c r="AS336" i="5" s="1"/>
  <c r="AX335" i="5"/>
  <c r="AO266" i="5"/>
  <c r="AR204" i="5"/>
  <c r="AS204" i="5"/>
  <c r="AS266" i="5"/>
  <c r="AQ267" i="5"/>
  <c r="AN205" i="5"/>
  <c r="AT204" i="5"/>
  <c r="AQ205" i="5"/>
  <c r="AR266" i="5"/>
  <c r="AU267" i="5"/>
  <c r="AP204" i="5"/>
  <c r="AT266" i="5"/>
  <c r="AU205" i="5"/>
  <c r="BC142" i="5"/>
  <c r="AP266" i="5"/>
  <c r="BD143" i="5"/>
  <c r="BM144" i="5" s="1"/>
  <c r="AO204" i="5"/>
  <c r="BK142" i="5"/>
  <c r="AY142" i="5"/>
  <c r="AY143" i="5" s="1"/>
  <c r="BG142" i="5"/>
  <c r="AZ143" i="5"/>
  <c r="BI144" i="5" s="1"/>
  <c r="BV144" i="5"/>
  <c r="AN267" i="5"/>
  <c r="H203" i="5"/>
  <c r="H333" i="5" s="1"/>
  <c r="H204" i="5"/>
  <c r="H334" i="5" s="1"/>
  <c r="J332" i="5"/>
  <c r="B333" i="5"/>
  <c r="N140" i="5"/>
  <c r="W141" i="5" s="1"/>
  <c r="AF142" i="5" s="1"/>
  <c r="N334" i="5"/>
  <c r="W335" i="5" s="1"/>
  <c r="Q140" i="5"/>
  <c r="Z141" i="5" s="1"/>
  <c r="AI142" i="5" s="1"/>
  <c r="Q334" i="5"/>
  <c r="Z335" i="5" s="1"/>
  <c r="P141" i="5"/>
  <c r="Y142" i="5" s="1"/>
  <c r="AH143" i="5" s="1"/>
  <c r="P335" i="5"/>
  <c r="Y336" i="5" s="1"/>
  <c r="R140" i="5"/>
  <c r="AA141" i="5" s="1"/>
  <c r="AJ142" i="5" s="1"/>
  <c r="R334" i="5"/>
  <c r="AA335" i="5" s="1"/>
  <c r="F204" i="5"/>
  <c r="F334" i="5" s="1"/>
  <c r="S140" i="5"/>
  <c r="AB141" i="5" s="1"/>
  <c r="AK142" i="5" s="1"/>
  <c r="S334" i="5"/>
  <c r="AB335" i="5" s="1"/>
  <c r="T141" i="5"/>
  <c r="AC142" i="5" s="1"/>
  <c r="AL143" i="5" s="1"/>
  <c r="T335" i="5"/>
  <c r="AC336" i="5" s="1"/>
  <c r="O140" i="5"/>
  <c r="X141" i="5" s="1"/>
  <c r="AG142" i="5" s="1"/>
  <c r="O334" i="5"/>
  <c r="X335" i="5" s="1"/>
  <c r="M141" i="5"/>
  <c r="V142" i="5" s="1"/>
  <c r="AE143" i="5" s="1"/>
  <c r="M335" i="5"/>
  <c r="V336" i="5" s="1"/>
  <c r="I204" i="5"/>
  <c r="I334" i="5" s="1"/>
  <c r="E203" i="5"/>
  <c r="E333" i="5" s="1"/>
  <c r="B204" i="5"/>
  <c r="G203" i="5"/>
  <c r="G333" i="5" s="1"/>
  <c r="G268" i="5"/>
  <c r="J267" i="5"/>
  <c r="B268" i="5"/>
  <c r="D139" i="5"/>
  <c r="C268" i="5"/>
  <c r="H139" i="5"/>
  <c r="F139" i="5"/>
  <c r="G139" i="5"/>
  <c r="D268" i="5"/>
  <c r="C139" i="5"/>
  <c r="F268" i="5"/>
  <c r="J138" i="5"/>
  <c r="E139" i="5"/>
  <c r="E268" i="5"/>
  <c r="I139" i="5"/>
  <c r="B139" i="5"/>
  <c r="J202" i="5"/>
  <c r="H268" i="5"/>
  <c r="I268" i="5"/>
  <c r="BQ143" i="5" l="1"/>
  <c r="BK143" i="5"/>
  <c r="BJ143" i="5"/>
  <c r="BS143" i="5"/>
  <c r="BC336" i="5"/>
  <c r="BR144" i="5"/>
  <c r="BR145" i="5" s="1"/>
  <c r="AP336" i="5"/>
  <c r="AY337" i="5" s="1"/>
  <c r="BF144" i="5"/>
  <c r="AQ337" i="5"/>
  <c r="AZ337" i="5"/>
  <c r="BB143" i="5"/>
  <c r="BC143" i="5"/>
  <c r="BG143" i="5"/>
  <c r="BO144" i="5"/>
  <c r="BH337" i="5"/>
  <c r="BJ336" i="5"/>
  <c r="BJ337" i="5" s="1"/>
  <c r="BI337" i="5"/>
  <c r="AF336" i="5"/>
  <c r="BK336" i="5"/>
  <c r="BK337" i="5" s="1"/>
  <c r="BD338" i="5"/>
  <c r="AX143" i="5"/>
  <c r="AK336" i="5"/>
  <c r="BF338" i="5"/>
  <c r="AI336" i="5"/>
  <c r="AG336" i="5"/>
  <c r="AL337" i="5"/>
  <c r="AU338" i="5" s="1"/>
  <c r="BM337" i="5"/>
  <c r="BM338" i="5" s="1"/>
  <c r="AH337" i="5"/>
  <c r="AO336" i="5"/>
  <c r="AR336" i="5"/>
  <c r="AX336" i="5"/>
  <c r="BG336" i="5"/>
  <c r="AT336" i="5"/>
  <c r="BB337" i="5"/>
  <c r="AE337" i="5"/>
  <c r="AW338" i="5"/>
  <c r="AJ336" i="5"/>
  <c r="AS337" i="5" s="1"/>
  <c r="BL336" i="5"/>
  <c r="AN268" i="5"/>
  <c r="AN206" i="5"/>
  <c r="BP143" i="5"/>
  <c r="BT143" i="5"/>
  <c r="BT144" i="5" s="1"/>
  <c r="BH143" i="5"/>
  <c r="BH144" i="5" s="1"/>
  <c r="AO267" i="5"/>
  <c r="AU268" i="5"/>
  <c r="AU206" i="5"/>
  <c r="BL143" i="5"/>
  <c r="AR267" i="5"/>
  <c r="AQ268" i="5"/>
  <c r="AT267" i="5"/>
  <c r="AQ206" i="5"/>
  <c r="AS267" i="5"/>
  <c r="AR205" i="5"/>
  <c r="BA143" i="5"/>
  <c r="AP205" i="5"/>
  <c r="AO205" i="5"/>
  <c r="AT205" i="5"/>
  <c r="BD144" i="5"/>
  <c r="BM145" i="5" s="1"/>
  <c r="AZ144" i="5"/>
  <c r="BI145" i="5" s="1"/>
  <c r="AW144" i="5"/>
  <c r="BV145" i="5"/>
  <c r="AS205" i="5"/>
  <c r="AP267" i="5"/>
  <c r="AY144" i="5" s="1"/>
  <c r="C204" i="5"/>
  <c r="C334" i="5" s="1"/>
  <c r="F205" i="5"/>
  <c r="F335" i="5" s="1"/>
  <c r="D204" i="5"/>
  <c r="D334" i="5" s="1"/>
  <c r="C205" i="5"/>
  <c r="C335" i="5" s="1"/>
  <c r="J333" i="5"/>
  <c r="B334" i="5"/>
  <c r="M142" i="5"/>
  <c r="V143" i="5" s="1"/>
  <c r="AE144" i="5" s="1"/>
  <c r="M336" i="5"/>
  <c r="V337" i="5" s="1"/>
  <c r="R141" i="5"/>
  <c r="AA142" i="5" s="1"/>
  <c r="AJ143" i="5" s="1"/>
  <c r="R335" i="5"/>
  <c r="AA336" i="5" s="1"/>
  <c r="N141" i="5"/>
  <c r="W142" i="5" s="1"/>
  <c r="AF143" i="5" s="1"/>
  <c r="N335" i="5"/>
  <c r="W336" i="5" s="1"/>
  <c r="O141" i="5"/>
  <c r="X142" i="5" s="1"/>
  <c r="AG143" i="5" s="1"/>
  <c r="O335" i="5"/>
  <c r="X336" i="5" s="1"/>
  <c r="T142" i="5"/>
  <c r="AC143" i="5" s="1"/>
  <c r="AL144" i="5" s="1"/>
  <c r="T336" i="5"/>
  <c r="AC337" i="5" s="1"/>
  <c r="P142" i="5"/>
  <c r="Y143" i="5" s="1"/>
  <c r="AH144" i="5" s="1"/>
  <c r="P336" i="5"/>
  <c r="Y337" i="5" s="1"/>
  <c r="Q141" i="5"/>
  <c r="Z142" i="5" s="1"/>
  <c r="AI143" i="5" s="1"/>
  <c r="Q335" i="5"/>
  <c r="Z336" i="5" s="1"/>
  <c r="S141" i="5"/>
  <c r="AB142" i="5" s="1"/>
  <c r="AK143" i="5" s="1"/>
  <c r="S335" i="5"/>
  <c r="AB336" i="5" s="1"/>
  <c r="H205" i="5"/>
  <c r="H335" i="5" s="1"/>
  <c r="I205" i="5"/>
  <c r="I335" i="5" s="1"/>
  <c r="E204" i="5"/>
  <c r="E334" i="5" s="1"/>
  <c r="B205" i="5"/>
  <c r="G204" i="5"/>
  <c r="G334" i="5" s="1"/>
  <c r="C140" i="5"/>
  <c r="F140" i="5"/>
  <c r="C269" i="5"/>
  <c r="G269" i="5"/>
  <c r="B269" i="5"/>
  <c r="J203" i="5"/>
  <c r="F269" i="5"/>
  <c r="D140" i="5"/>
  <c r="H269" i="5"/>
  <c r="J139" i="5"/>
  <c r="I140" i="5"/>
  <c r="J268" i="5"/>
  <c r="D269" i="5"/>
  <c r="G140" i="5"/>
  <c r="I269" i="5"/>
  <c r="B140" i="5"/>
  <c r="E269" i="5"/>
  <c r="E140" i="5"/>
  <c r="H140" i="5"/>
  <c r="BS144" i="5" l="1"/>
  <c r="BI338" i="5"/>
  <c r="BK144" i="5"/>
  <c r="BT145" i="5" s="1"/>
  <c r="BL337" i="5"/>
  <c r="BC337" i="5"/>
  <c r="BO145" i="5"/>
  <c r="BH338" i="5"/>
  <c r="BK338" i="5"/>
  <c r="BM339" i="5"/>
  <c r="AZ338" i="5"/>
  <c r="BB144" i="5"/>
  <c r="BP144" i="5"/>
  <c r="BG144" i="5"/>
  <c r="AF337" i="5"/>
  <c r="AR337" i="5"/>
  <c r="AO337" i="5"/>
  <c r="AX337" i="5"/>
  <c r="BF339" i="5"/>
  <c r="BQ144" i="5"/>
  <c r="BQ145" i="5" s="1"/>
  <c r="BD339" i="5"/>
  <c r="AG337" i="5"/>
  <c r="BI339" i="5"/>
  <c r="AI337" i="5"/>
  <c r="BA337" i="5"/>
  <c r="AJ337" i="5"/>
  <c r="AS338" i="5" s="1"/>
  <c r="AH338" i="5"/>
  <c r="AQ338" i="5"/>
  <c r="BH145" i="5"/>
  <c r="AE338" i="5"/>
  <c r="AN338" i="5"/>
  <c r="AP337" i="5"/>
  <c r="BB338" i="5"/>
  <c r="AL338" i="5"/>
  <c r="AU339" i="5" s="1"/>
  <c r="AK337" i="5"/>
  <c r="AT337" i="5"/>
  <c r="BG337" i="5"/>
  <c r="BV146" i="5"/>
  <c r="AN269" i="5"/>
  <c r="AN207" i="5"/>
  <c r="AT206" i="5"/>
  <c r="BA144" i="5"/>
  <c r="BJ144" i="5"/>
  <c r="BL144" i="5"/>
  <c r="BU144" i="5"/>
  <c r="AT268" i="5"/>
  <c r="AR206" i="5"/>
  <c r="AU269" i="5"/>
  <c r="AO268" i="5"/>
  <c r="AX144" i="5"/>
  <c r="AP206" i="5"/>
  <c r="AS268" i="5"/>
  <c r="BC144" i="5"/>
  <c r="AW145" i="5"/>
  <c r="BF145" i="5"/>
  <c r="AQ269" i="5"/>
  <c r="AS206" i="5"/>
  <c r="AZ145" i="5"/>
  <c r="BR146" i="5"/>
  <c r="AO206" i="5"/>
  <c r="AR268" i="5"/>
  <c r="AQ207" i="5"/>
  <c r="AU207" i="5"/>
  <c r="AP268" i="5"/>
  <c r="BD145" i="5"/>
  <c r="BM146" i="5" s="1"/>
  <c r="B335" i="5"/>
  <c r="J334" i="5"/>
  <c r="D205" i="5"/>
  <c r="D335" i="5" s="1"/>
  <c r="S142" i="5"/>
  <c r="AB143" i="5" s="1"/>
  <c r="AK144" i="5" s="1"/>
  <c r="S336" i="5"/>
  <c r="AB337" i="5" s="1"/>
  <c r="N142" i="5"/>
  <c r="W143" i="5" s="1"/>
  <c r="AF144" i="5" s="1"/>
  <c r="N336" i="5"/>
  <c r="W337" i="5" s="1"/>
  <c r="P143" i="5"/>
  <c r="Y144" i="5" s="1"/>
  <c r="AH145" i="5" s="1"/>
  <c r="P337" i="5"/>
  <c r="Y338" i="5" s="1"/>
  <c r="R142" i="5"/>
  <c r="AA143" i="5" s="1"/>
  <c r="AJ144" i="5" s="1"/>
  <c r="R336" i="5"/>
  <c r="AA337" i="5" s="1"/>
  <c r="M143" i="5"/>
  <c r="V144" i="5" s="1"/>
  <c r="AE145" i="5" s="1"/>
  <c r="M337" i="5"/>
  <c r="V338" i="5" s="1"/>
  <c r="O142" i="5"/>
  <c r="X143" i="5" s="1"/>
  <c r="AG144" i="5" s="1"/>
  <c r="O336" i="5"/>
  <c r="X337" i="5" s="1"/>
  <c r="Q142" i="5"/>
  <c r="Z143" i="5" s="1"/>
  <c r="AI144" i="5" s="1"/>
  <c r="Q336" i="5"/>
  <c r="Z337" i="5" s="1"/>
  <c r="T143" i="5"/>
  <c r="AC144" i="5" s="1"/>
  <c r="AL145" i="5" s="1"/>
  <c r="T337" i="5"/>
  <c r="AC338" i="5" s="1"/>
  <c r="E205" i="5"/>
  <c r="E335" i="5" s="1"/>
  <c r="I206" i="5"/>
  <c r="I336" i="5" s="1"/>
  <c r="G205" i="5"/>
  <c r="G335" i="5" s="1"/>
  <c r="B206" i="5"/>
  <c r="G270" i="5"/>
  <c r="J140" i="5"/>
  <c r="H270" i="5"/>
  <c r="F270" i="5"/>
  <c r="C141" i="5"/>
  <c r="E141" i="5"/>
  <c r="D270" i="5"/>
  <c r="H141" i="5"/>
  <c r="E270" i="5"/>
  <c r="B141" i="5"/>
  <c r="I270" i="5"/>
  <c r="I141" i="5"/>
  <c r="D141" i="5"/>
  <c r="B270" i="5"/>
  <c r="J204" i="5"/>
  <c r="G141" i="5"/>
  <c r="J269" i="5"/>
  <c r="C270" i="5"/>
  <c r="F141" i="5"/>
  <c r="BL338" i="5" l="1"/>
  <c r="BK145" i="5"/>
  <c r="BT146" i="5" s="1"/>
  <c r="BK339" i="5"/>
  <c r="BM340" i="5"/>
  <c r="BP145" i="5"/>
  <c r="AO338" i="5"/>
  <c r="AX338" i="5"/>
  <c r="BG338" i="5"/>
  <c r="AT338" i="5"/>
  <c r="BQ146" i="5"/>
  <c r="AQ339" i="5"/>
  <c r="AN339" i="5"/>
  <c r="AZ146" i="5"/>
  <c r="BC145" i="5"/>
  <c r="BC338" i="5"/>
  <c r="AW146" i="5"/>
  <c r="AF338" i="5"/>
  <c r="AE339" i="5"/>
  <c r="AH339" i="5"/>
  <c r="AI338" i="5"/>
  <c r="BA338" i="5"/>
  <c r="BJ338" i="5"/>
  <c r="AP338" i="5"/>
  <c r="AY338" i="5"/>
  <c r="AG338" i="5"/>
  <c r="AK338" i="5"/>
  <c r="BD340" i="5"/>
  <c r="AR338" i="5"/>
  <c r="AZ339" i="5"/>
  <c r="AL339" i="5"/>
  <c r="AW339" i="5"/>
  <c r="BB339" i="5"/>
  <c r="AJ338" i="5"/>
  <c r="BV147" i="5"/>
  <c r="BA145" i="5"/>
  <c r="BI146" i="5"/>
  <c r="BU145" i="5"/>
  <c r="AS269" i="5"/>
  <c r="AO269" i="5"/>
  <c r="BF146" i="5"/>
  <c r="BO146" i="5"/>
  <c r="AU270" i="5"/>
  <c r="BJ145" i="5"/>
  <c r="BS145" i="5"/>
  <c r="AP269" i="5"/>
  <c r="AT269" i="5"/>
  <c r="BB145" i="5"/>
  <c r="AO207" i="5"/>
  <c r="AR207" i="5"/>
  <c r="AT207" i="5"/>
  <c r="AU208" i="5"/>
  <c r="AY145" i="5"/>
  <c r="BD146" i="5"/>
  <c r="AQ208" i="5"/>
  <c r="AX145" i="5"/>
  <c r="BG145" i="5"/>
  <c r="BL145" i="5"/>
  <c r="AN270" i="5"/>
  <c r="AS207" i="5"/>
  <c r="AP207" i="5"/>
  <c r="AN208" i="5"/>
  <c r="AR269" i="5"/>
  <c r="AQ270" i="5"/>
  <c r="C206" i="5"/>
  <c r="C336" i="5" s="1"/>
  <c r="D206" i="5"/>
  <c r="D336" i="5" s="1"/>
  <c r="H206" i="5"/>
  <c r="H336" i="5" s="1"/>
  <c r="H207" i="5"/>
  <c r="H337" i="5" s="1"/>
  <c r="J335" i="5"/>
  <c r="B336" i="5"/>
  <c r="R143" i="5"/>
  <c r="AA144" i="5" s="1"/>
  <c r="AJ145" i="5" s="1"/>
  <c r="R337" i="5"/>
  <c r="AA338" i="5" s="1"/>
  <c r="N143" i="5"/>
  <c r="W144" i="5" s="1"/>
  <c r="AF145" i="5" s="1"/>
  <c r="N337" i="5"/>
  <c r="W338" i="5" s="1"/>
  <c r="P144" i="5"/>
  <c r="Y145" i="5" s="1"/>
  <c r="AH146" i="5" s="1"/>
  <c r="P338" i="5"/>
  <c r="Y339" i="5" s="1"/>
  <c r="S143" i="5"/>
  <c r="AB144" i="5" s="1"/>
  <c r="AK145" i="5" s="1"/>
  <c r="S337" i="5"/>
  <c r="AB338" i="5" s="1"/>
  <c r="T144" i="5"/>
  <c r="AC145" i="5" s="1"/>
  <c r="AL146" i="5" s="1"/>
  <c r="T338" i="5"/>
  <c r="AC339" i="5" s="1"/>
  <c r="Q143" i="5"/>
  <c r="Z144" i="5" s="1"/>
  <c r="AI145" i="5" s="1"/>
  <c r="Q337" i="5"/>
  <c r="Z338" i="5" s="1"/>
  <c r="O143" i="5"/>
  <c r="X144" i="5" s="1"/>
  <c r="AG145" i="5" s="1"/>
  <c r="O337" i="5"/>
  <c r="X338" i="5" s="1"/>
  <c r="F206" i="5"/>
  <c r="F336" i="5" s="1"/>
  <c r="M144" i="5"/>
  <c r="V145" i="5" s="1"/>
  <c r="AE146" i="5" s="1"/>
  <c r="M338" i="5"/>
  <c r="V339" i="5" s="1"/>
  <c r="I207" i="5"/>
  <c r="I337" i="5" s="1"/>
  <c r="D207" i="5"/>
  <c r="D337" i="5" s="1"/>
  <c r="F207" i="5"/>
  <c r="F337" i="5" s="1"/>
  <c r="C207" i="5"/>
  <c r="C337" i="5" s="1"/>
  <c r="E206" i="5"/>
  <c r="E336" i="5" s="1"/>
  <c r="B207" i="5"/>
  <c r="G206" i="5"/>
  <c r="G336" i="5" s="1"/>
  <c r="J205" i="5"/>
  <c r="J141" i="5"/>
  <c r="C271" i="5"/>
  <c r="F142" i="5"/>
  <c r="I271" i="5"/>
  <c r="E142" i="5"/>
  <c r="G271" i="5"/>
  <c r="B271" i="5"/>
  <c r="I142" i="5"/>
  <c r="H271" i="5"/>
  <c r="D142" i="5"/>
  <c r="H142" i="5"/>
  <c r="J270" i="5"/>
  <c r="F271" i="5"/>
  <c r="G142" i="5"/>
  <c r="B142" i="5"/>
  <c r="E271" i="5"/>
  <c r="D271" i="5"/>
  <c r="C142" i="5"/>
  <c r="BM341" i="5" l="1"/>
  <c r="BK340" i="5"/>
  <c r="BC339" i="5"/>
  <c r="AX339" i="5"/>
  <c r="BG339" i="5"/>
  <c r="AN340" i="5"/>
  <c r="BC146" i="5"/>
  <c r="BL146" i="5"/>
  <c r="AZ340" i="5"/>
  <c r="AW147" i="5"/>
  <c r="BI147" i="5"/>
  <c r="AR339" i="5"/>
  <c r="BL339" i="5"/>
  <c r="BF147" i="5"/>
  <c r="BJ339" i="5"/>
  <c r="BO147" i="5"/>
  <c r="BS146" i="5"/>
  <c r="BD147" i="5"/>
  <c r="BB146" i="5"/>
  <c r="BR147" i="5"/>
  <c r="BJ146" i="5"/>
  <c r="AL340" i="5"/>
  <c r="AK339" i="5"/>
  <c r="AW340" i="5"/>
  <c r="BF340" i="5"/>
  <c r="AI339" i="5"/>
  <c r="AH340" i="5"/>
  <c r="AY339" i="5"/>
  <c r="BH339" i="5"/>
  <c r="BA339" i="5"/>
  <c r="AE340" i="5"/>
  <c r="AJ339" i="5"/>
  <c r="AS339" i="5"/>
  <c r="BB340" i="5" s="1"/>
  <c r="AG339" i="5"/>
  <c r="AP339" i="5"/>
  <c r="AQ340" i="5"/>
  <c r="AU340" i="5"/>
  <c r="AF339" i="5"/>
  <c r="AO339" i="5"/>
  <c r="AT339" i="5"/>
  <c r="BI340" i="5"/>
  <c r="BI341" i="5" s="1"/>
  <c r="AP208" i="5"/>
  <c r="AP270" i="5"/>
  <c r="BU146" i="5"/>
  <c r="BU147" i="5" s="1"/>
  <c r="AR208" i="5"/>
  <c r="AY146" i="5"/>
  <c r="BH146" i="5"/>
  <c r="AO208" i="5"/>
  <c r="AU271" i="5"/>
  <c r="BF148" i="5"/>
  <c r="AU209" i="5"/>
  <c r="AR270" i="5"/>
  <c r="AO270" i="5"/>
  <c r="AT208" i="5"/>
  <c r="AN209" i="5"/>
  <c r="AS270" i="5"/>
  <c r="AQ271" i="5"/>
  <c r="AS208" i="5"/>
  <c r="AN271" i="5"/>
  <c r="BG146" i="5"/>
  <c r="BP146" i="5"/>
  <c r="BA146" i="5"/>
  <c r="AX146" i="5"/>
  <c r="BM147" i="5"/>
  <c r="BK146" i="5"/>
  <c r="AZ147" i="5"/>
  <c r="AT270" i="5"/>
  <c r="AQ209" i="5"/>
  <c r="B337" i="5"/>
  <c r="J336" i="5"/>
  <c r="T145" i="5"/>
  <c r="AC146" i="5" s="1"/>
  <c r="AL147" i="5" s="1"/>
  <c r="T339" i="5"/>
  <c r="AC340" i="5" s="1"/>
  <c r="Q144" i="5"/>
  <c r="Z145" i="5" s="1"/>
  <c r="AI146" i="5" s="1"/>
  <c r="Q338" i="5"/>
  <c r="Z339" i="5" s="1"/>
  <c r="O144" i="5"/>
  <c r="X145" i="5" s="1"/>
  <c r="AG146" i="5" s="1"/>
  <c r="O338" i="5"/>
  <c r="X339" i="5" s="1"/>
  <c r="S144" i="5"/>
  <c r="AB145" i="5" s="1"/>
  <c r="AK146" i="5" s="1"/>
  <c r="S338" i="5"/>
  <c r="AB339" i="5" s="1"/>
  <c r="P145" i="5"/>
  <c r="Y146" i="5" s="1"/>
  <c r="AH147" i="5" s="1"/>
  <c r="P339" i="5"/>
  <c r="Y340" i="5" s="1"/>
  <c r="N144" i="5"/>
  <c r="W145" i="5" s="1"/>
  <c r="AF146" i="5" s="1"/>
  <c r="N338" i="5"/>
  <c r="W339" i="5" s="1"/>
  <c r="M145" i="5"/>
  <c r="V146" i="5" s="1"/>
  <c r="AE147" i="5" s="1"/>
  <c r="M339" i="5"/>
  <c r="V340" i="5" s="1"/>
  <c r="H208" i="5"/>
  <c r="H338" i="5" s="1"/>
  <c r="R144" i="5"/>
  <c r="AA145" i="5" s="1"/>
  <c r="AJ146" i="5" s="1"/>
  <c r="R338" i="5"/>
  <c r="AA339" i="5" s="1"/>
  <c r="E207" i="5"/>
  <c r="E337" i="5" s="1"/>
  <c r="F208" i="5"/>
  <c r="F338" i="5" s="1"/>
  <c r="C208" i="5"/>
  <c r="C338" i="5" s="1"/>
  <c r="D208" i="5"/>
  <c r="D338" i="5" s="1"/>
  <c r="I208" i="5"/>
  <c r="I338" i="5" s="1"/>
  <c r="G207" i="5"/>
  <c r="G337" i="5" s="1"/>
  <c r="B208" i="5"/>
  <c r="H143" i="5"/>
  <c r="H272" i="5"/>
  <c r="C143" i="5"/>
  <c r="B143" i="5"/>
  <c r="F143" i="5"/>
  <c r="D143" i="5"/>
  <c r="E272" i="5"/>
  <c r="J142" i="5"/>
  <c r="J271" i="5"/>
  <c r="F272" i="5"/>
  <c r="I143" i="5"/>
  <c r="B272" i="5"/>
  <c r="G272" i="5"/>
  <c r="C272" i="5"/>
  <c r="G143" i="5"/>
  <c r="E143" i="5"/>
  <c r="I272" i="5"/>
  <c r="D272" i="5"/>
  <c r="J206" i="5"/>
  <c r="BS147" i="5" l="1"/>
  <c r="AW341" i="5"/>
  <c r="BL340" i="5"/>
  <c r="BG340" i="5"/>
  <c r="AQ341" i="5"/>
  <c r="BL147" i="5"/>
  <c r="BA340" i="5"/>
  <c r="BR148" i="5"/>
  <c r="AU341" i="5"/>
  <c r="BO148" i="5"/>
  <c r="BO149" i="5" s="1"/>
  <c r="AW148" i="5"/>
  <c r="BF149" i="5" s="1"/>
  <c r="AP340" i="5"/>
  <c r="BF341" i="5"/>
  <c r="BJ147" i="5"/>
  <c r="AY147" i="5"/>
  <c r="AS340" i="5"/>
  <c r="BB341" i="5" s="1"/>
  <c r="BP147" i="5"/>
  <c r="AL341" i="5"/>
  <c r="BU148" i="5"/>
  <c r="AE341" i="5"/>
  <c r="AJ340" i="5"/>
  <c r="AI340" i="5"/>
  <c r="BD341" i="5"/>
  <c r="AY340" i="5"/>
  <c r="AZ341" i="5"/>
  <c r="BH340" i="5"/>
  <c r="AG340" i="5"/>
  <c r="AH341" i="5"/>
  <c r="AR340" i="5"/>
  <c r="BJ340" i="5"/>
  <c r="AN341" i="5"/>
  <c r="BK341" i="5"/>
  <c r="AT340" i="5"/>
  <c r="BC340" i="5"/>
  <c r="AO340" i="5"/>
  <c r="AX340" i="5"/>
  <c r="AK340" i="5"/>
  <c r="AF340" i="5"/>
  <c r="BG147" i="5"/>
  <c r="AP209" i="5"/>
  <c r="AP271" i="5"/>
  <c r="AN210" i="5"/>
  <c r="AS209" i="5"/>
  <c r="AQ272" i="5"/>
  <c r="AU272" i="5"/>
  <c r="AS271" i="5"/>
  <c r="AO209" i="5"/>
  <c r="BH147" i="5"/>
  <c r="BQ147" i="5"/>
  <c r="AZ148" i="5"/>
  <c r="BI148" i="5"/>
  <c r="AU210" i="5"/>
  <c r="AQ210" i="5"/>
  <c r="BB147" i="5"/>
  <c r="BM148" i="5"/>
  <c r="BV148" i="5"/>
  <c r="AN272" i="5"/>
  <c r="AR271" i="5"/>
  <c r="BD148" i="5"/>
  <c r="AT271" i="5"/>
  <c r="AX147" i="5"/>
  <c r="AO271" i="5"/>
  <c r="BC147" i="5"/>
  <c r="AT209" i="5"/>
  <c r="AR209" i="5"/>
  <c r="BK147" i="5"/>
  <c r="BT147" i="5"/>
  <c r="BA147" i="5"/>
  <c r="BJ148" i="5" s="1"/>
  <c r="J337" i="5"/>
  <c r="B338" i="5"/>
  <c r="S145" i="5"/>
  <c r="AB146" i="5" s="1"/>
  <c r="AK147" i="5" s="1"/>
  <c r="S339" i="5"/>
  <c r="AB340" i="5" s="1"/>
  <c r="T146" i="5"/>
  <c r="AC147" i="5" s="1"/>
  <c r="AL148" i="5" s="1"/>
  <c r="T340" i="5"/>
  <c r="AC341" i="5" s="1"/>
  <c r="N145" i="5"/>
  <c r="W146" i="5" s="1"/>
  <c r="AF147" i="5" s="1"/>
  <c r="N339" i="5"/>
  <c r="W340" i="5" s="1"/>
  <c r="Q145" i="5"/>
  <c r="Z146" i="5" s="1"/>
  <c r="AI147" i="5" s="1"/>
  <c r="Q339" i="5"/>
  <c r="Z340" i="5" s="1"/>
  <c r="M146" i="5"/>
  <c r="V147" i="5" s="1"/>
  <c r="AE148" i="5" s="1"/>
  <c r="M340" i="5"/>
  <c r="V341" i="5" s="1"/>
  <c r="R145" i="5"/>
  <c r="AA146" i="5" s="1"/>
  <c r="AJ147" i="5" s="1"/>
  <c r="R339" i="5"/>
  <c r="AA340" i="5" s="1"/>
  <c r="P146" i="5"/>
  <c r="Y147" i="5" s="1"/>
  <c r="AH148" i="5" s="1"/>
  <c r="P340" i="5"/>
  <c r="Y341" i="5" s="1"/>
  <c r="O145" i="5"/>
  <c r="X146" i="5" s="1"/>
  <c r="AG147" i="5" s="1"/>
  <c r="O339" i="5"/>
  <c r="X340" i="5" s="1"/>
  <c r="I209" i="5"/>
  <c r="I339" i="5" s="1"/>
  <c r="E208" i="5"/>
  <c r="E338" i="5" s="1"/>
  <c r="D209" i="5"/>
  <c r="D339" i="5" s="1"/>
  <c r="C209" i="5"/>
  <c r="C339" i="5" s="1"/>
  <c r="B209" i="5"/>
  <c r="G208" i="5"/>
  <c r="G338" i="5" s="1"/>
  <c r="J272" i="5"/>
  <c r="F144" i="5"/>
  <c r="C273" i="5"/>
  <c r="I144" i="5"/>
  <c r="H144" i="5"/>
  <c r="G144" i="5"/>
  <c r="B273" i="5"/>
  <c r="J207" i="5"/>
  <c r="H273" i="5"/>
  <c r="F273" i="5"/>
  <c r="B144" i="5"/>
  <c r="D273" i="5"/>
  <c r="I273" i="5"/>
  <c r="E144" i="5"/>
  <c r="G273" i="5"/>
  <c r="E273" i="5"/>
  <c r="D144" i="5"/>
  <c r="J143" i="5"/>
  <c r="C144" i="5"/>
  <c r="AW149" i="5" l="1"/>
  <c r="BJ341" i="5"/>
  <c r="BS148" i="5"/>
  <c r="BF342" i="5"/>
  <c r="AZ342" i="5"/>
  <c r="AU342" i="5"/>
  <c r="BB148" i="5"/>
  <c r="AS341" i="5"/>
  <c r="BB342" i="5" s="1"/>
  <c r="AY341" i="5"/>
  <c r="BP148" i="5"/>
  <c r="AN342" i="5"/>
  <c r="BH341" i="5"/>
  <c r="BH148" i="5"/>
  <c r="AY148" i="5"/>
  <c r="AR341" i="5"/>
  <c r="BK342" i="5"/>
  <c r="BI342" i="5"/>
  <c r="BI343" i="5" s="1"/>
  <c r="BQ148" i="5"/>
  <c r="AL342" i="5"/>
  <c r="AZ149" i="5"/>
  <c r="BO150" i="5"/>
  <c r="AT341" i="5"/>
  <c r="AH342" i="5"/>
  <c r="AQ342" i="5"/>
  <c r="BC341" i="5"/>
  <c r="BL341" i="5"/>
  <c r="AE342" i="5"/>
  <c r="BA341" i="5"/>
  <c r="AG341" i="5"/>
  <c r="AJ341" i="5"/>
  <c r="AI341" i="5"/>
  <c r="AF341" i="5"/>
  <c r="AP341" i="5"/>
  <c r="AP342" i="5" s="1"/>
  <c r="AK341" i="5"/>
  <c r="AW342" i="5"/>
  <c r="BC148" i="5"/>
  <c r="AX341" i="5"/>
  <c r="BG341" i="5"/>
  <c r="BD342" i="5"/>
  <c r="BM342" i="5"/>
  <c r="AO341" i="5"/>
  <c r="BV149" i="5"/>
  <c r="AX148" i="5"/>
  <c r="BA148" i="5"/>
  <c r="BJ149" i="5" s="1"/>
  <c r="BT148" i="5"/>
  <c r="BM149" i="5"/>
  <c r="BL148" i="5"/>
  <c r="AU211" i="5"/>
  <c r="AS272" i="5"/>
  <c r="AQ273" i="5"/>
  <c r="BF150" i="5"/>
  <c r="BS149" i="5"/>
  <c r="AR210" i="5"/>
  <c r="AP272" i="5"/>
  <c r="BI149" i="5"/>
  <c r="BR149" i="5"/>
  <c r="AN211" i="5"/>
  <c r="AP210" i="5"/>
  <c r="BK148" i="5"/>
  <c r="AT272" i="5"/>
  <c r="AQ211" i="5"/>
  <c r="AT210" i="5"/>
  <c r="BD149" i="5"/>
  <c r="AO210" i="5"/>
  <c r="AO272" i="5"/>
  <c r="BG148" i="5"/>
  <c r="AR272" i="5"/>
  <c r="AU273" i="5"/>
  <c r="AS210" i="5"/>
  <c r="AN273" i="5"/>
  <c r="H209" i="5"/>
  <c r="H339" i="5" s="1"/>
  <c r="H210" i="5"/>
  <c r="H340" i="5" s="1"/>
  <c r="B339" i="5"/>
  <c r="J338" i="5"/>
  <c r="F209" i="5"/>
  <c r="F339" i="5" s="1"/>
  <c r="S146" i="5"/>
  <c r="AB147" i="5" s="1"/>
  <c r="AK148" i="5" s="1"/>
  <c r="S340" i="5"/>
  <c r="AB341" i="5" s="1"/>
  <c r="N146" i="5"/>
  <c r="W147" i="5" s="1"/>
  <c r="AF148" i="5" s="1"/>
  <c r="N340" i="5"/>
  <c r="W341" i="5" s="1"/>
  <c r="Q146" i="5"/>
  <c r="Z147" i="5" s="1"/>
  <c r="AI148" i="5" s="1"/>
  <c r="Q340" i="5"/>
  <c r="Z341" i="5" s="1"/>
  <c r="M147" i="5"/>
  <c r="V148" i="5" s="1"/>
  <c r="AE149" i="5" s="1"/>
  <c r="M341" i="5"/>
  <c r="V342" i="5" s="1"/>
  <c r="T147" i="5"/>
  <c r="AC148" i="5" s="1"/>
  <c r="AL149" i="5" s="1"/>
  <c r="T341" i="5"/>
  <c r="AC342" i="5" s="1"/>
  <c r="P147" i="5"/>
  <c r="Y148" i="5" s="1"/>
  <c r="AH149" i="5" s="1"/>
  <c r="P341" i="5"/>
  <c r="Y342" i="5" s="1"/>
  <c r="O146" i="5"/>
  <c r="X147" i="5" s="1"/>
  <c r="AG148" i="5" s="1"/>
  <c r="O340" i="5"/>
  <c r="X341" i="5" s="1"/>
  <c r="R146" i="5"/>
  <c r="AA147" i="5" s="1"/>
  <c r="AJ148" i="5" s="1"/>
  <c r="R340" i="5"/>
  <c r="AA341" i="5" s="1"/>
  <c r="E209" i="5"/>
  <c r="E339" i="5" s="1"/>
  <c r="D210" i="5"/>
  <c r="D340" i="5" s="1"/>
  <c r="C210" i="5"/>
  <c r="C340" i="5" s="1"/>
  <c r="I210" i="5"/>
  <c r="I340" i="5" s="1"/>
  <c r="G209" i="5"/>
  <c r="G339" i="5" s="1"/>
  <c r="B210" i="5"/>
  <c r="J273" i="5"/>
  <c r="D145" i="5"/>
  <c r="C145" i="5"/>
  <c r="E274" i="5"/>
  <c r="J144" i="5"/>
  <c r="G145" i="5"/>
  <c r="I145" i="5"/>
  <c r="F145" i="5"/>
  <c r="E145" i="5"/>
  <c r="B145" i="5"/>
  <c r="H274" i="5"/>
  <c r="B274" i="5"/>
  <c r="I274" i="5"/>
  <c r="J208" i="5"/>
  <c r="D274" i="5"/>
  <c r="F274" i="5"/>
  <c r="H145" i="5"/>
  <c r="C274" i="5"/>
  <c r="G274" i="5"/>
  <c r="BB149" i="5" l="1"/>
  <c r="BD343" i="5"/>
  <c r="AU343" i="5"/>
  <c r="BI150" i="5"/>
  <c r="AZ150" i="5"/>
  <c r="BC342" i="5"/>
  <c r="BK149" i="5"/>
  <c r="BK343" i="5"/>
  <c r="AY149" i="5"/>
  <c r="AS342" i="5"/>
  <c r="BB343" i="5" s="1"/>
  <c r="BA342" i="5"/>
  <c r="BH149" i="5"/>
  <c r="AN343" i="5"/>
  <c r="BH342" i="5"/>
  <c r="BO151" i="5"/>
  <c r="BQ149" i="5"/>
  <c r="BL342" i="5"/>
  <c r="AQ343" i="5"/>
  <c r="BG342" i="5"/>
  <c r="BM343" i="5"/>
  <c r="BM344" i="5" s="1"/>
  <c r="BV150" i="5"/>
  <c r="BL149" i="5"/>
  <c r="BU149" i="5"/>
  <c r="AL343" i="5"/>
  <c r="AI342" i="5"/>
  <c r="AW343" i="5"/>
  <c r="BF343" i="5"/>
  <c r="AG342" i="5"/>
  <c r="AP343" i="5" s="1"/>
  <c r="AH343" i="5"/>
  <c r="AK342" i="5"/>
  <c r="AR342" i="5"/>
  <c r="BJ342" i="5"/>
  <c r="BA149" i="5"/>
  <c r="BJ150" i="5" s="1"/>
  <c r="AO342" i="5"/>
  <c r="AX342" i="5"/>
  <c r="AJ342" i="5"/>
  <c r="AE343" i="5"/>
  <c r="AX149" i="5"/>
  <c r="AF342" i="5"/>
  <c r="AZ343" i="5"/>
  <c r="AT342" i="5"/>
  <c r="BM150" i="5"/>
  <c r="AY342" i="5"/>
  <c r="BR150" i="5"/>
  <c r="BR151" i="5" s="1"/>
  <c r="BS150" i="5"/>
  <c r="AP211" i="5"/>
  <c r="AN212" i="5"/>
  <c r="BT149" i="5"/>
  <c r="AU212" i="5"/>
  <c r="AS273" i="5"/>
  <c r="AR273" i="5"/>
  <c r="BD150" i="5"/>
  <c r="AP273" i="5"/>
  <c r="AN274" i="5"/>
  <c r="AU274" i="5"/>
  <c r="AT273" i="5"/>
  <c r="BC149" i="5"/>
  <c r="AT211" i="5"/>
  <c r="AR211" i="5"/>
  <c r="AQ274" i="5"/>
  <c r="BG149" i="5"/>
  <c r="BP149" i="5"/>
  <c r="AO211" i="5"/>
  <c r="AS211" i="5"/>
  <c r="AO273" i="5"/>
  <c r="AQ212" i="5"/>
  <c r="AW150" i="5"/>
  <c r="BF151" i="5" s="1"/>
  <c r="F210" i="5"/>
  <c r="F340" i="5" s="1"/>
  <c r="B340" i="5"/>
  <c r="J339" i="5"/>
  <c r="N147" i="5"/>
  <c r="W148" i="5" s="1"/>
  <c r="AF149" i="5" s="1"/>
  <c r="N341" i="5"/>
  <c r="W342" i="5" s="1"/>
  <c r="R147" i="5"/>
  <c r="AA148" i="5" s="1"/>
  <c r="AJ149" i="5" s="1"/>
  <c r="R341" i="5"/>
  <c r="AA342" i="5" s="1"/>
  <c r="C211" i="5"/>
  <c r="C341" i="5" s="1"/>
  <c r="Q147" i="5"/>
  <c r="Z148" i="5" s="1"/>
  <c r="AI149" i="5" s="1"/>
  <c r="Q341" i="5"/>
  <c r="Z342" i="5" s="1"/>
  <c r="P148" i="5"/>
  <c r="Y149" i="5" s="1"/>
  <c r="AH150" i="5" s="1"/>
  <c r="P342" i="5"/>
  <c r="Y343" i="5" s="1"/>
  <c r="O147" i="5"/>
  <c r="X148" i="5" s="1"/>
  <c r="AG149" i="5" s="1"/>
  <c r="O341" i="5"/>
  <c r="X342" i="5" s="1"/>
  <c r="T148" i="5"/>
  <c r="AC149" i="5" s="1"/>
  <c r="AL150" i="5" s="1"/>
  <c r="T342" i="5"/>
  <c r="AC343" i="5" s="1"/>
  <c r="M148" i="5"/>
  <c r="V149" i="5" s="1"/>
  <c r="AE150" i="5" s="1"/>
  <c r="M342" i="5"/>
  <c r="V343" i="5" s="1"/>
  <c r="S147" i="5"/>
  <c r="AB148" i="5" s="1"/>
  <c r="AK149" i="5" s="1"/>
  <c r="S341" i="5"/>
  <c r="AB342" i="5" s="1"/>
  <c r="I211" i="5"/>
  <c r="I341" i="5" s="1"/>
  <c r="E210" i="5"/>
  <c r="E340" i="5" s="1"/>
  <c r="H211" i="5"/>
  <c r="H341" i="5" s="1"/>
  <c r="D211" i="5"/>
  <c r="D341" i="5" s="1"/>
  <c r="B211" i="5"/>
  <c r="G210" i="5"/>
  <c r="G340" i="5" s="1"/>
  <c r="G275" i="5"/>
  <c r="J274" i="5"/>
  <c r="B275" i="5"/>
  <c r="G146" i="5"/>
  <c r="J209" i="5"/>
  <c r="C146" i="5"/>
  <c r="H146" i="5"/>
  <c r="D275" i="5"/>
  <c r="H275" i="5"/>
  <c r="B146" i="5"/>
  <c r="C275" i="5"/>
  <c r="F275" i="5"/>
  <c r="I275" i="5"/>
  <c r="J145" i="5"/>
  <c r="E146" i="5"/>
  <c r="F146" i="5"/>
  <c r="I146" i="5"/>
  <c r="E275" i="5"/>
  <c r="D146" i="5"/>
  <c r="BK150" i="5" l="1"/>
  <c r="BB150" i="5"/>
  <c r="AU344" i="5"/>
  <c r="BI151" i="5"/>
  <c r="BR152" i="5" s="1"/>
  <c r="AZ151" i="5"/>
  <c r="BD344" i="5"/>
  <c r="BC343" i="5"/>
  <c r="BL343" i="5"/>
  <c r="BU150" i="5"/>
  <c r="BH150" i="5"/>
  <c r="BQ150" i="5"/>
  <c r="BO152" i="5"/>
  <c r="BT150" i="5"/>
  <c r="BT151" i="5" s="1"/>
  <c r="BJ343" i="5"/>
  <c r="AQ344" i="5"/>
  <c r="BV151" i="5"/>
  <c r="AW344" i="5"/>
  <c r="AR343" i="5"/>
  <c r="AX343" i="5"/>
  <c r="BF344" i="5"/>
  <c r="AX150" i="5"/>
  <c r="BM151" i="5"/>
  <c r="BG150" i="5"/>
  <c r="BS151" i="5"/>
  <c r="AO343" i="5"/>
  <c r="AJ343" i="5"/>
  <c r="BA150" i="5"/>
  <c r="BJ151" i="5" s="1"/>
  <c r="AK343" i="5"/>
  <c r="AS343" i="5"/>
  <c r="BG343" i="5"/>
  <c r="BA343" i="5"/>
  <c r="AI343" i="5"/>
  <c r="AT343" i="5"/>
  <c r="AL344" i="5"/>
  <c r="AE344" i="5"/>
  <c r="AG343" i="5"/>
  <c r="AN344" i="5"/>
  <c r="AZ344" i="5"/>
  <c r="BI344" i="5"/>
  <c r="AY343" i="5"/>
  <c r="AY344" i="5" s="1"/>
  <c r="BH343" i="5"/>
  <c r="BK344" i="5"/>
  <c r="AF343" i="5"/>
  <c r="AH344" i="5"/>
  <c r="BP150" i="5"/>
  <c r="AT274" i="5"/>
  <c r="AU275" i="5"/>
  <c r="BD151" i="5"/>
  <c r="AP274" i="5"/>
  <c r="AW151" i="5"/>
  <c r="AN275" i="5"/>
  <c r="AS274" i="5"/>
  <c r="AN213" i="5"/>
  <c r="AS212" i="5"/>
  <c r="AQ213" i="5"/>
  <c r="AR212" i="5"/>
  <c r="AU213" i="5"/>
  <c r="AR274" i="5"/>
  <c r="AP212" i="5"/>
  <c r="AY150" i="5"/>
  <c r="AT212" i="5"/>
  <c r="AO274" i="5"/>
  <c r="AO212" i="5"/>
  <c r="AQ275" i="5"/>
  <c r="BC150" i="5"/>
  <c r="BL150" i="5"/>
  <c r="F211" i="5"/>
  <c r="F341" i="5" s="1"/>
  <c r="B341" i="5"/>
  <c r="J340" i="5"/>
  <c r="P149" i="5"/>
  <c r="Y150" i="5" s="1"/>
  <c r="AH151" i="5" s="1"/>
  <c r="P343" i="5"/>
  <c r="Y344" i="5" s="1"/>
  <c r="Q148" i="5"/>
  <c r="Z149" i="5" s="1"/>
  <c r="AI150" i="5" s="1"/>
  <c r="Q342" i="5"/>
  <c r="Z343" i="5" s="1"/>
  <c r="S148" i="5"/>
  <c r="AB149" i="5" s="1"/>
  <c r="AK150" i="5" s="1"/>
  <c r="S342" i="5"/>
  <c r="AB343" i="5" s="1"/>
  <c r="N148" i="5"/>
  <c r="W149" i="5" s="1"/>
  <c r="AF150" i="5" s="1"/>
  <c r="N342" i="5"/>
  <c r="W343" i="5" s="1"/>
  <c r="T149" i="5"/>
  <c r="AC150" i="5" s="1"/>
  <c r="AL151" i="5" s="1"/>
  <c r="T343" i="5"/>
  <c r="AC344" i="5" s="1"/>
  <c r="O148" i="5"/>
  <c r="X149" i="5" s="1"/>
  <c r="AG150" i="5" s="1"/>
  <c r="O342" i="5"/>
  <c r="X343" i="5" s="1"/>
  <c r="R148" i="5"/>
  <c r="AA149" i="5" s="1"/>
  <c r="AJ150" i="5" s="1"/>
  <c r="R342" i="5"/>
  <c r="AA343" i="5" s="1"/>
  <c r="M149" i="5"/>
  <c r="V150" i="5" s="1"/>
  <c r="AE151" i="5" s="1"/>
  <c r="M343" i="5"/>
  <c r="V344" i="5" s="1"/>
  <c r="F212" i="5"/>
  <c r="F342" i="5" s="1"/>
  <c r="E211" i="5"/>
  <c r="E341" i="5" s="1"/>
  <c r="I212" i="5"/>
  <c r="I342" i="5" s="1"/>
  <c r="D212" i="5"/>
  <c r="D342" i="5" s="1"/>
  <c r="H212" i="5"/>
  <c r="H342" i="5" s="1"/>
  <c r="G211" i="5"/>
  <c r="G341" i="5" s="1"/>
  <c r="B212" i="5"/>
  <c r="J275" i="5"/>
  <c r="D276" i="5"/>
  <c r="I147" i="5"/>
  <c r="E147" i="5"/>
  <c r="J146" i="5"/>
  <c r="C147" i="5"/>
  <c r="J210" i="5"/>
  <c r="G276" i="5"/>
  <c r="E276" i="5"/>
  <c r="B147" i="5"/>
  <c r="B276" i="5"/>
  <c r="C276" i="5"/>
  <c r="D147" i="5"/>
  <c r="I276" i="5"/>
  <c r="F147" i="5"/>
  <c r="F276" i="5"/>
  <c r="H276" i="5"/>
  <c r="H147" i="5"/>
  <c r="G147" i="5"/>
  <c r="BD345" i="5" l="1"/>
  <c r="BK151" i="5"/>
  <c r="BT152" i="5" s="1"/>
  <c r="BI152" i="5"/>
  <c r="BR153" i="5" s="1"/>
  <c r="AZ152" i="5"/>
  <c r="BM345" i="5"/>
  <c r="BM346" i="5" s="1"/>
  <c r="BF345" i="5"/>
  <c r="BL344" i="5"/>
  <c r="BQ151" i="5"/>
  <c r="BA344" i="5"/>
  <c r="AT344" i="5"/>
  <c r="BG344" i="5"/>
  <c r="BV152" i="5"/>
  <c r="AZ345" i="5"/>
  <c r="AQ345" i="5"/>
  <c r="AO344" i="5"/>
  <c r="AX151" i="5"/>
  <c r="BS152" i="5"/>
  <c r="BG151" i="5"/>
  <c r="BC344" i="5"/>
  <c r="BA151" i="5"/>
  <c r="BJ152" i="5" s="1"/>
  <c r="BP151" i="5"/>
  <c r="AN345" i="5"/>
  <c r="AS344" i="5"/>
  <c r="AX344" i="5"/>
  <c r="BB344" i="5"/>
  <c r="BK345" i="5" s="1"/>
  <c r="BH344" i="5"/>
  <c r="BH345" i="5" s="1"/>
  <c r="BD152" i="5"/>
  <c r="BM152" i="5"/>
  <c r="AE345" i="5"/>
  <c r="BJ344" i="5"/>
  <c r="AL345" i="5"/>
  <c r="AI344" i="5"/>
  <c r="AJ344" i="5"/>
  <c r="AH345" i="5"/>
  <c r="AR344" i="5"/>
  <c r="BI345" i="5"/>
  <c r="AF344" i="5"/>
  <c r="AU345" i="5"/>
  <c r="BC151" i="5"/>
  <c r="AW345" i="5"/>
  <c r="AG344" i="5"/>
  <c r="AP344" i="5"/>
  <c r="AK344" i="5"/>
  <c r="AT345" i="5" s="1"/>
  <c r="AW152" i="5"/>
  <c r="AN214" i="5"/>
  <c r="AN276" i="5"/>
  <c r="AR213" i="5"/>
  <c r="AQ214" i="5"/>
  <c r="AU214" i="5"/>
  <c r="AS213" i="5"/>
  <c r="AS275" i="5"/>
  <c r="AU276" i="5"/>
  <c r="BL151" i="5"/>
  <c r="BU151" i="5"/>
  <c r="AO213" i="5"/>
  <c r="AT213" i="5"/>
  <c r="AR275" i="5"/>
  <c r="AQ276" i="5"/>
  <c r="AP275" i="5"/>
  <c r="AO275" i="5"/>
  <c r="AX152" i="5" s="1"/>
  <c r="BF152" i="5"/>
  <c r="AY151" i="5"/>
  <c r="AP213" i="5"/>
  <c r="BB151" i="5"/>
  <c r="BK152" i="5" s="1"/>
  <c r="AT275" i="5"/>
  <c r="BH151" i="5"/>
  <c r="J341" i="5"/>
  <c r="B342" i="5"/>
  <c r="C212" i="5"/>
  <c r="C342" i="5" s="1"/>
  <c r="N149" i="5"/>
  <c r="W150" i="5" s="1"/>
  <c r="AF151" i="5" s="1"/>
  <c r="N343" i="5"/>
  <c r="W344" i="5" s="1"/>
  <c r="P150" i="5"/>
  <c r="Y151" i="5" s="1"/>
  <c r="AH152" i="5" s="1"/>
  <c r="P344" i="5"/>
  <c r="Y345" i="5" s="1"/>
  <c r="M150" i="5"/>
  <c r="V151" i="5" s="1"/>
  <c r="AE152" i="5" s="1"/>
  <c r="M344" i="5"/>
  <c r="V345" i="5" s="1"/>
  <c r="T150" i="5"/>
  <c r="AC151" i="5" s="1"/>
  <c r="AL152" i="5" s="1"/>
  <c r="T344" i="5"/>
  <c r="AC345" i="5" s="1"/>
  <c r="Q149" i="5"/>
  <c r="Z150" i="5" s="1"/>
  <c r="AI151" i="5" s="1"/>
  <c r="Q343" i="5"/>
  <c r="Z344" i="5" s="1"/>
  <c r="R149" i="5"/>
  <c r="AA150" i="5" s="1"/>
  <c r="AJ151" i="5" s="1"/>
  <c r="R343" i="5"/>
  <c r="AA344" i="5" s="1"/>
  <c r="S149" i="5"/>
  <c r="AB150" i="5" s="1"/>
  <c r="AK151" i="5" s="1"/>
  <c r="S343" i="5"/>
  <c r="AB344" i="5" s="1"/>
  <c r="O149" i="5"/>
  <c r="X150" i="5" s="1"/>
  <c r="AG151" i="5" s="1"/>
  <c r="O343" i="5"/>
  <c r="X344" i="5" s="1"/>
  <c r="H213" i="5"/>
  <c r="H343" i="5" s="1"/>
  <c r="D213" i="5"/>
  <c r="D343" i="5" s="1"/>
  <c r="I213" i="5"/>
  <c r="I343" i="5" s="1"/>
  <c r="E212" i="5"/>
  <c r="E342" i="5" s="1"/>
  <c r="B213" i="5"/>
  <c r="G212" i="5"/>
  <c r="G342" i="5" s="1"/>
  <c r="G277" i="5"/>
  <c r="J276" i="5"/>
  <c r="C277" i="5"/>
  <c r="F277" i="5"/>
  <c r="D277" i="5"/>
  <c r="J147" i="5"/>
  <c r="J211" i="5"/>
  <c r="H148" i="5"/>
  <c r="H277" i="5"/>
  <c r="F148" i="5"/>
  <c r="D148" i="5"/>
  <c r="B277" i="5"/>
  <c r="B148" i="5"/>
  <c r="E277" i="5"/>
  <c r="I148" i="5"/>
  <c r="G148" i="5"/>
  <c r="I277" i="5"/>
  <c r="C148" i="5"/>
  <c r="E148" i="5"/>
  <c r="AO345" i="5" l="1"/>
  <c r="AZ346" i="5"/>
  <c r="BJ345" i="5"/>
  <c r="BI346" i="5"/>
  <c r="BI153" i="5"/>
  <c r="AZ153" i="5"/>
  <c r="BG152" i="5"/>
  <c r="BG153" i="5" s="1"/>
  <c r="BC345" i="5"/>
  <c r="BC346" i="5" s="1"/>
  <c r="BV153" i="5"/>
  <c r="BG345" i="5"/>
  <c r="BP152" i="5"/>
  <c r="AX345" i="5"/>
  <c r="AX346" i="5" s="1"/>
  <c r="AR345" i="5"/>
  <c r="BL345" i="5"/>
  <c r="BB345" i="5"/>
  <c r="BK346" i="5" s="1"/>
  <c r="BI347" i="5"/>
  <c r="AY152" i="5"/>
  <c r="AP345" i="5"/>
  <c r="BM153" i="5"/>
  <c r="AY345" i="5"/>
  <c r="BH346" i="5" s="1"/>
  <c r="BR154" i="5"/>
  <c r="AW153" i="5"/>
  <c r="BP153" i="5"/>
  <c r="AU346" i="5"/>
  <c r="BD346" i="5"/>
  <c r="AJ345" i="5"/>
  <c r="AL346" i="5"/>
  <c r="AS345" i="5"/>
  <c r="BL152" i="5"/>
  <c r="BA345" i="5"/>
  <c r="AF345" i="5"/>
  <c r="AO346" i="5" s="1"/>
  <c r="AI345" i="5"/>
  <c r="BH152" i="5"/>
  <c r="AK345" i="5"/>
  <c r="AE346" i="5"/>
  <c r="AN346" i="5"/>
  <c r="AH346" i="5"/>
  <c r="AW346" i="5"/>
  <c r="BF346" i="5"/>
  <c r="AQ346" i="5"/>
  <c r="AG345" i="5"/>
  <c r="AT276" i="5"/>
  <c r="AT214" i="5"/>
  <c r="BU152" i="5"/>
  <c r="AN277" i="5"/>
  <c r="AN215" i="5"/>
  <c r="AR276" i="5"/>
  <c r="BS153" i="5"/>
  <c r="AU277" i="5"/>
  <c r="AS214" i="5"/>
  <c r="AU215" i="5"/>
  <c r="AQ277" i="5"/>
  <c r="BA152" i="5"/>
  <c r="BD153" i="5"/>
  <c r="BB152" i="5"/>
  <c r="BQ152" i="5"/>
  <c r="BF153" i="5"/>
  <c r="BO153" i="5"/>
  <c r="AQ215" i="5"/>
  <c r="AO276" i="5"/>
  <c r="BC152" i="5"/>
  <c r="AO214" i="5"/>
  <c r="AS276" i="5"/>
  <c r="AP214" i="5"/>
  <c r="AP276" i="5"/>
  <c r="AR214" i="5"/>
  <c r="BT153" i="5"/>
  <c r="F213" i="5"/>
  <c r="F343" i="5" s="1"/>
  <c r="C213" i="5"/>
  <c r="C343" i="5" s="1"/>
  <c r="C214" i="5"/>
  <c r="C344" i="5" s="1"/>
  <c r="B343" i="5"/>
  <c r="J342" i="5"/>
  <c r="M151" i="5"/>
  <c r="V152" i="5" s="1"/>
  <c r="AE153" i="5" s="1"/>
  <c r="M345" i="5"/>
  <c r="V346" i="5" s="1"/>
  <c r="O150" i="5"/>
  <c r="X151" i="5" s="1"/>
  <c r="AG152" i="5" s="1"/>
  <c r="O344" i="5"/>
  <c r="X345" i="5" s="1"/>
  <c r="T151" i="5"/>
  <c r="AC152" i="5" s="1"/>
  <c r="AL153" i="5" s="1"/>
  <c r="T345" i="5"/>
  <c r="AC346" i="5" s="1"/>
  <c r="P151" i="5"/>
  <c r="Y152" i="5" s="1"/>
  <c r="AH153" i="5" s="1"/>
  <c r="P345" i="5"/>
  <c r="Y346" i="5" s="1"/>
  <c r="N150" i="5"/>
  <c r="W151" i="5" s="1"/>
  <c r="AF152" i="5" s="1"/>
  <c r="N344" i="5"/>
  <c r="W345" i="5" s="1"/>
  <c r="R150" i="5"/>
  <c r="AA151" i="5" s="1"/>
  <c r="AJ152" i="5" s="1"/>
  <c r="R344" i="5"/>
  <c r="AA345" i="5" s="1"/>
  <c r="S150" i="5"/>
  <c r="AB151" i="5" s="1"/>
  <c r="AK152" i="5" s="1"/>
  <c r="S344" i="5"/>
  <c r="AB345" i="5" s="1"/>
  <c r="Q150" i="5"/>
  <c r="Z151" i="5" s="1"/>
  <c r="AI152" i="5" s="1"/>
  <c r="Q344" i="5"/>
  <c r="Z345" i="5" s="1"/>
  <c r="F214" i="5"/>
  <c r="F344" i="5" s="1"/>
  <c r="I214" i="5"/>
  <c r="I344" i="5" s="1"/>
  <c r="E213" i="5"/>
  <c r="E343" i="5" s="1"/>
  <c r="G213" i="5"/>
  <c r="G343" i="5" s="1"/>
  <c r="B214" i="5"/>
  <c r="J212" i="5"/>
  <c r="B149" i="5"/>
  <c r="J277" i="5"/>
  <c r="E149" i="5"/>
  <c r="C149" i="5"/>
  <c r="I278" i="5"/>
  <c r="E278" i="5"/>
  <c r="C278" i="5"/>
  <c r="G149" i="5"/>
  <c r="I149" i="5"/>
  <c r="B278" i="5"/>
  <c r="D278" i="5"/>
  <c r="F278" i="5"/>
  <c r="F149" i="5"/>
  <c r="G278" i="5"/>
  <c r="J148" i="5"/>
  <c r="D149" i="5"/>
  <c r="H278" i="5"/>
  <c r="H149" i="5"/>
  <c r="BI154" i="5" l="1"/>
  <c r="BR155" i="5" s="1"/>
  <c r="AZ154" i="5"/>
  <c r="BL346" i="5"/>
  <c r="BL347" i="5" s="1"/>
  <c r="BV154" i="5"/>
  <c r="BF154" i="5"/>
  <c r="AP346" i="5"/>
  <c r="BH153" i="5"/>
  <c r="BG346" i="5"/>
  <c r="BG347" i="5" s="1"/>
  <c r="BA346" i="5"/>
  <c r="BP154" i="5"/>
  <c r="AY346" i="5"/>
  <c r="AN347" i="5"/>
  <c r="BF347" i="5"/>
  <c r="BJ346" i="5"/>
  <c r="BL153" i="5"/>
  <c r="BA153" i="5"/>
  <c r="BC153" i="5"/>
  <c r="AT215" i="5"/>
  <c r="AK346" i="5"/>
  <c r="AE347" i="5"/>
  <c r="AF346" i="5"/>
  <c r="AO347" i="5" s="1"/>
  <c r="AJ346" i="5"/>
  <c r="AX347" i="5"/>
  <c r="BQ153" i="5"/>
  <c r="AL347" i="5"/>
  <c r="AG346" i="5"/>
  <c r="AI346" i="5"/>
  <c r="AQ347" i="5"/>
  <c r="AZ347" i="5"/>
  <c r="BU153" i="5"/>
  <c r="AU347" i="5"/>
  <c r="AR346" i="5"/>
  <c r="AT346" i="5"/>
  <c r="AW347" i="5"/>
  <c r="AS346" i="5"/>
  <c r="BB346" i="5"/>
  <c r="BD347" i="5"/>
  <c r="BM347" i="5"/>
  <c r="AH347" i="5"/>
  <c r="BB153" i="5"/>
  <c r="BO154" i="5"/>
  <c r="AQ216" i="5"/>
  <c r="AU216" i="5"/>
  <c r="AU278" i="5"/>
  <c r="AR215" i="5"/>
  <c r="BJ153" i="5"/>
  <c r="BI155" i="5"/>
  <c r="BK153" i="5"/>
  <c r="AO215" i="5"/>
  <c r="AS215" i="5"/>
  <c r="AP215" i="5"/>
  <c r="BD154" i="5"/>
  <c r="BD155" i="5" s="1"/>
  <c r="BM154" i="5"/>
  <c r="AQ278" i="5"/>
  <c r="AZ155" i="5" s="1"/>
  <c r="AP277" i="5"/>
  <c r="AY153" i="5"/>
  <c r="AR277" i="5"/>
  <c r="AN278" i="5"/>
  <c r="AW154" i="5"/>
  <c r="BF155" i="5" s="1"/>
  <c r="AT277" i="5"/>
  <c r="AN216" i="5"/>
  <c r="AS277" i="5"/>
  <c r="AO277" i="5"/>
  <c r="AX153" i="5"/>
  <c r="D214" i="5"/>
  <c r="D344" i="5" s="1"/>
  <c r="D215" i="5"/>
  <c r="D345" i="5" s="1"/>
  <c r="J343" i="5"/>
  <c r="B344" i="5"/>
  <c r="R151" i="5"/>
  <c r="AA152" i="5" s="1"/>
  <c r="AJ153" i="5" s="1"/>
  <c r="R345" i="5"/>
  <c r="AA346" i="5" s="1"/>
  <c r="O151" i="5"/>
  <c r="X152" i="5" s="1"/>
  <c r="AG153" i="5" s="1"/>
  <c r="O345" i="5"/>
  <c r="X346" i="5" s="1"/>
  <c r="H214" i="5"/>
  <c r="H344" i="5" s="1"/>
  <c r="M152" i="5"/>
  <c r="V153" i="5" s="1"/>
  <c r="AE154" i="5" s="1"/>
  <c r="M346" i="5"/>
  <c r="V347" i="5" s="1"/>
  <c r="N151" i="5"/>
  <c r="W152" i="5" s="1"/>
  <c r="AF153" i="5" s="1"/>
  <c r="N345" i="5"/>
  <c r="W346" i="5" s="1"/>
  <c r="P152" i="5"/>
  <c r="Y153" i="5" s="1"/>
  <c r="AH154" i="5" s="1"/>
  <c r="P346" i="5"/>
  <c r="Y347" i="5" s="1"/>
  <c r="Q151" i="5"/>
  <c r="Z152" i="5" s="1"/>
  <c r="AI153" i="5" s="1"/>
  <c r="Q345" i="5"/>
  <c r="Z346" i="5" s="1"/>
  <c r="T152" i="5"/>
  <c r="AC153" i="5" s="1"/>
  <c r="AL154" i="5" s="1"/>
  <c r="T346" i="5"/>
  <c r="AC347" i="5" s="1"/>
  <c r="S151" i="5"/>
  <c r="AB152" i="5" s="1"/>
  <c r="AK153" i="5" s="1"/>
  <c r="S345" i="5"/>
  <c r="AB346" i="5" s="1"/>
  <c r="E214" i="5"/>
  <c r="E344" i="5" s="1"/>
  <c r="F215" i="5"/>
  <c r="F345" i="5" s="1"/>
  <c r="I215" i="5"/>
  <c r="I345" i="5" s="1"/>
  <c r="B215" i="5"/>
  <c r="G214" i="5"/>
  <c r="G344" i="5" s="1"/>
  <c r="J213" i="5"/>
  <c r="D150" i="5"/>
  <c r="J278" i="5"/>
  <c r="E279" i="5"/>
  <c r="D279" i="5"/>
  <c r="I150" i="5"/>
  <c r="H150" i="5"/>
  <c r="H279" i="5"/>
  <c r="C150" i="5"/>
  <c r="F279" i="5"/>
  <c r="B279" i="5"/>
  <c r="C279" i="5"/>
  <c r="B150" i="5"/>
  <c r="G279" i="5"/>
  <c r="F150" i="5"/>
  <c r="G150" i="5"/>
  <c r="I279" i="5"/>
  <c r="E150" i="5"/>
  <c r="J149" i="5"/>
  <c r="BO155" i="5" l="1"/>
  <c r="AP347" i="5"/>
  <c r="BR156" i="5"/>
  <c r="AY347" i="5"/>
  <c r="AY348" i="5" s="1"/>
  <c r="BU154" i="5"/>
  <c r="BJ347" i="5"/>
  <c r="BQ154" i="5"/>
  <c r="BG348" i="5"/>
  <c r="AW348" i="5"/>
  <c r="BA154" i="5"/>
  <c r="AT347" i="5"/>
  <c r="AU348" i="5"/>
  <c r="BH347" i="5"/>
  <c r="AR347" i="5"/>
  <c r="AT278" i="5"/>
  <c r="BM348" i="5"/>
  <c r="BJ154" i="5"/>
  <c r="BS154" i="5"/>
  <c r="AT216" i="5"/>
  <c r="AX154" i="5"/>
  <c r="AQ348" i="5"/>
  <c r="BK154" i="5"/>
  <c r="BL154" i="5"/>
  <c r="AZ348" i="5"/>
  <c r="BI348" i="5"/>
  <c r="BF348" i="5"/>
  <c r="AG347" i="5"/>
  <c r="AP348" i="5" s="1"/>
  <c r="BA347" i="5"/>
  <c r="AI347" i="5"/>
  <c r="AF347" i="5"/>
  <c r="BD348" i="5"/>
  <c r="AL348" i="5"/>
  <c r="AK347" i="5"/>
  <c r="BB347" i="5"/>
  <c r="BK347" i="5"/>
  <c r="AJ347" i="5"/>
  <c r="AS347" i="5"/>
  <c r="AE348" i="5"/>
  <c r="AN348" i="5"/>
  <c r="BB154" i="5"/>
  <c r="AX348" i="5"/>
  <c r="AH348" i="5"/>
  <c r="BC347" i="5"/>
  <c r="BC154" i="5"/>
  <c r="BG154" i="5"/>
  <c r="AS216" i="5"/>
  <c r="AO216" i="5"/>
  <c r="AR216" i="5"/>
  <c r="AO278" i="5"/>
  <c r="AU279" i="5"/>
  <c r="AN279" i="5"/>
  <c r="AQ217" i="5"/>
  <c r="AR278" i="5"/>
  <c r="AP216" i="5"/>
  <c r="AU217" i="5"/>
  <c r="AQ279" i="5"/>
  <c r="BI156" i="5"/>
  <c r="AS278" i="5"/>
  <c r="AW155" i="5"/>
  <c r="AW156" i="5" s="1"/>
  <c r="AY154" i="5"/>
  <c r="BH154" i="5"/>
  <c r="BM155" i="5"/>
  <c r="BM156" i="5" s="1"/>
  <c r="BV155" i="5"/>
  <c r="AN217" i="5"/>
  <c r="BO156" i="5"/>
  <c r="AP278" i="5"/>
  <c r="BT154" i="5"/>
  <c r="C215" i="5"/>
  <c r="C345" i="5" s="1"/>
  <c r="B345" i="5"/>
  <c r="H215" i="5"/>
  <c r="H345" i="5" s="1"/>
  <c r="J344" i="5"/>
  <c r="N152" i="5"/>
  <c r="W153" i="5" s="1"/>
  <c r="AF154" i="5" s="1"/>
  <c r="N346" i="5"/>
  <c r="W347" i="5" s="1"/>
  <c r="M153" i="5"/>
  <c r="V154" i="5" s="1"/>
  <c r="AE155" i="5" s="1"/>
  <c r="M347" i="5"/>
  <c r="V348" i="5" s="1"/>
  <c r="R152" i="5"/>
  <c r="AA153" i="5" s="1"/>
  <c r="AJ154" i="5" s="1"/>
  <c r="R346" i="5"/>
  <c r="AA347" i="5" s="1"/>
  <c r="Q152" i="5"/>
  <c r="Z153" i="5" s="1"/>
  <c r="AI154" i="5" s="1"/>
  <c r="Q346" i="5"/>
  <c r="Z347" i="5" s="1"/>
  <c r="O152" i="5"/>
  <c r="X153" i="5" s="1"/>
  <c r="AG154" i="5" s="1"/>
  <c r="O346" i="5"/>
  <c r="X347" i="5" s="1"/>
  <c r="S152" i="5"/>
  <c r="AB153" i="5" s="1"/>
  <c r="AK154" i="5" s="1"/>
  <c r="S346" i="5"/>
  <c r="AB347" i="5" s="1"/>
  <c r="P153" i="5"/>
  <c r="Y154" i="5" s="1"/>
  <c r="AH155" i="5" s="1"/>
  <c r="P347" i="5"/>
  <c r="Y348" i="5" s="1"/>
  <c r="T153" i="5"/>
  <c r="AC154" i="5" s="1"/>
  <c r="AL155" i="5" s="1"/>
  <c r="T347" i="5"/>
  <c r="AC348" i="5" s="1"/>
  <c r="I216" i="5"/>
  <c r="I346" i="5" s="1"/>
  <c r="F216" i="5"/>
  <c r="F346" i="5" s="1"/>
  <c r="E215" i="5"/>
  <c r="E345" i="5" s="1"/>
  <c r="G215" i="5"/>
  <c r="G345" i="5" s="1"/>
  <c r="B216" i="5"/>
  <c r="J279" i="5"/>
  <c r="E151" i="5"/>
  <c r="J150" i="5"/>
  <c r="C151" i="5"/>
  <c r="I151" i="5"/>
  <c r="F151" i="5"/>
  <c r="C280" i="5"/>
  <c r="J214" i="5"/>
  <c r="D151" i="5"/>
  <c r="G280" i="5"/>
  <c r="B280" i="5"/>
  <c r="H280" i="5"/>
  <c r="H151" i="5"/>
  <c r="D280" i="5"/>
  <c r="G151" i="5"/>
  <c r="B151" i="5"/>
  <c r="I280" i="5"/>
  <c r="F280" i="5"/>
  <c r="E280" i="5"/>
  <c r="BJ155" i="5" l="1"/>
  <c r="BH348" i="5"/>
  <c r="BF349" i="5"/>
  <c r="BG349" i="5"/>
  <c r="BU155" i="5"/>
  <c r="BH349" i="5"/>
  <c r="BT155" i="5"/>
  <c r="BC155" i="5"/>
  <c r="BK155" i="5"/>
  <c r="BD349" i="5"/>
  <c r="BS155" i="5"/>
  <c r="BS156" i="5" s="1"/>
  <c r="AZ349" i="5"/>
  <c r="BI349" i="5"/>
  <c r="BK348" i="5"/>
  <c r="AN349" i="5"/>
  <c r="BG155" i="5"/>
  <c r="AS348" i="5"/>
  <c r="BV156" i="5"/>
  <c r="BV157" i="5" s="1"/>
  <c r="BL155" i="5"/>
  <c r="AF348" i="5"/>
  <c r="AK348" i="5"/>
  <c r="BA348" i="5"/>
  <c r="BJ348" i="5"/>
  <c r="AE349" i="5"/>
  <c r="AG348" i="5"/>
  <c r="AI348" i="5"/>
  <c r="AO348" i="5"/>
  <c r="AL349" i="5"/>
  <c r="AR348" i="5"/>
  <c r="AH349" i="5"/>
  <c r="BB348" i="5"/>
  <c r="AU349" i="5"/>
  <c r="AU350" i="5" s="1"/>
  <c r="AW349" i="5"/>
  <c r="AT348" i="5"/>
  <c r="BP155" i="5"/>
  <c r="BM349" i="5"/>
  <c r="AJ348" i="5"/>
  <c r="BC348" i="5"/>
  <c r="BC349" i="5" s="1"/>
  <c r="BL348" i="5"/>
  <c r="AQ349" i="5"/>
  <c r="AY349" i="5"/>
  <c r="AQ218" i="5"/>
  <c r="AQ280" i="5"/>
  <c r="AT217" i="5"/>
  <c r="AT279" i="5"/>
  <c r="AS279" i="5"/>
  <c r="BR157" i="5"/>
  <c r="AR279" i="5"/>
  <c r="AU280" i="5"/>
  <c r="AO279" i="5"/>
  <c r="AX155" i="5"/>
  <c r="AP217" i="5"/>
  <c r="BF156" i="5"/>
  <c r="BF157" i="5" s="1"/>
  <c r="BD156" i="5"/>
  <c r="AU218" i="5"/>
  <c r="BB155" i="5"/>
  <c r="AO217" i="5"/>
  <c r="BA155" i="5"/>
  <c r="AZ156" i="5"/>
  <c r="AN280" i="5"/>
  <c r="AS217" i="5"/>
  <c r="BH155" i="5"/>
  <c r="BQ155" i="5"/>
  <c r="AR217" i="5"/>
  <c r="AP279" i="5"/>
  <c r="AN218" i="5"/>
  <c r="AY155" i="5"/>
  <c r="H216" i="5"/>
  <c r="H346" i="5" s="1"/>
  <c r="D216" i="5"/>
  <c r="D346" i="5" s="1"/>
  <c r="J345" i="5"/>
  <c r="C216" i="5"/>
  <c r="C346" i="5" s="1"/>
  <c r="B346" i="5"/>
  <c r="R153" i="5"/>
  <c r="AA154" i="5" s="1"/>
  <c r="AJ155" i="5" s="1"/>
  <c r="R347" i="5"/>
  <c r="AA348" i="5" s="1"/>
  <c r="N153" i="5"/>
  <c r="W154" i="5" s="1"/>
  <c r="AF155" i="5" s="1"/>
  <c r="N347" i="5"/>
  <c r="W348" i="5" s="1"/>
  <c r="Q153" i="5"/>
  <c r="Z154" i="5" s="1"/>
  <c r="AI155" i="5" s="1"/>
  <c r="Q347" i="5"/>
  <c r="Z348" i="5" s="1"/>
  <c r="S153" i="5"/>
  <c r="AB154" i="5" s="1"/>
  <c r="AK155" i="5" s="1"/>
  <c r="S347" i="5"/>
  <c r="AB348" i="5" s="1"/>
  <c r="P154" i="5"/>
  <c r="Y155" i="5" s="1"/>
  <c r="AH156" i="5" s="1"/>
  <c r="P348" i="5"/>
  <c r="Y349" i="5" s="1"/>
  <c r="T154" i="5"/>
  <c r="AC155" i="5" s="1"/>
  <c r="AL156" i="5" s="1"/>
  <c r="T348" i="5"/>
  <c r="AC349" i="5" s="1"/>
  <c r="O153" i="5"/>
  <c r="X154" i="5" s="1"/>
  <c r="AG155" i="5" s="1"/>
  <c r="O347" i="5"/>
  <c r="X348" i="5" s="1"/>
  <c r="M154" i="5"/>
  <c r="V155" i="5" s="1"/>
  <c r="AE156" i="5" s="1"/>
  <c r="M348" i="5"/>
  <c r="V349" i="5" s="1"/>
  <c r="F217" i="5"/>
  <c r="F347" i="5" s="1"/>
  <c r="E216" i="5"/>
  <c r="E346" i="5" s="1"/>
  <c r="D217" i="5"/>
  <c r="D347" i="5" s="1"/>
  <c r="I217" i="5"/>
  <c r="I347" i="5" s="1"/>
  <c r="H217" i="5"/>
  <c r="H347" i="5" s="1"/>
  <c r="B217" i="5"/>
  <c r="G216" i="5"/>
  <c r="G346" i="5" s="1"/>
  <c r="J280" i="5"/>
  <c r="B152" i="5"/>
  <c r="D152" i="5"/>
  <c r="F152" i="5"/>
  <c r="D281" i="5"/>
  <c r="H152" i="5"/>
  <c r="C281" i="5"/>
  <c r="I152" i="5"/>
  <c r="J215" i="5"/>
  <c r="B281" i="5"/>
  <c r="G281" i="5"/>
  <c r="I281" i="5"/>
  <c r="E152" i="5"/>
  <c r="J151" i="5"/>
  <c r="G152" i="5"/>
  <c r="H281" i="5"/>
  <c r="E281" i="5"/>
  <c r="F281" i="5"/>
  <c r="C152" i="5"/>
  <c r="BT156" i="5" l="1"/>
  <c r="BP156" i="5"/>
  <c r="AS349" i="5"/>
  <c r="AO349" i="5"/>
  <c r="BL156" i="5"/>
  <c r="BI350" i="5"/>
  <c r="BM350" i="5"/>
  <c r="BB349" i="5"/>
  <c r="AW350" i="5"/>
  <c r="AN350" i="5"/>
  <c r="BD157" i="5"/>
  <c r="BJ349" i="5"/>
  <c r="BK349" i="5"/>
  <c r="AX349" i="5"/>
  <c r="AR349" i="5"/>
  <c r="AY156" i="5"/>
  <c r="BU156" i="5"/>
  <c r="BU157" i="5" s="1"/>
  <c r="BM157" i="5"/>
  <c r="BL349" i="5"/>
  <c r="BL350" i="5" s="1"/>
  <c r="BQ156" i="5"/>
  <c r="AZ157" i="5"/>
  <c r="AH350" i="5"/>
  <c r="AL350" i="5"/>
  <c r="AU351" i="5" s="1"/>
  <c r="AG349" i="5"/>
  <c r="AI349" i="5"/>
  <c r="AF349" i="5"/>
  <c r="BF350" i="5"/>
  <c r="AE350" i="5"/>
  <c r="BH350" i="5"/>
  <c r="BD350" i="5"/>
  <c r="BD351" i="5" s="1"/>
  <c r="AQ350" i="5"/>
  <c r="AJ349" i="5"/>
  <c r="AP349" i="5"/>
  <c r="AK349" i="5"/>
  <c r="BA349" i="5"/>
  <c r="AZ350" i="5"/>
  <c r="AT349" i="5"/>
  <c r="AQ281" i="5"/>
  <c r="AQ219" i="5"/>
  <c r="BA156" i="5"/>
  <c r="BJ156" i="5"/>
  <c r="AP218" i="5"/>
  <c r="AT280" i="5"/>
  <c r="BC156" i="5"/>
  <c r="AO218" i="5"/>
  <c r="AU281" i="5"/>
  <c r="BO157" i="5"/>
  <c r="BO158" i="5" s="1"/>
  <c r="AP280" i="5"/>
  <c r="AT218" i="5"/>
  <c r="AU219" i="5"/>
  <c r="AR280" i="5"/>
  <c r="AO280" i="5"/>
  <c r="AN219" i="5"/>
  <c r="AS218" i="5"/>
  <c r="BI157" i="5"/>
  <c r="AN281" i="5"/>
  <c r="BB156" i="5"/>
  <c r="BK156" i="5"/>
  <c r="AX156" i="5"/>
  <c r="BG156" i="5"/>
  <c r="AS280" i="5"/>
  <c r="AR218" i="5"/>
  <c r="BH156" i="5"/>
  <c r="AW157" i="5"/>
  <c r="C217" i="5"/>
  <c r="C347" i="5" s="1"/>
  <c r="B347" i="5"/>
  <c r="J346" i="5"/>
  <c r="R154" i="5"/>
  <c r="AA155" i="5" s="1"/>
  <c r="AJ156" i="5" s="1"/>
  <c r="R348" i="5"/>
  <c r="AA349" i="5" s="1"/>
  <c r="N154" i="5"/>
  <c r="W155" i="5" s="1"/>
  <c r="AF156" i="5" s="1"/>
  <c r="N348" i="5"/>
  <c r="W349" i="5" s="1"/>
  <c r="Q154" i="5"/>
  <c r="Z155" i="5" s="1"/>
  <c r="AI156" i="5" s="1"/>
  <c r="Q348" i="5"/>
  <c r="Z349" i="5" s="1"/>
  <c r="O154" i="5"/>
  <c r="X155" i="5" s="1"/>
  <c r="AG156" i="5" s="1"/>
  <c r="O348" i="5"/>
  <c r="X349" i="5" s="1"/>
  <c r="M155" i="5"/>
  <c r="V156" i="5" s="1"/>
  <c r="AE157" i="5" s="1"/>
  <c r="M349" i="5"/>
  <c r="V350" i="5" s="1"/>
  <c r="S154" i="5"/>
  <c r="AB155" i="5" s="1"/>
  <c r="AK156" i="5" s="1"/>
  <c r="S348" i="5"/>
  <c r="AB349" i="5" s="1"/>
  <c r="T155" i="5"/>
  <c r="AC156" i="5" s="1"/>
  <c r="AL157" i="5" s="1"/>
  <c r="T349" i="5"/>
  <c r="AC350" i="5" s="1"/>
  <c r="P155" i="5"/>
  <c r="Y156" i="5" s="1"/>
  <c r="AH157" i="5" s="1"/>
  <c r="P349" i="5"/>
  <c r="Y350" i="5" s="1"/>
  <c r="I218" i="5"/>
  <c r="I348" i="5" s="1"/>
  <c r="H218" i="5"/>
  <c r="H348" i="5" s="1"/>
  <c r="D218" i="5"/>
  <c r="D348" i="5" s="1"/>
  <c r="E217" i="5"/>
  <c r="E347" i="5" s="1"/>
  <c r="G217" i="5"/>
  <c r="G347" i="5" s="1"/>
  <c r="B218" i="5"/>
  <c r="H282" i="5"/>
  <c r="G153" i="5"/>
  <c r="E282" i="5"/>
  <c r="E153" i="5"/>
  <c r="J281" i="5"/>
  <c r="G282" i="5"/>
  <c r="D282" i="5"/>
  <c r="J216" i="5"/>
  <c r="F153" i="5"/>
  <c r="D153" i="5"/>
  <c r="C153" i="5"/>
  <c r="I282" i="5"/>
  <c r="I153" i="5"/>
  <c r="H153" i="5"/>
  <c r="B153" i="5"/>
  <c r="B282" i="5"/>
  <c r="F282" i="5"/>
  <c r="C282" i="5"/>
  <c r="J152" i="5"/>
  <c r="AX350" i="5" l="1"/>
  <c r="BM158" i="5"/>
  <c r="BK350" i="5"/>
  <c r="BB350" i="5"/>
  <c r="BV158" i="5"/>
  <c r="BD158" i="5"/>
  <c r="BA350" i="5"/>
  <c r="BF351" i="5"/>
  <c r="AW351" i="5"/>
  <c r="BH157" i="5"/>
  <c r="BI158" i="5"/>
  <c r="AZ158" i="5"/>
  <c r="BM351" i="5"/>
  <c r="BM352" i="5" s="1"/>
  <c r="AQ351" i="5"/>
  <c r="BG350" i="5"/>
  <c r="BG351" i="5" s="1"/>
  <c r="AP350" i="5"/>
  <c r="BD352" i="5"/>
  <c r="BJ350" i="5"/>
  <c r="BC157" i="5"/>
  <c r="AJ350" i="5"/>
  <c r="AF350" i="5"/>
  <c r="AE351" i="5"/>
  <c r="AY350" i="5"/>
  <c r="AK350" i="5"/>
  <c r="AG350" i="5"/>
  <c r="AT350" i="5"/>
  <c r="AW158" i="5"/>
  <c r="AN351" i="5"/>
  <c r="AZ351" i="5"/>
  <c r="BI351" i="5"/>
  <c r="AI350" i="5"/>
  <c r="AS350" i="5"/>
  <c r="AL351" i="5"/>
  <c r="AO350" i="5"/>
  <c r="BC350" i="5"/>
  <c r="AR350" i="5"/>
  <c r="BA351" i="5" s="1"/>
  <c r="AH351" i="5"/>
  <c r="BF158" i="5"/>
  <c r="BR158" i="5"/>
  <c r="AN220" i="5"/>
  <c r="AO281" i="5"/>
  <c r="AP281" i="5"/>
  <c r="AT281" i="5"/>
  <c r="AU220" i="5"/>
  <c r="BJ157" i="5"/>
  <c r="BS157" i="5"/>
  <c r="BK157" i="5"/>
  <c r="BT157" i="5"/>
  <c r="AU282" i="5"/>
  <c r="AY157" i="5"/>
  <c r="BB157" i="5"/>
  <c r="AR281" i="5"/>
  <c r="AP219" i="5"/>
  <c r="AN282" i="5"/>
  <c r="AQ220" i="5"/>
  <c r="AS219" i="5"/>
  <c r="AO219" i="5"/>
  <c r="BL157" i="5"/>
  <c r="AS281" i="5"/>
  <c r="BQ157" i="5"/>
  <c r="BQ158" i="5" s="1"/>
  <c r="AQ282" i="5"/>
  <c r="AT219" i="5"/>
  <c r="BA157" i="5"/>
  <c r="AR219" i="5"/>
  <c r="AX157" i="5"/>
  <c r="BG157" i="5"/>
  <c r="BP157" i="5"/>
  <c r="B348" i="5"/>
  <c r="C219" i="5"/>
  <c r="C349" i="5" s="1"/>
  <c r="J347" i="5"/>
  <c r="Q155" i="5"/>
  <c r="Z156" i="5" s="1"/>
  <c r="AI157" i="5" s="1"/>
  <c r="Q349" i="5"/>
  <c r="Z350" i="5" s="1"/>
  <c r="N155" i="5"/>
  <c r="W156" i="5" s="1"/>
  <c r="AF157" i="5" s="1"/>
  <c r="N349" i="5"/>
  <c r="W350" i="5" s="1"/>
  <c r="C218" i="5"/>
  <c r="C348" i="5" s="1"/>
  <c r="S155" i="5"/>
  <c r="AB156" i="5" s="1"/>
  <c r="AK157" i="5" s="1"/>
  <c r="S349" i="5"/>
  <c r="AB350" i="5" s="1"/>
  <c r="F218" i="5"/>
  <c r="F348" i="5" s="1"/>
  <c r="P156" i="5"/>
  <c r="Y157" i="5" s="1"/>
  <c r="AH158" i="5" s="1"/>
  <c r="P350" i="5"/>
  <c r="Y351" i="5" s="1"/>
  <c r="M156" i="5"/>
  <c r="V157" i="5" s="1"/>
  <c r="AE158" i="5" s="1"/>
  <c r="M350" i="5"/>
  <c r="V351" i="5" s="1"/>
  <c r="O155" i="5"/>
  <c r="X156" i="5" s="1"/>
  <c r="AG157" i="5" s="1"/>
  <c r="O349" i="5"/>
  <c r="X350" i="5" s="1"/>
  <c r="R155" i="5"/>
  <c r="AA156" i="5" s="1"/>
  <c r="AJ157" i="5" s="1"/>
  <c r="R349" i="5"/>
  <c r="AA350" i="5" s="1"/>
  <c r="T156" i="5"/>
  <c r="AC157" i="5" s="1"/>
  <c r="AL158" i="5" s="1"/>
  <c r="T350" i="5"/>
  <c r="AC351" i="5" s="1"/>
  <c r="D219" i="5"/>
  <c r="D349" i="5" s="1"/>
  <c r="H219" i="5"/>
  <c r="H349" i="5" s="1"/>
  <c r="I219" i="5"/>
  <c r="I349" i="5" s="1"/>
  <c r="E218" i="5"/>
  <c r="E348" i="5" s="1"/>
  <c r="G218" i="5"/>
  <c r="G348" i="5" s="1"/>
  <c r="B219" i="5"/>
  <c r="J153" i="5"/>
  <c r="J217" i="5"/>
  <c r="D154" i="5"/>
  <c r="G283" i="5"/>
  <c r="E154" i="5"/>
  <c r="H283" i="5"/>
  <c r="F283" i="5"/>
  <c r="J282" i="5"/>
  <c r="C154" i="5"/>
  <c r="F154" i="5"/>
  <c r="I283" i="5"/>
  <c r="E283" i="5"/>
  <c r="B154" i="5"/>
  <c r="I154" i="5"/>
  <c r="B283" i="5"/>
  <c r="H154" i="5"/>
  <c r="D283" i="5"/>
  <c r="G154" i="5"/>
  <c r="C283" i="5"/>
  <c r="BJ351" i="5" l="1"/>
  <c r="BF352" i="5"/>
  <c r="BK351" i="5"/>
  <c r="AY351" i="5"/>
  <c r="BH351" i="5"/>
  <c r="AN352" i="5"/>
  <c r="BC158" i="5"/>
  <c r="BM353" i="5"/>
  <c r="AQ352" i="5"/>
  <c r="AZ352" i="5"/>
  <c r="AT351" i="5"/>
  <c r="AW352" i="5"/>
  <c r="BI352" i="5"/>
  <c r="BS158" i="5"/>
  <c r="AY158" i="5"/>
  <c r="BT158" i="5"/>
  <c r="BJ352" i="5"/>
  <c r="AI351" i="5"/>
  <c r="AL352" i="5"/>
  <c r="AS351" i="5"/>
  <c r="BB351" i="5"/>
  <c r="AO351" i="5"/>
  <c r="AX351" i="5"/>
  <c r="AK351" i="5"/>
  <c r="AJ351" i="5"/>
  <c r="BC351" i="5"/>
  <c r="BL351" i="5"/>
  <c r="AE352" i="5"/>
  <c r="AG351" i="5"/>
  <c r="AF351" i="5"/>
  <c r="AH352" i="5"/>
  <c r="AU352" i="5"/>
  <c r="AP351" i="5"/>
  <c r="AR351" i="5"/>
  <c r="BG158" i="5"/>
  <c r="BP158" i="5"/>
  <c r="BJ158" i="5"/>
  <c r="AT220" i="5"/>
  <c r="AS220" i="5"/>
  <c r="BB158" i="5"/>
  <c r="AP220" i="5"/>
  <c r="AO282" i="5"/>
  <c r="AS282" i="5"/>
  <c r="AT282" i="5"/>
  <c r="AX158" i="5"/>
  <c r="BL158" i="5"/>
  <c r="BU158" i="5"/>
  <c r="AR282" i="5"/>
  <c r="BH158" i="5"/>
  <c r="AR220" i="5"/>
  <c r="AO220" i="5"/>
  <c r="BK158" i="5"/>
  <c r="AP282" i="5"/>
  <c r="BA158" i="5"/>
  <c r="J348" i="5"/>
  <c r="B349" i="5"/>
  <c r="S156" i="5"/>
  <c r="AB157" i="5" s="1"/>
  <c r="AK158" i="5" s="1"/>
  <c r="S350" i="5"/>
  <c r="AB351" i="5" s="1"/>
  <c r="F219" i="5"/>
  <c r="F349" i="5" s="1"/>
  <c r="O156" i="5"/>
  <c r="X157" i="5" s="1"/>
  <c r="AG158" i="5" s="1"/>
  <c r="O350" i="5"/>
  <c r="X351" i="5" s="1"/>
  <c r="Q156" i="5"/>
  <c r="Z157" i="5" s="1"/>
  <c r="AI158" i="5" s="1"/>
  <c r="Q350" i="5"/>
  <c r="Z351" i="5" s="1"/>
  <c r="R156" i="5"/>
  <c r="AA157" i="5" s="1"/>
  <c r="AJ158" i="5" s="1"/>
  <c r="R350" i="5"/>
  <c r="AA351" i="5" s="1"/>
  <c r="N156" i="5"/>
  <c r="W157" i="5" s="1"/>
  <c r="AF158" i="5" s="1"/>
  <c r="N350" i="5"/>
  <c r="W351" i="5" s="1"/>
  <c r="M157" i="5"/>
  <c r="V158" i="5" s="1"/>
  <c r="M351" i="5"/>
  <c r="V352" i="5" s="1"/>
  <c r="P157" i="5"/>
  <c r="Y158" i="5" s="1"/>
  <c r="P351" i="5"/>
  <c r="Y352" i="5" s="1"/>
  <c r="T157" i="5"/>
  <c r="AC158" i="5" s="1"/>
  <c r="T351" i="5"/>
  <c r="AC352" i="5" s="1"/>
  <c r="I220" i="5"/>
  <c r="I350" i="5" s="1"/>
  <c r="D220" i="5"/>
  <c r="D350" i="5" s="1"/>
  <c r="E219" i="5"/>
  <c r="E349" i="5" s="1"/>
  <c r="B220" i="5"/>
  <c r="G219" i="5"/>
  <c r="G349" i="5" s="1"/>
  <c r="J283" i="5"/>
  <c r="G155" i="5"/>
  <c r="I284" i="5"/>
  <c r="J218" i="5"/>
  <c r="F284" i="5"/>
  <c r="H284" i="5"/>
  <c r="D284" i="5"/>
  <c r="J154" i="5"/>
  <c r="C155" i="5"/>
  <c r="E155" i="5"/>
  <c r="B155" i="5"/>
  <c r="F155" i="5"/>
  <c r="C284" i="5"/>
  <c r="H155" i="5"/>
  <c r="B284" i="5"/>
  <c r="I155" i="5"/>
  <c r="E284" i="5"/>
  <c r="G284" i="5"/>
  <c r="D155" i="5"/>
  <c r="AZ353" i="5" l="1"/>
  <c r="BH352" i="5"/>
  <c r="AW353" i="5"/>
  <c r="BC352" i="5"/>
  <c r="BF353" i="5"/>
  <c r="BI353" i="5"/>
  <c r="AP352" i="5"/>
  <c r="BL352" i="5"/>
  <c r="AE353" i="5"/>
  <c r="AJ352" i="5"/>
  <c r="AU353" i="5"/>
  <c r="BD353" i="5"/>
  <c r="AN353" i="5"/>
  <c r="AK352" i="5"/>
  <c r="AG352" i="5"/>
  <c r="AY352" i="5"/>
  <c r="AS352" i="5"/>
  <c r="AI352" i="5"/>
  <c r="AT352" i="5"/>
  <c r="AO352" i="5"/>
  <c r="AL353" i="5"/>
  <c r="AH353" i="5"/>
  <c r="AX352" i="5"/>
  <c r="BG352" i="5"/>
  <c r="AQ353" i="5"/>
  <c r="AF352" i="5"/>
  <c r="BB352" i="5"/>
  <c r="BK352" i="5"/>
  <c r="AR352" i="5"/>
  <c r="BA352" i="5"/>
  <c r="C220" i="5"/>
  <c r="C350" i="5" s="1"/>
  <c r="F220" i="5"/>
  <c r="F350" i="5" s="1"/>
  <c r="B350" i="5"/>
  <c r="J349" i="5"/>
  <c r="H220" i="5"/>
  <c r="H350" i="5" s="1"/>
  <c r="T158" i="5"/>
  <c r="T353" i="5" s="1"/>
  <c r="T352" i="5"/>
  <c r="AC353" i="5" s="1"/>
  <c r="O157" i="5"/>
  <c r="X158" i="5" s="1"/>
  <c r="O351" i="5"/>
  <c r="X352" i="5" s="1"/>
  <c r="Q157" i="5"/>
  <c r="Z158" i="5" s="1"/>
  <c r="Q351" i="5"/>
  <c r="Z352" i="5" s="1"/>
  <c r="P158" i="5"/>
  <c r="P353" i="5" s="1"/>
  <c r="P352" i="5"/>
  <c r="Y353" i="5" s="1"/>
  <c r="N157" i="5"/>
  <c r="W158" i="5" s="1"/>
  <c r="N351" i="5"/>
  <c r="W352" i="5" s="1"/>
  <c r="D221" i="5"/>
  <c r="D351" i="5" s="1"/>
  <c r="S157" i="5"/>
  <c r="AB158" i="5" s="1"/>
  <c r="S351" i="5"/>
  <c r="AB352" i="5" s="1"/>
  <c r="M158" i="5"/>
  <c r="M353" i="5" s="1"/>
  <c r="M352" i="5"/>
  <c r="V353" i="5" s="1"/>
  <c r="R157" i="5"/>
  <c r="AA158" i="5" s="1"/>
  <c r="R351" i="5"/>
  <c r="AA352" i="5" s="1"/>
  <c r="C221" i="5"/>
  <c r="C351" i="5" s="1"/>
  <c r="E220" i="5"/>
  <c r="E350" i="5" s="1"/>
  <c r="I221" i="5"/>
  <c r="I351" i="5" s="1"/>
  <c r="B221" i="5"/>
  <c r="G220" i="5"/>
  <c r="G350" i="5" s="1"/>
  <c r="J284" i="5"/>
  <c r="G285" i="5"/>
  <c r="J219" i="5"/>
  <c r="E285" i="5"/>
  <c r="C285" i="5"/>
  <c r="F156" i="5"/>
  <c r="C156" i="5"/>
  <c r="I285" i="5"/>
  <c r="G156" i="5"/>
  <c r="I156" i="5"/>
  <c r="H156" i="5"/>
  <c r="F285" i="5"/>
  <c r="D156" i="5"/>
  <c r="B285" i="5"/>
  <c r="J155" i="5"/>
  <c r="E156" i="5"/>
  <c r="B156" i="5"/>
  <c r="D285" i="5"/>
  <c r="H285" i="5"/>
  <c r="BL353" i="5" l="1"/>
  <c r="AR353" i="5"/>
  <c r="AX353" i="5"/>
  <c r="AT353" i="5"/>
  <c r="AS353" i="5"/>
  <c r="BB353" i="5"/>
  <c r="BG353" i="5"/>
  <c r="BA353" i="5"/>
  <c r="BK353" i="5"/>
  <c r="AI353" i="5"/>
  <c r="AK353" i="5"/>
  <c r="AJ353" i="5"/>
  <c r="AG353" i="5"/>
  <c r="BJ353" i="5"/>
  <c r="AO353" i="5"/>
  <c r="BC353" i="5"/>
  <c r="AF353" i="5"/>
  <c r="AY353" i="5"/>
  <c r="BH353" i="5"/>
  <c r="AP353" i="5"/>
  <c r="F221" i="5"/>
  <c r="F351" i="5" s="1"/>
  <c r="B351" i="5"/>
  <c r="F222" i="5"/>
  <c r="F352" i="5" s="1"/>
  <c r="H221" i="5"/>
  <c r="H351" i="5" s="1"/>
  <c r="J350" i="5"/>
  <c r="N158" i="5"/>
  <c r="N353" i="5" s="1"/>
  <c r="N352" i="5"/>
  <c r="W353" i="5" s="1"/>
  <c r="R158" i="5"/>
  <c r="R353" i="5" s="1"/>
  <c r="R352" i="5"/>
  <c r="AA353" i="5" s="1"/>
  <c r="S158" i="5"/>
  <c r="S353" i="5" s="1"/>
  <c r="S352" i="5"/>
  <c r="AB353" i="5" s="1"/>
  <c r="Q158" i="5"/>
  <c r="Q353" i="5" s="1"/>
  <c r="Q352" i="5"/>
  <c r="Z353" i="5" s="1"/>
  <c r="O158" i="5"/>
  <c r="O353" i="5" s="1"/>
  <c r="O352" i="5"/>
  <c r="X353" i="5" s="1"/>
  <c r="H222" i="5"/>
  <c r="H352" i="5" s="1"/>
  <c r="I222" i="5"/>
  <c r="I352" i="5" s="1"/>
  <c r="E221" i="5"/>
  <c r="E351" i="5" s="1"/>
  <c r="B222" i="5"/>
  <c r="G221" i="5"/>
  <c r="G351" i="5" s="1"/>
  <c r="J220" i="5"/>
  <c r="J156" i="5"/>
  <c r="G157" i="5"/>
  <c r="D286" i="5"/>
  <c r="E158" i="5"/>
  <c r="E157" i="5"/>
  <c r="B286" i="5"/>
  <c r="J285" i="5"/>
  <c r="F286" i="5"/>
  <c r="H157" i="5"/>
  <c r="F157" i="5"/>
  <c r="D157" i="5"/>
  <c r="I286" i="5"/>
  <c r="E286" i="5"/>
  <c r="G286" i="5"/>
  <c r="H286" i="5"/>
  <c r="B157" i="5"/>
  <c r="B158" i="5"/>
  <c r="I157" i="5"/>
  <c r="I158" i="5"/>
  <c r="C157" i="5"/>
  <c r="C286" i="5"/>
  <c r="C158" i="5" l="1"/>
  <c r="F223" i="5"/>
  <c r="F353" i="5" s="1"/>
  <c r="D222" i="5"/>
  <c r="D352" i="5" s="1"/>
  <c r="J351" i="5"/>
  <c r="B352" i="5"/>
  <c r="G158" i="5"/>
  <c r="C222" i="5"/>
  <c r="C352" i="5" s="1"/>
  <c r="H158" i="5"/>
  <c r="F158" i="5"/>
  <c r="D158" i="5"/>
  <c r="H223" i="5"/>
  <c r="H353" i="5" s="1"/>
  <c r="C223" i="5"/>
  <c r="C353" i="5" s="1"/>
  <c r="I223" i="5"/>
  <c r="I353" i="5" s="1"/>
  <c r="E222" i="5"/>
  <c r="E352" i="5" s="1"/>
  <c r="B223" i="5"/>
  <c r="G222" i="5"/>
  <c r="G352" i="5" s="1"/>
  <c r="J286" i="5"/>
  <c r="C287" i="5"/>
  <c r="G287" i="5"/>
  <c r="J157" i="5"/>
  <c r="J221" i="5"/>
  <c r="F287" i="5"/>
  <c r="B287" i="5"/>
  <c r="D287" i="5"/>
  <c r="H287" i="5"/>
  <c r="E287" i="5"/>
  <c r="I287" i="5"/>
  <c r="J158" i="5" l="1"/>
  <c r="D223" i="5"/>
  <c r="D353" i="5" s="1"/>
  <c r="J352" i="5"/>
  <c r="B353" i="5"/>
  <c r="E223" i="5"/>
  <c r="E353" i="5" s="1"/>
  <c r="G223" i="5"/>
  <c r="G353" i="5" s="1"/>
  <c r="J287" i="5"/>
  <c r="H288" i="5"/>
  <c r="C288" i="5"/>
  <c r="E288" i="5"/>
  <c r="D288" i="5"/>
  <c r="B288" i="5"/>
  <c r="J222" i="5"/>
  <c r="I288" i="5"/>
  <c r="G288" i="5"/>
  <c r="F288" i="5"/>
  <c r="J353" i="5" l="1"/>
  <c r="J288" i="5"/>
  <c r="J223" i="5"/>
</calcChain>
</file>

<file path=xl/sharedStrings.xml><?xml version="1.0" encoding="utf-8"?>
<sst xmlns="http://schemas.openxmlformats.org/spreadsheetml/2006/main" count="269" uniqueCount="107">
  <si>
    <t>10歳台</t>
  </si>
  <si>
    <t>20歳台</t>
  </si>
  <si>
    <t>30歳台</t>
  </si>
  <si>
    <t>40歳台</t>
  </si>
  <si>
    <t>50歳台</t>
  </si>
  <si>
    <t>60歳台</t>
  </si>
  <si>
    <t>年齢ごとの状況</t>
  </si>
  <si>
    <t>増加</t>
  </si>
  <si>
    <t>横ばい</t>
  </si>
  <si>
    <t>急増</t>
  </si>
  <si>
    <t>制御</t>
  </si>
  <si>
    <t>先月と同様</t>
  </si>
  <si>
    <t>ワクチンの効果（％）</t>
  </si>
  <si>
    <t>＋ワクチン効果の入院率</t>
  </si>
  <si>
    <t>オリジナル中等症（入院必要）率</t>
  </si>
  <si>
    <t>オリジナル重症率</t>
  </si>
  <si>
    <t>↑初期値</t>
  </si>
  <si>
    <t>70歳台以上</t>
  </si>
  <si>
    <t>deltaCheck</t>
  </si>
  <si>
    <t>シナリオ変数</t>
  </si>
  <si>
    <t>治療薬の効果</t>
  </si>
  <si>
    <t>酸素需要を避けられる効果（％）</t>
  </si>
  <si>
    <t>＋治療薬</t>
  </si>
  <si>
    <t>modify重症</t>
  </si>
  <si>
    <t>オリジナル重症/オリジナル入院</t>
  </si>
  <si>
    <t>10歳未満</t>
  </si>
  <si>
    <t>中等症の入院期間（日数）</t>
  </si>
  <si>
    <t>重症者の入院期間（重症病床を占有していないときも含む日数）</t>
  </si>
  <si>
    <t>血中酸素濃度低下の前に治療薬の投与を受けられる割合（％）</t>
  </si>
  <si>
    <t>delta1-div3</t>
  </si>
  <si>
    <t>delta2-div3</t>
  </si>
  <si>
    <t>exp</t>
  </si>
  <si>
    <t>0s</t>
  </si>
  <si>
    <t>10s</t>
  </si>
  <si>
    <t>20s</t>
  </si>
  <si>
    <t>30s</t>
  </si>
  <si>
    <t>40s</t>
  </si>
  <si>
    <t>50s</t>
  </si>
  <si>
    <t>60s</t>
  </si>
  <si>
    <t>70s</t>
  </si>
  <si>
    <t>Ha</t>
  </si>
  <si>
    <t>Hb</t>
  </si>
  <si>
    <t>Hc</t>
  </si>
  <si>
    <t>Da</t>
  </si>
  <si>
    <t>Db</t>
  </si>
  <si>
    <t>Dc</t>
  </si>
  <si>
    <t>新規陽性者数</t>
  </si>
  <si>
    <t>全年齢</t>
  </si>
  <si>
    <t>重症病床を要する人</t>
  </si>
  <si>
    <t>I</t>
  </si>
  <si>
    <t>1日あたりの検査陽性者数</t>
  </si>
  <si>
    <t>酸素需要を要する人（重症者を含む）</t>
  </si>
  <si>
    <t>HcH</t>
  </si>
  <si>
    <t>HcD</t>
  </si>
  <si>
    <t>シミュレーション結果</t>
  </si>
  <si>
    <t>1週間後</t>
  </si>
  <si>
    <t>2週間後</t>
  </si>
  <si>
    <t>現在の重症者数</t>
  </si>
  <si>
    <t>現在の酸素投与を要する人の数（重症者を含む）</t>
  </si>
  <si>
    <t>酸素投与を要する人（重症者を含む）</t>
  </si>
  <si>
    <t>検査陽性者数の今週/先週比</t>
  </si>
  <si>
    <t>3週間後</t>
  </si>
  <si>
    <t>4週間後</t>
  </si>
  <si>
    <t>← 0以上の数字を入力。1週間の平均をとった小数も可</t>
  </si>
  <si>
    <t>← 0～100までの数字（小数も可）を入力。不明の場合、初期値から変更不要</t>
  </si>
  <si>
    <t>← 0以上の数字（小数）を入力。</t>
  </si>
  <si>
    <t>← 0以上の数字を入力。</t>
  </si>
  <si>
    <t>← 0～100までの数字を入力。</t>
  </si>
  <si>
    <t>← 0～100までの数字を入力。不明であれば0でも可</t>
  </si>
  <si>
    <r>
      <rPr>
        <sz val="11"/>
        <color rgb="FFFF0000"/>
        <rFont val="游ゴシック"/>
        <family val="2"/>
        <scheme val="minor"/>
      </rPr>
      <t>自宅療養や療養施設を積極的に利用</t>
    </r>
    <r>
      <rPr>
        <sz val="11"/>
        <color theme="1"/>
        <rFont val="游ゴシック"/>
        <family val="2"/>
        <scheme val="minor"/>
      </rPr>
      <t>した場合、必要と思われる確保病床数（酸素需要者の2.5倍）</t>
    </r>
  </si>
  <si>
    <r>
      <t>ハイリスク軽症者や、ハイリスクでなくとも中等症 I は</t>
    </r>
    <r>
      <rPr>
        <sz val="11"/>
        <color rgb="FFFF0000"/>
        <rFont val="游ゴシック"/>
        <family val="2"/>
        <scheme val="minor"/>
      </rPr>
      <t>基本的に入院</t>
    </r>
    <r>
      <rPr>
        <sz val="11"/>
        <color theme="1"/>
        <rFont val="游ゴシック"/>
        <family val="2"/>
        <scheme val="minor"/>
      </rPr>
      <t>させる場合、必要と思われる確保病床数（酸素需要者の4倍）</t>
    </r>
  </si>
  <si>
    <t>全療養者</t>
  </si>
  <si>
    <t>All</t>
  </si>
  <si>
    <t>RestA</t>
  </si>
  <si>
    <t>RestB</t>
  </si>
  <si>
    <t>RestC</t>
  </si>
  <si>
    <t>RestD</t>
  </si>
  <si>
    <t>RestE</t>
  </si>
  <si>
    <t>現在の全療養者数</t>
  </si>
  <si>
    <t>重症者（＝必要と思われる重症病床の確保数）</t>
  </si>
  <si>
    <t>← 0～100までの数字を入力。不明であれば、概数でも可</t>
  </si>
  <si>
    <t>ワクチン３回接種率（％）</t>
  </si>
  <si>
    <t>ワクチン２回接種率（％） ※３回接種者を含む</t>
  </si>
  <si>
    <t>デルタ株：（ワクチンなしで）酸素投与を要する率（％）</t>
  </si>
  <si>
    <t>← 0～100までの数字（小数も可）を入力。</t>
  </si>
  <si>
    <t>２回接種：感染予防</t>
  </si>
  <si>
    <t>３回接種：感染予防</t>
  </si>
  <si>
    <t>２回接種：入院・重症化予防</t>
  </si>
  <si>
    <t>３回接種：入院・重症化予防</t>
  </si>
  <si>
    <t>← 0～100までの数字を入力。酸素投与を要する潜在的リスクのある人のうち、どの程度の割合が実際に投薬を受けられるのデータはほとんどなく、不明であれば0のままで可</t>
  </si>
  <si>
    <t>ワクチン２回</t>
  </si>
  <si>
    <t>２回感染→入院ワクチン</t>
  </si>
  <si>
    <t>３回感染→入院ワクチン</t>
  </si>
  <si>
    <t>ワクチン０回</t>
  </si>
  <si>
    <t>ワクチン３回</t>
  </si>
  <si>
    <t>sensitiveSum</t>
  </si>
  <si>
    <t>snsitive0</t>
  </si>
  <si>
    <t>sensitive2</t>
  </si>
  <si>
    <t>sensitive3</t>
  </si>
  <si>
    <t>デルタ株：（ワクチンなしの）重症化率（％）</t>
  </si>
  <si>
    <t>　↑初期値（デルタ株主体の流行）</t>
  </si>
  <si>
    <t>　↑初期値
（オミクロン株主体の流行）</t>
  </si>
  <si>
    <t>↓流行している変異株に応じて、値を変更してください</t>
  </si>
  <si>
    <t>デルタ株と比べたときの流行株の重症化率（％）</t>
  </si>
  <si>
    <t>←  2以上の数字を入力。不明の場合、初期値から変更不要</t>
  </si>
  <si>
    <t>← 中等症の入院期間 +2 以上の数字を入力。不明の場合、初期値から変更不要</t>
  </si>
  <si>
    <t>← 0～100までの数字を入力。入院・重症化予防効果は、感染予防効果よりも高い値にする。（※この入院・重症化予防効果は、未接種者と接種者を比較する前向きコホート研究で得られる「追跡期間中に重症COVID-19に罹患するリスクが減る」という有効性を示しています。感染者を母集団として、入院や重症化の有無とワクチン接種の有無の関連を後ろ向き症例対照研究によって解析することで得られる「感染者が重症化しなくなる」という有効性で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</si>
</sst>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1" x14ac:knownFonts="1">
    <font>
      <sz val="11"/>
      <color theme="1"/>
      <name val="游ゴシック"/>
      <family val="2"/>
      <scheme val="minor"/>
    </font>
    <font>
      <b/>
      <sz val="11"/>
      <color theme="1"/>
      <name val="游ゴシック"/>
      <family val="2"/>
      <scheme val="minor"/>
    </font>
    <font>
      <sz val="11"/>
      <color rgb="FFFF0000"/>
      <name val="游ゴシック"/>
      <family val="2"/>
      <scheme val="minor"/>
    </font>
    <font>
      <sz val="11"/>
      <name val="游ゴシック"/>
      <family val="2"/>
      <scheme val="minor"/>
    </font>
    <font>
      <sz val="11"/>
      <color theme="9"/>
      <name val="游ゴシック"/>
      <family val="2"/>
      <scheme val="minor"/>
    </font>
    <font>
      <sz val="11"/>
      <color theme="6"/>
      <name val="游ゴシック"/>
      <family val="2"/>
      <scheme val="minor"/>
    </font>
    <font>
      <b/>
      <sz val="24"/>
      <color theme="1"/>
      <name val="游ゴシック"/>
      <family val="2"/>
      <scheme val="minor"/>
    </font>
    <font>
      <b/>
      <sz val="11"/>
      <color rgb="FFFF0000"/>
      <name val="游ゴシック"/>
      <family val="2"/>
      <scheme val="minor"/>
    </font>
    <font>
      <b/>
      <sz val="11"/>
      <color theme="4"/>
      <name val="游ゴシック"/>
      <family val="2"/>
      <scheme val="minor"/>
    </font>
    <font>
      <sz val="11"/>
      <color theme="4"/>
      <name val="游ゴシック"/>
      <family val="2"/>
      <scheme val="minor"/>
    </font>
    <font>
      <sz val="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F99CC"/>
        <bgColor indexed="64"/>
      </patternFill>
    </fill>
    <fill>
      <patternFill patternType="solid">
        <fgColor rgb="FFFFB7DB"/>
        <bgColor indexed="64"/>
      </patternFill>
    </fill>
    <fill>
      <patternFill patternType="solid">
        <fgColor rgb="FFFFD9EC"/>
        <bgColor indexed="64"/>
      </patternFill>
    </fill>
    <fill>
      <patternFill patternType="solid">
        <fgColor rgb="FFFF71B8"/>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0" fillId="0" borderId="0" xfId="0" applyAlignment="1">
      <alignment horizontal="right"/>
    </xf>
    <xf numFmtId="177" fontId="0" fillId="0" borderId="0" xfId="0" applyNumberFormat="1"/>
    <xf numFmtId="0" fontId="0" fillId="0" borderId="0" xfId="0" applyAlignment="1">
      <alignment horizontal="center"/>
    </xf>
    <xf numFmtId="176" fontId="3" fillId="0" borderId="0" xfId="0" applyNumberFormat="1" applyFont="1"/>
    <xf numFmtId="0" fontId="3" fillId="0" borderId="0" xfId="0" applyFont="1"/>
    <xf numFmtId="0" fontId="4" fillId="0" borderId="0" xfId="0" applyFont="1"/>
    <xf numFmtId="0" fontId="5" fillId="0" borderId="0" xfId="0" applyFont="1"/>
    <xf numFmtId="0" fontId="0" fillId="0" borderId="0" xfId="0" applyNumberFormat="1"/>
    <xf numFmtId="0" fontId="0" fillId="0" borderId="0" xfId="0" applyNumberFormat="1" applyFill="1" applyBorder="1"/>
    <xf numFmtId="0" fontId="0" fillId="0" borderId="0" xfId="0" applyNumberFormat="1" applyFill="1"/>
    <xf numFmtId="0" fontId="3" fillId="0" borderId="0" xfId="0" applyNumberFormat="1" applyFont="1" applyFill="1" applyBorder="1"/>
    <xf numFmtId="0" fontId="0" fillId="2" borderId="1" xfId="0" applyFill="1" applyBorder="1" applyProtection="1">
      <protection locked="0"/>
    </xf>
    <xf numFmtId="0" fontId="0" fillId="3" borderId="1" xfId="0" applyFill="1" applyBorder="1" applyProtection="1">
      <protection locked="0"/>
    </xf>
    <xf numFmtId="1" fontId="5" fillId="0" borderId="0" xfId="0" applyNumberFormat="1" applyFont="1"/>
    <xf numFmtId="1" fontId="1" fillId="4" borderId="1" xfId="0" applyNumberFormat="1" applyFont="1" applyFill="1" applyBorder="1"/>
    <xf numFmtId="0" fontId="0" fillId="0" borderId="0" xfId="0" applyFont="1"/>
    <xf numFmtId="0" fontId="0" fillId="2" borderId="1" xfId="0" applyNumberFormat="1" applyFill="1" applyBorder="1" applyProtection="1">
      <protection locked="0"/>
    </xf>
    <xf numFmtId="0" fontId="3" fillId="3" borderId="1" xfId="0" applyNumberFormat="1" applyFont="1" applyFill="1" applyBorder="1" applyProtection="1">
      <protection locked="0"/>
    </xf>
    <xf numFmtId="0" fontId="0" fillId="3" borderId="1" xfId="0" applyNumberFormat="1" applyFill="1" applyBorder="1" applyProtection="1">
      <protection locked="0"/>
    </xf>
    <xf numFmtId="1" fontId="0" fillId="4" borderId="1" xfId="0" applyNumberFormat="1" applyFill="1" applyBorder="1"/>
    <xf numFmtId="0" fontId="1" fillId="0" borderId="0" xfId="0" applyFont="1" applyAlignment="1">
      <alignment horizontal="left"/>
    </xf>
    <xf numFmtId="1" fontId="1" fillId="5" borderId="1" xfId="0" applyNumberFormat="1" applyFont="1" applyFill="1" applyBorder="1"/>
    <xf numFmtId="1" fontId="0" fillId="5" borderId="1" xfId="0" applyNumberFormat="1" applyFill="1" applyBorder="1"/>
    <xf numFmtId="1" fontId="1" fillId="6" borderId="1" xfId="0" applyNumberFormat="1" applyFont="1" applyFill="1" applyBorder="1"/>
    <xf numFmtId="1" fontId="0" fillId="6" borderId="1" xfId="0" applyNumberFormat="1" applyFill="1" applyBorder="1"/>
    <xf numFmtId="1" fontId="1" fillId="7" borderId="1" xfId="0" applyNumberFormat="1" applyFont="1" applyFill="1" applyBorder="1"/>
    <xf numFmtId="1" fontId="0" fillId="7" borderId="1" xfId="0" applyNumberFormat="1" applyFill="1" applyBorder="1"/>
    <xf numFmtId="0" fontId="6" fillId="0" borderId="0" xfId="0" applyFont="1"/>
    <xf numFmtId="1" fontId="0" fillId="8" borderId="1" xfId="0" applyNumberFormat="1" applyFill="1" applyBorder="1"/>
    <xf numFmtId="1" fontId="0" fillId="9" borderId="1" xfId="0" applyNumberFormat="1" applyFill="1" applyBorder="1"/>
    <xf numFmtId="1" fontId="0" fillId="10" borderId="1" xfId="0" applyNumberFormat="1" applyFill="1" applyBorder="1"/>
    <xf numFmtId="1" fontId="0" fillId="11" borderId="1" xfId="0" applyNumberFormat="1" applyFill="1" applyBorder="1"/>
    <xf numFmtId="0" fontId="7" fillId="0" borderId="0" xfId="0" applyNumberFormat="1" applyFont="1"/>
    <xf numFmtId="0" fontId="7" fillId="0" borderId="0" xfId="0" applyNumberFormat="1" applyFont="1" applyFill="1" applyBorder="1"/>
    <xf numFmtId="0" fontId="2" fillId="0" borderId="0" xfId="0" applyFont="1" applyAlignment="1"/>
    <xf numFmtId="0" fontId="8" fillId="0" borderId="0" xfId="0" applyFont="1"/>
    <xf numFmtId="0" fontId="9" fillId="0" borderId="0" xfId="0" applyFont="1" applyAlignment="1"/>
    <xf numFmtId="1" fontId="7" fillId="0" borderId="0" xfId="0" applyNumberFormat="1" applyFont="1"/>
    <xf numFmtId="1" fontId="8" fillId="0" borderId="0" xfId="0" applyNumberFormat="1" applyFont="1"/>
  </cellXfs>
  <cellStyles count="1">
    <cellStyle name="標準" xfId="0" builtinId="0"/>
  </cellStyles>
  <dxfs count="0"/>
  <tableStyles count="0" defaultTableStyle="TableStyleMedium2" defaultPivotStyle="PivotStyleLight16"/>
  <colors>
    <mruColors>
      <color rgb="FFFF71B8"/>
      <color rgb="FFFFD9EC"/>
      <color rgb="FFFFB7D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75152</xdr:colOff>
      <xdr:row>0</xdr:row>
      <xdr:rowOff>135660</xdr:rowOff>
    </xdr:from>
    <xdr:to>
      <xdr:col>30</xdr:col>
      <xdr:colOff>554124</xdr:colOff>
      <xdr:row>17</xdr:row>
      <xdr:rowOff>157431</xdr:rowOff>
    </xdr:to>
    <xdr:sp macro="" textlink="">
      <xdr:nvSpPr>
        <xdr:cNvPr id="2" name="Rectangle: Rounded Corners 1">
          <a:extLst>
            <a:ext uri="{FF2B5EF4-FFF2-40B4-BE49-F238E27FC236}">
              <a16:creationId xmlns:a16="http://schemas.microsoft.com/office/drawing/2014/main" id="{5398568A-0FB6-4C23-9ED0-0F215344C225}"/>
            </a:ext>
          </a:extLst>
        </xdr:cNvPr>
        <xdr:cNvSpPr/>
      </xdr:nvSpPr>
      <xdr:spPr>
        <a:xfrm>
          <a:off x="15015795" y="135660"/>
          <a:ext cx="7772400" cy="274320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ja-JP" altLang="en-US" sz="1100" b="1"/>
            <a:t>黄色のセル</a:t>
          </a:r>
          <a:r>
            <a:rPr lang="ja-JP" altLang="en-US" sz="1100"/>
            <a:t>に、「現状（１週間の平均でも可）」を入力してください。</a:t>
          </a:r>
          <a:endParaRPr lang="en-US" altLang="ja-JP" sz="1100"/>
        </a:p>
        <a:p>
          <a:pPr algn="l"/>
          <a:r>
            <a:rPr lang="ja-JP" altLang="en-US" sz="1100"/>
            <a:t>（</a:t>
          </a:r>
          <a:r>
            <a:rPr lang="ja-JP" altLang="en-US" sz="1100" u="sng"/>
            <a:t>オレンジ色のセル</a:t>
          </a:r>
          <a:r>
            <a:rPr lang="ja-JP" altLang="en-US" sz="1100"/>
            <a:t>は、変更しなくても大丈夫です。</a:t>
          </a:r>
          <a:endParaRPr lang="en-US" altLang="ja-JP" sz="1100"/>
        </a:p>
        <a:p>
          <a:pPr algn="l"/>
          <a:r>
            <a:rPr lang="ja-JP" altLang="en-US" sz="1100"/>
            <a:t>　データの更新や自治体ごとに分かっている状況などがあれば変更してください。）</a:t>
          </a:r>
          <a:endParaRPr lang="en-US" altLang="ja-JP" sz="1100"/>
        </a:p>
        <a:p>
          <a:pPr algn="l"/>
          <a:endParaRPr lang="en-US" altLang="ja-JP" sz="1100"/>
        </a:p>
        <a:p>
          <a:pPr algn="l"/>
          <a:r>
            <a:rPr lang="ja-JP" altLang="en-US" sz="1100"/>
            <a:t>この</a:t>
          </a:r>
          <a:r>
            <a:rPr lang="en-US" altLang="ja-JP" sz="1100"/>
            <a:t>EXCEL</a:t>
          </a:r>
          <a:r>
            <a:rPr lang="ja-JP" altLang="en-US" sz="1100"/>
            <a:t>ファイルのオリジナルや、詳しい説明資料は：</a:t>
          </a:r>
          <a:endParaRPr lang="en-US" altLang="ja-JP" sz="1100"/>
        </a:p>
        <a:p>
          <a:pPr algn="l"/>
          <a:endParaRPr lang="en-US" altLang="ja-JP" sz="1100"/>
        </a:p>
        <a:p>
          <a:pPr algn="l"/>
          <a:r>
            <a:rPr lang="en-US" altLang="ja-JP" sz="1100"/>
            <a:t>https://github.com/yukifuruse1217/COVIDhealthBurden</a:t>
          </a:r>
        </a:p>
        <a:p>
          <a:pPr algn="l"/>
          <a:endParaRPr lang="en-US" altLang="ja-JP" sz="1100"/>
        </a:p>
        <a:p>
          <a:pPr algn="l"/>
          <a:r>
            <a:rPr lang="ja-JP" altLang="en-US" sz="1100"/>
            <a:t>にあります。</a:t>
          </a:r>
          <a:endParaRPr lang="en-US" altLang="ja-JP" sz="1100"/>
        </a:p>
        <a:p>
          <a:pPr algn="l"/>
          <a:r>
            <a:rPr lang="ja-JP" altLang="en-US" sz="1100"/>
            <a:t>作業していておかしくなってしまったときは、オリジナルのファイルを再ダウンロードして使用してください。</a:t>
          </a:r>
          <a:endParaRPr lang="en-US" altLang="ja-JP" sz="1100"/>
        </a:p>
      </xdr:txBody>
    </xdr:sp>
    <xdr:clientData/>
  </xdr:twoCellAnchor>
  <xdr:twoCellAnchor>
    <xdr:from>
      <xdr:col>31</xdr:col>
      <xdr:colOff>166792</xdr:colOff>
      <xdr:row>0</xdr:row>
      <xdr:rowOff>135660</xdr:rowOff>
    </xdr:from>
    <xdr:to>
      <xdr:col>42</xdr:col>
      <xdr:colOff>161636</xdr:colOff>
      <xdr:row>17</xdr:row>
      <xdr:rowOff>157431</xdr:rowOff>
    </xdr:to>
    <xdr:sp macro="" textlink="">
      <xdr:nvSpPr>
        <xdr:cNvPr id="8" name="Rectangle: Rounded Corners 7">
          <a:extLst>
            <a:ext uri="{FF2B5EF4-FFF2-40B4-BE49-F238E27FC236}">
              <a16:creationId xmlns:a16="http://schemas.microsoft.com/office/drawing/2014/main" id="{2DEA8953-EA11-4101-99E4-6E527E8A50A2}"/>
            </a:ext>
          </a:extLst>
        </xdr:cNvPr>
        <xdr:cNvSpPr/>
      </xdr:nvSpPr>
      <xdr:spPr>
        <a:xfrm>
          <a:off x="23130701" y="135660"/>
          <a:ext cx="6725844" cy="279268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en-US" altLang="ja-JP" sz="1100"/>
            <a:t>※ </a:t>
          </a:r>
          <a:r>
            <a:rPr lang="ja-JP" altLang="en-US" sz="1100" b="0"/>
            <a:t>さまざまなパラメータの</a:t>
          </a:r>
          <a:r>
            <a:rPr lang="ja-JP" altLang="en-US" sz="1100"/>
            <a:t>初期値</a:t>
          </a:r>
          <a:r>
            <a:rPr lang="ja-JP" altLang="en-US" sz="1100">
              <a:solidFill>
                <a:schemeClr val="dk1"/>
              </a:solidFill>
              <a:effectLst/>
              <a:latin typeface="+mn-lt"/>
              <a:ea typeface="+mn-ea"/>
              <a:cs typeface="+mn-cs"/>
            </a:rPr>
            <a:t>（オレンジ色のセルの値）</a:t>
          </a:r>
          <a:r>
            <a:rPr lang="ja-JP" altLang="en-US" sz="1100"/>
            <a:t>は、</a:t>
          </a:r>
          <a:r>
            <a:rPr lang="en-US" altLang="ja-JP" sz="1100"/>
            <a:t>2021</a:t>
          </a:r>
          <a:r>
            <a:rPr lang="ja-JP" altLang="en-US" sz="1100"/>
            <a:t>年</a:t>
          </a:r>
          <a:r>
            <a:rPr lang="en-US" altLang="ja-JP" sz="1100"/>
            <a:t>12</a:t>
          </a:r>
          <a:r>
            <a:rPr lang="ja-JP" altLang="en-US" sz="1100"/>
            <a:t>月末ごろまでのデータを参考にしています。今後の新しい知見にもとづいて修正が必要になるかもしれません。</a:t>
          </a:r>
          <a:endParaRPr lang="en-US" altLang="ja-JP" sz="1100"/>
        </a:p>
        <a:p>
          <a:pPr algn="l"/>
          <a:endParaRPr lang="en-US" sz="1100"/>
        </a:p>
        <a:p>
          <a:pPr algn="l"/>
          <a:r>
            <a:rPr lang="en-US" altLang="ja-JP" sz="1100"/>
            <a:t>※ </a:t>
          </a:r>
          <a:r>
            <a:rPr lang="ja-JP" altLang="en-US" sz="1100"/>
            <a:t>過去の波のピーク頃には、医療提供体制の逼迫によると思われる「重症化タイミングの遅れ」や「重症化率の上昇」が一部で見られました。これらの点は試算に考慮されていません。</a:t>
          </a:r>
          <a:r>
            <a:rPr lang="ja-JP" altLang="en-US" sz="1100" b="1" u="none"/>
            <a:t>医療提供体制の逼迫が起こった場合、酸素投与を要する人や重症者の予測は上振れする</a:t>
          </a:r>
          <a:r>
            <a:rPr lang="ja-JP" altLang="en-US" sz="1100"/>
            <a:t>可能性があります。</a:t>
          </a:r>
          <a:endParaRPr lang="en-US" sz="1100"/>
        </a:p>
      </xdr:txBody>
    </xdr:sp>
    <xdr:clientData/>
  </xdr:twoCellAnchor>
  <xdr:twoCellAnchor>
    <xdr:from>
      <xdr:col>14</xdr:col>
      <xdr:colOff>265657</xdr:colOff>
      <xdr:row>76</xdr:row>
      <xdr:rowOff>371926</xdr:rowOff>
    </xdr:from>
    <xdr:to>
      <xdr:col>23</xdr:col>
      <xdr:colOff>126999</xdr:colOff>
      <xdr:row>88</xdr:row>
      <xdr:rowOff>9071</xdr:rowOff>
    </xdr:to>
    <xdr:sp macro="" textlink="">
      <xdr:nvSpPr>
        <xdr:cNvPr id="4" name="Rectangle: Rounded Corners 3">
          <a:extLst>
            <a:ext uri="{FF2B5EF4-FFF2-40B4-BE49-F238E27FC236}">
              <a16:creationId xmlns:a16="http://schemas.microsoft.com/office/drawing/2014/main" id="{1F585ABF-AE10-48AF-9F7A-04C3EA5F4A5C}"/>
            </a:ext>
          </a:extLst>
        </xdr:cNvPr>
        <xdr:cNvSpPr/>
      </xdr:nvSpPr>
      <xdr:spPr>
        <a:xfrm>
          <a:off x="12775157" y="7810497"/>
          <a:ext cx="5331413" cy="2022931"/>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４週間にわたって同じ感染拡大スピードでありつづける、と想定したときの予測です。その通りになる蓋然性は高くなく、未来になるほど感染拡大スピードの変化によって予測のずれが大きくなる可能性があります。</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・全療養者に関しては、入院しなかった人の療養期間を一律で</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日間と想定した概算になります。</a:t>
          </a:r>
          <a:endParaRPr 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V353"/>
  <sheetViews>
    <sheetView tabSelected="1" topLeftCell="A19" zoomScale="75" zoomScaleNormal="75" zoomScaleSheetLayoutView="40" workbookViewId="0">
      <selection activeCell="B29" sqref="B29"/>
    </sheetView>
  </sheetViews>
  <sheetFormatPr defaultRowHeight="18.75" x14ac:dyDescent="0.4"/>
  <cols>
    <col min="1" max="1" width="66.125" bestFit="1" customWidth="1"/>
    <col min="2" max="3" width="9.125" bestFit="1" customWidth="1"/>
    <col min="4" max="4" width="10" bestFit="1" customWidth="1"/>
    <col min="5" max="9" width="9.125" bestFit="1" customWidth="1"/>
    <col min="10" max="10" width="10" bestFit="1" customWidth="1"/>
    <col min="12" max="74" width="8.75" customWidth="1"/>
  </cols>
  <sheetData>
    <row r="1" spans="1:10" x14ac:dyDescent="0.4">
      <c r="A1" s="1" t="s">
        <v>6</v>
      </c>
      <c r="J1" s="10"/>
    </row>
    <row r="2" spans="1:10" x14ac:dyDescent="0.4">
      <c r="B2" t="s">
        <v>25</v>
      </c>
      <c r="C2" t="s">
        <v>0</v>
      </c>
      <c r="D2" t="s">
        <v>1</v>
      </c>
      <c r="E2" t="s">
        <v>2</v>
      </c>
      <c r="F2" t="s">
        <v>3</v>
      </c>
      <c r="G2" t="s">
        <v>4</v>
      </c>
      <c r="H2" t="s">
        <v>5</v>
      </c>
      <c r="I2" t="s">
        <v>17</v>
      </c>
      <c r="J2" s="10"/>
    </row>
    <row r="3" spans="1:10" x14ac:dyDescent="0.4">
      <c r="A3" s="5" t="s">
        <v>50</v>
      </c>
      <c r="B3" s="19">
        <v>242.14285714285714</v>
      </c>
      <c r="C3" s="19">
        <v>428.42857142857144</v>
      </c>
      <c r="D3" s="19">
        <v>518.85714285714289</v>
      </c>
      <c r="E3" s="19">
        <v>313.85714285714283</v>
      </c>
      <c r="F3" s="19">
        <v>324.28571428571428</v>
      </c>
      <c r="G3" s="19">
        <v>222</v>
      </c>
      <c r="H3" s="19">
        <v>109.85714285714286</v>
      </c>
      <c r="I3" s="19">
        <v>141.28571428571428</v>
      </c>
      <c r="J3" s="11" t="s">
        <v>63</v>
      </c>
    </row>
    <row r="4" spans="1:10" x14ac:dyDescent="0.4">
      <c r="A4" s="5" t="s">
        <v>82</v>
      </c>
      <c r="B4" s="14">
        <v>0</v>
      </c>
      <c r="C4" s="14">
        <v>63.3</v>
      </c>
      <c r="D4" s="14">
        <v>80.400000000000006</v>
      </c>
      <c r="E4" s="14">
        <v>81.5</v>
      </c>
      <c r="F4" s="14">
        <v>84.2</v>
      </c>
      <c r="G4" s="14">
        <v>91.4</v>
      </c>
      <c r="H4" s="14">
        <v>90.6</v>
      </c>
      <c r="I4" s="14">
        <v>94.9</v>
      </c>
      <c r="J4" s="11" t="s">
        <v>80</v>
      </c>
    </row>
    <row r="5" spans="1:10" x14ac:dyDescent="0.4">
      <c r="A5" s="5" t="s">
        <v>81</v>
      </c>
      <c r="B5" s="14">
        <v>0</v>
      </c>
      <c r="C5" s="14">
        <v>0</v>
      </c>
      <c r="D5" s="14">
        <v>2.6</v>
      </c>
      <c r="E5" s="14">
        <v>2.6</v>
      </c>
      <c r="F5" s="14">
        <v>2.8</v>
      </c>
      <c r="G5" s="14">
        <v>2.7</v>
      </c>
      <c r="H5" s="14">
        <v>2.2000000000000002</v>
      </c>
      <c r="I5" s="14">
        <v>1.7</v>
      </c>
      <c r="J5" s="11" t="s">
        <v>80</v>
      </c>
    </row>
    <row r="6" spans="1:10" x14ac:dyDescent="0.4">
      <c r="J6" s="12"/>
    </row>
    <row r="7" spans="1:10" x14ac:dyDescent="0.4">
      <c r="A7" s="5" t="s">
        <v>83</v>
      </c>
      <c r="B7" s="20">
        <v>1</v>
      </c>
      <c r="C7" s="20">
        <v>1</v>
      </c>
      <c r="D7" s="20">
        <v>1.5</v>
      </c>
      <c r="E7" s="20">
        <v>5</v>
      </c>
      <c r="F7" s="20">
        <v>10</v>
      </c>
      <c r="G7" s="20">
        <v>15</v>
      </c>
      <c r="H7" s="20">
        <v>25</v>
      </c>
      <c r="I7" s="20">
        <v>30</v>
      </c>
      <c r="J7" s="13" t="s">
        <v>64</v>
      </c>
    </row>
    <row r="8" spans="1:10" x14ac:dyDescent="0.4">
      <c r="A8" s="3" t="s">
        <v>16</v>
      </c>
      <c r="B8" s="4">
        <v>1</v>
      </c>
      <c r="C8" s="4">
        <v>1</v>
      </c>
      <c r="D8" s="4">
        <v>1.5</v>
      </c>
      <c r="E8" s="4">
        <v>5</v>
      </c>
      <c r="F8" s="4">
        <v>10</v>
      </c>
      <c r="G8" s="4">
        <v>15</v>
      </c>
      <c r="H8" s="4">
        <v>25</v>
      </c>
      <c r="I8" s="4">
        <v>30</v>
      </c>
      <c r="J8" s="12"/>
    </row>
    <row r="9" spans="1:10" x14ac:dyDescent="0.4">
      <c r="J9" s="12"/>
    </row>
    <row r="10" spans="1:10" x14ac:dyDescent="0.4">
      <c r="A10" s="5" t="s">
        <v>99</v>
      </c>
      <c r="B10" s="20">
        <v>0.1</v>
      </c>
      <c r="C10" s="20">
        <v>0.1</v>
      </c>
      <c r="D10" s="20">
        <v>0.1</v>
      </c>
      <c r="E10" s="20">
        <v>0.6</v>
      </c>
      <c r="F10" s="20">
        <v>1.5</v>
      </c>
      <c r="G10" s="20">
        <v>4</v>
      </c>
      <c r="H10" s="20">
        <v>8</v>
      </c>
      <c r="I10" s="20">
        <v>11</v>
      </c>
      <c r="J10" s="13" t="s">
        <v>64</v>
      </c>
    </row>
    <row r="11" spans="1:10" x14ac:dyDescent="0.4">
      <c r="A11" s="3" t="s">
        <v>16</v>
      </c>
      <c r="B11" s="4">
        <v>0.1</v>
      </c>
      <c r="C11" s="4">
        <v>0.1</v>
      </c>
      <c r="D11" s="4">
        <v>0.1</v>
      </c>
      <c r="E11" s="4">
        <v>0.6</v>
      </c>
      <c r="F11" s="4">
        <v>1.5</v>
      </c>
      <c r="G11" s="4">
        <v>4</v>
      </c>
      <c r="H11" s="4">
        <v>8</v>
      </c>
      <c r="I11" s="4">
        <v>11</v>
      </c>
      <c r="J11" s="12"/>
    </row>
    <row r="12" spans="1:10" x14ac:dyDescent="0.4">
      <c r="A12" s="3"/>
      <c r="B12" s="4"/>
      <c r="C12" s="4"/>
      <c r="D12" s="4"/>
      <c r="E12" s="4"/>
      <c r="F12" s="4"/>
      <c r="G12" s="4"/>
      <c r="H12" s="4"/>
      <c r="I12" s="4"/>
      <c r="J12" s="12"/>
    </row>
    <row r="13" spans="1:10" x14ac:dyDescent="0.4">
      <c r="A13" s="3"/>
      <c r="B13" s="1" t="s">
        <v>102</v>
      </c>
      <c r="C13" s="4"/>
      <c r="D13" s="4"/>
      <c r="E13" s="4"/>
      <c r="F13" s="4"/>
      <c r="G13" s="4"/>
      <c r="H13" s="4"/>
      <c r="I13" s="4"/>
      <c r="J13" s="12"/>
    </row>
    <row r="14" spans="1:10" x14ac:dyDescent="0.4">
      <c r="A14" s="5" t="s">
        <v>103</v>
      </c>
      <c r="B14" s="15">
        <v>60</v>
      </c>
      <c r="C14" s="40">
        <v>60</v>
      </c>
      <c r="D14" s="41">
        <v>100</v>
      </c>
      <c r="F14" s="13" t="s">
        <v>84</v>
      </c>
      <c r="G14" s="4"/>
      <c r="H14" s="4"/>
      <c r="I14" s="4"/>
      <c r="J14" s="12"/>
    </row>
    <row r="15" spans="1:10" x14ac:dyDescent="0.4">
      <c r="A15" s="3"/>
      <c r="C15" s="37" t="s">
        <v>101</v>
      </c>
      <c r="E15" s="4"/>
      <c r="F15" s="4"/>
      <c r="G15" s="4"/>
      <c r="H15" s="4"/>
      <c r="I15" s="4"/>
      <c r="J15" s="12"/>
    </row>
    <row r="16" spans="1:10" x14ac:dyDescent="0.4">
      <c r="A16" s="3"/>
      <c r="C16" s="37"/>
      <c r="D16" s="39" t="s">
        <v>100</v>
      </c>
      <c r="E16" s="4"/>
      <c r="F16" s="4"/>
      <c r="G16" s="4"/>
      <c r="H16" s="4"/>
      <c r="I16" s="4"/>
      <c r="J16" s="12"/>
    </row>
    <row r="17" spans="1:12" x14ac:dyDescent="0.4">
      <c r="J17" s="12"/>
    </row>
    <row r="18" spans="1:12" x14ac:dyDescent="0.4">
      <c r="A18" s="5" t="s">
        <v>26</v>
      </c>
      <c r="B18" s="15">
        <v>9</v>
      </c>
      <c r="C18" s="15">
        <v>9</v>
      </c>
      <c r="D18" s="15">
        <v>9</v>
      </c>
      <c r="E18" s="15">
        <v>9</v>
      </c>
      <c r="F18" s="15">
        <v>9</v>
      </c>
      <c r="G18" s="15">
        <v>10</v>
      </c>
      <c r="H18" s="15">
        <v>11</v>
      </c>
      <c r="I18" s="15">
        <v>14</v>
      </c>
      <c r="J18" s="11" t="s">
        <v>104</v>
      </c>
    </row>
    <row r="19" spans="1:12" x14ac:dyDescent="0.4">
      <c r="A19" s="3" t="s">
        <v>16</v>
      </c>
      <c r="B19">
        <v>9</v>
      </c>
      <c r="C19">
        <v>9</v>
      </c>
      <c r="D19">
        <v>9</v>
      </c>
      <c r="E19">
        <v>9</v>
      </c>
      <c r="F19">
        <v>9</v>
      </c>
      <c r="G19">
        <v>10</v>
      </c>
      <c r="H19">
        <v>11</v>
      </c>
      <c r="I19">
        <v>14</v>
      </c>
      <c r="J19" s="12"/>
    </row>
    <row r="20" spans="1:12" x14ac:dyDescent="0.4">
      <c r="J20" s="12"/>
    </row>
    <row r="21" spans="1:12" x14ac:dyDescent="0.4">
      <c r="A21" s="5" t="s">
        <v>27</v>
      </c>
      <c r="B21" s="15">
        <v>14</v>
      </c>
      <c r="C21" s="15">
        <v>14</v>
      </c>
      <c r="D21" s="15">
        <v>14</v>
      </c>
      <c r="E21" s="15">
        <v>14</v>
      </c>
      <c r="F21" s="15">
        <v>14</v>
      </c>
      <c r="G21" s="15">
        <v>15</v>
      </c>
      <c r="H21" s="15">
        <v>17</v>
      </c>
      <c r="I21" s="15">
        <v>20</v>
      </c>
      <c r="J21" s="11" t="s">
        <v>105</v>
      </c>
    </row>
    <row r="22" spans="1:12" x14ac:dyDescent="0.4">
      <c r="A22" s="3" t="s">
        <v>16</v>
      </c>
      <c r="B22">
        <v>14</v>
      </c>
      <c r="C22">
        <v>14</v>
      </c>
      <c r="D22">
        <v>14</v>
      </c>
      <c r="E22">
        <v>14</v>
      </c>
      <c r="F22">
        <v>14</v>
      </c>
      <c r="G22">
        <v>15</v>
      </c>
      <c r="H22">
        <v>17</v>
      </c>
      <c r="I22">
        <v>20</v>
      </c>
      <c r="J22" s="12"/>
    </row>
    <row r="23" spans="1:12" x14ac:dyDescent="0.4">
      <c r="A23" s="3"/>
      <c r="J23" s="12"/>
    </row>
    <row r="24" spans="1:12" x14ac:dyDescent="0.4">
      <c r="A24" s="23" t="s">
        <v>60</v>
      </c>
      <c r="B24" s="14">
        <v>2.4500000000000002</v>
      </c>
      <c r="C24" t="s">
        <v>65</v>
      </c>
      <c r="J24" s="12"/>
    </row>
    <row r="25" spans="1:12" x14ac:dyDescent="0.4">
      <c r="A25" s="3"/>
      <c r="J25" s="12"/>
    </row>
    <row r="26" spans="1:12" x14ac:dyDescent="0.4">
      <c r="A26" s="1"/>
      <c r="J26" s="12"/>
    </row>
    <row r="27" spans="1:12" x14ac:dyDescent="0.4">
      <c r="A27" s="1" t="s">
        <v>58</v>
      </c>
      <c r="B27" s="14">
        <v>120</v>
      </c>
      <c r="C27" t="s">
        <v>66</v>
      </c>
      <c r="J27" s="12"/>
    </row>
    <row r="28" spans="1:12" x14ac:dyDescent="0.4">
      <c r="A28" s="1" t="s">
        <v>57</v>
      </c>
      <c r="B28" s="14">
        <v>5</v>
      </c>
      <c r="C28" t="s">
        <v>66</v>
      </c>
      <c r="J28" s="10"/>
    </row>
    <row r="29" spans="1:12" x14ac:dyDescent="0.4">
      <c r="A29" s="1" t="s">
        <v>78</v>
      </c>
      <c r="B29" s="14">
        <v>15290</v>
      </c>
      <c r="C29" t="s">
        <v>66</v>
      </c>
      <c r="J29" s="10"/>
    </row>
    <row r="30" spans="1:12" x14ac:dyDescent="0.4">
      <c r="J30" s="10"/>
    </row>
    <row r="31" spans="1:12" x14ac:dyDescent="0.4">
      <c r="A31" s="1" t="s">
        <v>12</v>
      </c>
      <c r="B31" s="1" t="s">
        <v>102</v>
      </c>
      <c r="J31" s="10"/>
    </row>
    <row r="32" spans="1:12" x14ac:dyDescent="0.4">
      <c r="A32" s="5" t="s">
        <v>85</v>
      </c>
      <c r="B32" s="21">
        <v>30</v>
      </c>
      <c r="C32" s="35">
        <v>30</v>
      </c>
      <c r="D32" s="38">
        <v>60</v>
      </c>
      <c r="F32" t="s">
        <v>67</v>
      </c>
      <c r="L32" s="10"/>
    </row>
    <row r="33" spans="1:6" x14ac:dyDescent="0.4">
      <c r="A33" s="5" t="s">
        <v>87</v>
      </c>
      <c r="B33" s="21">
        <v>70</v>
      </c>
      <c r="C33" s="35">
        <v>70</v>
      </c>
      <c r="D33" s="38">
        <v>90</v>
      </c>
      <c r="F33" t="s">
        <v>106</v>
      </c>
    </row>
    <row r="34" spans="1:6" x14ac:dyDescent="0.4">
      <c r="A34" s="5" t="s">
        <v>86</v>
      </c>
      <c r="B34" s="21">
        <v>60</v>
      </c>
      <c r="C34" s="35">
        <v>60</v>
      </c>
      <c r="D34" s="38">
        <v>90</v>
      </c>
      <c r="F34" t="s">
        <v>67</v>
      </c>
    </row>
    <row r="35" spans="1:6" x14ac:dyDescent="0.4">
      <c r="A35" s="5" t="s">
        <v>88</v>
      </c>
      <c r="B35" s="21">
        <v>85</v>
      </c>
      <c r="C35" s="36">
        <v>85</v>
      </c>
      <c r="D35" s="38">
        <v>95</v>
      </c>
      <c r="F35" t="s">
        <v>106</v>
      </c>
    </row>
    <row r="36" spans="1:6" x14ac:dyDescent="0.4">
      <c r="C36" s="37" t="s">
        <v>101</v>
      </c>
    </row>
    <row r="37" spans="1:6" x14ac:dyDescent="0.4">
      <c r="D37" s="39" t="s">
        <v>100</v>
      </c>
    </row>
    <row r="38" spans="1:6" x14ac:dyDescent="0.4">
      <c r="A38" s="1" t="s">
        <v>20</v>
      </c>
    </row>
    <row r="39" spans="1:6" x14ac:dyDescent="0.4">
      <c r="A39" s="5" t="s">
        <v>28</v>
      </c>
      <c r="B39" s="21">
        <v>5</v>
      </c>
      <c r="C39" s="10">
        <v>0</v>
      </c>
      <c r="E39" t="s">
        <v>89</v>
      </c>
    </row>
    <row r="40" spans="1:6" x14ac:dyDescent="0.4">
      <c r="A40" s="5" t="s">
        <v>21</v>
      </c>
      <c r="B40" s="21">
        <v>70</v>
      </c>
      <c r="C40" s="10">
        <v>70</v>
      </c>
      <c r="E40" t="s">
        <v>68</v>
      </c>
    </row>
    <row r="41" spans="1:6" x14ac:dyDescent="0.4">
      <c r="C41" s="3" t="s">
        <v>16</v>
      </c>
    </row>
    <row r="44" spans="1:6" hidden="1" x14ac:dyDescent="0.4">
      <c r="A44" t="s">
        <v>19</v>
      </c>
      <c r="C44">
        <v>5</v>
      </c>
    </row>
    <row r="45" spans="1:6" hidden="1" x14ac:dyDescent="0.4">
      <c r="A45" s="8" t="s">
        <v>31</v>
      </c>
      <c r="B45" s="8">
        <f>B24^(1/7)</f>
        <v>1.1365672948689438</v>
      </c>
      <c r="C45" s="8">
        <f>IF(C44=5,B45,IF(C44=6,1,IF(C44=7,0.85^(1/5),"")))</f>
        <v>1.1365672948689438</v>
      </c>
    </row>
    <row r="46" spans="1:6" hidden="1" x14ac:dyDescent="0.4"/>
    <row r="47" spans="1:6" hidden="1" x14ac:dyDescent="0.4"/>
    <row r="48" spans="1:6" hidden="1" x14ac:dyDescent="0.4">
      <c r="A48" t="s">
        <v>91</v>
      </c>
      <c r="B48">
        <f>(1-$B$33/100)/(1-$B$32/100)</f>
        <v>0.42857142857142866</v>
      </c>
    </row>
    <row r="49" spans="1:10" hidden="1" x14ac:dyDescent="0.4">
      <c r="A49" t="s">
        <v>92</v>
      </c>
      <c r="B49">
        <f>(1-$B$35/100)/(1-$B$34/100)</f>
        <v>0.37500000000000006</v>
      </c>
    </row>
    <row r="50" spans="1:10" hidden="1" x14ac:dyDescent="0.4"/>
    <row r="51" spans="1:10" hidden="1" x14ac:dyDescent="0.4">
      <c r="A51" t="s">
        <v>93</v>
      </c>
      <c r="B51">
        <f>1-B52-B53</f>
        <v>1</v>
      </c>
      <c r="C51">
        <f t="shared" ref="C51:I51" si="0">1-C52-C53</f>
        <v>0.36699999999999999</v>
      </c>
      <c r="D51">
        <f t="shared" si="0"/>
        <v>0.19599999999999987</v>
      </c>
      <c r="E51">
        <f t="shared" si="0"/>
        <v>0.18499999999999997</v>
      </c>
      <c r="F51">
        <f t="shared" si="0"/>
        <v>0.15799999999999995</v>
      </c>
      <c r="G51">
        <f t="shared" si="0"/>
        <v>8.5999999999999993E-2</v>
      </c>
      <c r="H51">
        <f t="shared" si="0"/>
        <v>9.4000000000000097E-2</v>
      </c>
      <c r="I51">
        <f t="shared" si="0"/>
        <v>5.0999999999999948E-2</v>
      </c>
    </row>
    <row r="52" spans="1:10" hidden="1" x14ac:dyDescent="0.4">
      <c r="A52" t="s">
        <v>90</v>
      </c>
      <c r="B52">
        <f>(B4-B5)/100</f>
        <v>0</v>
      </c>
      <c r="C52">
        <f t="shared" ref="C52:I52" si="1">(C4-C5)/100</f>
        <v>0.63300000000000001</v>
      </c>
      <c r="D52">
        <f t="shared" si="1"/>
        <v>0.77800000000000014</v>
      </c>
      <c r="E52">
        <f t="shared" si="1"/>
        <v>0.78900000000000003</v>
      </c>
      <c r="F52">
        <f t="shared" si="1"/>
        <v>0.81400000000000006</v>
      </c>
      <c r="G52">
        <f t="shared" si="1"/>
        <v>0.88700000000000001</v>
      </c>
      <c r="H52">
        <f t="shared" si="1"/>
        <v>0.8839999999999999</v>
      </c>
      <c r="I52">
        <f t="shared" si="1"/>
        <v>0.93200000000000005</v>
      </c>
    </row>
    <row r="53" spans="1:10" hidden="1" x14ac:dyDescent="0.4">
      <c r="A53" t="s">
        <v>94</v>
      </c>
      <c r="B53">
        <f>B5/100</f>
        <v>0</v>
      </c>
      <c r="C53">
        <f t="shared" ref="C53:I53" si="2">C5/100</f>
        <v>0</v>
      </c>
      <c r="D53">
        <f t="shared" si="2"/>
        <v>2.6000000000000002E-2</v>
      </c>
      <c r="E53">
        <f t="shared" si="2"/>
        <v>2.6000000000000002E-2</v>
      </c>
      <c r="F53">
        <f t="shared" si="2"/>
        <v>2.7999999999999997E-2</v>
      </c>
      <c r="G53">
        <f t="shared" si="2"/>
        <v>2.7000000000000003E-2</v>
      </c>
      <c r="H53">
        <f t="shared" si="2"/>
        <v>2.2000000000000002E-2</v>
      </c>
      <c r="I53">
        <f t="shared" si="2"/>
        <v>1.7000000000000001E-2</v>
      </c>
    </row>
    <row r="54" spans="1:10" hidden="1" x14ac:dyDescent="0.4"/>
    <row r="55" spans="1:10" hidden="1" x14ac:dyDescent="0.4">
      <c r="A55" t="s">
        <v>96</v>
      </c>
      <c r="B55">
        <f>B51</f>
        <v>1</v>
      </c>
      <c r="C55">
        <f t="shared" ref="C55:H55" si="3">C51</f>
        <v>0.36699999999999999</v>
      </c>
      <c r="D55">
        <f t="shared" si="3"/>
        <v>0.19599999999999987</v>
      </c>
      <c r="E55">
        <f t="shared" si="3"/>
        <v>0.18499999999999997</v>
      </c>
      <c r="F55">
        <f t="shared" si="3"/>
        <v>0.15799999999999995</v>
      </c>
      <c r="G55">
        <f t="shared" si="3"/>
        <v>8.5999999999999993E-2</v>
      </c>
      <c r="H55">
        <f t="shared" si="3"/>
        <v>9.4000000000000097E-2</v>
      </c>
      <c r="I55">
        <f>I51</f>
        <v>5.0999999999999948E-2</v>
      </c>
    </row>
    <row r="56" spans="1:10" hidden="1" x14ac:dyDescent="0.4">
      <c r="A56" t="s">
        <v>97</v>
      </c>
      <c r="B56">
        <f>B52*(1-$B$32/100)</f>
        <v>0</v>
      </c>
      <c r="C56">
        <f t="shared" ref="C56:H56" si="4">C52*(1-$B$32/100)</f>
        <v>0.44309999999999999</v>
      </c>
      <c r="D56">
        <f t="shared" si="4"/>
        <v>0.54460000000000008</v>
      </c>
      <c r="E56">
        <f t="shared" si="4"/>
        <v>0.55230000000000001</v>
      </c>
      <c r="F56">
        <f t="shared" si="4"/>
        <v>0.56979999999999997</v>
      </c>
      <c r="G56">
        <f t="shared" si="4"/>
        <v>0.62090000000000001</v>
      </c>
      <c r="H56">
        <f t="shared" si="4"/>
        <v>0.61879999999999991</v>
      </c>
      <c r="I56">
        <f>I52*(1-$B$32/100)</f>
        <v>0.65239999999999998</v>
      </c>
    </row>
    <row r="57" spans="1:10" hidden="1" x14ac:dyDescent="0.4">
      <c r="A57" t="s">
        <v>98</v>
      </c>
      <c r="B57">
        <f>B53*(1-$B$34/100)</f>
        <v>0</v>
      </c>
      <c r="C57">
        <f t="shared" ref="C57:H57" si="5">C53*(1-$B$34/100)</f>
        <v>0</v>
      </c>
      <c r="D57">
        <f t="shared" si="5"/>
        <v>1.0400000000000001E-2</v>
      </c>
      <c r="E57">
        <f t="shared" si="5"/>
        <v>1.0400000000000001E-2</v>
      </c>
      <c r="F57">
        <f t="shared" si="5"/>
        <v>1.12E-2</v>
      </c>
      <c r="G57">
        <f t="shared" si="5"/>
        <v>1.0800000000000002E-2</v>
      </c>
      <c r="H57">
        <f t="shared" si="5"/>
        <v>8.8000000000000005E-3</v>
      </c>
      <c r="I57">
        <f>I53*(1-$B$34/100)</f>
        <v>6.8000000000000005E-3</v>
      </c>
    </row>
    <row r="58" spans="1:10" hidden="1" x14ac:dyDescent="0.4"/>
    <row r="59" spans="1:10" hidden="1" x14ac:dyDescent="0.4">
      <c r="A59" t="s">
        <v>95</v>
      </c>
      <c r="B59">
        <f>SUM(B55:B57)</f>
        <v>1</v>
      </c>
      <c r="C59">
        <f t="shared" ref="C59:H59" si="6">SUM(C55:C57)</f>
        <v>0.81010000000000004</v>
      </c>
      <c r="D59">
        <f t="shared" si="6"/>
        <v>0.75099999999999989</v>
      </c>
      <c r="E59">
        <f t="shared" si="6"/>
        <v>0.74769999999999992</v>
      </c>
      <c r="F59">
        <f t="shared" si="6"/>
        <v>0.73899999999999988</v>
      </c>
      <c r="G59">
        <f t="shared" si="6"/>
        <v>0.7177</v>
      </c>
      <c r="H59">
        <f t="shared" si="6"/>
        <v>0.72160000000000002</v>
      </c>
      <c r="I59">
        <f>SUM(I55:I57)</f>
        <v>0.71019999999999994</v>
      </c>
    </row>
    <row r="60" spans="1:10" hidden="1" x14ac:dyDescent="0.4"/>
    <row r="61" spans="1:10" hidden="1" x14ac:dyDescent="0.4">
      <c r="A61" s="2" t="s">
        <v>14</v>
      </c>
      <c r="B61" s="6">
        <f t="shared" ref="B61:H61" si="7">B7/100*$B$14/100</f>
        <v>6.0000000000000001E-3</v>
      </c>
      <c r="C61" s="6">
        <f t="shared" si="7"/>
        <v>6.0000000000000001E-3</v>
      </c>
      <c r="D61" s="6">
        <f t="shared" si="7"/>
        <v>8.9999999999999993E-3</v>
      </c>
      <c r="E61" s="6">
        <f t="shared" si="7"/>
        <v>0.03</v>
      </c>
      <c r="F61" s="6">
        <f t="shared" si="7"/>
        <v>0.06</v>
      </c>
      <c r="G61" s="6">
        <f t="shared" si="7"/>
        <v>0.09</v>
      </c>
      <c r="H61" s="6">
        <f t="shared" si="7"/>
        <v>0.15</v>
      </c>
      <c r="I61" s="6">
        <f>I7/100*$B$14/100</f>
        <v>0.18</v>
      </c>
      <c r="J61" s="6"/>
    </row>
    <row r="62" spans="1:10" hidden="1" x14ac:dyDescent="0.4"/>
    <row r="63" spans="1:10" hidden="1" x14ac:dyDescent="0.4"/>
    <row r="64" spans="1:10" hidden="1" x14ac:dyDescent="0.4">
      <c r="A64" t="s">
        <v>13</v>
      </c>
      <c r="B64">
        <f>B55/B59*B61+B56/B59*B61*$B$48+B57/B59*B61*$B$49</f>
        <v>6.0000000000000001E-3</v>
      </c>
      <c r="C64">
        <f t="shared" ref="C64:H64" si="8">C55/C59*C61+C56/C59*C61*$B$48+C57/C59*C61*$B$49</f>
        <v>4.1246759659301323E-3</v>
      </c>
      <c r="D64">
        <f t="shared" si="8"/>
        <v>5.1926764314247668E-3</v>
      </c>
      <c r="E64">
        <f t="shared" si="8"/>
        <v>1.7076367527083056E-2</v>
      </c>
      <c r="F64">
        <f t="shared" si="8"/>
        <v>3.299594046008119E-2</v>
      </c>
      <c r="G64">
        <f t="shared" si="8"/>
        <v>4.4661418419952637E-2</v>
      </c>
      <c r="H64">
        <f t="shared" si="8"/>
        <v>7.5353381374722861E-2</v>
      </c>
      <c r="I64">
        <f>I55/I59*I61+I56/I59*I61*$B$48+I57/I59*I61*$B$49</f>
        <v>8.4436778372289509E-2</v>
      </c>
    </row>
    <row r="65" spans="1:14" hidden="1" x14ac:dyDescent="0.4">
      <c r="A65" s="8" t="s">
        <v>22</v>
      </c>
      <c r="B65" s="8">
        <f>B64*(1-$B$39/100*$B$40/100)</f>
        <v>5.79E-3</v>
      </c>
      <c r="C65" s="8">
        <f t="shared" ref="C65:I65" si="9">C64*(1-$B$39/100*$B$40/100)</f>
        <v>3.9803123071225771E-3</v>
      </c>
      <c r="D65" s="8">
        <f t="shared" si="9"/>
        <v>5.0109327563248995E-3</v>
      </c>
      <c r="E65" s="8">
        <f t="shared" si="9"/>
        <v>1.6478694663635149E-2</v>
      </c>
      <c r="F65" s="8">
        <f t="shared" si="9"/>
        <v>3.1841082543978348E-2</v>
      </c>
      <c r="G65" s="8">
        <f t="shared" si="9"/>
        <v>4.3098268775254293E-2</v>
      </c>
      <c r="H65" s="8">
        <f t="shared" si="9"/>
        <v>7.2716013026607559E-2</v>
      </c>
      <c r="I65" s="8">
        <f t="shared" si="9"/>
        <v>8.148149112925937E-2</v>
      </c>
      <c r="J65" s="8"/>
    </row>
    <row r="66" spans="1:14" hidden="1" x14ac:dyDescent="0.4"/>
    <row r="67" spans="1:14" hidden="1" x14ac:dyDescent="0.4">
      <c r="A67" s="2" t="s">
        <v>15</v>
      </c>
      <c r="B67" s="7">
        <f>B10/100*$B$14/100</f>
        <v>5.9999999999999995E-4</v>
      </c>
      <c r="C67" s="7">
        <f t="shared" ref="C67:H67" si="10">C10/100*$B$14/100</f>
        <v>5.9999999999999995E-4</v>
      </c>
      <c r="D67" s="7">
        <f t="shared" si="10"/>
        <v>5.9999999999999995E-4</v>
      </c>
      <c r="E67" s="7">
        <f t="shared" si="10"/>
        <v>3.5999999999999999E-3</v>
      </c>
      <c r="F67" s="7">
        <f t="shared" si="10"/>
        <v>8.9999999999999993E-3</v>
      </c>
      <c r="G67" s="7">
        <f t="shared" si="10"/>
        <v>2.4E-2</v>
      </c>
      <c r="H67" s="7">
        <f t="shared" si="10"/>
        <v>4.8000000000000001E-2</v>
      </c>
      <c r="I67" s="7">
        <f>I10/100*$B$14/100</f>
        <v>6.6000000000000003E-2</v>
      </c>
      <c r="J67" s="7"/>
    </row>
    <row r="68" spans="1:14" hidden="1" x14ac:dyDescent="0.4">
      <c r="A68" s="8" t="s">
        <v>24</v>
      </c>
      <c r="B68" s="8">
        <f t="shared" ref="B68:H68" si="11">IF(B61=0,0,B67/B61)</f>
        <v>9.9999999999999992E-2</v>
      </c>
      <c r="C68" s="8">
        <f t="shared" si="11"/>
        <v>9.9999999999999992E-2</v>
      </c>
      <c r="D68" s="8">
        <f t="shared" si="11"/>
        <v>6.6666666666666666E-2</v>
      </c>
      <c r="E68" s="8">
        <f t="shared" si="11"/>
        <v>0.12</v>
      </c>
      <c r="F68" s="8">
        <f t="shared" si="11"/>
        <v>0.15</v>
      </c>
      <c r="G68" s="8">
        <f t="shared" si="11"/>
        <v>0.26666666666666666</v>
      </c>
      <c r="H68" s="8">
        <f t="shared" si="11"/>
        <v>0.32</v>
      </c>
      <c r="I68" s="8">
        <f>IF(I61=0,0,I67/I61)</f>
        <v>0.3666666666666667</v>
      </c>
      <c r="J68" s="8"/>
    </row>
    <row r="69" spans="1:14" hidden="1" x14ac:dyDescent="0.4">
      <c r="A69" s="7" t="s">
        <v>23</v>
      </c>
      <c r="B69" s="7">
        <f t="shared" ref="B69:H69" si="12">B68*B65</f>
        <v>5.7899999999999998E-4</v>
      </c>
      <c r="C69" s="7">
        <f t="shared" si="12"/>
        <v>3.980312307122577E-4</v>
      </c>
      <c r="D69" s="7">
        <f t="shared" si="12"/>
        <v>3.3406218375499331E-4</v>
      </c>
      <c r="E69" s="7">
        <f t="shared" si="12"/>
        <v>1.9774433596362177E-3</v>
      </c>
      <c r="F69" s="7">
        <f t="shared" si="12"/>
        <v>4.7761623815967521E-3</v>
      </c>
      <c r="G69" s="7">
        <f t="shared" si="12"/>
        <v>1.1492871673401146E-2</v>
      </c>
      <c r="H69" s="7">
        <f t="shared" si="12"/>
        <v>2.326912416851442E-2</v>
      </c>
      <c r="I69" s="7">
        <f>I68*I65</f>
        <v>2.9876546747395104E-2</v>
      </c>
      <c r="J69" s="7"/>
    </row>
    <row r="70" spans="1:14" hidden="1" x14ac:dyDescent="0.4"/>
    <row r="71" spans="1:14" hidden="1" x14ac:dyDescent="0.4"/>
    <row r="72" spans="1:14" hidden="1" x14ac:dyDescent="0.4">
      <c r="A72" s="9" t="s">
        <v>18</v>
      </c>
      <c r="B72" s="9">
        <v>1</v>
      </c>
      <c r="C72" s="9">
        <v>1</v>
      </c>
      <c r="D72" s="9">
        <v>1</v>
      </c>
      <c r="E72" s="9">
        <v>1</v>
      </c>
      <c r="F72" s="9">
        <v>1</v>
      </c>
      <c r="G72" s="9">
        <v>2</v>
      </c>
      <c r="H72" s="9">
        <v>3</v>
      </c>
      <c r="I72" s="9">
        <v>4</v>
      </c>
      <c r="J72" s="9"/>
    </row>
    <row r="73" spans="1:14" hidden="1" x14ac:dyDescent="0.4"/>
    <row r="74" spans="1:14" hidden="1" x14ac:dyDescent="0.4">
      <c r="A74" s="8" t="s">
        <v>29</v>
      </c>
      <c r="B74" s="8">
        <f t="shared" ref="B74:I74" si="13">B18/3</f>
        <v>3</v>
      </c>
      <c r="C74" s="8">
        <f t="shared" si="13"/>
        <v>3</v>
      </c>
      <c r="D74" s="8">
        <f t="shared" si="13"/>
        <v>3</v>
      </c>
      <c r="E74" s="8">
        <f t="shared" si="13"/>
        <v>3</v>
      </c>
      <c r="F74" s="8">
        <f>F18/3</f>
        <v>3</v>
      </c>
      <c r="G74" s="8">
        <f t="shared" si="13"/>
        <v>3.3333333333333335</v>
      </c>
      <c r="H74" s="8">
        <f t="shared" si="13"/>
        <v>3.6666666666666665</v>
      </c>
      <c r="I74" s="8">
        <f t="shared" si="13"/>
        <v>4.666666666666667</v>
      </c>
      <c r="J74" s="8"/>
    </row>
    <row r="75" spans="1:14" hidden="1" x14ac:dyDescent="0.4">
      <c r="A75" s="8" t="s">
        <v>30</v>
      </c>
      <c r="B75" s="8">
        <f t="shared" ref="B75:I75" si="14">(B21-B18)/3</f>
        <v>1.6666666666666667</v>
      </c>
      <c r="C75" s="8">
        <f t="shared" si="14"/>
        <v>1.6666666666666667</v>
      </c>
      <c r="D75" s="8">
        <f t="shared" si="14"/>
        <v>1.6666666666666667</v>
      </c>
      <c r="E75" s="8">
        <f t="shared" si="14"/>
        <v>1.6666666666666667</v>
      </c>
      <c r="F75" s="8">
        <f t="shared" si="14"/>
        <v>1.6666666666666667</v>
      </c>
      <c r="G75" s="8">
        <f t="shared" si="14"/>
        <v>1.6666666666666667</v>
      </c>
      <c r="H75" s="8">
        <f t="shared" si="14"/>
        <v>2</v>
      </c>
      <c r="I75" s="8">
        <f t="shared" si="14"/>
        <v>2</v>
      </c>
      <c r="J75" s="8"/>
    </row>
    <row r="77" spans="1:14" ht="39.75" x14ac:dyDescent="0.8">
      <c r="B77" s="30" t="s">
        <v>54</v>
      </c>
      <c r="C77" s="1"/>
    </row>
    <row r="78" spans="1:14" x14ac:dyDescent="0.4">
      <c r="C78" s="18" t="s">
        <v>59</v>
      </c>
      <c r="F78" s="18"/>
      <c r="G78" s="18"/>
      <c r="H78" s="18" t="s">
        <v>79</v>
      </c>
      <c r="N78" t="s">
        <v>71</v>
      </c>
    </row>
    <row r="79" spans="1:14" x14ac:dyDescent="0.4">
      <c r="B79" t="s">
        <v>55</v>
      </c>
      <c r="C79" s="28">
        <f>J167</f>
        <v>331.06451428394467</v>
      </c>
      <c r="G79" t="s">
        <v>55</v>
      </c>
      <c r="H79" s="28">
        <f>J232</f>
        <v>18.441106388777282</v>
      </c>
      <c r="M79" t="s">
        <v>55</v>
      </c>
      <c r="N79" s="31">
        <f>J300</f>
        <v>29896.394135798433</v>
      </c>
    </row>
    <row r="80" spans="1:14" x14ac:dyDescent="0.4">
      <c r="B80" t="s">
        <v>56</v>
      </c>
      <c r="C80" s="17">
        <f>J174</f>
        <v>1038.942891498722</v>
      </c>
      <c r="G80" t="s">
        <v>56</v>
      </c>
      <c r="H80" s="17">
        <f>J239</f>
        <v>84.834353707300522</v>
      </c>
      <c r="M80" t="s">
        <v>56</v>
      </c>
      <c r="N80" s="32">
        <f>J307</f>
        <v>70979.253178928338</v>
      </c>
    </row>
    <row r="81" spans="1:67" x14ac:dyDescent="0.4">
      <c r="B81" t="s">
        <v>61</v>
      </c>
      <c r="C81" s="24">
        <f>J181</f>
        <v>2646.1624922676538</v>
      </c>
      <c r="G81" t="s">
        <v>61</v>
      </c>
      <c r="H81" s="24">
        <f>J246</f>
        <v>244.59652201066001</v>
      </c>
      <c r="M81" t="s">
        <v>61</v>
      </c>
      <c r="N81" s="33">
        <f>J314</f>
        <v>173787.43251735726</v>
      </c>
    </row>
    <row r="82" spans="1:67" x14ac:dyDescent="0.4">
      <c r="B82" t="s">
        <v>62</v>
      </c>
      <c r="C82" s="26">
        <f>J188</f>
        <v>6519.9531184095058</v>
      </c>
      <c r="G82" t="s">
        <v>62</v>
      </c>
      <c r="H82" s="26">
        <f>J253</f>
        <v>618.09106181847824</v>
      </c>
      <c r="M82" t="s">
        <v>62</v>
      </c>
      <c r="N82" s="34">
        <f>J321</f>
        <v>425796.103922971</v>
      </c>
    </row>
    <row r="84" spans="1:67" x14ac:dyDescent="0.4">
      <c r="C84" t="s">
        <v>69</v>
      </c>
    </row>
    <row r="85" spans="1:67" x14ac:dyDescent="0.4">
      <c r="B85" t="s">
        <v>55</v>
      </c>
      <c r="C85" s="29">
        <f>C79*2.5</f>
        <v>827.66128570986166</v>
      </c>
    </row>
    <row r="86" spans="1:67" x14ac:dyDescent="0.4">
      <c r="B86" t="s">
        <v>56</v>
      </c>
      <c r="C86" s="22">
        <f>C80*2.5</f>
        <v>2597.357228746805</v>
      </c>
    </row>
    <row r="87" spans="1:67" x14ac:dyDescent="0.4">
      <c r="B87" t="s">
        <v>61</v>
      </c>
      <c r="C87" s="25">
        <f>C81*2.5</f>
        <v>6615.4062306691339</v>
      </c>
    </row>
    <row r="88" spans="1:67" x14ac:dyDescent="0.4">
      <c r="B88" t="s">
        <v>62</v>
      </c>
      <c r="C88" s="27">
        <f>C82*2.5</f>
        <v>16299.882796023765</v>
      </c>
    </row>
    <row r="90" spans="1:67" x14ac:dyDescent="0.4">
      <c r="C90" t="s">
        <v>70</v>
      </c>
    </row>
    <row r="91" spans="1:67" x14ac:dyDescent="0.4">
      <c r="B91" t="s">
        <v>55</v>
      </c>
      <c r="C91" s="29">
        <f>C79*4</f>
        <v>1324.2580571357787</v>
      </c>
    </row>
    <row r="92" spans="1:67" x14ac:dyDescent="0.4">
      <c r="B92" t="s">
        <v>56</v>
      </c>
      <c r="C92" s="22">
        <f>C80*4</f>
        <v>4155.7715659948881</v>
      </c>
    </row>
    <row r="93" spans="1:67" x14ac:dyDescent="0.4">
      <c r="B93" t="s">
        <v>61</v>
      </c>
      <c r="C93" s="25">
        <f>C81*4</f>
        <v>10584.649969070615</v>
      </c>
    </row>
    <row r="94" spans="1:67" x14ac:dyDescent="0.4">
      <c r="B94" t="s">
        <v>62</v>
      </c>
      <c r="C94" s="27">
        <f>C82*4</f>
        <v>26079.812473638023</v>
      </c>
    </row>
    <row r="96" spans="1:67" hidden="1" x14ac:dyDescent="0.4">
      <c r="A96" s="9" t="s">
        <v>46</v>
      </c>
      <c r="B96" s="9"/>
      <c r="C96" s="9"/>
      <c r="D96" s="9"/>
      <c r="E96" s="9"/>
      <c r="F96" s="9"/>
      <c r="G96" s="9"/>
      <c r="H96" s="9"/>
      <c r="I96" s="9"/>
      <c r="J96" s="9"/>
      <c r="M96" t="s">
        <v>49</v>
      </c>
      <c r="V96" t="s">
        <v>40</v>
      </c>
      <c r="AE96" t="s">
        <v>41</v>
      </c>
      <c r="AN96" t="s">
        <v>42</v>
      </c>
      <c r="AW96" t="s">
        <v>43</v>
      </c>
      <c r="BF96" t="s">
        <v>44</v>
      </c>
      <c r="BO96" t="s">
        <v>45</v>
      </c>
    </row>
    <row r="97" spans="1:74" hidden="1" x14ac:dyDescent="0.4">
      <c r="A97" s="9"/>
      <c r="B97" s="9" t="s">
        <v>25</v>
      </c>
      <c r="C97" s="9" t="s">
        <v>0</v>
      </c>
      <c r="D97" s="9" t="s">
        <v>1</v>
      </c>
      <c r="E97" s="9" t="s">
        <v>2</v>
      </c>
      <c r="F97" s="9" t="s">
        <v>3</v>
      </c>
      <c r="G97" s="9" t="s">
        <v>4</v>
      </c>
      <c r="H97" s="9" t="s">
        <v>5</v>
      </c>
      <c r="I97" s="9" t="s">
        <v>17</v>
      </c>
      <c r="J97" s="9" t="s">
        <v>47</v>
      </c>
      <c r="M97" t="s">
        <v>32</v>
      </c>
      <c r="N97" t="s">
        <v>33</v>
      </c>
      <c r="O97" t="s">
        <v>34</v>
      </c>
      <c r="P97" t="s">
        <v>35</v>
      </c>
      <c r="Q97" t="s">
        <v>36</v>
      </c>
      <c r="R97" t="s">
        <v>37</v>
      </c>
      <c r="S97" t="s">
        <v>38</v>
      </c>
      <c r="T97" t="s">
        <v>39</v>
      </c>
      <c r="V97" t="s">
        <v>32</v>
      </c>
      <c r="W97" t="s">
        <v>33</v>
      </c>
      <c r="X97" t="s">
        <v>34</v>
      </c>
      <c r="Y97" t="s">
        <v>35</v>
      </c>
      <c r="Z97" t="s">
        <v>36</v>
      </c>
      <c r="AA97" t="s">
        <v>37</v>
      </c>
      <c r="AB97" t="s">
        <v>38</v>
      </c>
      <c r="AC97" t="s">
        <v>39</v>
      </c>
      <c r="AE97" t="s">
        <v>32</v>
      </c>
      <c r="AF97" t="s">
        <v>33</v>
      </c>
      <c r="AG97" t="s">
        <v>34</v>
      </c>
      <c r="AH97" t="s">
        <v>35</v>
      </c>
      <c r="AI97" t="s">
        <v>36</v>
      </c>
      <c r="AJ97" t="s">
        <v>37</v>
      </c>
      <c r="AK97" t="s">
        <v>38</v>
      </c>
      <c r="AL97" t="s">
        <v>39</v>
      </c>
      <c r="AN97" t="s">
        <v>32</v>
      </c>
      <c r="AO97" t="s">
        <v>33</v>
      </c>
      <c r="AP97" t="s">
        <v>34</v>
      </c>
      <c r="AQ97" t="s">
        <v>35</v>
      </c>
      <c r="AR97" t="s">
        <v>36</v>
      </c>
      <c r="AS97" t="s">
        <v>37</v>
      </c>
      <c r="AT97" t="s">
        <v>38</v>
      </c>
      <c r="AU97" t="s">
        <v>39</v>
      </c>
      <c r="AW97" t="s">
        <v>32</v>
      </c>
      <c r="AX97" t="s">
        <v>33</v>
      </c>
      <c r="AY97" t="s">
        <v>34</v>
      </c>
      <c r="AZ97" t="s">
        <v>35</v>
      </c>
      <c r="BA97" t="s">
        <v>36</v>
      </c>
      <c r="BB97" t="s">
        <v>37</v>
      </c>
      <c r="BC97" t="s">
        <v>38</v>
      </c>
      <c r="BD97" t="s">
        <v>39</v>
      </c>
      <c r="BF97" t="s">
        <v>32</v>
      </c>
      <c r="BG97" t="s">
        <v>33</v>
      </c>
      <c r="BH97" t="s">
        <v>34</v>
      </c>
      <c r="BI97" t="s">
        <v>35</v>
      </c>
      <c r="BJ97" t="s">
        <v>36</v>
      </c>
      <c r="BK97" t="s">
        <v>37</v>
      </c>
      <c r="BL97" t="s">
        <v>38</v>
      </c>
      <c r="BM97" t="s">
        <v>39</v>
      </c>
      <c r="BO97" t="s">
        <v>32</v>
      </c>
      <c r="BP97" t="s">
        <v>33</v>
      </c>
      <c r="BQ97" t="s">
        <v>34</v>
      </c>
      <c r="BR97" t="s">
        <v>35</v>
      </c>
      <c r="BS97" t="s">
        <v>36</v>
      </c>
      <c r="BT97" t="s">
        <v>37</v>
      </c>
      <c r="BU97" t="s">
        <v>38</v>
      </c>
      <c r="BV97" t="s">
        <v>39</v>
      </c>
    </row>
    <row r="98" spans="1:74" hidden="1" x14ac:dyDescent="0.4">
      <c r="A98" s="9">
        <v>0</v>
      </c>
      <c r="B98" s="16">
        <f>M98</f>
        <v>242.14285714285714</v>
      </c>
      <c r="C98" s="16">
        <f t="shared" ref="C98:C129" si="15">N98</f>
        <v>428.42857142857144</v>
      </c>
      <c r="D98" s="16">
        <f t="shared" ref="D98:D129" si="16">O98</f>
        <v>518.85714285714289</v>
      </c>
      <c r="E98" s="16">
        <f t="shared" ref="E98:E129" si="17">P98</f>
        <v>313.85714285714283</v>
      </c>
      <c r="F98" s="16">
        <f t="shared" ref="F98:F129" si="18">Q98</f>
        <v>324.28571428571428</v>
      </c>
      <c r="G98" s="16">
        <f t="shared" ref="G98:G129" si="19">R98</f>
        <v>222</v>
      </c>
      <c r="H98" s="16">
        <f t="shared" ref="H98:H129" si="20">S98</f>
        <v>109.85714285714286</v>
      </c>
      <c r="I98" s="16">
        <f t="shared" ref="I98:I129" si="21">T98</f>
        <v>141.28571428571428</v>
      </c>
      <c r="J98" s="16">
        <f>SUM(B98:I98)</f>
        <v>2300.7142857142853</v>
      </c>
      <c r="L98">
        <v>0</v>
      </c>
      <c r="M98">
        <f t="shared" ref="M98:T98" si="22">B3</f>
        <v>242.14285714285714</v>
      </c>
      <c r="N98">
        <f t="shared" si="22"/>
        <v>428.42857142857144</v>
      </c>
      <c r="O98">
        <f t="shared" si="22"/>
        <v>518.85714285714289</v>
      </c>
      <c r="P98">
        <f t="shared" si="22"/>
        <v>313.85714285714283</v>
      </c>
      <c r="Q98">
        <f t="shared" si="22"/>
        <v>324.28571428571428</v>
      </c>
      <c r="R98">
        <f t="shared" si="22"/>
        <v>222</v>
      </c>
      <c r="S98">
        <f t="shared" si="22"/>
        <v>109.85714285714286</v>
      </c>
      <c r="T98">
        <f t="shared" si="22"/>
        <v>141.28571428571428</v>
      </c>
      <c r="V98">
        <v>0</v>
      </c>
      <c r="W98">
        <v>0</v>
      </c>
      <c r="X98">
        <v>0</v>
      </c>
      <c r="Y98">
        <v>0</v>
      </c>
      <c r="Z98">
        <v>0</v>
      </c>
      <c r="AA98">
        <f>($B$27-$B$28*2/3)/9*4</f>
        <v>51.851851851851855</v>
      </c>
      <c r="AB98">
        <v>0</v>
      </c>
      <c r="AC98">
        <v>0</v>
      </c>
      <c r="AE98">
        <v>0</v>
      </c>
      <c r="AF98">
        <v>0</v>
      </c>
      <c r="AG98">
        <v>0</v>
      </c>
      <c r="AH98">
        <v>0</v>
      </c>
      <c r="AI98">
        <v>0</v>
      </c>
      <c r="AJ98">
        <f>($B$27-$B$28*2/3)/9*3</f>
        <v>38.888888888888893</v>
      </c>
      <c r="AK98">
        <v>0</v>
      </c>
      <c r="AL98">
        <v>0</v>
      </c>
      <c r="AW98">
        <v>0</v>
      </c>
      <c r="AX98">
        <v>0</v>
      </c>
      <c r="AY98">
        <v>0</v>
      </c>
      <c r="AZ98">
        <v>0</v>
      </c>
      <c r="BA98">
        <v>0</v>
      </c>
      <c r="BB98">
        <f>$B$28/18*5</f>
        <v>1.3888888888888888</v>
      </c>
      <c r="BC98">
        <v>0</v>
      </c>
      <c r="BD98">
        <v>0</v>
      </c>
      <c r="BF98">
        <v>0</v>
      </c>
      <c r="BG98">
        <v>0</v>
      </c>
      <c r="BH98">
        <v>0</v>
      </c>
      <c r="BI98">
        <v>0</v>
      </c>
      <c r="BJ98">
        <v>0</v>
      </c>
      <c r="BK98">
        <f>$B$28/18*4</f>
        <v>1.1111111111111112</v>
      </c>
      <c r="BL98">
        <v>0</v>
      </c>
      <c r="BM98">
        <v>0</v>
      </c>
      <c r="BO98">
        <v>0</v>
      </c>
      <c r="BP98">
        <v>0</v>
      </c>
      <c r="BQ98">
        <v>0</v>
      </c>
      <c r="BR98">
        <v>0</v>
      </c>
      <c r="BS98">
        <v>0</v>
      </c>
      <c r="BT98">
        <f>$B$28/18*3</f>
        <v>0.83333333333333337</v>
      </c>
      <c r="BU98">
        <v>0</v>
      </c>
      <c r="BV98">
        <v>0</v>
      </c>
    </row>
    <row r="99" spans="1:74" hidden="1" x14ac:dyDescent="0.4">
      <c r="A99" s="9">
        <v>1</v>
      </c>
      <c r="B99" s="16">
        <f t="shared" ref="B99:B129" si="23">M99</f>
        <v>275.21165211469423</v>
      </c>
      <c r="C99" s="16">
        <f t="shared" si="15"/>
        <v>486.93790247313751</v>
      </c>
      <c r="D99" s="16">
        <f t="shared" si="16"/>
        <v>589.71605928057204</v>
      </c>
      <c r="E99" s="16">
        <f t="shared" si="17"/>
        <v>356.7197638324385</v>
      </c>
      <c r="F99" s="16">
        <f t="shared" si="18"/>
        <v>368.57253705035748</v>
      </c>
      <c r="G99" s="16">
        <f t="shared" si="19"/>
        <v>252.31793946090554</v>
      </c>
      <c r="H99" s="16">
        <f t="shared" si="20"/>
        <v>124.86003567917398</v>
      </c>
      <c r="I99" s="16">
        <f t="shared" si="21"/>
        <v>160.58072208934075</v>
      </c>
      <c r="J99" s="16">
        <f t="shared" ref="J99:J158" si="24">SUM(B99:I99)</f>
        <v>2614.91661198062</v>
      </c>
      <c r="L99">
        <v>1</v>
      </c>
      <c r="M99">
        <f t="shared" ref="M99:M128" si="25">M98*$B$45</f>
        <v>275.21165211469423</v>
      </c>
      <c r="N99">
        <f t="shared" ref="N99:N128" si="26">N98*$B$45</f>
        <v>486.93790247313751</v>
      </c>
      <c r="O99">
        <f t="shared" ref="O99:O128" si="27">O98*$B$45</f>
        <v>589.71605928057204</v>
      </c>
      <c r="P99">
        <f t="shared" ref="P99:P128" si="28">P98*$B$45</f>
        <v>356.7197638324385</v>
      </c>
      <c r="Q99">
        <f t="shared" ref="Q99:Q128" si="29">Q98*$B$45</f>
        <v>368.57253705035748</v>
      </c>
      <c r="R99">
        <f t="shared" ref="R99:R128" si="30">R98*$B$45</f>
        <v>252.31793946090554</v>
      </c>
      <c r="S99">
        <f t="shared" ref="S99:S128" si="31">S98*$B$45</f>
        <v>124.86003567917398</v>
      </c>
      <c r="T99">
        <f t="shared" ref="T99:T128" si="32">T98*$B$45</f>
        <v>160.58072208934075</v>
      </c>
      <c r="V99">
        <f t="shared" ref="V99:AC99" si="33">IF(V98+M98*B$65-V98/B$74&lt;0,0,V98+M98*B$65-V98/B$74)</f>
        <v>1.4020071428571428</v>
      </c>
      <c r="W99">
        <f t="shared" si="33"/>
        <v>1.7052795155800871</v>
      </c>
      <c r="X99">
        <f t="shared" si="33"/>
        <v>2.599958252996005</v>
      </c>
      <c r="Y99">
        <f t="shared" si="33"/>
        <v>5.1719560251437739</v>
      </c>
      <c r="Z99">
        <f t="shared" si="33"/>
        <v>10.325608196404406</v>
      </c>
      <c r="AA99">
        <f t="shared" si="33"/>
        <v>45.864111964402753</v>
      </c>
      <c r="AB99">
        <f t="shared" si="33"/>
        <v>7.988373431065888</v>
      </c>
      <c r="AC99">
        <f t="shared" si="33"/>
        <v>11.512170675262501</v>
      </c>
      <c r="AE99">
        <f t="shared" ref="AE99:AL99" si="34">IF(AE98+V98/B$74-AE98/B$74&lt;0,0,AE98+V98/B$74-AE98/B$74)</f>
        <v>0</v>
      </c>
      <c r="AF99">
        <f t="shared" si="34"/>
        <v>0</v>
      </c>
      <c r="AG99">
        <f t="shared" si="34"/>
        <v>0</v>
      </c>
      <c r="AH99">
        <f t="shared" si="34"/>
        <v>0</v>
      </c>
      <c r="AI99">
        <f t="shared" si="34"/>
        <v>0</v>
      </c>
      <c r="AJ99">
        <f t="shared" si="34"/>
        <v>42.777777777777786</v>
      </c>
      <c r="AK99">
        <f t="shared" si="34"/>
        <v>0</v>
      </c>
      <c r="AL99">
        <f t="shared" si="34"/>
        <v>0</v>
      </c>
      <c r="AW99">
        <f>IF(AW98+AN222/B$74-AW98/B$75&lt;0,0,AW98+AN222/B$74-AW98/B$75)</f>
        <v>0</v>
      </c>
      <c r="AX99">
        <f t="shared" ref="AX99:BD99" si="35">IF(AX98+AO222/C$74-AX98/C$75&lt;0,0,AX98+AO222/C$74-AX98/C$75)</f>
        <v>0</v>
      </c>
      <c r="AY99">
        <f t="shared" si="35"/>
        <v>0</v>
      </c>
      <c r="AZ99">
        <f t="shared" si="35"/>
        <v>0</v>
      </c>
      <c r="BA99">
        <f t="shared" si="35"/>
        <v>0</v>
      </c>
      <c r="BB99">
        <f t="shared" si="35"/>
        <v>1.0555555555555556</v>
      </c>
      <c r="BC99">
        <f t="shared" si="35"/>
        <v>0</v>
      </c>
      <c r="BD99">
        <f t="shared" si="35"/>
        <v>0</v>
      </c>
      <c r="BF99">
        <f>IF(BF98+AW98/B$75-BF98/B$75&lt;0,0,BF98+AW98/B$75-BF98/B$75)</f>
        <v>0</v>
      </c>
      <c r="BG99">
        <f t="shared" ref="BG99:BM114" si="36">IF(BG98+AX98/C$75-BG98/C$75&lt;0,0,BG98+AX98/C$75-BG98/C$75)</f>
        <v>0</v>
      </c>
      <c r="BH99">
        <f t="shared" si="36"/>
        <v>0</v>
      </c>
      <c r="BI99">
        <f t="shared" si="36"/>
        <v>0</v>
      </c>
      <c r="BJ99">
        <f t="shared" si="36"/>
        <v>0</v>
      </c>
      <c r="BK99">
        <f t="shared" si="36"/>
        <v>1.2777777777777777</v>
      </c>
      <c r="BL99">
        <f t="shared" si="36"/>
        <v>0</v>
      </c>
      <c r="BM99">
        <f t="shared" si="36"/>
        <v>0</v>
      </c>
      <c r="BO99">
        <f>IF(BO98+BF98/B$75-BO98/B$75&lt;0,0,BO98+BF98/B$75-BO98/B$75)</f>
        <v>0</v>
      </c>
      <c r="BP99">
        <f t="shared" ref="BP99:BV114" si="37">IF(BP98+BG98/C$75-BP98/C$75&lt;0,0,BP98+BG98/C$75-BP98/C$75)</f>
        <v>0</v>
      </c>
      <c r="BQ99">
        <f t="shared" si="37"/>
        <v>0</v>
      </c>
      <c r="BR99">
        <f t="shared" si="37"/>
        <v>0</v>
      </c>
      <c r="BS99">
        <f t="shared" si="37"/>
        <v>0</v>
      </c>
      <c r="BT99">
        <f t="shared" si="37"/>
        <v>1</v>
      </c>
      <c r="BU99">
        <f t="shared" si="37"/>
        <v>0</v>
      </c>
      <c r="BV99">
        <f t="shared" si="37"/>
        <v>0</v>
      </c>
    </row>
    <row r="100" spans="1:74" hidden="1" x14ac:dyDescent="0.4">
      <c r="A100" s="9">
        <v>2</v>
      </c>
      <c r="B100" s="16">
        <f t="shared" si="23"/>
        <v>312.79656296041088</v>
      </c>
      <c r="C100" s="16">
        <f t="shared" si="15"/>
        <v>553.43769458305144</v>
      </c>
      <c r="D100" s="16">
        <f t="shared" si="16"/>
        <v>670.25198623729352</v>
      </c>
      <c r="E100" s="16">
        <f t="shared" si="17"/>
        <v>405.43601700532315</v>
      </c>
      <c r="F100" s="16">
        <f t="shared" si="18"/>
        <v>418.90749139830837</v>
      </c>
      <c r="G100" s="16">
        <f t="shared" si="19"/>
        <v>286.77631789998736</v>
      </c>
      <c r="H100" s="16">
        <f t="shared" si="20"/>
        <v>141.91183298911858</v>
      </c>
      <c r="I100" s="16">
        <f t="shared" si="21"/>
        <v>182.51079691318367</v>
      </c>
      <c r="J100" s="16">
        <f t="shared" si="24"/>
        <v>2972.0286999866767</v>
      </c>
      <c r="L100">
        <v>2</v>
      </c>
      <c r="M100">
        <f t="shared" si="25"/>
        <v>312.79656296041088</v>
      </c>
      <c r="N100">
        <f t="shared" si="26"/>
        <v>553.43769458305144</v>
      </c>
      <c r="O100">
        <f t="shared" si="27"/>
        <v>670.25198623729352</v>
      </c>
      <c r="P100">
        <f t="shared" si="28"/>
        <v>405.43601700532315</v>
      </c>
      <c r="Q100">
        <f t="shared" si="29"/>
        <v>418.90749139830837</v>
      </c>
      <c r="R100">
        <f t="shared" si="30"/>
        <v>286.77631789998736</v>
      </c>
      <c r="S100">
        <f t="shared" si="31"/>
        <v>141.91183298911858</v>
      </c>
      <c r="T100">
        <f t="shared" si="32"/>
        <v>182.51079691318367</v>
      </c>
      <c r="V100">
        <f t="shared" ref="V100:V158" si="38">IF(V99+M99*B$65-V99/B$74&lt;0,0,V99+M99*B$65-V99/B$74)</f>
        <v>2.5281468943155079</v>
      </c>
      <c r="W100">
        <f t="shared" ref="W100:W158" si="39">IF(W99+N99*C$65-W99/C$74&lt;0,0,W99+N99*C$65-W99/C$74)</f>
        <v>3.0750179364050072</v>
      </c>
      <c r="X100">
        <f t="shared" ref="X100:X158" si="40">IF(X99+O99*D$65-X99/D$74&lt;0,0,X99+O99*D$65-X99/D$74)</f>
        <v>4.6883330203771916</v>
      </c>
      <c r="Y100">
        <f t="shared" ref="Y100:Y158" si="41">IF(Y99+P99*E$65-Y99/E$74&lt;0,0,Y99+P99*E$65-Y99/E$74)</f>
        <v>9.326246752107977</v>
      </c>
      <c r="Z100">
        <f t="shared" ref="Z100:Z158" si="42">IF(Z99+Q99*F$65-Z99/F$74&lt;0,0,Z99+Q99*F$65-Z99/F$74)</f>
        <v>18.619487373266889</v>
      </c>
      <c r="AA100">
        <f t="shared" ref="AA100:AA158" si="43">IF(AA99+R99*G$65-AA99/G$74&lt;0,0,AA99+R99*G$65-AA99/G$74)</f>
        <v>42.979344746786381</v>
      </c>
      <c r="AB100">
        <f t="shared" ref="AB100:AB158" si="44">IF(AB99+S99*H$65-AB99/H$74&lt;0,0,AB99+S99*H$65-AB99/H$74)</f>
        <v>14.889050112633782</v>
      </c>
      <c r="AC100">
        <f t="shared" ref="AC100:AC158" si="45">IF(AC99+T99*I$65-AC99/I$74&lt;0,0,AC99+T99*I$65-AC99/I$74)</f>
        <v>22.129633641587503</v>
      </c>
      <c r="AE100">
        <f t="shared" ref="AE100:AE158" si="46">IF(AE99+V99/B$74-AE99/B$74&lt;0,0,AE99+V99/B$74-AE99/B$74)</f>
        <v>0.46733571428571424</v>
      </c>
      <c r="AF100">
        <f t="shared" ref="AF100:AF158" si="47">IF(AF99+W99/C$74-AF99/C$74&lt;0,0,AF99+W99/C$74-AF99/C$74)</f>
        <v>0.56842650519336235</v>
      </c>
      <c r="AG100">
        <f t="shared" ref="AG100:AG158" si="48">IF(AG99+X99/D$74-AG99/D$74&lt;0,0,AG99+X99/D$74-AG99/D$74)</f>
        <v>0.86665275099866834</v>
      </c>
      <c r="AH100">
        <f t="shared" ref="AH100:AH158" si="49">IF(AH99+Y99/E$74-AH99/E$74&lt;0,0,AH99+Y99/E$74-AH99/E$74)</f>
        <v>1.7239853417145914</v>
      </c>
      <c r="AI100">
        <f t="shared" ref="AI100:AI158" si="50">IF(AI99+Z99/F$74-AI99/F$74&lt;0,0,AI99+Z99/F$74-AI99/F$74)</f>
        <v>3.4418693988014688</v>
      </c>
      <c r="AJ100">
        <f t="shared" ref="AJ100:AJ158" si="51">IF(AJ99+AA99/G$74-AJ99/G$74&lt;0,0,AJ99+AA99/G$74-AJ99/G$74)</f>
        <v>43.703678033765279</v>
      </c>
      <c r="AK100">
        <f t="shared" ref="AK100:AK158" si="52">IF(AK99+AB99/H$74-AK99/H$74&lt;0,0,AK99+AB99/H$74-AK99/H$74)</f>
        <v>2.178647299381606</v>
      </c>
      <c r="AL100">
        <f t="shared" ref="AL100:AL158" si="53">IF(AL99+AC99/I$74-AL99/I$74&lt;0,0,AL99+AC99/I$74-AL99/I$74)</f>
        <v>2.4668937161276787</v>
      </c>
      <c r="AW100">
        <f t="shared" ref="AW100:BD100" si="54">IF(AW99+AN223/B$74-AW99/B$75&lt;0,0,AW99+AN223/B$74-AW99/B$75)</f>
        <v>0</v>
      </c>
      <c r="AX100">
        <f t="shared" si="54"/>
        <v>0</v>
      </c>
      <c r="AY100">
        <f t="shared" si="54"/>
        <v>0</v>
      </c>
      <c r="AZ100">
        <f t="shared" si="54"/>
        <v>0</v>
      </c>
      <c r="BA100">
        <f t="shared" si="54"/>
        <v>0</v>
      </c>
      <c r="BB100">
        <f t="shared" si="54"/>
        <v>1.7055555555555557</v>
      </c>
      <c r="BC100">
        <f t="shared" si="54"/>
        <v>0</v>
      </c>
      <c r="BD100">
        <f t="shared" si="54"/>
        <v>0</v>
      </c>
      <c r="BF100">
        <f t="shared" ref="BF100:BF158" si="55">IF(BF99+AW99/B$75-BF99/B$75&lt;0,0,BF99+AW99/B$75-BF99/B$75)</f>
        <v>0</v>
      </c>
      <c r="BG100">
        <f t="shared" si="36"/>
        <v>0</v>
      </c>
      <c r="BH100">
        <f t="shared" si="36"/>
        <v>0</v>
      </c>
      <c r="BI100">
        <f t="shared" si="36"/>
        <v>0</v>
      </c>
      <c r="BJ100">
        <f t="shared" si="36"/>
        <v>0</v>
      </c>
      <c r="BK100">
        <f t="shared" si="36"/>
        <v>1.1444444444444444</v>
      </c>
      <c r="BL100">
        <f t="shared" si="36"/>
        <v>0</v>
      </c>
      <c r="BM100">
        <f t="shared" si="36"/>
        <v>0</v>
      </c>
      <c r="BO100">
        <f t="shared" ref="BO100:BO158" si="56">IF(BO99+BF99/B$75-BO99/B$75&lt;0,0,BO99+BF99/B$75-BO99/B$75)</f>
        <v>0</v>
      </c>
      <c r="BP100">
        <f t="shared" si="37"/>
        <v>0</v>
      </c>
      <c r="BQ100">
        <f t="shared" si="37"/>
        <v>0</v>
      </c>
      <c r="BR100">
        <f t="shared" si="37"/>
        <v>0</v>
      </c>
      <c r="BS100">
        <f t="shared" si="37"/>
        <v>0</v>
      </c>
      <c r="BT100">
        <f t="shared" si="37"/>
        <v>1.1666666666666665</v>
      </c>
      <c r="BU100">
        <f t="shared" si="37"/>
        <v>0</v>
      </c>
      <c r="BV100">
        <f t="shared" si="37"/>
        <v>0</v>
      </c>
    </row>
    <row r="101" spans="1:74" hidden="1" x14ac:dyDescent="0.4">
      <c r="A101" s="9">
        <v>3</v>
      </c>
      <c r="B101" s="16">
        <f t="shared" si="23"/>
        <v>355.51434340821748</v>
      </c>
      <c r="C101" s="16">
        <f t="shared" si="15"/>
        <v>629.0191834107635</v>
      </c>
      <c r="D101" s="16">
        <f t="shared" si="16"/>
        <v>761.78648687825728</v>
      </c>
      <c r="E101" s="16">
        <f t="shared" si="17"/>
        <v>460.80531709017924</v>
      </c>
      <c r="F101" s="16">
        <f t="shared" si="18"/>
        <v>476.11655429891067</v>
      </c>
      <c r="G101" s="16">
        <f t="shared" si="19"/>
        <v>325.94058386806489</v>
      </c>
      <c r="H101" s="16">
        <f t="shared" si="20"/>
        <v>161.29234813033585</v>
      </c>
      <c r="I101" s="16">
        <f t="shared" si="21"/>
        <v>207.43580273199234</v>
      </c>
      <c r="J101" s="16">
        <f t="shared" si="24"/>
        <v>3377.9106198167215</v>
      </c>
      <c r="L101">
        <v>3</v>
      </c>
      <c r="M101">
        <f t="shared" si="25"/>
        <v>355.51434340821748</v>
      </c>
      <c r="N101">
        <f t="shared" si="26"/>
        <v>629.0191834107635</v>
      </c>
      <c r="O101">
        <f t="shared" si="27"/>
        <v>761.78648687825728</v>
      </c>
      <c r="P101">
        <f t="shared" si="28"/>
        <v>460.80531709017924</v>
      </c>
      <c r="Q101">
        <f t="shared" si="29"/>
        <v>476.11655429891067</v>
      </c>
      <c r="R101">
        <f t="shared" si="30"/>
        <v>325.94058386806489</v>
      </c>
      <c r="S101">
        <f t="shared" si="31"/>
        <v>161.29234813033585</v>
      </c>
      <c r="T101">
        <f t="shared" si="32"/>
        <v>207.43580273199234</v>
      </c>
      <c r="V101">
        <f t="shared" si="38"/>
        <v>3.4965233624177845</v>
      </c>
      <c r="W101">
        <f t="shared" si="39"/>
        <v>4.2528668245778043</v>
      </c>
      <c r="X101">
        <f t="shared" si="40"/>
        <v>6.4841429797464079</v>
      </c>
      <c r="Y101">
        <f t="shared" si="41"/>
        <v>12.898554164609759</v>
      </c>
      <c r="Z101">
        <f t="shared" si="42"/>
        <v>25.751459594082363</v>
      </c>
      <c r="AA101">
        <f t="shared" si="43"/>
        <v>42.445104149981894</v>
      </c>
      <c r="AB101">
        <f t="shared" si="44"/>
        <v>21.147662778181981</v>
      </c>
      <c r="AC101">
        <f t="shared" si="45"/>
        <v>32.258821169494382</v>
      </c>
      <c r="AE101">
        <f t="shared" si="46"/>
        <v>1.1542727742956456</v>
      </c>
      <c r="AF101">
        <f t="shared" si="47"/>
        <v>1.4039569822639106</v>
      </c>
      <c r="AG101">
        <f t="shared" si="48"/>
        <v>2.1405461741248426</v>
      </c>
      <c r="AH101">
        <f t="shared" si="49"/>
        <v>4.2580724785123865</v>
      </c>
      <c r="AI101">
        <f t="shared" si="50"/>
        <v>8.501075390289941</v>
      </c>
      <c r="AJ101">
        <f t="shared" si="51"/>
        <v>43.486378047671607</v>
      </c>
      <c r="AK101">
        <f t="shared" si="52"/>
        <v>5.645120793904927</v>
      </c>
      <c r="AL101">
        <f t="shared" si="53"/>
        <v>6.6803379858690697</v>
      </c>
      <c r="AW101">
        <f t="shared" ref="AW101:BD101" si="57">IF(AW100+AN224/B$74-AW100/B$75&lt;0,0,AW100+AN224/B$74-AW100/B$75)</f>
        <v>0</v>
      </c>
      <c r="AX101">
        <f t="shared" si="57"/>
        <v>0</v>
      </c>
      <c r="AY101">
        <f t="shared" si="57"/>
        <v>0</v>
      </c>
      <c r="AZ101">
        <f t="shared" si="57"/>
        <v>0</v>
      </c>
      <c r="BA101">
        <f t="shared" si="57"/>
        <v>0</v>
      </c>
      <c r="BB101">
        <f t="shared" si="57"/>
        <v>2.6072222222222226</v>
      </c>
      <c r="BC101">
        <f t="shared" si="57"/>
        <v>0</v>
      </c>
      <c r="BD101">
        <f t="shared" si="57"/>
        <v>0</v>
      </c>
      <c r="BF101">
        <f t="shared" si="55"/>
        <v>0</v>
      </c>
      <c r="BG101">
        <f t="shared" si="36"/>
        <v>0</v>
      </c>
      <c r="BH101">
        <f t="shared" si="36"/>
        <v>0</v>
      </c>
      <c r="BI101">
        <f t="shared" si="36"/>
        <v>0</v>
      </c>
      <c r="BJ101">
        <f t="shared" si="36"/>
        <v>0</v>
      </c>
      <c r="BK101">
        <f t="shared" si="36"/>
        <v>1.4811111111111113</v>
      </c>
      <c r="BL101">
        <f t="shared" si="36"/>
        <v>0</v>
      </c>
      <c r="BM101">
        <f t="shared" si="36"/>
        <v>0</v>
      </c>
      <c r="BO101">
        <f t="shared" si="56"/>
        <v>0</v>
      </c>
      <c r="BP101">
        <f t="shared" si="37"/>
        <v>0</v>
      </c>
      <c r="BQ101">
        <f t="shared" si="37"/>
        <v>0</v>
      </c>
      <c r="BR101">
        <f t="shared" si="37"/>
        <v>0</v>
      </c>
      <c r="BS101">
        <f t="shared" si="37"/>
        <v>0</v>
      </c>
      <c r="BT101">
        <f t="shared" si="37"/>
        <v>1.1533333333333333</v>
      </c>
      <c r="BU101">
        <f t="shared" si="37"/>
        <v>0</v>
      </c>
      <c r="BV101">
        <f t="shared" si="37"/>
        <v>0</v>
      </c>
    </row>
    <row r="102" spans="1:74" hidden="1" x14ac:dyDescent="0.4">
      <c r="A102" s="9">
        <v>4</v>
      </c>
      <c r="B102" s="16">
        <f t="shared" si="23"/>
        <v>404.06597557458645</v>
      </c>
      <c r="C102" s="16">
        <f t="shared" si="15"/>
        <v>714.92263170984347</v>
      </c>
      <c r="D102" s="16">
        <f t="shared" si="16"/>
        <v>865.82160665893707</v>
      </c>
      <c r="E102" s="16">
        <f t="shared" si="17"/>
        <v>523.73625270641094</v>
      </c>
      <c r="F102" s="16">
        <f t="shared" si="18"/>
        <v>541.1385041618355</v>
      </c>
      <c r="G102" s="16">
        <f t="shared" si="19"/>
        <v>370.4534076949306</v>
      </c>
      <c r="H102" s="16">
        <f t="shared" si="20"/>
        <v>183.31960779755576</v>
      </c>
      <c r="I102" s="16">
        <f t="shared" si="21"/>
        <v>235.7647491700684</v>
      </c>
      <c r="J102" s="16">
        <f t="shared" si="24"/>
        <v>3839.2227354741681</v>
      </c>
      <c r="L102">
        <v>4</v>
      </c>
      <c r="M102">
        <f t="shared" si="25"/>
        <v>404.06597557458645</v>
      </c>
      <c r="N102">
        <f t="shared" si="26"/>
        <v>714.92263170984347</v>
      </c>
      <c r="O102">
        <f t="shared" si="27"/>
        <v>865.82160665893707</v>
      </c>
      <c r="P102">
        <f t="shared" si="28"/>
        <v>523.73625270641094</v>
      </c>
      <c r="Q102">
        <f t="shared" si="29"/>
        <v>541.1385041618355</v>
      </c>
      <c r="R102">
        <f t="shared" si="30"/>
        <v>370.4534076949306</v>
      </c>
      <c r="S102">
        <f t="shared" si="31"/>
        <v>183.31960779755576</v>
      </c>
      <c r="T102">
        <f t="shared" si="32"/>
        <v>235.7647491700684</v>
      </c>
      <c r="V102">
        <f t="shared" si="38"/>
        <v>4.389443623278769</v>
      </c>
      <c r="W102">
        <f t="shared" si="39"/>
        <v>5.3389373468645909</v>
      </c>
      <c r="X102">
        <f t="shared" si="40"/>
        <v>8.1400228469215321</v>
      </c>
      <c r="Y102">
        <f t="shared" si="41"/>
        <v>16.192506229448476</v>
      </c>
      <c r="Z102">
        <f t="shared" si="42"/>
        <v>32.327706235374407</v>
      </c>
      <c r="AA102">
        <f t="shared" si="43"/>
        <v>43.759047793296503</v>
      </c>
      <c r="AB102">
        <f t="shared" si="44"/>
        <v>27.108654871869973</v>
      </c>
      <c r="AC102">
        <f t="shared" si="45"/>
        <v>42.248395153371789</v>
      </c>
      <c r="AE102">
        <f t="shared" si="46"/>
        <v>1.9350229703363586</v>
      </c>
      <c r="AF102">
        <f t="shared" si="47"/>
        <v>2.3535935963685417</v>
      </c>
      <c r="AG102">
        <f t="shared" si="48"/>
        <v>3.5884117759986971</v>
      </c>
      <c r="AH102">
        <f t="shared" si="49"/>
        <v>7.1382330405448444</v>
      </c>
      <c r="AI102">
        <f t="shared" si="50"/>
        <v>14.251203458220749</v>
      </c>
      <c r="AJ102">
        <f t="shared" si="51"/>
        <v>43.173995878364693</v>
      </c>
      <c r="AK102">
        <f t="shared" si="52"/>
        <v>9.8730867896168526</v>
      </c>
      <c r="AL102">
        <f t="shared" si="53"/>
        <v>12.16144152521735</v>
      </c>
      <c r="AW102">
        <f t="shared" ref="AW102:BD102" si="58">IF(AW101+AN225/B$74-AW101/B$75&lt;0,0,AW101+AN225/B$74-AW101/B$75)</f>
        <v>5.1926190476190466E-3</v>
      </c>
      <c r="AX102">
        <f t="shared" si="58"/>
        <v>6.315850057704026E-3</v>
      </c>
      <c r="AY102">
        <f t="shared" si="58"/>
        <v>6.4196500073975434E-3</v>
      </c>
      <c r="AZ102">
        <f t="shared" si="58"/>
        <v>2.298647122286122E-2</v>
      </c>
      <c r="BA102">
        <f t="shared" si="58"/>
        <v>5.7364489980024476E-2</v>
      </c>
      <c r="BB102">
        <f t="shared" si="58"/>
        <v>3.4392771616992559</v>
      </c>
      <c r="BC102">
        <f t="shared" si="58"/>
        <v>5.1855406795198559E-2</v>
      </c>
      <c r="BD102">
        <f t="shared" si="58"/>
        <v>4.1534435016435403E-2</v>
      </c>
      <c r="BF102">
        <f t="shared" si="55"/>
        <v>0</v>
      </c>
      <c r="BG102">
        <f t="shared" si="36"/>
        <v>0</v>
      </c>
      <c r="BH102">
        <f t="shared" si="36"/>
        <v>0</v>
      </c>
      <c r="BI102">
        <f t="shared" si="36"/>
        <v>0</v>
      </c>
      <c r="BJ102">
        <f t="shared" si="36"/>
        <v>0</v>
      </c>
      <c r="BK102">
        <f t="shared" si="36"/>
        <v>2.1567777777777781</v>
      </c>
      <c r="BL102">
        <f t="shared" si="36"/>
        <v>0</v>
      </c>
      <c r="BM102">
        <f t="shared" si="36"/>
        <v>0</v>
      </c>
      <c r="BO102">
        <f t="shared" si="56"/>
        <v>0</v>
      </c>
      <c r="BP102">
        <f t="shared" si="37"/>
        <v>0</v>
      </c>
      <c r="BQ102">
        <f t="shared" si="37"/>
        <v>0</v>
      </c>
      <c r="BR102">
        <f t="shared" si="37"/>
        <v>0</v>
      </c>
      <c r="BS102">
        <f t="shared" si="37"/>
        <v>0</v>
      </c>
      <c r="BT102">
        <f t="shared" si="37"/>
        <v>1.3499999999999999</v>
      </c>
      <c r="BU102">
        <f t="shared" si="37"/>
        <v>0</v>
      </c>
      <c r="BV102">
        <f t="shared" si="37"/>
        <v>0</v>
      </c>
    </row>
    <row r="103" spans="1:74" hidden="1" x14ac:dyDescent="0.4">
      <c r="A103" s="9">
        <v>5</v>
      </c>
      <c r="B103" s="16">
        <f t="shared" si="23"/>
        <v>459.24817280738841</v>
      </c>
      <c r="C103" s="16">
        <f t="shared" si="15"/>
        <v>812.55768156304293</v>
      </c>
      <c r="D103" s="16">
        <f t="shared" si="16"/>
        <v>984.06452131943081</v>
      </c>
      <c r="E103" s="16">
        <f t="shared" si="17"/>
        <v>595.261495963323</v>
      </c>
      <c r="F103" s="16">
        <f t="shared" si="18"/>
        <v>615.04032582464401</v>
      </c>
      <c r="G103" s="16">
        <f t="shared" si="19"/>
        <v>421.04522745880922</v>
      </c>
      <c r="H103" s="16">
        <f t="shared" si="20"/>
        <v>208.35507073090369</v>
      </c>
      <c r="I103" s="16">
        <f t="shared" si="21"/>
        <v>267.96250318967969</v>
      </c>
      <c r="J103" s="16">
        <f t="shared" si="24"/>
        <v>4363.5349988572216</v>
      </c>
      <c r="L103">
        <v>5</v>
      </c>
      <c r="M103">
        <f t="shared" si="25"/>
        <v>459.24817280738841</v>
      </c>
      <c r="N103">
        <f t="shared" si="26"/>
        <v>812.55768156304293</v>
      </c>
      <c r="O103">
        <f t="shared" si="27"/>
        <v>984.06452131943081</v>
      </c>
      <c r="P103">
        <f t="shared" si="28"/>
        <v>595.261495963323</v>
      </c>
      <c r="Q103">
        <f t="shared" si="29"/>
        <v>615.04032582464401</v>
      </c>
      <c r="R103">
        <f t="shared" si="30"/>
        <v>421.04522745880922</v>
      </c>
      <c r="S103">
        <f t="shared" si="31"/>
        <v>208.35507073090369</v>
      </c>
      <c r="T103">
        <f t="shared" si="32"/>
        <v>267.96250318967969</v>
      </c>
      <c r="V103">
        <f t="shared" si="38"/>
        <v>5.2658377474293685</v>
      </c>
      <c r="W103">
        <f t="shared" si="39"/>
        <v>6.404906914211546</v>
      </c>
      <c r="X103">
        <f t="shared" si="40"/>
        <v>9.7652557478888085</v>
      </c>
      <c r="Y103">
        <f t="shared" si="41"/>
        <v>19.425493945591054</v>
      </c>
      <c r="Z103">
        <f t="shared" si="42"/>
        <v>38.782239935658247</v>
      </c>
      <c r="AA103">
        <f t="shared" si="43"/>
        <v>46.59723398885253</v>
      </c>
      <c r="AB103">
        <f t="shared" si="44"/>
        <v>33.045656349999632</v>
      </c>
      <c r="AC103">
        <f t="shared" si="45"/>
        <v>52.405630938599394</v>
      </c>
      <c r="AE103">
        <f t="shared" si="46"/>
        <v>2.7531631879838288</v>
      </c>
      <c r="AF103">
        <f t="shared" si="47"/>
        <v>3.3487081798672245</v>
      </c>
      <c r="AG103">
        <f t="shared" si="48"/>
        <v>5.1056154663063085</v>
      </c>
      <c r="AH103">
        <f t="shared" si="49"/>
        <v>10.156324103512722</v>
      </c>
      <c r="AI103">
        <f t="shared" si="50"/>
        <v>20.276704383938636</v>
      </c>
      <c r="AJ103">
        <f t="shared" si="51"/>
        <v>43.349511452844233</v>
      </c>
      <c r="AK103">
        <f t="shared" si="52"/>
        <v>14.573696266594975</v>
      </c>
      <c r="AL103">
        <f t="shared" si="53"/>
        <v>18.608645874107587</v>
      </c>
      <c r="AW103">
        <f t="shared" ref="AW103:BD103" si="59">IF(AW102+AN226/B$74-AW102/B$75&lt;0,0,AW102+AN226/B$74-AW102/B$75)</f>
        <v>1.8364046698523047E-2</v>
      </c>
      <c r="AX103">
        <f t="shared" si="59"/>
        <v>2.2336428753372189E-2</v>
      </c>
      <c r="AY103">
        <f t="shared" si="59"/>
        <v>2.2703524260667327E-2</v>
      </c>
      <c r="AZ103">
        <f t="shared" si="59"/>
        <v>8.129320235121712E-2</v>
      </c>
      <c r="BA103">
        <f t="shared" si="59"/>
        <v>0.20287337915019177</v>
      </c>
      <c r="BB103">
        <f t="shared" si="59"/>
        <v>4.0968557287910778</v>
      </c>
      <c r="BC103">
        <f t="shared" si="59"/>
        <v>0.19800393219448909</v>
      </c>
      <c r="BD103">
        <f t="shared" si="59"/>
        <v>0.16587649478321254</v>
      </c>
      <c r="BF103">
        <f t="shared" si="55"/>
        <v>3.1155714285714276E-3</v>
      </c>
      <c r="BG103">
        <f t="shared" si="36"/>
        <v>3.7895100346224155E-3</v>
      </c>
      <c r="BH103">
        <f t="shared" si="36"/>
        <v>3.8517900044385258E-3</v>
      </c>
      <c r="BI103">
        <f t="shared" si="36"/>
        <v>1.3791882733716732E-2</v>
      </c>
      <c r="BJ103">
        <f t="shared" si="36"/>
        <v>3.4418693988014684E-2</v>
      </c>
      <c r="BK103">
        <f t="shared" si="36"/>
        <v>2.9262774081306651</v>
      </c>
      <c r="BL103">
        <f t="shared" si="36"/>
        <v>2.592770339759928E-2</v>
      </c>
      <c r="BM103">
        <f t="shared" si="36"/>
        <v>2.0767217508217702E-2</v>
      </c>
      <c r="BO103">
        <f t="shared" si="56"/>
        <v>0</v>
      </c>
      <c r="BP103">
        <f t="shared" si="37"/>
        <v>0</v>
      </c>
      <c r="BQ103">
        <f t="shared" si="37"/>
        <v>0</v>
      </c>
      <c r="BR103">
        <f t="shared" si="37"/>
        <v>0</v>
      </c>
      <c r="BS103">
        <f t="shared" si="37"/>
        <v>0</v>
      </c>
      <c r="BT103">
        <f t="shared" si="37"/>
        <v>1.834066666666667</v>
      </c>
      <c r="BU103">
        <f t="shared" si="37"/>
        <v>0</v>
      </c>
      <c r="BV103">
        <f t="shared" si="37"/>
        <v>0</v>
      </c>
    </row>
    <row r="104" spans="1:74" hidden="1" x14ac:dyDescent="0.4">
      <c r="A104" s="9">
        <v>6</v>
      </c>
      <c r="B104" s="16">
        <f t="shared" si="23"/>
        <v>521.96645344119872</v>
      </c>
      <c r="C104" s="16">
        <f t="shared" si="15"/>
        <v>923.52648605908837</v>
      </c>
      <c r="D104" s="16">
        <f t="shared" si="16"/>
        <v>1118.4555509725276</v>
      </c>
      <c r="E104" s="16">
        <f t="shared" si="17"/>
        <v>676.55474820667473</v>
      </c>
      <c r="F104" s="16">
        <f t="shared" si="18"/>
        <v>699.03471935782943</v>
      </c>
      <c r="G104" s="16">
        <f t="shared" si="19"/>
        <v>478.54623519033794</v>
      </c>
      <c r="H104" s="16">
        <f t="shared" si="20"/>
        <v>236.80955911285065</v>
      </c>
      <c r="I104" s="16">
        <f t="shared" si="21"/>
        <v>304.55741737660497</v>
      </c>
      <c r="J104" s="16">
        <f t="shared" si="24"/>
        <v>4959.451169717112</v>
      </c>
      <c r="L104">
        <v>6</v>
      </c>
      <c r="M104">
        <f t="shared" si="25"/>
        <v>521.96645344119872</v>
      </c>
      <c r="N104">
        <f t="shared" si="26"/>
        <v>923.52648605908837</v>
      </c>
      <c r="O104">
        <f t="shared" si="27"/>
        <v>1118.4555509725276</v>
      </c>
      <c r="P104">
        <f t="shared" si="28"/>
        <v>676.55474820667473</v>
      </c>
      <c r="Q104">
        <f t="shared" si="29"/>
        <v>699.03471935782943</v>
      </c>
      <c r="R104">
        <f t="shared" si="30"/>
        <v>478.54623519033794</v>
      </c>
      <c r="S104">
        <f t="shared" si="31"/>
        <v>236.80955911285065</v>
      </c>
      <c r="T104">
        <f t="shared" si="32"/>
        <v>304.55741737660497</v>
      </c>
      <c r="V104">
        <f t="shared" si="38"/>
        <v>6.1696054188410248</v>
      </c>
      <c r="W104">
        <f t="shared" si="39"/>
        <v>7.5041712829800655</v>
      </c>
      <c r="X104">
        <f t="shared" si="40"/>
        <v>11.441251642809258</v>
      </c>
      <c r="Y104">
        <f t="shared" si="41"/>
        <v>22.759461734058988</v>
      </c>
      <c r="Z104">
        <f t="shared" si="42"/>
        <v>45.438376406229992</v>
      </c>
      <c r="AA104">
        <f t="shared" si="43"/>
        <v>50.764384171754614</v>
      </c>
      <c r="AB104">
        <f t="shared" si="44"/>
        <v>39.183954655609682</v>
      </c>
      <c r="AC104">
        <f t="shared" si="45"/>
        <v>63.00983720695212</v>
      </c>
      <c r="AE104">
        <f t="shared" si="46"/>
        <v>3.5907213744656756</v>
      </c>
      <c r="AF104">
        <f t="shared" si="47"/>
        <v>4.3674410913153316</v>
      </c>
      <c r="AG104">
        <f t="shared" si="48"/>
        <v>6.6588288935004751</v>
      </c>
      <c r="AH104">
        <f t="shared" si="49"/>
        <v>13.246047384205498</v>
      </c>
      <c r="AI104">
        <f t="shared" si="50"/>
        <v>26.445216234511843</v>
      </c>
      <c r="AJ104">
        <f t="shared" si="51"/>
        <v>44.323828213646721</v>
      </c>
      <c r="AK104">
        <f t="shared" si="52"/>
        <v>19.611503562068972</v>
      </c>
      <c r="AL104">
        <f t="shared" si="53"/>
        <v>25.850856959355834</v>
      </c>
      <c r="AW104">
        <f t="shared" ref="AW104:BD104" si="60">IF(AW103+AN227/B$74-AW103/B$75&lt;0,0,AW103+AN227/B$74-AW103/B$75)</f>
        <v>3.9703873291685711E-2</v>
      </c>
      <c r="AX104">
        <f t="shared" si="60"/>
        <v>4.8292337281193053E-2</v>
      </c>
      <c r="AY104">
        <f t="shared" si="60"/>
        <v>4.9086013846433192E-2</v>
      </c>
      <c r="AZ104">
        <f t="shared" si="60"/>
        <v>0.17575946405579984</v>
      </c>
      <c r="BA104">
        <f t="shared" si="60"/>
        <v>0.43862113140254383</v>
      </c>
      <c r="BB104">
        <f t="shared" si="60"/>
        <v>4.5797195974751466</v>
      </c>
      <c r="BC104">
        <f t="shared" si="60"/>
        <v>0.45914409905776388</v>
      </c>
      <c r="BD104">
        <f t="shared" si="60"/>
        <v>0.40171164399143511</v>
      </c>
      <c r="BF104">
        <f t="shared" si="55"/>
        <v>1.2264656590542398E-2</v>
      </c>
      <c r="BG104">
        <f t="shared" si="36"/>
        <v>1.4917661265872278E-2</v>
      </c>
      <c r="BH104">
        <f t="shared" si="36"/>
        <v>1.5162830558175806E-2</v>
      </c>
      <c r="BI104">
        <f t="shared" si="36"/>
        <v>5.4292674504216959E-2</v>
      </c>
      <c r="BJ104">
        <f t="shared" si="36"/>
        <v>0.13549150508532093</v>
      </c>
      <c r="BK104">
        <f t="shared" si="36"/>
        <v>3.6286244005269128</v>
      </c>
      <c r="BL104">
        <f t="shared" si="36"/>
        <v>0.11196581779604418</v>
      </c>
      <c r="BM104">
        <f t="shared" si="36"/>
        <v>9.3321856145715115E-2</v>
      </c>
      <c r="BO104">
        <f t="shared" si="56"/>
        <v>1.8693428571428564E-3</v>
      </c>
      <c r="BP104">
        <f t="shared" si="37"/>
        <v>2.2737060207734493E-3</v>
      </c>
      <c r="BQ104">
        <f t="shared" si="37"/>
        <v>2.3110740026631156E-3</v>
      </c>
      <c r="BR104">
        <f t="shared" si="37"/>
        <v>8.2751296402300382E-3</v>
      </c>
      <c r="BS104">
        <f t="shared" si="37"/>
        <v>2.065121639280881E-2</v>
      </c>
      <c r="BT104">
        <f t="shared" si="37"/>
        <v>2.4893931115450663</v>
      </c>
      <c r="BU104">
        <f t="shared" si="37"/>
        <v>1.296385169879964E-2</v>
      </c>
      <c r="BV104">
        <f t="shared" si="37"/>
        <v>1.0383608754108851E-2</v>
      </c>
    </row>
    <row r="105" spans="1:74" hidden="1" x14ac:dyDescent="0.4">
      <c r="A105" s="9">
        <v>7</v>
      </c>
      <c r="B105" s="16">
        <f t="shared" si="23"/>
        <v>593.24999999999977</v>
      </c>
      <c r="C105" s="16">
        <f t="shared" si="15"/>
        <v>1049.6499999999994</v>
      </c>
      <c r="D105" s="16">
        <f t="shared" si="16"/>
        <v>1271.1999999999998</v>
      </c>
      <c r="E105" s="16">
        <f t="shared" si="17"/>
        <v>768.9499999999997</v>
      </c>
      <c r="F105" s="16">
        <f t="shared" si="18"/>
        <v>794.49999999999955</v>
      </c>
      <c r="G105" s="16">
        <f t="shared" si="19"/>
        <v>543.89999999999975</v>
      </c>
      <c r="H105" s="16">
        <f t="shared" si="20"/>
        <v>269.14999999999992</v>
      </c>
      <c r="I105" s="16">
        <f t="shared" si="21"/>
        <v>346.14999999999975</v>
      </c>
      <c r="J105" s="16">
        <f t="shared" si="24"/>
        <v>5636.7499999999973</v>
      </c>
      <c r="L105">
        <v>7</v>
      </c>
      <c r="M105">
        <f t="shared" si="25"/>
        <v>593.24999999999977</v>
      </c>
      <c r="N105">
        <f t="shared" si="26"/>
        <v>1049.6499999999994</v>
      </c>
      <c r="O105">
        <f t="shared" si="27"/>
        <v>1271.1999999999998</v>
      </c>
      <c r="P105">
        <f t="shared" si="28"/>
        <v>768.9499999999997</v>
      </c>
      <c r="Q105">
        <f t="shared" si="29"/>
        <v>794.49999999999955</v>
      </c>
      <c r="R105">
        <f t="shared" si="30"/>
        <v>543.89999999999975</v>
      </c>
      <c r="S105">
        <f t="shared" si="31"/>
        <v>269.14999999999992</v>
      </c>
      <c r="T105">
        <f t="shared" si="32"/>
        <v>346.14999999999975</v>
      </c>
      <c r="V105">
        <f t="shared" si="38"/>
        <v>7.1352560446518893</v>
      </c>
      <c r="W105">
        <f t="shared" si="39"/>
        <v>8.6787046937346997</v>
      </c>
      <c r="X105">
        <f t="shared" si="40"/>
        <v>13.232006652067824</v>
      </c>
      <c r="Y105">
        <f t="shared" si="41"/>
        <v>26.321713608303011</v>
      </c>
      <c r="Z105">
        <f t="shared" si="42"/>
        <v>52.550273137666046</v>
      </c>
      <c r="AA105">
        <f t="shared" si="43"/>
        <v>56.159583185847467</v>
      </c>
      <c r="AB105">
        <f t="shared" si="44"/>
        <v>45.717268552991371</v>
      </c>
      <c r="AC105">
        <f t="shared" si="45"/>
        <v>74.323521736355787</v>
      </c>
      <c r="AE105">
        <f t="shared" si="46"/>
        <v>4.4503493892574584</v>
      </c>
      <c r="AF105">
        <f t="shared" si="47"/>
        <v>5.4130178218702429</v>
      </c>
      <c r="AG105">
        <f t="shared" si="48"/>
        <v>8.2529698099367348</v>
      </c>
      <c r="AH105">
        <f t="shared" si="49"/>
        <v>16.417185500823329</v>
      </c>
      <c r="AI105">
        <f t="shared" si="50"/>
        <v>32.776269625084559</v>
      </c>
      <c r="AJ105">
        <f t="shared" si="51"/>
        <v>46.255995001079093</v>
      </c>
      <c r="AK105">
        <f t="shared" si="52"/>
        <v>24.949444769398259</v>
      </c>
      <c r="AL105">
        <f t="shared" si="53"/>
        <v>33.813495583840755</v>
      </c>
      <c r="AW105">
        <f t="shared" ref="AW105:BD105" si="61">IF(AW104+AN228/B$74-AW104/B$75&lt;0,0,AW104+AN228/B$74-AW104/B$75)</f>
        <v>6.8044421146901152E-2</v>
      </c>
      <c r="AX105">
        <f t="shared" si="61"/>
        <v>8.2763314097564725E-2</v>
      </c>
      <c r="AY105">
        <f t="shared" si="61"/>
        <v>8.4123515457841941E-2</v>
      </c>
      <c r="AZ105">
        <f t="shared" si="61"/>
        <v>0.30121622907936485</v>
      </c>
      <c r="BA105">
        <f t="shared" si="61"/>
        <v>0.75170804545497294</v>
      </c>
      <c r="BB105">
        <f t="shared" si="61"/>
        <v>4.9309602280294209</v>
      </c>
      <c r="BC105">
        <f t="shared" si="61"/>
        <v>0.83837166067201618</v>
      </c>
      <c r="BD105">
        <f t="shared" si="61"/>
        <v>0.76462946720453751</v>
      </c>
      <c r="BF105">
        <f t="shared" si="55"/>
        <v>2.8728186611228383E-2</v>
      </c>
      <c r="BG105">
        <f t="shared" si="36"/>
        <v>3.4942466875064741E-2</v>
      </c>
      <c r="BH105">
        <f t="shared" si="36"/>
        <v>3.5516740531130242E-2</v>
      </c>
      <c r="BI105">
        <f t="shared" si="36"/>
        <v>0.12717274823516667</v>
      </c>
      <c r="BJ105">
        <f t="shared" si="36"/>
        <v>0.31736928087565464</v>
      </c>
      <c r="BK105">
        <f t="shared" si="36"/>
        <v>4.1992815186958534</v>
      </c>
      <c r="BL105">
        <f t="shared" si="36"/>
        <v>0.28555495842690404</v>
      </c>
      <c r="BM105">
        <f t="shared" si="36"/>
        <v>0.24751675006857515</v>
      </c>
      <c r="BO105">
        <f t="shared" si="56"/>
        <v>8.1065310971825816E-3</v>
      </c>
      <c r="BP105">
        <f t="shared" si="37"/>
        <v>9.860079167832745E-3</v>
      </c>
      <c r="BQ105">
        <f t="shared" si="37"/>
        <v>1.002212793597073E-2</v>
      </c>
      <c r="BR105">
        <f t="shared" si="37"/>
        <v>3.5885656558622185E-2</v>
      </c>
      <c r="BS105">
        <f t="shared" si="37"/>
        <v>8.9555389608316077E-2</v>
      </c>
      <c r="BT105">
        <f t="shared" si="37"/>
        <v>3.1729318849341741</v>
      </c>
      <c r="BU105">
        <f t="shared" si="37"/>
        <v>6.2464834747421906E-2</v>
      </c>
      <c r="BV105">
        <f t="shared" si="37"/>
        <v>5.1852732449911981E-2</v>
      </c>
    </row>
    <row r="106" spans="1:74" hidden="1" x14ac:dyDescent="0.4">
      <c r="A106" s="9">
        <v>8</v>
      </c>
      <c r="B106" s="16">
        <f t="shared" si="23"/>
        <v>674.26854768100065</v>
      </c>
      <c r="C106" s="16">
        <f t="shared" si="15"/>
        <v>1192.9978610591861</v>
      </c>
      <c r="D106" s="16">
        <f t="shared" si="16"/>
        <v>1444.8043452374011</v>
      </c>
      <c r="E106" s="16">
        <f t="shared" si="17"/>
        <v>873.96342138947398</v>
      </c>
      <c r="F106" s="16">
        <f t="shared" si="18"/>
        <v>903.00271577337537</v>
      </c>
      <c r="G106" s="16">
        <f t="shared" si="19"/>
        <v>618.17895167921824</v>
      </c>
      <c r="H106" s="16">
        <f t="shared" si="20"/>
        <v>305.90708741397611</v>
      </c>
      <c r="I106" s="16">
        <f t="shared" si="21"/>
        <v>393.42276911888462</v>
      </c>
      <c r="J106" s="16">
        <f t="shared" si="24"/>
        <v>6406.5456993525167</v>
      </c>
      <c r="L106">
        <v>8</v>
      </c>
      <c r="M106">
        <f t="shared" si="25"/>
        <v>674.26854768100065</v>
      </c>
      <c r="N106">
        <f t="shared" si="26"/>
        <v>1192.9978610591861</v>
      </c>
      <c r="O106">
        <f t="shared" si="27"/>
        <v>1444.8043452374011</v>
      </c>
      <c r="P106">
        <f t="shared" si="28"/>
        <v>873.96342138947398</v>
      </c>
      <c r="Q106">
        <f t="shared" si="29"/>
        <v>903.00271577337537</v>
      </c>
      <c r="R106">
        <f t="shared" si="30"/>
        <v>618.17895167921824</v>
      </c>
      <c r="S106">
        <f t="shared" si="31"/>
        <v>305.90708741397611</v>
      </c>
      <c r="T106">
        <f t="shared" si="32"/>
        <v>393.42276911888462</v>
      </c>
      <c r="V106">
        <f t="shared" si="38"/>
        <v>8.1917548631012593</v>
      </c>
      <c r="W106">
        <f t="shared" si="39"/>
        <v>9.9637379423276773</v>
      </c>
      <c r="X106">
        <f t="shared" si="40"/>
        <v>15.191235487885425</v>
      </c>
      <c r="Y106">
        <f t="shared" si="41"/>
        <v>30.21910133380425</v>
      </c>
      <c r="Z106">
        <f t="shared" si="42"/>
        <v>60.331255506301488</v>
      </c>
      <c r="AA106">
        <f t="shared" si="43"/>
        <v>62.752856616954034</v>
      </c>
      <c r="AB106">
        <f t="shared" si="44"/>
        <v>52.820437490105142</v>
      </c>
      <c r="AC106">
        <f t="shared" si="45"/>
        <v>86.60187094724408</v>
      </c>
      <c r="AE106">
        <f t="shared" si="46"/>
        <v>5.3453182743889354</v>
      </c>
      <c r="AF106">
        <f t="shared" si="47"/>
        <v>6.5015801124917285</v>
      </c>
      <c r="AG106">
        <f t="shared" si="48"/>
        <v>9.9126487573137645</v>
      </c>
      <c r="AH106">
        <f t="shared" si="49"/>
        <v>19.718694869983224</v>
      </c>
      <c r="AI106">
        <f t="shared" si="50"/>
        <v>39.367604129278391</v>
      </c>
      <c r="AJ106">
        <f t="shared" si="51"/>
        <v>49.227071456509606</v>
      </c>
      <c r="AK106">
        <f t="shared" si="52"/>
        <v>30.613396710378201</v>
      </c>
      <c r="AL106">
        <f t="shared" si="53"/>
        <v>42.494215473665399</v>
      </c>
      <c r="AW106">
        <f t="shared" ref="AW106:BD106" si="62">IF(AW105+AN229/B$74-AW105/B$75&lt;0,0,AW105+AN229/B$74-AW105/B$75)</f>
        <v>0.10188992050630812</v>
      </c>
      <c r="AX106">
        <f t="shared" si="62"/>
        <v>0.12393003499925456</v>
      </c>
      <c r="AY106">
        <f t="shared" si="62"/>
        <v>0.12596680459968976</v>
      </c>
      <c r="AZ106">
        <f t="shared" si="62"/>
        <v>0.45104208572584925</v>
      </c>
      <c r="BA106">
        <f t="shared" si="62"/>
        <v>1.1256098840198234</v>
      </c>
      <c r="BB106">
        <f t="shared" si="62"/>
        <v>5.205506640666842</v>
      </c>
      <c r="BC106">
        <f t="shared" si="62"/>
        <v>1.3287353843802596</v>
      </c>
      <c r="BD106">
        <f t="shared" si="62"/>
        <v>1.2605237607861079</v>
      </c>
      <c r="BF106">
        <f t="shared" si="55"/>
        <v>5.2317927332632033E-2</v>
      </c>
      <c r="BG106">
        <f t="shared" si="36"/>
        <v>6.3634975208564731E-2</v>
      </c>
      <c r="BH106">
        <f t="shared" si="36"/>
        <v>6.4680805487157267E-2</v>
      </c>
      <c r="BI106">
        <f t="shared" si="36"/>
        <v>0.23159883674168558</v>
      </c>
      <c r="BJ106">
        <f t="shared" si="36"/>
        <v>0.57797253962324557</v>
      </c>
      <c r="BK106">
        <f t="shared" si="36"/>
        <v>4.6382887442959948</v>
      </c>
      <c r="BL106">
        <f t="shared" si="36"/>
        <v>0.56196330954946005</v>
      </c>
      <c r="BM106">
        <f t="shared" si="36"/>
        <v>0.5060731086365563</v>
      </c>
      <c r="BO106">
        <f t="shared" si="56"/>
        <v>2.0479524405610062E-2</v>
      </c>
      <c r="BP106">
        <f t="shared" si="37"/>
        <v>2.4909511792171945E-2</v>
      </c>
      <c r="BQ106">
        <f t="shared" si="37"/>
        <v>2.5318895493066439E-2</v>
      </c>
      <c r="BR106">
        <f t="shared" si="37"/>
        <v>9.065791156454886E-2</v>
      </c>
      <c r="BS106">
        <f t="shared" si="37"/>
        <v>0.22624372436871917</v>
      </c>
      <c r="BT106">
        <f t="shared" si="37"/>
        <v>3.7887416651911812</v>
      </c>
      <c r="BU106">
        <f t="shared" si="37"/>
        <v>0.17400989658716295</v>
      </c>
      <c r="BV106">
        <f t="shared" si="37"/>
        <v>0.14968474125924358</v>
      </c>
    </row>
    <row r="107" spans="1:74" hidden="1" x14ac:dyDescent="0.4">
      <c r="A107" s="9">
        <v>9</v>
      </c>
      <c r="B107" s="16">
        <f t="shared" si="23"/>
        <v>766.35157925300632</v>
      </c>
      <c r="C107" s="16">
        <f t="shared" si="15"/>
        <v>1355.9223517284752</v>
      </c>
      <c r="D107" s="16">
        <f t="shared" si="16"/>
        <v>1642.1173662813685</v>
      </c>
      <c r="E107" s="16">
        <f t="shared" si="17"/>
        <v>993.31824166304125</v>
      </c>
      <c r="F107" s="16">
        <f t="shared" si="18"/>
        <v>1026.3233539258549</v>
      </c>
      <c r="G107" s="16">
        <f t="shared" si="19"/>
        <v>702.60197885496859</v>
      </c>
      <c r="H107" s="16">
        <f t="shared" si="20"/>
        <v>347.68399082334037</v>
      </c>
      <c r="I107" s="16">
        <f t="shared" si="21"/>
        <v>447.15145243729972</v>
      </c>
      <c r="J107" s="16">
        <f t="shared" si="24"/>
        <v>7281.4703149673551</v>
      </c>
      <c r="L107">
        <v>9</v>
      </c>
      <c r="M107">
        <f t="shared" si="25"/>
        <v>766.35157925300632</v>
      </c>
      <c r="N107">
        <f t="shared" si="26"/>
        <v>1355.9223517284752</v>
      </c>
      <c r="O107">
        <f t="shared" si="27"/>
        <v>1642.1173662813685</v>
      </c>
      <c r="P107">
        <f t="shared" si="28"/>
        <v>993.31824166304125</v>
      </c>
      <c r="Q107">
        <f t="shared" si="29"/>
        <v>1026.3233539258549</v>
      </c>
      <c r="R107">
        <f t="shared" si="30"/>
        <v>702.60197885496859</v>
      </c>
      <c r="S107">
        <f t="shared" si="31"/>
        <v>347.68399082334037</v>
      </c>
      <c r="T107">
        <f t="shared" si="32"/>
        <v>447.15145243729972</v>
      </c>
      <c r="V107">
        <f t="shared" si="38"/>
        <v>9.3651847998071656</v>
      </c>
      <c r="W107">
        <f t="shared" si="39"/>
        <v>11.390996030296574</v>
      </c>
      <c r="X107">
        <f t="shared" si="40"/>
        <v>17.367307745287594</v>
      </c>
      <c r="Y107">
        <f t="shared" si="41"/>
        <v>34.547843924132536</v>
      </c>
      <c r="Z107">
        <f t="shared" si="42"/>
        <v>68.973421014577653</v>
      </c>
      <c r="AA107">
        <f t="shared" si="43"/>
        <v>70.569442242543715</v>
      </c>
      <c r="AB107">
        <f t="shared" si="44"/>
        <v>60.659207382493648</v>
      </c>
      <c r="AC107">
        <f t="shared" si="45"/>
        <v>100.10100104484368</v>
      </c>
      <c r="AE107">
        <f t="shared" si="46"/>
        <v>6.294130470626377</v>
      </c>
      <c r="AF107">
        <f t="shared" si="47"/>
        <v>7.6556327224370442</v>
      </c>
      <c r="AG107">
        <f t="shared" si="48"/>
        <v>11.672177667504318</v>
      </c>
      <c r="AH107">
        <f t="shared" si="49"/>
        <v>23.218830357923565</v>
      </c>
      <c r="AI107">
        <f t="shared" si="50"/>
        <v>46.355487921619428</v>
      </c>
      <c r="AJ107">
        <f t="shared" si="51"/>
        <v>53.284807004642929</v>
      </c>
      <c r="AK107">
        <f t="shared" si="52"/>
        <v>36.669862377576457</v>
      </c>
      <c r="AL107">
        <f t="shared" si="53"/>
        <v>51.945855932289405</v>
      </c>
      <c r="AW107">
        <f t="shared" ref="AW107:BD107" si="63">IF(AW106+AN230/B$74-AW106/B$75&lt;0,0,AW106+AN230/B$74-AW106/B$75)</f>
        <v>0.13998572944819349</v>
      </c>
      <c r="AX107">
        <f t="shared" si="63"/>
        <v>0.17026646270507922</v>
      </c>
      <c r="AY107">
        <f t="shared" si="63"/>
        <v>0.17306476382081298</v>
      </c>
      <c r="AZ107">
        <f t="shared" si="63"/>
        <v>0.6196830370307197</v>
      </c>
      <c r="BA107">
        <f t="shared" si="63"/>
        <v>1.5464662245845617</v>
      </c>
      <c r="BB107">
        <f t="shared" si="63"/>
        <v>5.4555323209111872</v>
      </c>
      <c r="BC107">
        <f t="shared" si="63"/>
        <v>1.9196963012129491</v>
      </c>
      <c r="BD107">
        <f t="shared" si="63"/>
        <v>1.8895921131123692</v>
      </c>
      <c r="BF107">
        <f t="shared" si="55"/>
        <v>8.2061123236837674E-2</v>
      </c>
      <c r="BG107">
        <f t="shared" si="36"/>
        <v>9.9812011082978602E-2</v>
      </c>
      <c r="BH107">
        <f t="shared" si="36"/>
        <v>0.10145240495467678</v>
      </c>
      <c r="BI107">
        <f t="shared" si="36"/>
        <v>0.36326478613218377</v>
      </c>
      <c r="BJ107">
        <f t="shared" si="36"/>
        <v>0.90655494626119215</v>
      </c>
      <c r="BK107">
        <f t="shared" si="36"/>
        <v>4.9786194821185026</v>
      </c>
      <c r="BL107">
        <f t="shared" si="36"/>
        <v>0.94534934696485984</v>
      </c>
      <c r="BM107">
        <f t="shared" si="36"/>
        <v>0.88329843471133218</v>
      </c>
      <c r="BO107">
        <f t="shared" si="56"/>
        <v>3.9582566161823249E-2</v>
      </c>
      <c r="BP107">
        <f t="shared" si="37"/>
        <v>4.814478984200761E-2</v>
      </c>
      <c r="BQ107">
        <f t="shared" si="37"/>
        <v>4.8936041489520937E-2</v>
      </c>
      <c r="BR107">
        <f t="shared" si="37"/>
        <v>0.17522246667083088</v>
      </c>
      <c r="BS107">
        <f t="shared" si="37"/>
        <v>0.437281013521435</v>
      </c>
      <c r="BT107">
        <f t="shared" si="37"/>
        <v>4.2984699126540686</v>
      </c>
      <c r="BU107">
        <f t="shared" si="37"/>
        <v>0.36798660306831149</v>
      </c>
      <c r="BV107">
        <f t="shared" si="37"/>
        <v>0.32787892494789994</v>
      </c>
    </row>
    <row r="108" spans="1:74" hidden="1" x14ac:dyDescent="0.4">
      <c r="A108" s="9">
        <v>10</v>
      </c>
      <c r="B108" s="16">
        <f t="shared" si="23"/>
        <v>871.01014135013236</v>
      </c>
      <c r="C108" s="16">
        <f t="shared" si="15"/>
        <v>1541.0969993563697</v>
      </c>
      <c r="D108" s="16">
        <f t="shared" si="16"/>
        <v>1866.3768928517295</v>
      </c>
      <c r="E108" s="16">
        <f t="shared" si="17"/>
        <v>1128.9730268709386</v>
      </c>
      <c r="F108" s="16">
        <f t="shared" si="18"/>
        <v>1166.4855580323306</v>
      </c>
      <c r="G108" s="16">
        <f t="shared" si="19"/>
        <v>798.55443047675851</v>
      </c>
      <c r="H108" s="16">
        <f t="shared" si="20"/>
        <v>395.16625291932263</v>
      </c>
      <c r="I108" s="16">
        <f t="shared" si="21"/>
        <v>508.21771669338096</v>
      </c>
      <c r="J108" s="16">
        <f t="shared" si="24"/>
        <v>8275.8810185509628</v>
      </c>
      <c r="L108">
        <v>10</v>
      </c>
      <c r="M108">
        <f t="shared" si="25"/>
        <v>871.01014135013236</v>
      </c>
      <c r="N108">
        <f t="shared" si="26"/>
        <v>1541.0969993563697</v>
      </c>
      <c r="O108">
        <f t="shared" si="27"/>
        <v>1866.3768928517295</v>
      </c>
      <c r="P108">
        <f t="shared" si="28"/>
        <v>1128.9730268709386</v>
      </c>
      <c r="Q108">
        <f t="shared" si="29"/>
        <v>1166.4855580323306</v>
      </c>
      <c r="R108">
        <f t="shared" si="30"/>
        <v>798.55443047675851</v>
      </c>
      <c r="S108">
        <f t="shared" si="31"/>
        <v>395.16625291932263</v>
      </c>
      <c r="T108">
        <f t="shared" si="32"/>
        <v>508.21771669338096</v>
      </c>
      <c r="V108">
        <f t="shared" si="38"/>
        <v>10.680632177079683</v>
      </c>
      <c r="W108">
        <f t="shared" si="39"/>
        <v>12.990991777618488</v>
      </c>
      <c r="X108">
        <f t="shared" si="40"/>
        <v>19.806744863954346</v>
      </c>
      <c r="Y108">
        <f t="shared" si="41"/>
        <v>39.400483957605893</v>
      </c>
      <c r="Z108">
        <f t="shared" si="42"/>
        <v>78.661527305550962</v>
      </c>
      <c r="AA108">
        <f t="shared" si="43"/>
        <v>79.679538496497571</v>
      </c>
      <c r="AB108">
        <f t="shared" si="44"/>
        <v>69.397980793121036</v>
      </c>
      <c r="AC108">
        <f t="shared" si="45"/>
        <v>115.08535364043959</v>
      </c>
      <c r="AE108">
        <f t="shared" si="46"/>
        <v>7.3178152470199729</v>
      </c>
      <c r="AF108">
        <f t="shared" si="47"/>
        <v>8.9007538250568867</v>
      </c>
      <c r="AG108">
        <f t="shared" si="48"/>
        <v>13.570554360098743</v>
      </c>
      <c r="AH108">
        <f t="shared" si="49"/>
        <v>26.995168213326558</v>
      </c>
      <c r="AI108">
        <f t="shared" si="50"/>
        <v>53.894798952605505</v>
      </c>
      <c r="AJ108">
        <f t="shared" si="51"/>
        <v>58.470197576013163</v>
      </c>
      <c r="AK108">
        <f t="shared" si="52"/>
        <v>43.212411015281148</v>
      </c>
      <c r="AL108">
        <f t="shared" si="53"/>
        <v>62.264815599265319</v>
      </c>
      <c r="AW108">
        <f t="shared" ref="AW108:BD108" si="64">IF(AW107+AN231/B$74-AW107/B$75&lt;0,0,AW107+AN231/B$74-AW107/B$75)</f>
        <v>0.18153989121404573</v>
      </c>
      <c r="AX108">
        <f t="shared" si="64"/>
        <v>0.22080932991330249</v>
      </c>
      <c r="AY108">
        <f t="shared" si="64"/>
        <v>0.22443829468090376</v>
      </c>
      <c r="AZ108">
        <f t="shared" si="64"/>
        <v>0.8036332815723175</v>
      </c>
      <c r="BA108">
        <f t="shared" si="64"/>
        <v>2.0055280726395526</v>
      </c>
      <c r="BB108">
        <f t="shared" si="64"/>
        <v>5.7249934085718213</v>
      </c>
      <c r="BC108">
        <f t="shared" si="64"/>
        <v>2.6014638540767003</v>
      </c>
      <c r="BD108">
        <f t="shared" si="64"/>
        <v>2.6497336427902169</v>
      </c>
      <c r="BF108">
        <f t="shared" si="55"/>
        <v>0.11681588696365117</v>
      </c>
      <c r="BG108">
        <f t="shared" si="36"/>
        <v>0.14208468205623895</v>
      </c>
      <c r="BH108">
        <f t="shared" si="36"/>
        <v>0.14441982027435851</v>
      </c>
      <c r="BI108">
        <f t="shared" si="36"/>
        <v>0.51711573667130528</v>
      </c>
      <c r="BJ108">
        <f t="shared" si="36"/>
        <v>1.2905017132552139</v>
      </c>
      <c r="BK108">
        <f t="shared" si="36"/>
        <v>5.2647671853941125</v>
      </c>
      <c r="BL108">
        <f t="shared" si="36"/>
        <v>1.4325228240889045</v>
      </c>
      <c r="BM108">
        <f t="shared" si="36"/>
        <v>1.3864452739118507</v>
      </c>
      <c r="BO108">
        <f t="shared" si="56"/>
        <v>6.5069700406831896E-2</v>
      </c>
      <c r="BP108">
        <f t="shared" si="37"/>
        <v>7.9145122586590205E-2</v>
      </c>
      <c r="BQ108">
        <f t="shared" si="37"/>
        <v>8.0445859568614428E-2</v>
      </c>
      <c r="BR108">
        <f t="shared" si="37"/>
        <v>0.28804785834764257</v>
      </c>
      <c r="BS108">
        <f t="shared" si="37"/>
        <v>0.71884537316528929</v>
      </c>
      <c r="BT108">
        <f t="shared" si="37"/>
        <v>4.7065596543327288</v>
      </c>
      <c r="BU108">
        <f t="shared" si="37"/>
        <v>0.65666797501658569</v>
      </c>
      <c r="BV108">
        <f t="shared" si="37"/>
        <v>0.60558867982961606</v>
      </c>
    </row>
    <row r="109" spans="1:74" hidden="1" x14ac:dyDescent="0.4">
      <c r="A109" s="9">
        <v>11</v>
      </c>
      <c r="B109" s="16">
        <f t="shared" si="23"/>
        <v>989.96164015773627</v>
      </c>
      <c r="C109" s="16">
        <f t="shared" si="15"/>
        <v>1751.5604476891156</v>
      </c>
      <c r="D109" s="16">
        <f t="shared" si="16"/>
        <v>2121.2629363143947</v>
      </c>
      <c r="E109" s="16">
        <f t="shared" si="17"/>
        <v>1283.1538191307061</v>
      </c>
      <c r="F109" s="16">
        <f t="shared" si="18"/>
        <v>1325.7893351964963</v>
      </c>
      <c r="G109" s="16">
        <f t="shared" si="19"/>
        <v>907.61084885257947</v>
      </c>
      <c r="H109" s="16">
        <f t="shared" si="20"/>
        <v>449.1330391040114</v>
      </c>
      <c r="I109" s="16">
        <f t="shared" si="21"/>
        <v>577.62363546666722</v>
      </c>
      <c r="J109" s="16">
        <f t="shared" si="24"/>
        <v>9406.0957019117068</v>
      </c>
      <c r="L109">
        <v>11</v>
      </c>
      <c r="M109">
        <f t="shared" si="25"/>
        <v>989.96164015773627</v>
      </c>
      <c r="N109">
        <f t="shared" si="26"/>
        <v>1751.5604476891156</v>
      </c>
      <c r="O109">
        <f t="shared" si="27"/>
        <v>2121.2629363143947</v>
      </c>
      <c r="P109">
        <f t="shared" si="28"/>
        <v>1283.1538191307061</v>
      </c>
      <c r="Q109">
        <f t="shared" si="29"/>
        <v>1325.7893351964963</v>
      </c>
      <c r="R109">
        <f t="shared" si="30"/>
        <v>907.61084885257947</v>
      </c>
      <c r="S109">
        <f t="shared" si="31"/>
        <v>449.1330391040114</v>
      </c>
      <c r="T109">
        <f t="shared" si="32"/>
        <v>577.62363546666722</v>
      </c>
      <c r="V109">
        <f t="shared" si="38"/>
        <v>12.163570169803723</v>
      </c>
      <c r="W109">
        <f t="shared" si="39"/>
        <v>14.794708538086823</v>
      </c>
      <c r="X109">
        <f t="shared" si="40"/>
        <v>22.556785684008183</v>
      </c>
      <c r="Y109">
        <f t="shared" si="41"/>
        <v>44.870991098356754</v>
      </c>
      <c r="Z109">
        <f t="shared" si="42"/>
        <v>89.583181143366716</v>
      </c>
      <c r="AA109">
        <f t="shared" si="43"/>
        <v>90.191990423905764</v>
      </c>
      <c r="AB109">
        <f t="shared" si="44"/>
        <v>79.20617315359064</v>
      </c>
      <c r="AC109">
        <f t="shared" si="45"/>
        <v>131.83454380625813</v>
      </c>
      <c r="AE109">
        <f t="shared" si="46"/>
        <v>8.4387542237065425</v>
      </c>
      <c r="AF109">
        <f t="shared" si="47"/>
        <v>10.264166475910752</v>
      </c>
      <c r="AG109">
        <f t="shared" si="48"/>
        <v>15.649284528050611</v>
      </c>
      <c r="AH109">
        <f t="shared" si="49"/>
        <v>31.130273461419669</v>
      </c>
      <c r="AI109">
        <f t="shared" si="50"/>
        <v>62.150375070253986</v>
      </c>
      <c r="AJ109">
        <f t="shared" si="51"/>
        <v>64.83299985215848</v>
      </c>
      <c r="AK109">
        <f t="shared" si="52"/>
        <v>50.353930045601118</v>
      </c>
      <c r="AL109">
        <f t="shared" si="53"/>
        <v>73.583502322374088</v>
      </c>
      <c r="AW109">
        <f t="shared" ref="AW109:BD109" si="65">IF(AW108+AN232/B$74-AW108/B$75&lt;0,0,AW108+AN232/B$74-AW108/B$75)</f>
        <v>0.22624780578242359</v>
      </c>
      <c r="AX109">
        <f t="shared" si="65"/>
        <v>0.2751881476576909</v>
      </c>
      <c r="AY109">
        <f t="shared" si="65"/>
        <v>0.27971081928892738</v>
      </c>
      <c r="AZ109">
        <f t="shared" si="65"/>
        <v>1.0015444285745942</v>
      </c>
      <c r="BA109">
        <f t="shared" si="65"/>
        <v>2.4994304162866294</v>
      </c>
      <c r="BB109">
        <f t="shared" si="65"/>
        <v>6.0487790676853006</v>
      </c>
      <c r="BC109">
        <f t="shared" si="65"/>
        <v>3.367437592763971</v>
      </c>
      <c r="BD109">
        <f t="shared" si="65"/>
        <v>3.5390592339287616</v>
      </c>
      <c r="BF109">
        <f t="shared" si="55"/>
        <v>0.1556502895138879</v>
      </c>
      <c r="BG109">
        <f t="shared" si="36"/>
        <v>0.18931947077047709</v>
      </c>
      <c r="BH109">
        <f t="shared" si="36"/>
        <v>0.19243090491828563</v>
      </c>
      <c r="BI109">
        <f t="shared" si="36"/>
        <v>0.68902626361191266</v>
      </c>
      <c r="BJ109">
        <f t="shared" si="36"/>
        <v>1.7195175288858175</v>
      </c>
      <c r="BK109">
        <f t="shared" si="36"/>
        <v>5.5409029193007369</v>
      </c>
      <c r="BL109">
        <f t="shared" si="36"/>
        <v>2.0169933390828025</v>
      </c>
      <c r="BM109">
        <f t="shared" si="36"/>
        <v>2.0180894583510338</v>
      </c>
      <c r="BO109">
        <f t="shared" si="56"/>
        <v>9.6117412340923469E-2</v>
      </c>
      <c r="BP109">
        <f t="shared" si="37"/>
        <v>0.11690885826837946</v>
      </c>
      <c r="BQ109">
        <f t="shared" si="37"/>
        <v>0.1188302359920609</v>
      </c>
      <c r="BR109">
        <f t="shared" si="37"/>
        <v>0.4254885853418402</v>
      </c>
      <c r="BS109">
        <f t="shared" si="37"/>
        <v>1.0618391772192439</v>
      </c>
      <c r="BT109">
        <f t="shared" si="37"/>
        <v>5.0414841729695592</v>
      </c>
      <c r="BU109">
        <f t="shared" si="37"/>
        <v>1.0445953995527451</v>
      </c>
      <c r="BV109">
        <f t="shared" si="37"/>
        <v>0.99601697687073343</v>
      </c>
    </row>
    <row r="110" spans="1:74" hidden="1" x14ac:dyDescent="0.4">
      <c r="A110" s="9">
        <v>12</v>
      </c>
      <c r="B110" s="16">
        <f t="shared" si="23"/>
        <v>1125.158023378101</v>
      </c>
      <c r="C110" s="16">
        <f t="shared" si="15"/>
        <v>1990.7663198294542</v>
      </c>
      <c r="D110" s="16">
        <f t="shared" si="16"/>
        <v>2410.958077232604</v>
      </c>
      <c r="E110" s="16">
        <f t="shared" si="17"/>
        <v>1458.3906651101406</v>
      </c>
      <c r="F110" s="16">
        <f t="shared" si="18"/>
        <v>1506.8487982703771</v>
      </c>
      <c r="G110" s="16">
        <f t="shared" si="19"/>
        <v>1031.560807274082</v>
      </c>
      <c r="H110" s="16">
        <f t="shared" si="20"/>
        <v>510.46992329071378</v>
      </c>
      <c r="I110" s="16">
        <f t="shared" si="21"/>
        <v>656.50813281471483</v>
      </c>
      <c r="J110" s="16">
        <f t="shared" si="24"/>
        <v>10690.660747200187</v>
      </c>
      <c r="L110">
        <v>12</v>
      </c>
      <c r="M110">
        <f t="shared" si="25"/>
        <v>1125.158023378101</v>
      </c>
      <c r="N110">
        <f t="shared" si="26"/>
        <v>1990.7663198294542</v>
      </c>
      <c r="O110">
        <f t="shared" si="27"/>
        <v>2410.958077232604</v>
      </c>
      <c r="P110">
        <f t="shared" si="28"/>
        <v>1458.3906651101406</v>
      </c>
      <c r="Q110">
        <f t="shared" si="29"/>
        <v>1506.8487982703771</v>
      </c>
      <c r="R110">
        <f t="shared" si="30"/>
        <v>1031.560807274082</v>
      </c>
      <c r="S110">
        <f t="shared" si="31"/>
        <v>510.46992329071378</v>
      </c>
      <c r="T110">
        <f t="shared" si="32"/>
        <v>656.50813281471483</v>
      </c>
      <c r="V110">
        <f t="shared" si="38"/>
        <v>13.840924676382443</v>
      </c>
      <c r="W110">
        <f t="shared" si="39"/>
        <v>16.834896631997335</v>
      </c>
      <c r="X110">
        <f t="shared" si="40"/>
        <v>25.667363055027863</v>
      </c>
      <c r="Y110">
        <f t="shared" si="41"/>
        <v>51.058694057503395</v>
      </c>
      <c r="Z110">
        <f t="shared" si="42"/>
        <v>101.9366884201623</v>
      </c>
      <c r="AA110">
        <f t="shared" si="43"/>
        <v>102.25084960391919</v>
      </c>
      <c r="AB110">
        <f t="shared" si="44"/>
        <v>90.263653488414874</v>
      </c>
      <c r="AC110">
        <f t="shared" si="45"/>
        <v>150.64991954853062</v>
      </c>
      <c r="AE110">
        <f t="shared" si="46"/>
        <v>9.6803595390722688</v>
      </c>
      <c r="AF110">
        <f t="shared" si="47"/>
        <v>11.774347163302775</v>
      </c>
      <c r="AG110">
        <f t="shared" si="48"/>
        <v>17.951784913369803</v>
      </c>
      <c r="AH110">
        <f t="shared" si="49"/>
        <v>35.710512673732033</v>
      </c>
      <c r="AI110">
        <f t="shared" si="50"/>
        <v>71.294643761291567</v>
      </c>
      <c r="AJ110">
        <f t="shared" si="51"/>
        <v>72.440697023682674</v>
      </c>
      <c r="AK110">
        <f t="shared" si="52"/>
        <v>58.222723620507352</v>
      </c>
      <c r="AL110">
        <f t="shared" si="53"/>
        <v>86.065868354634944</v>
      </c>
      <c r="AW110">
        <f t="shared" ref="AW110:BD110" si="66">IF(AW109+AN233/B$74-AW109/B$75&lt;0,0,AW109+AN233/B$74-AW109/B$75)</f>
        <v>0.27422941347772822</v>
      </c>
      <c r="AX110">
        <f t="shared" si="66"/>
        <v>0.33354880091417721</v>
      </c>
      <c r="AY110">
        <f t="shared" si="66"/>
        <v>0.3390306202162352</v>
      </c>
      <c r="AZ110">
        <f t="shared" si="66"/>
        <v>1.2139474249046365</v>
      </c>
      <c r="BA110">
        <f t="shared" si="66"/>
        <v>3.029498273878616</v>
      </c>
      <c r="BB110">
        <f t="shared" si="66"/>
        <v>6.4539435618780381</v>
      </c>
      <c r="BC110">
        <f t="shared" si="66"/>
        <v>4.2153042700006988</v>
      </c>
      <c r="BD110">
        <f t="shared" si="66"/>
        <v>4.5575884078202904</v>
      </c>
      <c r="BF110">
        <f t="shared" si="55"/>
        <v>0.19800879927500931</v>
      </c>
      <c r="BG110">
        <f t="shared" si="36"/>
        <v>0.24084067690280542</v>
      </c>
      <c r="BH110">
        <f t="shared" si="36"/>
        <v>0.24479885354067066</v>
      </c>
      <c r="BI110">
        <f t="shared" si="36"/>
        <v>0.87653716258952152</v>
      </c>
      <c r="BJ110">
        <f t="shared" si="36"/>
        <v>2.1874652613263046</v>
      </c>
      <c r="BK110">
        <f t="shared" si="36"/>
        <v>5.8456286083314755</v>
      </c>
      <c r="BL110">
        <f t="shared" si="36"/>
        <v>2.692215465923387</v>
      </c>
      <c r="BM110">
        <f t="shared" si="36"/>
        <v>2.778574346139898</v>
      </c>
      <c r="BO110">
        <f t="shared" si="56"/>
        <v>0.13183713864470215</v>
      </c>
      <c r="BP110">
        <f t="shared" si="37"/>
        <v>0.16035522576963807</v>
      </c>
      <c r="BQ110">
        <f t="shared" si="37"/>
        <v>0.16299063734779573</v>
      </c>
      <c r="BR110">
        <f t="shared" si="37"/>
        <v>0.5836111923038837</v>
      </c>
      <c r="BS110">
        <f t="shared" si="37"/>
        <v>1.4564461882191884</v>
      </c>
      <c r="BT110">
        <f t="shared" si="37"/>
        <v>5.341135420768266</v>
      </c>
      <c r="BU110">
        <f t="shared" si="37"/>
        <v>1.5307943693177739</v>
      </c>
      <c r="BV110">
        <f t="shared" si="37"/>
        <v>1.5070532176108835</v>
      </c>
    </row>
    <row r="111" spans="1:74" hidden="1" x14ac:dyDescent="0.4">
      <c r="A111" s="9">
        <v>13</v>
      </c>
      <c r="B111" s="16">
        <f t="shared" si="23"/>
        <v>1278.817810930936</v>
      </c>
      <c r="C111" s="16">
        <f t="shared" si="15"/>
        <v>2262.6398908447654</v>
      </c>
      <c r="D111" s="16">
        <f t="shared" si="16"/>
        <v>2740.2160998826907</v>
      </c>
      <c r="E111" s="16">
        <f t="shared" si="17"/>
        <v>1657.5591331063522</v>
      </c>
      <c r="F111" s="16">
        <f t="shared" si="18"/>
        <v>1712.6350624266813</v>
      </c>
      <c r="G111" s="16">
        <f t="shared" si="19"/>
        <v>1172.4382762163273</v>
      </c>
      <c r="H111" s="16">
        <f t="shared" si="20"/>
        <v>580.18341982648383</v>
      </c>
      <c r="I111" s="16">
        <f t="shared" si="21"/>
        <v>746.16567257268173</v>
      </c>
      <c r="J111" s="16">
        <f t="shared" si="24"/>
        <v>12150.655365806921</v>
      </c>
      <c r="L111">
        <v>13</v>
      </c>
      <c r="M111">
        <f t="shared" si="25"/>
        <v>1278.817810930936</v>
      </c>
      <c r="N111">
        <f t="shared" si="26"/>
        <v>2262.6398908447654</v>
      </c>
      <c r="O111">
        <f t="shared" si="27"/>
        <v>2740.2160998826907</v>
      </c>
      <c r="P111">
        <f t="shared" si="28"/>
        <v>1657.5591331063522</v>
      </c>
      <c r="Q111">
        <f t="shared" si="29"/>
        <v>1712.6350624266813</v>
      </c>
      <c r="R111">
        <f t="shared" si="30"/>
        <v>1172.4382762163273</v>
      </c>
      <c r="S111">
        <f t="shared" si="31"/>
        <v>580.18341982648383</v>
      </c>
      <c r="T111">
        <f t="shared" si="32"/>
        <v>746.16567257268173</v>
      </c>
      <c r="V111">
        <f t="shared" si="38"/>
        <v>15.741948072947501</v>
      </c>
      <c r="W111">
        <f t="shared" si="39"/>
        <v>19.147136104753855</v>
      </c>
      <c r="X111">
        <f t="shared" si="40"/>
        <v>29.192724173349532</v>
      </c>
      <c r="Y111">
        <f t="shared" si="41"/>
        <v>58.071503842314712</v>
      </c>
      <c r="Z111">
        <f t="shared" si="42"/>
        <v>115.93748924712983</v>
      </c>
      <c r="AA111">
        <f t="shared" si="43"/>
        <v>116.03407965266013</v>
      </c>
      <c r="AB111">
        <f t="shared" si="44"/>
        <v>102.76563103781882</v>
      </c>
      <c r="AC111">
        <f t="shared" si="45"/>
        <v>171.86105553121715</v>
      </c>
      <c r="AE111">
        <f t="shared" si="46"/>
        <v>11.067214584842327</v>
      </c>
      <c r="AF111">
        <f t="shared" si="47"/>
        <v>13.461196986200962</v>
      </c>
      <c r="AG111">
        <f t="shared" si="48"/>
        <v>20.523644293922491</v>
      </c>
      <c r="AH111">
        <f t="shared" si="49"/>
        <v>40.826573134989147</v>
      </c>
      <c r="AI111">
        <f t="shared" si="50"/>
        <v>81.508658647581797</v>
      </c>
      <c r="AJ111">
        <f t="shared" si="51"/>
        <v>81.383742797753627</v>
      </c>
      <c r="AK111">
        <f t="shared" si="52"/>
        <v>66.961159039027578</v>
      </c>
      <c r="AL111">
        <f t="shared" si="53"/>
        <v>99.905307896184013</v>
      </c>
      <c r="AW111">
        <f t="shared" ref="AW111:BD111" si="67">IF(AW110+AN234/B$74-AW110/B$75&lt;0,0,AW110+AN234/B$74-AW110/B$75)</f>
        <v>0.32594256198655869</v>
      </c>
      <c r="AX111">
        <f t="shared" si="67"/>
        <v>0.39644817577652425</v>
      </c>
      <c r="AY111">
        <f t="shared" si="67"/>
        <v>0.40296373588731171</v>
      </c>
      <c r="AZ111">
        <f t="shared" si="67"/>
        <v>1.4428690517639828</v>
      </c>
      <c r="BA111">
        <f t="shared" si="67"/>
        <v>3.6007896322983228</v>
      </c>
      <c r="BB111">
        <f t="shared" si="67"/>
        <v>6.96167177556576</v>
      </c>
      <c r="BC111">
        <f t="shared" si="67"/>
        <v>5.1473119714447959</v>
      </c>
      <c r="BD111">
        <f t="shared" si="67"/>
        <v>5.7083177317450655</v>
      </c>
      <c r="BF111">
        <f t="shared" si="55"/>
        <v>0.24374116779664062</v>
      </c>
      <c r="BG111">
        <f t="shared" si="36"/>
        <v>0.29646555130962848</v>
      </c>
      <c r="BH111">
        <f t="shared" si="36"/>
        <v>0.30133791354600936</v>
      </c>
      <c r="BI111">
        <f t="shared" si="36"/>
        <v>1.0789833199785908</v>
      </c>
      <c r="BJ111">
        <f t="shared" si="36"/>
        <v>2.6926850688576915</v>
      </c>
      <c r="BK111">
        <f t="shared" si="36"/>
        <v>6.210617580459413</v>
      </c>
      <c r="BL111">
        <f t="shared" si="36"/>
        <v>3.4537598679620429</v>
      </c>
      <c r="BM111">
        <f t="shared" si="36"/>
        <v>3.6680813769800942</v>
      </c>
      <c r="BO111">
        <f t="shared" si="56"/>
        <v>0.17154013502288645</v>
      </c>
      <c r="BP111">
        <f t="shared" si="37"/>
        <v>0.20864649644953848</v>
      </c>
      <c r="BQ111">
        <f t="shared" si="37"/>
        <v>0.21207556706352071</v>
      </c>
      <c r="BR111">
        <f t="shared" si="37"/>
        <v>0.75936677447526635</v>
      </c>
      <c r="BS111">
        <f t="shared" si="37"/>
        <v>1.895057632083458</v>
      </c>
      <c r="BT111">
        <f t="shared" si="37"/>
        <v>5.643831333306192</v>
      </c>
      <c r="BU111">
        <f t="shared" si="37"/>
        <v>2.1115049176205805</v>
      </c>
      <c r="BV111">
        <f t="shared" si="37"/>
        <v>2.1428137818753905</v>
      </c>
    </row>
    <row r="112" spans="1:74" hidden="1" x14ac:dyDescent="0.4">
      <c r="A112" s="9">
        <v>14</v>
      </c>
      <c r="B112" s="16">
        <f t="shared" si="23"/>
        <v>1453.4624999999985</v>
      </c>
      <c r="C112" s="16">
        <f t="shared" si="15"/>
        <v>2571.6424999999972</v>
      </c>
      <c r="D112" s="16">
        <f t="shared" si="16"/>
        <v>3114.4399999999973</v>
      </c>
      <c r="E112" s="16">
        <f t="shared" si="17"/>
        <v>1883.9274999999982</v>
      </c>
      <c r="F112" s="16">
        <f t="shared" si="18"/>
        <v>1946.5249999999978</v>
      </c>
      <c r="G112" s="16">
        <f t="shared" si="19"/>
        <v>1332.5549999999987</v>
      </c>
      <c r="H112" s="16">
        <f t="shared" si="20"/>
        <v>659.41749999999945</v>
      </c>
      <c r="I112" s="16">
        <f t="shared" si="21"/>
        <v>848.06749999999897</v>
      </c>
      <c r="J112" s="16">
        <f t="shared" si="24"/>
        <v>13810.037499999986</v>
      </c>
      <c r="L112">
        <v>14</v>
      </c>
      <c r="M112">
        <f t="shared" si="25"/>
        <v>1453.4624999999985</v>
      </c>
      <c r="N112">
        <f t="shared" si="26"/>
        <v>2571.6424999999972</v>
      </c>
      <c r="O112">
        <f t="shared" si="27"/>
        <v>3114.4399999999973</v>
      </c>
      <c r="P112">
        <f t="shared" si="28"/>
        <v>1883.9274999999982</v>
      </c>
      <c r="Q112">
        <f t="shared" si="29"/>
        <v>1946.5249999999978</v>
      </c>
      <c r="R112">
        <f t="shared" si="30"/>
        <v>1332.5549999999987</v>
      </c>
      <c r="S112">
        <f t="shared" si="31"/>
        <v>659.41749999999945</v>
      </c>
      <c r="T112">
        <f t="shared" si="32"/>
        <v>848.06749999999897</v>
      </c>
      <c r="V112">
        <f t="shared" si="38"/>
        <v>17.898987173921789</v>
      </c>
      <c r="W112">
        <f t="shared" si="39"/>
        <v>21.770770807285142</v>
      </c>
      <c r="X112">
        <f t="shared" si="40"/>
        <v>33.192854729877396</v>
      </c>
      <c r="Y112">
        <f t="shared" si="41"/>
        <v>66.028746736255826</v>
      </c>
      <c r="Z112">
        <f t="shared" si="42"/>
        <v>131.82381388852602</v>
      </c>
      <c r="AA112">
        <f t="shared" si="43"/>
        <v>131.7539157076292</v>
      </c>
      <c r="AB112">
        <f t="shared" si="44"/>
        <v>116.92726586870165</v>
      </c>
      <c r="AC112">
        <f t="shared" si="45"/>
        <v>195.83237811950227</v>
      </c>
      <c r="AE112">
        <f t="shared" si="46"/>
        <v>12.625459080877386</v>
      </c>
      <c r="AF112">
        <f t="shared" si="47"/>
        <v>15.356510025718594</v>
      </c>
      <c r="AG112">
        <f t="shared" si="48"/>
        <v>23.413337587064838</v>
      </c>
      <c r="AH112">
        <f t="shared" si="49"/>
        <v>46.57488337076434</v>
      </c>
      <c r="AI112">
        <f t="shared" si="50"/>
        <v>92.984935514097813</v>
      </c>
      <c r="AJ112">
        <f t="shared" si="51"/>
        <v>91.77884385422557</v>
      </c>
      <c r="AK112">
        <f t="shared" si="52"/>
        <v>76.726015038697923</v>
      </c>
      <c r="AL112">
        <f t="shared" si="53"/>
        <v>115.3243966751197</v>
      </c>
      <c r="AW112">
        <f t="shared" ref="AW112:BD112" si="68">IF(AW111+AN235/B$74-AW111/B$75&lt;0,0,AW111+AN235/B$74-AW111/B$75)</f>
        <v>0.38210377295907144</v>
      </c>
      <c r="AX112">
        <f t="shared" si="68"/>
        <v>0.46475778684343161</v>
      </c>
      <c r="AY112">
        <f t="shared" si="68"/>
        <v>0.47239600409894988</v>
      </c>
      <c r="AZ112">
        <f t="shared" si="68"/>
        <v>1.6914811775567724</v>
      </c>
      <c r="BA112">
        <f t="shared" si="68"/>
        <v>4.2212201307721067</v>
      </c>
      <c r="BB112">
        <f t="shared" si="68"/>
        <v>7.5893114843648704</v>
      </c>
      <c r="BC112">
        <f t="shared" si="68"/>
        <v>6.1701147430296075</v>
      </c>
      <c r="BD112">
        <f t="shared" si="68"/>
        <v>6.9978526865708641</v>
      </c>
      <c r="BF112">
        <f t="shared" si="55"/>
        <v>0.29306200431059148</v>
      </c>
      <c r="BG112">
        <f t="shared" si="36"/>
        <v>0.35645512598976592</v>
      </c>
      <c r="BH112">
        <f t="shared" si="36"/>
        <v>0.36231340695079078</v>
      </c>
      <c r="BI112">
        <f t="shared" si="36"/>
        <v>1.297314759049826</v>
      </c>
      <c r="BJ112">
        <f t="shared" si="36"/>
        <v>3.2375478069220702</v>
      </c>
      <c r="BK112">
        <f t="shared" si="36"/>
        <v>6.6612500975232205</v>
      </c>
      <c r="BL112">
        <f t="shared" si="36"/>
        <v>4.3005359197034192</v>
      </c>
      <c r="BM112">
        <f t="shared" si="36"/>
        <v>4.6881995543625798</v>
      </c>
      <c r="BO112">
        <f t="shared" si="56"/>
        <v>0.21486075468713894</v>
      </c>
      <c r="BP112">
        <f t="shared" si="37"/>
        <v>0.26133792936559253</v>
      </c>
      <c r="BQ112">
        <f t="shared" si="37"/>
        <v>0.26563297495301386</v>
      </c>
      <c r="BR112">
        <f t="shared" si="37"/>
        <v>0.95113670177726095</v>
      </c>
      <c r="BS112">
        <f t="shared" si="37"/>
        <v>2.3736340941479979</v>
      </c>
      <c r="BT112">
        <f t="shared" si="37"/>
        <v>5.9839030815981253</v>
      </c>
      <c r="BU112">
        <f t="shared" si="37"/>
        <v>2.7826323927913119</v>
      </c>
      <c r="BV112">
        <f t="shared" si="37"/>
        <v>2.9054475794277423</v>
      </c>
    </row>
    <row r="113" spans="1:74" hidden="1" x14ac:dyDescent="0.4">
      <c r="A113" s="9">
        <v>15</v>
      </c>
      <c r="B113" s="16">
        <f t="shared" si="23"/>
        <v>1651.9579418184505</v>
      </c>
      <c r="C113" s="16">
        <f t="shared" si="15"/>
        <v>2922.8447595950047</v>
      </c>
      <c r="D113" s="16">
        <f t="shared" si="16"/>
        <v>3539.7706458316302</v>
      </c>
      <c r="E113" s="16">
        <f t="shared" si="17"/>
        <v>2141.2103824042101</v>
      </c>
      <c r="F113" s="16">
        <f t="shared" si="18"/>
        <v>2212.3566536447684</v>
      </c>
      <c r="G113" s="16">
        <f t="shared" si="19"/>
        <v>1514.5384316140839</v>
      </c>
      <c r="H113" s="16">
        <f t="shared" si="20"/>
        <v>749.47236416424118</v>
      </c>
      <c r="I113" s="16">
        <f t="shared" si="21"/>
        <v>963.8857843412668</v>
      </c>
      <c r="J113" s="16">
        <f t="shared" si="24"/>
        <v>15696.036963413655</v>
      </c>
      <c r="L113">
        <v>15</v>
      </c>
      <c r="M113">
        <f t="shared" si="25"/>
        <v>1651.9579418184505</v>
      </c>
      <c r="N113">
        <f t="shared" si="26"/>
        <v>2922.8447595950047</v>
      </c>
      <c r="O113">
        <f t="shared" si="27"/>
        <v>3539.7706458316302</v>
      </c>
      <c r="P113">
        <f t="shared" si="28"/>
        <v>2141.2103824042101</v>
      </c>
      <c r="Q113">
        <f t="shared" si="29"/>
        <v>2212.3566536447684</v>
      </c>
      <c r="R113">
        <f t="shared" si="30"/>
        <v>1514.5384316140839</v>
      </c>
      <c r="S113">
        <f t="shared" si="31"/>
        <v>749.47236416424118</v>
      </c>
      <c r="T113">
        <f t="shared" si="32"/>
        <v>963.8857843412668</v>
      </c>
      <c r="V113">
        <f t="shared" si="38"/>
        <v>20.34820599094785</v>
      </c>
      <c r="W113">
        <f t="shared" si="39"/>
        <v>24.749787497126228</v>
      </c>
      <c r="X113">
        <f t="shared" si="40"/>
        <v>37.734819233526771</v>
      </c>
      <c r="Y113">
        <f t="shared" si="41"/>
        <v>75.06383053176269</v>
      </c>
      <c r="Z113">
        <f t="shared" si="42"/>
        <v>149.86200579126807</v>
      </c>
      <c r="AA113">
        <f t="shared" si="43"/>
        <v>149.65855454314936</v>
      </c>
      <c r="AB113">
        <f t="shared" si="44"/>
        <v>132.98822306084688</v>
      </c>
      <c r="AC113">
        <f t="shared" si="45"/>
        <v>222.97010157215772</v>
      </c>
      <c r="AE113">
        <f t="shared" si="46"/>
        <v>14.383301778558852</v>
      </c>
      <c r="AF113">
        <f t="shared" si="47"/>
        <v>17.494596952907443</v>
      </c>
      <c r="AG113">
        <f t="shared" si="48"/>
        <v>26.673176634669026</v>
      </c>
      <c r="AH113">
        <f t="shared" si="49"/>
        <v>53.05950449259484</v>
      </c>
      <c r="AI113">
        <f t="shared" si="50"/>
        <v>105.93122830557388</v>
      </c>
      <c r="AJ113">
        <f t="shared" si="51"/>
        <v>103.77136541024666</v>
      </c>
      <c r="AK113">
        <f t="shared" si="52"/>
        <v>87.689992537789863</v>
      </c>
      <c r="AL113">
        <f t="shared" si="53"/>
        <v>132.57610698463026</v>
      </c>
      <c r="AW113">
        <f t="shared" ref="AW113:BD113" si="69">IF(AW112+AN236/B$74-AW112/B$75&lt;0,0,AW112+AN236/B$74-AW112/B$75)</f>
        <v>0.44362839223595302</v>
      </c>
      <c r="AX113">
        <f t="shared" si="69"/>
        <v>0.53959098116148674</v>
      </c>
      <c r="AY113">
        <f t="shared" si="69"/>
        <v>0.5484590695720597</v>
      </c>
      <c r="AZ113">
        <f t="shared" si="69"/>
        <v>1.9638358173900172</v>
      </c>
      <c r="BA113">
        <f t="shared" si="69"/>
        <v>4.9009018816703893</v>
      </c>
      <c r="BB113">
        <f t="shared" si="69"/>
        <v>8.3521843627890302</v>
      </c>
      <c r="BC113">
        <f t="shared" si="69"/>
        <v>7.2944500051960759</v>
      </c>
      <c r="BD113">
        <f t="shared" si="69"/>
        <v>8.4367649373923221</v>
      </c>
      <c r="BF113">
        <f t="shared" si="55"/>
        <v>0.34648706549967939</v>
      </c>
      <c r="BG113">
        <f t="shared" si="36"/>
        <v>0.42143672250196534</v>
      </c>
      <c r="BH113">
        <f t="shared" si="36"/>
        <v>0.42836296523968626</v>
      </c>
      <c r="BI113">
        <f t="shared" si="36"/>
        <v>1.533814610153994</v>
      </c>
      <c r="BJ113">
        <f t="shared" si="36"/>
        <v>3.8277512012320924</v>
      </c>
      <c r="BK113">
        <f t="shared" si="36"/>
        <v>7.2180869296282104</v>
      </c>
      <c r="BL113">
        <f t="shared" si="36"/>
        <v>5.2353253313665133</v>
      </c>
      <c r="BM113">
        <f t="shared" si="36"/>
        <v>5.8430261204667229</v>
      </c>
      <c r="BO113">
        <f t="shared" si="56"/>
        <v>0.26178150446121046</v>
      </c>
      <c r="BP113">
        <f t="shared" si="37"/>
        <v>0.31840824734009654</v>
      </c>
      <c r="BQ113">
        <f t="shared" si="37"/>
        <v>0.32364123415168</v>
      </c>
      <c r="BR113">
        <f t="shared" si="37"/>
        <v>1.1588435361408</v>
      </c>
      <c r="BS113">
        <f t="shared" si="37"/>
        <v>2.8919823218124412</v>
      </c>
      <c r="BT113">
        <f t="shared" si="37"/>
        <v>6.3903112911531821</v>
      </c>
      <c r="BU113">
        <f t="shared" si="37"/>
        <v>3.5415841562473656</v>
      </c>
      <c r="BV113">
        <f t="shared" si="37"/>
        <v>3.7968235668951609</v>
      </c>
    </row>
    <row r="114" spans="1:74" hidden="1" x14ac:dyDescent="0.4">
      <c r="A114" s="9">
        <v>16</v>
      </c>
      <c r="B114" s="16">
        <f t="shared" si="23"/>
        <v>1877.5613691698643</v>
      </c>
      <c r="C114" s="16">
        <f t="shared" si="15"/>
        <v>3322.0097617347628</v>
      </c>
      <c r="D114" s="16">
        <f t="shared" si="16"/>
        <v>4023.1875473893501</v>
      </c>
      <c r="E114" s="16">
        <f t="shared" si="17"/>
        <v>2433.6296920744498</v>
      </c>
      <c r="F114" s="16">
        <f t="shared" si="18"/>
        <v>2514.4922171183434</v>
      </c>
      <c r="G114" s="16">
        <f t="shared" si="19"/>
        <v>1721.3748481946723</v>
      </c>
      <c r="H114" s="16">
        <f t="shared" si="20"/>
        <v>851.8257775171835</v>
      </c>
      <c r="I114" s="16">
        <f t="shared" si="21"/>
        <v>1095.5210584713839</v>
      </c>
      <c r="J114" s="16">
        <f t="shared" si="24"/>
        <v>17839.60227167001</v>
      </c>
      <c r="L114">
        <v>16</v>
      </c>
      <c r="M114">
        <f t="shared" si="25"/>
        <v>1877.5613691698643</v>
      </c>
      <c r="N114">
        <f t="shared" si="26"/>
        <v>3322.0097617347628</v>
      </c>
      <c r="O114">
        <f t="shared" si="27"/>
        <v>4023.1875473893501</v>
      </c>
      <c r="P114">
        <f t="shared" si="28"/>
        <v>2433.6296920744498</v>
      </c>
      <c r="Q114">
        <f t="shared" si="29"/>
        <v>2514.4922171183434</v>
      </c>
      <c r="R114">
        <f t="shared" si="30"/>
        <v>1721.3748481946723</v>
      </c>
      <c r="S114">
        <f t="shared" si="31"/>
        <v>851.8257775171835</v>
      </c>
      <c r="T114">
        <f t="shared" si="32"/>
        <v>1095.5210584713839</v>
      </c>
      <c r="V114">
        <f t="shared" si="38"/>
        <v>23.130307143760728</v>
      </c>
      <c r="W114">
        <f t="shared" si="39"/>
        <v>28.133693299842214</v>
      </c>
      <c r="X114">
        <f t="shared" si="40"/>
        <v>42.894098834759575</v>
      </c>
      <c r="Y114">
        <f t="shared" si="41"/>
        <v>85.326905790086215</v>
      </c>
      <c r="Z114">
        <f t="shared" si="42"/>
        <v>170.35183468626815</v>
      </c>
      <c r="AA114">
        <f t="shared" si="43"/>
        <v>170.03497257636042</v>
      </c>
      <c r="AB114">
        <f t="shared" si="44"/>
        <v>151.21734987626525</v>
      </c>
      <c r="AC114">
        <f t="shared" si="45"/>
        <v>253.72964507883177</v>
      </c>
      <c r="AE114">
        <f t="shared" si="46"/>
        <v>16.371603182688521</v>
      </c>
      <c r="AF114">
        <f t="shared" si="47"/>
        <v>19.91299380098037</v>
      </c>
      <c r="AG114">
        <f t="shared" si="48"/>
        <v>30.360390834288275</v>
      </c>
      <c r="AH114">
        <f t="shared" si="49"/>
        <v>60.394279838984133</v>
      </c>
      <c r="AI114">
        <f t="shared" si="50"/>
        <v>120.57482080080527</v>
      </c>
      <c r="AJ114">
        <f t="shared" si="51"/>
        <v>117.53752215011748</v>
      </c>
      <c r="AK114">
        <f t="shared" si="52"/>
        <v>100.04405540771451</v>
      </c>
      <c r="AL114">
        <f t="shared" si="53"/>
        <v>151.94624868195757</v>
      </c>
      <c r="AW114">
        <f t="shared" ref="AW114:BD114" si="70">IF(AW113+AN237/B$74-AW113/B$75&lt;0,0,AW113+AN237/B$74-AW113/B$75)</f>
        <v>0.51159215760567966</v>
      </c>
      <c r="AX114">
        <f t="shared" si="70"/>
        <v>0.62225619258865517</v>
      </c>
      <c r="AY114">
        <f t="shared" si="70"/>
        <v>0.63248287005836468</v>
      </c>
      <c r="AZ114">
        <f t="shared" si="70"/>
        <v>2.2646950028110702</v>
      </c>
      <c r="BA114">
        <f t="shared" si="70"/>
        <v>5.6517188974774841</v>
      </c>
      <c r="BB114">
        <f t="shared" si="70"/>
        <v>9.2650878359471829</v>
      </c>
      <c r="BC114">
        <f t="shared" si="70"/>
        <v>8.5348074412377244</v>
      </c>
      <c r="BD114">
        <f t="shared" si="70"/>
        <v>10.039799063187774</v>
      </c>
      <c r="BF114">
        <f t="shared" si="55"/>
        <v>0.40477186154144362</v>
      </c>
      <c r="BG114">
        <f t="shared" si="36"/>
        <v>0.4923292776976782</v>
      </c>
      <c r="BH114">
        <f t="shared" si="36"/>
        <v>0.50042062783911034</v>
      </c>
      <c r="BI114">
        <f t="shared" si="36"/>
        <v>1.7918273344956082</v>
      </c>
      <c r="BJ114">
        <f t="shared" si="36"/>
        <v>4.4716416094950704</v>
      </c>
      <c r="BK114">
        <f t="shared" si="36"/>
        <v>7.8985453895247026</v>
      </c>
      <c r="BL114">
        <f t="shared" si="36"/>
        <v>6.2648876682812951</v>
      </c>
      <c r="BM114">
        <f t="shared" si="36"/>
        <v>7.1398955289295225</v>
      </c>
      <c r="BO114">
        <f t="shared" si="56"/>
        <v>0.31260484108429187</v>
      </c>
      <c r="BP114">
        <f t="shared" si="37"/>
        <v>0.38022533243721779</v>
      </c>
      <c r="BQ114">
        <f t="shared" si="37"/>
        <v>0.38647427280448376</v>
      </c>
      <c r="BR114">
        <f t="shared" si="37"/>
        <v>1.3838261805487162</v>
      </c>
      <c r="BS114">
        <f t="shared" si="37"/>
        <v>3.4534436494642318</v>
      </c>
      <c r="BT114">
        <f t="shared" si="37"/>
        <v>6.8869766742381984</v>
      </c>
      <c r="BU114">
        <f t="shared" si="37"/>
        <v>4.3884547438069399</v>
      </c>
      <c r="BV114">
        <f t="shared" si="37"/>
        <v>4.8199248436809423</v>
      </c>
    </row>
    <row r="115" spans="1:74" hidden="1" x14ac:dyDescent="0.4">
      <c r="A115" s="9">
        <v>17</v>
      </c>
      <c r="B115" s="16">
        <f t="shared" si="23"/>
        <v>2133.9748463078231</v>
      </c>
      <c r="C115" s="16">
        <f t="shared" si="15"/>
        <v>3775.6876484231038</v>
      </c>
      <c r="D115" s="16">
        <f t="shared" si="16"/>
        <v>4572.6233874867339</v>
      </c>
      <c r="E115" s="16">
        <f t="shared" si="17"/>
        <v>2765.9839158337982</v>
      </c>
      <c r="F115" s="16">
        <f t="shared" si="18"/>
        <v>2857.8896171792085</v>
      </c>
      <c r="G115" s="16">
        <f t="shared" si="19"/>
        <v>1956.4583546680574</v>
      </c>
      <c r="H115" s="16">
        <f t="shared" si="20"/>
        <v>968.15731965233999</v>
      </c>
      <c r="I115" s="16">
        <f t="shared" si="21"/>
        <v>1245.1334058987827</v>
      </c>
      <c r="J115" s="16">
        <f t="shared" si="24"/>
        <v>20275.908495449847</v>
      </c>
      <c r="L115">
        <v>17</v>
      </c>
      <c r="M115">
        <f t="shared" si="25"/>
        <v>2133.9748463078231</v>
      </c>
      <c r="N115">
        <f t="shared" si="26"/>
        <v>3775.6876484231038</v>
      </c>
      <c r="O115">
        <f t="shared" si="27"/>
        <v>4572.6233874867339</v>
      </c>
      <c r="P115">
        <f t="shared" si="28"/>
        <v>2765.9839158337982</v>
      </c>
      <c r="Q115">
        <f t="shared" si="29"/>
        <v>2857.8896171792085</v>
      </c>
      <c r="R115">
        <f t="shared" si="30"/>
        <v>1956.4583546680574</v>
      </c>
      <c r="S115">
        <f t="shared" si="31"/>
        <v>968.15731965233999</v>
      </c>
      <c r="T115">
        <f t="shared" si="32"/>
        <v>1245.1334058987827</v>
      </c>
      <c r="V115">
        <f t="shared" si="38"/>
        <v>26.291285090000663</v>
      </c>
      <c r="W115">
        <f t="shared" si="39"/>
        <v>31.978431872242361</v>
      </c>
      <c r="X115">
        <f t="shared" si="40"/>
        <v>48.755988155891444</v>
      </c>
      <c r="Y115">
        <f t="shared" si="41"/>
        <v>96.98764448010877</v>
      </c>
      <c r="Z115">
        <f t="shared" si="42"/>
        <v>193.63204403230174</v>
      </c>
      <c r="AA115">
        <f t="shared" si="43"/>
        <v>193.21275667390884</v>
      </c>
      <c r="AB115">
        <f t="shared" si="44"/>
        <v>171.91762878980526</v>
      </c>
      <c r="AC115">
        <f t="shared" si="45"/>
        <v>288.6236962554064</v>
      </c>
      <c r="AE115">
        <f t="shared" si="46"/>
        <v>18.624504503045923</v>
      </c>
      <c r="AF115">
        <f t="shared" si="47"/>
        <v>22.653226967267653</v>
      </c>
      <c r="AG115">
        <f t="shared" si="48"/>
        <v>34.538293501112044</v>
      </c>
      <c r="AH115">
        <f t="shared" si="49"/>
        <v>68.705155156018151</v>
      </c>
      <c r="AI115">
        <f t="shared" si="50"/>
        <v>137.16715876262623</v>
      </c>
      <c r="AJ115">
        <f t="shared" si="51"/>
        <v>133.28675727799038</v>
      </c>
      <c r="AK115">
        <f t="shared" si="52"/>
        <v>114.000408444592</v>
      </c>
      <c r="AL115">
        <f t="shared" si="53"/>
        <v>173.75697648128778</v>
      </c>
      <c r="AW115">
        <f t="shared" ref="AW115:BD115" si="71">IF(AW114+AN238/B$74-AW114/B$75&lt;0,0,AW114+AN238/B$74-AW114/B$75)</f>
        <v>0.58721186105601353</v>
      </c>
      <c r="AX115">
        <f t="shared" si="71"/>
        <v>0.71423342103936294</v>
      </c>
      <c r="AY115">
        <f t="shared" si="71"/>
        <v>0.72597172902577323</v>
      </c>
      <c r="AZ115">
        <f t="shared" si="71"/>
        <v>2.5994451782624015</v>
      </c>
      <c r="BA115">
        <f t="shared" si="71"/>
        <v>6.4871134606234442</v>
      </c>
      <c r="BB115">
        <f t="shared" si="71"/>
        <v>10.343497767806891</v>
      </c>
      <c r="BC115">
        <f t="shared" si="71"/>
        <v>9.9091758950744584</v>
      </c>
      <c r="BD115">
        <f t="shared" si="71"/>
        <v>11.826018453027501</v>
      </c>
      <c r="BF115">
        <f t="shared" si="55"/>
        <v>0.46886403917998531</v>
      </c>
      <c r="BG115">
        <f t="shared" ref="BG115:BG158" si="72">IF(BG114+AX114/C$75-BG114/C$75&lt;0,0,BG114+AX114/C$75-BG114/C$75)</f>
        <v>0.57028542663226434</v>
      </c>
      <c r="BH115">
        <f t="shared" ref="BH115:BH158" si="73">IF(BH114+AY114/D$75-BH114/D$75&lt;0,0,BH114+AY114/D$75-BH114/D$75)</f>
        <v>0.57965797317066303</v>
      </c>
      <c r="BI115">
        <f t="shared" ref="BI115:BI158" si="74">IF(BI114+AZ114/E$75-BI114/E$75&lt;0,0,BI114+AZ114/E$75-BI114/E$75)</f>
        <v>2.0755479354848854</v>
      </c>
      <c r="BJ115">
        <f t="shared" ref="BJ115:BJ158" si="75">IF(BJ114+BA114/F$75-BJ114/F$75&lt;0,0,BJ114+BA114/F$75-BJ114/F$75)</f>
        <v>5.1796879822845181</v>
      </c>
      <c r="BK115">
        <f t="shared" ref="BK115:BK158" si="76">IF(BK114+BB114/G$75-BK114/G$75&lt;0,0,BK114+BB114/G$75-BK114/G$75)</f>
        <v>8.7184708573781897</v>
      </c>
      <c r="BL115">
        <f t="shared" ref="BL115:BL158" si="77">IF(BL114+BC114/H$75-BL114/H$75&lt;0,0,BL114+BC114/H$75-BL114/H$75)</f>
        <v>7.3998475547595097</v>
      </c>
      <c r="BM115">
        <f t="shared" ref="BM115:BM158" si="78">IF(BM114+BD114/I$75-BM114/I$75&lt;0,0,BM114+BD114/I$75-BM114/I$75)</f>
        <v>8.5898472960586485</v>
      </c>
      <c r="BO115">
        <f t="shared" si="56"/>
        <v>0.36790505335858292</v>
      </c>
      <c r="BP115">
        <f t="shared" ref="BP115:BP158" si="79">IF(BP114+BG114/C$75-BP114/C$75&lt;0,0,BP114+BG114/C$75-BP114/C$75)</f>
        <v>0.44748769959349399</v>
      </c>
      <c r="BQ115">
        <f t="shared" ref="BQ115:BQ158" si="80">IF(BQ114+BH114/D$75-BQ114/D$75&lt;0,0,BQ114+BH114/D$75-BQ114/D$75)</f>
        <v>0.45484208582525976</v>
      </c>
      <c r="BR115">
        <f t="shared" ref="BR115:BR158" si="81">IF(BR114+BI114/E$75-BR114/E$75&lt;0,0,BR114+BI114/E$75-BR114/E$75)</f>
        <v>1.6286268729168512</v>
      </c>
      <c r="BS115">
        <f t="shared" ref="BS115:BS158" si="82">IF(BS114+BJ114/F$75-BS114/F$75&lt;0,0,BS114+BJ114/F$75-BS114/F$75)</f>
        <v>4.0643624254827344</v>
      </c>
      <c r="BT115">
        <f t="shared" ref="BT115:BT158" si="83">IF(BT114+BK114/G$75-BT114/G$75&lt;0,0,BT114+BK114/G$75-BT114/G$75)</f>
        <v>7.4939179034101011</v>
      </c>
      <c r="BU115">
        <f t="shared" ref="BU115:BU158" si="84">IF(BU114+BL114/H$75-BU114/H$75&lt;0,0,BU114+BL114/H$75-BU114/H$75)</f>
        <v>5.3266712060441179</v>
      </c>
      <c r="BV115">
        <f t="shared" ref="BV115:BV158" si="85">IF(BV114+BM114/I$75-BV114/I$75&lt;0,0,BV114+BM114/I$75-BV114/I$75)</f>
        <v>5.979910186305232</v>
      </c>
    </row>
    <row r="116" spans="1:74" hidden="1" x14ac:dyDescent="0.4">
      <c r="A116" s="9">
        <v>18</v>
      </c>
      <c r="B116" s="16">
        <f t="shared" si="23"/>
        <v>2425.4060183864526</v>
      </c>
      <c r="C116" s="16">
        <f t="shared" si="15"/>
        <v>4291.3230968383314</v>
      </c>
      <c r="D116" s="16">
        <f t="shared" si="16"/>
        <v>5197.0941939702634</v>
      </c>
      <c r="E116" s="16">
        <f t="shared" si="17"/>
        <v>3143.7268568702284</v>
      </c>
      <c r="F116" s="16">
        <f t="shared" si="18"/>
        <v>3248.1838712314143</v>
      </c>
      <c r="G116" s="16">
        <f t="shared" si="19"/>
        <v>2223.6465796888187</v>
      </c>
      <c r="H116" s="16">
        <f t="shared" si="20"/>
        <v>1100.3759458048273</v>
      </c>
      <c r="I116" s="16">
        <f t="shared" si="21"/>
        <v>1415.177906893334</v>
      </c>
      <c r="J116" s="16">
        <f t="shared" si="24"/>
        <v>23044.934469683667</v>
      </c>
      <c r="L116">
        <v>18</v>
      </c>
      <c r="M116">
        <f t="shared" si="25"/>
        <v>2425.4060183864526</v>
      </c>
      <c r="N116">
        <f t="shared" si="26"/>
        <v>4291.3230968383314</v>
      </c>
      <c r="O116">
        <f t="shared" si="27"/>
        <v>5197.0941939702634</v>
      </c>
      <c r="P116">
        <f t="shared" si="28"/>
        <v>3143.7268568702284</v>
      </c>
      <c r="Q116">
        <f t="shared" si="29"/>
        <v>3248.1838712314143</v>
      </c>
      <c r="R116">
        <f t="shared" si="30"/>
        <v>2223.6465796888187</v>
      </c>
      <c r="S116">
        <f t="shared" si="31"/>
        <v>1100.3759458048273</v>
      </c>
      <c r="T116">
        <f t="shared" si="32"/>
        <v>1415.177906893334</v>
      </c>
      <c r="V116">
        <f t="shared" si="38"/>
        <v>29.883237753456072</v>
      </c>
      <c r="W116">
        <f t="shared" si="39"/>
        <v>36.347370596364087</v>
      </c>
      <c r="X116">
        <f t="shared" si="40"/>
        <v>55.417100418622226</v>
      </c>
      <c r="Y116">
        <f t="shared" si="41"/>
        <v>110.2382340469569</v>
      </c>
      <c r="Z116">
        <f t="shared" si="42"/>
        <v>220.08632855704968</v>
      </c>
      <c r="AA116">
        <f t="shared" si="43"/>
        <v>219.56889768881189</v>
      </c>
      <c r="AB116">
        <f t="shared" si="44"/>
        <v>195.43154302386705</v>
      </c>
      <c r="AC116">
        <f t="shared" si="45"/>
        <v>328.23108791101976</v>
      </c>
      <c r="AE116">
        <f t="shared" si="46"/>
        <v>21.180098032030834</v>
      </c>
      <c r="AF116">
        <f t="shared" si="47"/>
        <v>25.761628602259218</v>
      </c>
      <c r="AG116">
        <f t="shared" si="48"/>
        <v>39.27752505270518</v>
      </c>
      <c r="AH116">
        <f t="shared" si="49"/>
        <v>78.132651597381695</v>
      </c>
      <c r="AI116">
        <f t="shared" si="50"/>
        <v>155.98878718585138</v>
      </c>
      <c r="AJ116">
        <f t="shared" si="51"/>
        <v>151.26455709676591</v>
      </c>
      <c r="AK116">
        <f t="shared" si="52"/>
        <v>129.79601399328652</v>
      </c>
      <c r="AL116">
        <f t="shared" si="53"/>
        <v>198.37127357574178</v>
      </c>
      <c r="AW116">
        <f t="shared" ref="AW116:BD116" si="86">IF(AW115+AN239/B$74-AW115/B$75&lt;0,0,AW115+AN239/B$74-AW115/B$75)</f>
        <v>0.67184144512810562</v>
      </c>
      <c r="AX116">
        <f t="shared" si="86"/>
        <v>0.81716948442923865</v>
      </c>
      <c r="AY116">
        <f t="shared" si="86"/>
        <v>0.83059952956961869</v>
      </c>
      <c r="AZ116">
        <f t="shared" si="86"/>
        <v>2.9740799205833981</v>
      </c>
      <c r="BA116">
        <f t="shared" si="86"/>
        <v>7.4220429986844323</v>
      </c>
      <c r="BB116">
        <f t="shared" si="86"/>
        <v>11.604523482125188</v>
      </c>
      <c r="BC116">
        <f t="shared" si="86"/>
        <v>11.438908864283595</v>
      </c>
      <c r="BD116">
        <f t="shared" si="86"/>
        <v>13.818952770142509</v>
      </c>
      <c r="BF116">
        <f t="shared" si="55"/>
        <v>0.53987273230560218</v>
      </c>
      <c r="BG116">
        <f t="shared" si="72"/>
        <v>0.65665422327652345</v>
      </c>
      <c r="BH116">
        <f t="shared" si="73"/>
        <v>0.6674462266837291</v>
      </c>
      <c r="BI116">
        <f t="shared" si="74"/>
        <v>2.3898862811513952</v>
      </c>
      <c r="BJ116">
        <f t="shared" si="75"/>
        <v>5.9641432692878737</v>
      </c>
      <c r="BK116">
        <f t="shared" si="76"/>
        <v>9.6934870036354113</v>
      </c>
      <c r="BL116">
        <f t="shared" si="77"/>
        <v>8.6545117249169827</v>
      </c>
      <c r="BM116">
        <f t="shared" si="78"/>
        <v>10.207932874543076</v>
      </c>
      <c r="BO116">
        <f t="shared" si="56"/>
        <v>0.42848044485142434</v>
      </c>
      <c r="BP116">
        <f t="shared" si="79"/>
        <v>0.5211663358167562</v>
      </c>
      <c r="BQ116">
        <f t="shared" si="80"/>
        <v>0.52973161823250181</v>
      </c>
      <c r="BR116">
        <f t="shared" si="81"/>
        <v>1.8967795104576717</v>
      </c>
      <c r="BS116">
        <f t="shared" si="82"/>
        <v>4.7335577595638041</v>
      </c>
      <c r="BT116">
        <f t="shared" si="83"/>
        <v>8.2286496757909546</v>
      </c>
      <c r="BU116">
        <f t="shared" si="84"/>
        <v>6.3632593804018143</v>
      </c>
      <c r="BV116">
        <f t="shared" si="85"/>
        <v>7.2848787411819398</v>
      </c>
    </row>
    <row r="117" spans="1:74" hidden="1" x14ac:dyDescent="0.4">
      <c r="A117" s="9">
        <v>19</v>
      </c>
      <c r="B117" s="16">
        <f t="shared" si="23"/>
        <v>2756.6371572763464</v>
      </c>
      <c r="C117" s="16">
        <f t="shared" si="15"/>
        <v>4877.3774835821605</v>
      </c>
      <c r="D117" s="16">
        <f t="shared" si="16"/>
        <v>5906.8472892198761</v>
      </c>
      <c r="E117" s="16">
        <f t="shared" si="17"/>
        <v>3573.0571295198429</v>
      </c>
      <c r="F117" s="16">
        <f t="shared" si="18"/>
        <v>3691.7795557624222</v>
      </c>
      <c r="G117" s="16">
        <f t="shared" si="19"/>
        <v>2527.3239778215002</v>
      </c>
      <c r="H117" s="16">
        <f t="shared" si="20"/>
        <v>1250.6513120622481</v>
      </c>
      <c r="I117" s="16">
        <f t="shared" si="21"/>
        <v>1608.4449253960506</v>
      </c>
      <c r="J117" s="16">
        <f t="shared" si="24"/>
        <v>26192.118830640447</v>
      </c>
      <c r="L117">
        <v>19</v>
      </c>
      <c r="M117">
        <f t="shared" si="25"/>
        <v>2756.6371572763464</v>
      </c>
      <c r="N117">
        <f t="shared" si="26"/>
        <v>4877.3774835821605</v>
      </c>
      <c r="O117">
        <f t="shared" si="27"/>
        <v>5906.8472892198761</v>
      </c>
      <c r="P117">
        <f t="shared" si="28"/>
        <v>3573.0571295198429</v>
      </c>
      <c r="Q117">
        <f t="shared" si="29"/>
        <v>3691.7795557624222</v>
      </c>
      <c r="R117">
        <f t="shared" si="30"/>
        <v>2527.3239778215002</v>
      </c>
      <c r="S117">
        <f t="shared" si="31"/>
        <v>1250.6513120622481</v>
      </c>
      <c r="T117">
        <f t="shared" si="32"/>
        <v>1608.4449253960506</v>
      </c>
      <c r="V117">
        <f t="shared" si="38"/>
        <v>33.965259348761613</v>
      </c>
      <c r="W117">
        <f t="shared" si="39"/>
        <v>41.312386533761043</v>
      </c>
      <c r="X117">
        <f t="shared" si="40"/>
        <v>62.987023146686369</v>
      </c>
      <c r="Y117">
        <f t="shared" si="41"/>
        <v>125.29667101153854</v>
      </c>
      <c r="Z117">
        <f t="shared" si="42"/>
        <v>250.14990979993172</v>
      </c>
      <c r="AA117">
        <f t="shared" si="43"/>
        <v>249.53354633477198</v>
      </c>
      <c r="AB117">
        <f t="shared" si="44"/>
        <v>222.14698289939457</v>
      </c>
      <c r="AC117">
        <f t="shared" si="45"/>
        <v>373.20666085408288</v>
      </c>
      <c r="AE117">
        <f t="shared" si="46"/>
        <v>24.081144605839246</v>
      </c>
      <c r="AF117">
        <f t="shared" si="47"/>
        <v>29.290209266960844</v>
      </c>
      <c r="AG117">
        <f t="shared" si="48"/>
        <v>44.657383508010867</v>
      </c>
      <c r="AH117">
        <f t="shared" si="49"/>
        <v>88.834512413906765</v>
      </c>
      <c r="AI117">
        <f t="shared" si="50"/>
        <v>177.35463430958413</v>
      </c>
      <c r="AJ117">
        <f t="shared" si="51"/>
        <v>171.7558592743797</v>
      </c>
      <c r="AK117">
        <f t="shared" si="52"/>
        <v>147.69661281980848</v>
      </c>
      <c r="AL117">
        <f t="shared" si="53"/>
        <v>226.19837664758705</v>
      </c>
      <c r="AW117">
        <f t="shared" ref="AW117:BD117" si="87">IF(AW116+AN240/B$74-AW116/B$75&lt;0,0,AW116+AN240/B$74-AW116/B$75)</f>
        <v>0.76697998411110824</v>
      </c>
      <c r="AX117">
        <f t="shared" si="87"/>
        <v>0.93288772630588712</v>
      </c>
      <c r="AY117">
        <f t="shared" si="87"/>
        <v>0.94821958158673558</v>
      </c>
      <c r="AZ117">
        <f t="shared" si="87"/>
        <v>3.3952352698325594</v>
      </c>
      <c r="BA117">
        <f t="shared" si="87"/>
        <v>8.4730682551409124</v>
      </c>
      <c r="BB117">
        <f t="shared" si="87"/>
        <v>13.067678630023547</v>
      </c>
      <c r="BC117">
        <f t="shared" si="87"/>
        <v>13.148722341183987</v>
      </c>
      <c r="BD117">
        <f t="shared" si="87"/>
        <v>16.046789283576754</v>
      </c>
      <c r="BF117">
        <f t="shared" si="55"/>
        <v>0.61905395999910429</v>
      </c>
      <c r="BG117">
        <f t="shared" si="72"/>
        <v>0.75296337996815255</v>
      </c>
      <c r="BH117">
        <f t="shared" si="73"/>
        <v>0.76533820841526279</v>
      </c>
      <c r="BI117">
        <f t="shared" si="74"/>
        <v>2.7404024648105971</v>
      </c>
      <c r="BJ117">
        <f t="shared" si="75"/>
        <v>6.8388831069258096</v>
      </c>
      <c r="BK117">
        <f t="shared" si="76"/>
        <v>10.84010889072928</v>
      </c>
      <c r="BL117">
        <f t="shared" si="77"/>
        <v>10.04671029460029</v>
      </c>
      <c r="BM117">
        <f t="shared" si="78"/>
        <v>12.013442822342792</v>
      </c>
      <c r="BO117">
        <f t="shared" si="56"/>
        <v>0.4953158173239311</v>
      </c>
      <c r="BP117">
        <f t="shared" si="79"/>
        <v>0.60245906829261653</v>
      </c>
      <c r="BQ117">
        <f t="shared" si="80"/>
        <v>0.61236038330323816</v>
      </c>
      <c r="BR117">
        <f t="shared" si="81"/>
        <v>2.192643572873906</v>
      </c>
      <c r="BS117">
        <f t="shared" si="82"/>
        <v>5.471909065398247</v>
      </c>
      <c r="BT117">
        <f t="shared" si="83"/>
        <v>9.1075520724976275</v>
      </c>
      <c r="BU117">
        <f t="shared" si="84"/>
        <v>7.5088855526593985</v>
      </c>
      <c r="BV117">
        <f t="shared" si="85"/>
        <v>8.7464058078625087</v>
      </c>
    </row>
    <row r="118" spans="1:74" hidden="1" x14ac:dyDescent="0.4">
      <c r="A118" s="9">
        <v>20</v>
      </c>
      <c r="B118" s="16">
        <f t="shared" si="23"/>
        <v>3133.1036367807924</v>
      </c>
      <c r="C118" s="16">
        <f t="shared" si="15"/>
        <v>5543.467732569673</v>
      </c>
      <c r="D118" s="16">
        <f t="shared" si="16"/>
        <v>6713.529444712588</v>
      </c>
      <c r="E118" s="16">
        <f t="shared" si="17"/>
        <v>4061.0198761105612</v>
      </c>
      <c r="F118" s="16">
        <f t="shared" si="18"/>
        <v>4195.9559029453676</v>
      </c>
      <c r="G118" s="16">
        <f t="shared" si="19"/>
        <v>2872.4737767300012</v>
      </c>
      <c r="H118" s="16">
        <f t="shared" si="20"/>
        <v>1421.4493785748846</v>
      </c>
      <c r="I118" s="16">
        <f t="shared" si="21"/>
        <v>1828.1058978030694</v>
      </c>
      <c r="J118" s="16">
        <f t="shared" si="24"/>
        <v>29769.105646226941</v>
      </c>
      <c r="L118">
        <v>20</v>
      </c>
      <c r="M118">
        <f t="shared" si="25"/>
        <v>3133.1036367807924</v>
      </c>
      <c r="N118">
        <f t="shared" si="26"/>
        <v>5543.467732569673</v>
      </c>
      <c r="O118">
        <f t="shared" si="27"/>
        <v>6713.529444712588</v>
      </c>
      <c r="P118">
        <f t="shared" si="28"/>
        <v>4061.0198761105612</v>
      </c>
      <c r="Q118">
        <f t="shared" si="29"/>
        <v>4195.9559029453676</v>
      </c>
      <c r="R118">
        <f t="shared" si="30"/>
        <v>2872.4737767300012</v>
      </c>
      <c r="S118">
        <f t="shared" si="31"/>
        <v>1421.4493785748846</v>
      </c>
      <c r="T118">
        <f t="shared" si="32"/>
        <v>1828.1058978030694</v>
      </c>
      <c r="V118">
        <f t="shared" si="38"/>
        <v>38.60443537313779</v>
      </c>
      <c r="W118">
        <f t="shared" si="39"/>
        <v>46.955076646891982</v>
      </c>
      <c r="X118">
        <f t="shared" si="40"/>
        <v>71.590163332618403</v>
      </c>
      <c r="Y118">
        <f t="shared" si="41"/>
        <v>142.41043146077453</v>
      </c>
      <c r="Z118">
        <f t="shared" si="42"/>
        <v>284.3168641024908</v>
      </c>
      <c r="AA118">
        <f t="shared" si="43"/>
        <v>283.59677051263623</v>
      </c>
      <c r="AB118">
        <f t="shared" si="44"/>
        <v>252.50381920831288</v>
      </c>
      <c r="AC118">
        <f t="shared" si="45"/>
        <v>424.29229587733994</v>
      </c>
      <c r="AE118">
        <f t="shared" si="46"/>
        <v>27.375849520146701</v>
      </c>
      <c r="AF118">
        <f t="shared" si="47"/>
        <v>33.297601689227577</v>
      </c>
      <c r="AG118">
        <f t="shared" si="48"/>
        <v>50.767263387569365</v>
      </c>
      <c r="AH118">
        <f t="shared" si="49"/>
        <v>100.98856527978401</v>
      </c>
      <c r="AI118">
        <f t="shared" si="50"/>
        <v>201.61972613969999</v>
      </c>
      <c r="AJ118">
        <f t="shared" si="51"/>
        <v>195.08916539249742</v>
      </c>
      <c r="AK118">
        <f t="shared" si="52"/>
        <v>168.00125920515015</v>
      </c>
      <c r="AL118">
        <f t="shared" si="53"/>
        <v>257.70015183469332</v>
      </c>
      <c r="AW118">
        <f t="shared" ref="AW118:BD118" si="88">IF(AW117+AN241/B$74-AW117/B$75&lt;0,0,AW117+AN241/B$74-AW117/B$75)</f>
        <v>0.87428868692914097</v>
      </c>
      <c r="AX118">
        <f t="shared" si="88"/>
        <v>1.0634086966813627</v>
      </c>
      <c r="AY118">
        <f t="shared" si="88"/>
        <v>1.0808856424939912</v>
      </c>
      <c r="AZ118">
        <f t="shared" si="88"/>
        <v>3.8702649969642469</v>
      </c>
      <c r="BA118">
        <f t="shared" si="88"/>
        <v>9.6585411255986493</v>
      </c>
      <c r="BB118">
        <f t="shared" si="88"/>
        <v>14.755529288353227</v>
      </c>
      <c r="BC118">
        <f t="shared" si="88"/>
        <v>15.066824776347181</v>
      </c>
      <c r="BD118">
        <f t="shared" si="88"/>
        <v>18.54263642326692</v>
      </c>
      <c r="BF118">
        <f t="shared" si="55"/>
        <v>0.70780957446630677</v>
      </c>
      <c r="BG118">
        <f t="shared" si="72"/>
        <v>0.8609179877707932</v>
      </c>
      <c r="BH118">
        <f t="shared" si="73"/>
        <v>0.87506703231814642</v>
      </c>
      <c r="BI118">
        <f t="shared" si="74"/>
        <v>3.1333021478237741</v>
      </c>
      <c r="BJ118">
        <f t="shared" si="75"/>
        <v>7.8193941958548709</v>
      </c>
      <c r="BK118">
        <f t="shared" si="76"/>
        <v>12.176650734305841</v>
      </c>
      <c r="BL118">
        <f t="shared" si="77"/>
        <v>11.597716317892139</v>
      </c>
      <c r="BM118">
        <f t="shared" si="78"/>
        <v>14.030116052959771</v>
      </c>
      <c r="BO118">
        <f t="shared" si="56"/>
        <v>0.56955870292903499</v>
      </c>
      <c r="BP118">
        <f t="shared" si="79"/>
        <v>0.69276165529793809</v>
      </c>
      <c r="BQ118">
        <f t="shared" si="80"/>
        <v>0.70414707837045298</v>
      </c>
      <c r="BR118">
        <f t="shared" si="81"/>
        <v>2.5212989080359209</v>
      </c>
      <c r="BS118">
        <f t="shared" si="82"/>
        <v>6.2920934903147838</v>
      </c>
      <c r="BT118">
        <f t="shared" si="83"/>
        <v>10.147086163436619</v>
      </c>
      <c r="BU118">
        <f t="shared" si="84"/>
        <v>8.7777979236298442</v>
      </c>
      <c r="BV118">
        <f t="shared" si="85"/>
        <v>10.379924315102651</v>
      </c>
    </row>
    <row r="119" spans="1:74" hidden="1" x14ac:dyDescent="0.4">
      <c r="A119" s="9">
        <v>21</v>
      </c>
      <c r="B119" s="16">
        <f t="shared" si="23"/>
        <v>3560.9831249999952</v>
      </c>
      <c r="C119" s="16">
        <f t="shared" si="15"/>
        <v>6300.5241249999908</v>
      </c>
      <c r="D119" s="16">
        <f t="shared" si="16"/>
        <v>7630.3779999999888</v>
      </c>
      <c r="E119" s="16">
        <f t="shared" si="17"/>
        <v>4615.6223749999936</v>
      </c>
      <c r="F119" s="16">
        <f t="shared" si="18"/>
        <v>4768.9862499999927</v>
      </c>
      <c r="G119" s="16">
        <f t="shared" si="19"/>
        <v>3264.7597499999961</v>
      </c>
      <c r="H119" s="16">
        <f t="shared" si="20"/>
        <v>1615.5728749999978</v>
      </c>
      <c r="I119" s="16">
        <f t="shared" si="21"/>
        <v>2077.7653749999963</v>
      </c>
      <c r="J119" s="16">
        <f t="shared" si="24"/>
        <v>33834.591874999955</v>
      </c>
      <c r="L119">
        <v>21</v>
      </c>
      <c r="M119">
        <f t="shared" si="25"/>
        <v>3560.9831249999952</v>
      </c>
      <c r="N119">
        <f t="shared" si="26"/>
        <v>6300.5241249999908</v>
      </c>
      <c r="O119">
        <f t="shared" si="27"/>
        <v>7630.3779999999888</v>
      </c>
      <c r="P119">
        <f t="shared" si="28"/>
        <v>4615.6223749999936</v>
      </c>
      <c r="Q119">
        <f t="shared" si="29"/>
        <v>4768.9862499999927</v>
      </c>
      <c r="R119">
        <f t="shared" si="30"/>
        <v>3264.7597499999961</v>
      </c>
      <c r="S119">
        <f t="shared" si="31"/>
        <v>1615.5728749999978</v>
      </c>
      <c r="T119">
        <f t="shared" si="32"/>
        <v>2077.7653749999963</v>
      </c>
      <c r="V119">
        <f t="shared" si="38"/>
        <v>43.876960305719315</v>
      </c>
      <c r="W119">
        <f t="shared" si="39"/>
        <v>53.36811727134527</v>
      </c>
      <c r="X119">
        <f t="shared" si="40"/>
        <v>81.367820160140951</v>
      </c>
      <c r="Y119">
        <f t="shared" si="41"/>
        <v>161.86059420189574</v>
      </c>
      <c r="Z119">
        <f t="shared" si="42"/>
        <v>323.14835432490383</v>
      </c>
      <c r="AA119">
        <f t="shared" si="43"/>
        <v>322.31638623822471</v>
      </c>
      <c r="AB119">
        <f t="shared" si="44"/>
        <v>287.00127277152387</v>
      </c>
      <c r="AC119">
        <f t="shared" si="45"/>
        <v>482.32931268452603</v>
      </c>
      <c r="AE119">
        <f t="shared" si="46"/>
        <v>31.118711471143726</v>
      </c>
      <c r="AF119">
        <f t="shared" si="47"/>
        <v>37.850093341782376</v>
      </c>
      <c r="AG119">
        <f t="shared" si="48"/>
        <v>57.708230035919044</v>
      </c>
      <c r="AH119">
        <f t="shared" si="49"/>
        <v>114.79585400678087</v>
      </c>
      <c r="AI119">
        <f t="shared" si="50"/>
        <v>229.18543879396356</v>
      </c>
      <c r="AJ119">
        <f t="shared" si="51"/>
        <v>221.64144692853907</v>
      </c>
      <c r="AK119">
        <f t="shared" si="52"/>
        <v>191.04741193328542</v>
      </c>
      <c r="AL119">
        <f t="shared" si="53"/>
        <v>293.39846841526048</v>
      </c>
      <c r="AW119">
        <f t="shared" ref="AW119:BD119" si="89">IF(AW118+AN242/B$74-AW118/B$75&lt;0,0,AW118+AN242/B$74-AW118/B$75)</f>
        <v>0.99561487702633544</v>
      </c>
      <c r="AX119">
        <f t="shared" si="89"/>
        <v>1.2109793190781155</v>
      </c>
      <c r="AY119">
        <f t="shared" si="89"/>
        <v>1.2308815636298012</v>
      </c>
      <c r="AZ119">
        <f t="shared" si="89"/>
        <v>4.407346756991938</v>
      </c>
      <c r="BA119">
        <f t="shared" si="89"/>
        <v>10.998869571094051</v>
      </c>
      <c r="BB119">
        <f t="shared" si="89"/>
        <v>16.694272823367072</v>
      </c>
      <c r="BC119">
        <f t="shared" si="89"/>
        <v>17.22517306773975</v>
      </c>
      <c r="BD119">
        <f t="shared" si="89"/>
        <v>21.344878810024955</v>
      </c>
      <c r="BF119">
        <f t="shared" si="55"/>
        <v>0.80769704194400727</v>
      </c>
      <c r="BG119">
        <f t="shared" si="72"/>
        <v>0.98241241311713501</v>
      </c>
      <c r="BH119">
        <f t="shared" si="73"/>
        <v>0.99855819842365312</v>
      </c>
      <c r="BI119">
        <f t="shared" si="74"/>
        <v>3.5754798573080584</v>
      </c>
      <c r="BJ119">
        <f t="shared" si="75"/>
        <v>8.9228823537011372</v>
      </c>
      <c r="BK119">
        <f t="shared" si="76"/>
        <v>13.723977866734273</v>
      </c>
      <c r="BL119">
        <f t="shared" si="77"/>
        <v>13.332270547119661</v>
      </c>
      <c r="BM119">
        <f t="shared" si="78"/>
        <v>16.286376238113348</v>
      </c>
      <c r="BO119">
        <f t="shared" si="56"/>
        <v>0.65250922585139803</v>
      </c>
      <c r="BP119">
        <f t="shared" si="79"/>
        <v>0.79365545478165123</v>
      </c>
      <c r="BQ119">
        <f t="shared" si="80"/>
        <v>0.80669905073906922</v>
      </c>
      <c r="BR119">
        <f t="shared" si="81"/>
        <v>2.888500851908633</v>
      </c>
      <c r="BS119">
        <f t="shared" si="82"/>
        <v>7.2084739136388354</v>
      </c>
      <c r="BT119">
        <f t="shared" si="83"/>
        <v>11.364824905958152</v>
      </c>
      <c r="BU119">
        <f t="shared" si="84"/>
        <v>10.187757120760992</v>
      </c>
      <c r="BV119">
        <f t="shared" si="85"/>
        <v>12.205020184031213</v>
      </c>
    </row>
    <row r="120" spans="1:74" hidden="1" x14ac:dyDescent="0.4">
      <c r="A120" s="9">
        <v>22</v>
      </c>
      <c r="B120" s="16">
        <f t="shared" si="23"/>
        <v>4047.2969574552026</v>
      </c>
      <c r="C120" s="16">
        <f t="shared" si="15"/>
        <v>7160.969661007759</v>
      </c>
      <c r="D120" s="16">
        <f t="shared" si="16"/>
        <v>8672.4380822874882</v>
      </c>
      <c r="E120" s="16">
        <f t="shared" si="17"/>
        <v>5245.965436890312</v>
      </c>
      <c r="F120" s="16">
        <f t="shared" si="18"/>
        <v>5420.2738014296801</v>
      </c>
      <c r="G120" s="16">
        <f t="shared" si="19"/>
        <v>3710.6191574545046</v>
      </c>
      <c r="H120" s="16">
        <f t="shared" si="20"/>
        <v>1836.2072922023897</v>
      </c>
      <c r="I120" s="16">
        <f t="shared" si="21"/>
        <v>2361.5201716361025</v>
      </c>
      <c r="J120" s="16">
        <f t="shared" si="24"/>
        <v>38455.290560363443</v>
      </c>
      <c r="L120">
        <v>22</v>
      </c>
      <c r="M120">
        <f t="shared" si="25"/>
        <v>4047.2969574552026</v>
      </c>
      <c r="N120">
        <f t="shared" si="26"/>
        <v>7160.969661007759</v>
      </c>
      <c r="O120">
        <f t="shared" si="27"/>
        <v>8672.4380822874882</v>
      </c>
      <c r="P120">
        <f t="shared" si="28"/>
        <v>5245.965436890312</v>
      </c>
      <c r="Q120">
        <f t="shared" si="29"/>
        <v>5420.2738014296801</v>
      </c>
      <c r="R120">
        <f t="shared" si="30"/>
        <v>3710.6191574545046</v>
      </c>
      <c r="S120">
        <f t="shared" si="31"/>
        <v>1836.2072922023897</v>
      </c>
      <c r="T120">
        <f t="shared" si="32"/>
        <v>2361.5201716361025</v>
      </c>
      <c r="V120">
        <f t="shared" si="38"/>
        <v>49.86939916422952</v>
      </c>
      <c r="W120">
        <f t="shared" si="39"/>
        <v>60.656798563623681</v>
      </c>
      <c r="X120">
        <f t="shared" si="40"/>
        <v>92.480524503434779</v>
      </c>
      <c r="Y120">
        <f t="shared" si="41"/>
        <v>183.96649460153122</v>
      </c>
      <c r="Z120">
        <f t="shared" si="42"/>
        <v>367.2819210539501</v>
      </c>
      <c r="AA120">
        <f t="shared" si="43"/>
        <v>366.32696355888913</v>
      </c>
      <c r="AB120">
        <f t="shared" si="44"/>
        <v>326.20621660322377</v>
      </c>
      <c r="AC120">
        <f t="shared" si="45"/>
        <v>548.27245236672923</v>
      </c>
      <c r="AE120">
        <f t="shared" si="46"/>
        <v>35.371461082668922</v>
      </c>
      <c r="AF120">
        <f t="shared" si="47"/>
        <v>43.02276798497001</v>
      </c>
      <c r="AG120">
        <f t="shared" si="48"/>
        <v>65.594760077326356</v>
      </c>
      <c r="AH120">
        <f t="shared" si="49"/>
        <v>130.48410073848581</v>
      </c>
      <c r="AI120">
        <f t="shared" si="50"/>
        <v>260.50641063761032</v>
      </c>
      <c r="AJ120">
        <f t="shared" si="51"/>
        <v>251.84392872144474</v>
      </c>
      <c r="AK120">
        <f t="shared" si="52"/>
        <v>217.21664670735044</v>
      </c>
      <c r="AL120">
        <f t="shared" si="53"/>
        <v>333.88364933010314</v>
      </c>
      <c r="AW120">
        <f t="shared" ref="AW120:BD120" si="90">IF(AW119+AN243/B$74-AW119/B$75&lt;0,0,AW119+AN243/B$74-AW119/B$75)</f>
        <v>1.1330216580930612</v>
      </c>
      <c r="AX120">
        <f t="shared" si="90"/>
        <v>1.3781089733374885</v>
      </c>
      <c r="AY120">
        <f t="shared" si="90"/>
        <v>1.4007579660776073</v>
      </c>
      <c r="AZ120">
        <f t="shared" si="90"/>
        <v>5.0156134119980536</v>
      </c>
      <c r="BA120">
        <f t="shared" si="90"/>
        <v>12.516845344669013</v>
      </c>
      <c r="BB120">
        <f t="shared" si="90"/>
        <v>18.914291874384809</v>
      </c>
      <c r="BC120">
        <f t="shared" si="90"/>
        <v>19.659847412486855</v>
      </c>
      <c r="BD120">
        <f t="shared" si="90"/>
        <v>24.497637533618494</v>
      </c>
      <c r="BF120">
        <f t="shared" si="55"/>
        <v>0.92044774299340415</v>
      </c>
      <c r="BG120">
        <f t="shared" si="72"/>
        <v>1.1195525566937232</v>
      </c>
      <c r="BH120">
        <f t="shared" si="73"/>
        <v>1.1379522175473422</v>
      </c>
      <c r="BI120">
        <f t="shared" si="74"/>
        <v>4.0745999971183862</v>
      </c>
      <c r="BJ120">
        <f t="shared" si="75"/>
        <v>10.168474684136886</v>
      </c>
      <c r="BK120">
        <f t="shared" si="76"/>
        <v>15.506154840713952</v>
      </c>
      <c r="BL120">
        <f t="shared" si="77"/>
        <v>15.278721807429704</v>
      </c>
      <c r="BM120">
        <f t="shared" si="78"/>
        <v>18.81562752406915</v>
      </c>
      <c r="BO120">
        <f t="shared" si="56"/>
        <v>0.74562191550696366</v>
      </c>
      <c r="BP120">
        <f t="shared" si="79"/>
        <v>0.90690962978294165</v>
      </c>
      <c r="BQ120">
        <f t="shared" si="80"/>
        <v>0.92181453934981961</v>
      </c>
      <c r="BR120">
        <f t="shared" si="81"/>
        <v>3.3006882551482883</v>
      </c>
      <c r="BS120">
        <f t="shared" si="82"/>
        <v>8.2371189776762161</v>
      </c>
      <c r="BT120">
        <f t="shared" si="83"/>
        <v>12.780316682423823</v>
      </c>
      <c r="BU120">
        <f t="shared" si="84"/>
        <v>11.760013833940327</v>
      </c>
      <c r="BV120">
        <f t="shared" si="85"/>
        <v>14.245698211072281</v>
      </c>
    </row>
    <row r="121" spans="1:74" hidden="1" x14ac:dyDescent="0.4">
      <c r="A121" s="9">
        <v>23</v>
      </c>
      <c r="B121" s="16">
        <f t="shared" si="23"/>
        <v>4600.0253544661664</v>
      </c>
      <c r="C121" s="16">
        <f t="shared" si="15"/>
        <v>8138.9239162501663</v>
      </c>
      <c r="D121" s="16">
        <f t="shared" si="16"/>
        <v>9856.8094911039007</v>
      </c>
      <c r="E121" s="16">
        <f t="shared" si="17"/>
        <v>5962.3927455823987</v>
      </c>
      <c r="F121" s="16">
        <f t="shared" si="18"/>
        <v>6160.5059319399379</v>
      </c>
      <c r="G121" s="16">
        <f t="shared" si="19"/>
        <v>4217.3683780769461</v>
      </c>
      <c r="H121" s="16">
        <f t="shared" si="20"/>
        <v>2086.9731549170983</v>
      </c>
      <c r="I121" s="16">
        <f t="shared" si="21"/>
        <v>2684.0265932548891</v>
      </c>
      <c r="J121" s="16">
        <f t="shared" si="24"/>
        <v>43707.025565591503</v>
      </c>
      <c r="L121">
        <v>23</v>
      </c>
      <c r="M121">
        <f t="shared" si="25"/>
        <v>4600.0253544661664</v>
      </c>
      <c r="N121">
        <f t="shared" si="26"/>
        <v>8138.9239162501663</v>
      </c>
      <c r="O121">
        <f t="shared" si="27"/>
        <v>9856.8094911039007</v>
      </c>
      <c r="P121">
        <f t="shared" si="28"/>
        <v>5962.3927455823987</v>
      </c>
      <c r="Q121">
        <f t="shared" si="29"/>
        <v>6160.5059319399379</v>
      </c>
      <c r="R121">
        <f t="shared" si="30"/>
        <v>4217.3683780769461</v>
      </c>
      <c r="S121">
        <f t="shared" si="31"/>
        <v>2086.9731549170983</v>
      </c>
      <c r="T121">
        <f t="shared" si="32"/>
        <v>2684.0265932548891</v>
      </c>
      <c r="V121">
        <f t="shared" si="38"/>
        <v>56.680115493151973</v>
      </c>
      <c r="W121">
        <f t="shared" si="39"/>
        <v>68.940761381723036</v>
      </c>
      <c r="X121">
        <f t="shared" si="40"/>
        <v>105.11068706602371</v>
      </c>
      <c r="Y121">
        <f t="shared" si="41"/>
        <v>209.09099238485297</v>
      </c>
      <c r="Z121">
        <f t="shared" si="42"/>
        <v>417.44199955825252</v>
      </c>
      <c r="AA121">
        <f t="shared" si="43"/>
        <v>416.35013626180427</v>
      </c>
      <c r="AB121">
        <f t="shared" si="44"/>
        <v>370.76255818168534</v>
      </c>
      <c r="AC121">
        <f t="shared" si="45"/>
        <v>623.20568320487848</v>
      </c>
      <c r="AE121">
        <f t="shared" si="46"/>
        <v>40.204107109855784</v>
      </c>
      <c r="AF121">
        <f t="shared" si="47"/>
        <v>48.900778177854569</v>
      </c>
      <c r="AG121">
        <f t="shared" si="48"/>
        <v>74.556681552695835</v>
      </c>
      <c r="AH121">
        <f t="shared" si="49"/>
        <v>148.31156535950095</v>
      </c>
      <c r="AI121">
        <f t="shared" si="50"/>
        <v>296.09824744305689</v>
      </c>
      <c r="AJ121">
        <f t="shared" si="51"/>
        <v>286.18883917267806</v>
      </c>
      <c r="AK121">
        <f t="shared" si="52"/>
        <v>246.94107486077041</v>
      </c>
      <c r="AL121">
        <f t="shared" si="53"/>
        <v>379.8241071236659</v>
      </c>
      <c r="AW121">
        <f t="shared" ref="AW121:BD121" si="91">IF(AW120+AN244/B$74-AW120/B$75&lt;0,0,AW120+AN244/B$74-AW120/B$75)</f>
        <v>1.288822595549395</v>
      </c>
      <c r="AX121">
        <f t="shared" si="91"/>
        <v>1.5676116791589609</v>
      </c>
      <c r="AY121">
        <f t="shared" si="91"/>
        <v>1.5933751174846051</v>
      </c>
      <c r="AZ121">
        <f t="shared" si="91"/>
        <v>5.705306557690486</v>
      </c>
      <c r="BA121">
        <f t="shared" si="91"/>
        <v>14.238027128587927</v>
      </c>
      <c r="BB121">
        <f t="shared" si="91"/>
        <v>21.45071939756545</v>
      </c>
      <c r="BC121">
        <f t="shared" si="91"/>
        <v>22.411539439186861</v>
      </c>
      <c r="BD121">
        <f t="shared" si="91"/>
        <v>28.051346611583153</v>
      </c>
      <c r="BF121">
        <f t="shared" si="55"/>
        <v>1.0479920920531982</v>
      </c>
      <c r="BG121">
        <f t="shared" si="72"/>
        <v>1.2746864066799826</v>
      </c>
      <c r="BH121">
        <f t="shared" si="73"/>
        <v>1.2956356666655013</v>
      </c>
      <c r="BI121">
        <f t="shared" si="74"/>
        <v>4.6392080460461864</v>
      </c>
      <c r="BJ121">
        <f t="shared" si="75"/>
        <v>11.577497080456162</v>
      </c>
      <c r="BK121">
        <f t="shared" si="76"/>
        <v>17.551037060916467</v>
      </c>
      <c r="BL121">
        <f t="shared" si="77"/>
        <v>17.469284609958279</v>
      </c>
      <c r="BM121">
        <f t="shared" si="78"/>
        <v>21.656632528843822</v>
      </c>
      <c r="BO121">
        <f t="shared" si="56"/>
        <v>0.85051741199882791</v>
      </c>
      <c r="BP121">
        <f t="shared" si="79"/>
        <v>1.0344953859294106</v>
      </c>
      <c r="BQ121">
        <f t="shared" si="80"/>
        <v>1.0514971462683333</v>
      </c>
      <c r="BR121">
        <f t="shared" si="81"/>
        <v>3.7650353003303469</v>
      </c>
      <c r="BS121">
        <f t="shared" si="82"/>
        <v>9.3959324015526171</v>
      </c>
      <c r="BT121">
        <f t="shared" si="83"/>
        <v>14.415819577397901</v>
      </c>
      <c r="BU121">
        <f t="shared" si="84"/>
        <v>13.519367820685016</v>
      </c>
      <c r="BV121">
        <f t="shared" si="85"/>
        <v>16.530662867570715</v>
      </c>
    </row>
    <row r="122" spans="1:74" hidden="1" x14ac:dyDescent="0.4">
      <c r="A122" s="9">
        <v>24</v>
      </c>
      <c r="B122" s="16">
        <f t="shared" si="23"/>
        <v>5228.2383734541654</v>
      </c>
      <c r="C122" s="16">
        <f t="shared" si="15"/>
        <v>9250.4347386366026</v>
      </c>
      <c r="D122" s="16">
        <f t="shared" si="16"/>
        <v>11202.927299342491</v>
      </c>
      <c r="E122" s="16">
        <f t="shared" si="17"/>
        <v>6776.6605937928016</v>
      </c>
      <c r="F122" s="16">
        <f t="shared" si="18"/>
        <v>7001.8295620890567</v>
      </c>
      <c r="G122" s="16">
        <f t="shared" si="19"/>
        <v>4793.3229689367399</v>
      </c>
      <c r="H122" s="16">
        <f t="shared" si="20"/>
        <v>2371.9854331482316</v>
      </c>
      <c r="I122" s="16">
        <f t="shared" si="21"/>
        <v>3050.5768444520163</v>
      </c>
      <c r="J122" s="16">
        <f t="shared" si="24"/>
        <v>49675.975813852107</v>
      </c>
      <c r="L122">
        <v>24</v>
      </c>
      <c r="M122">
        <f t="shared" si="25"/>
        <v>5228.2383734541654</v>
      </c>
      <c r="N122">
        <f t="shared" si="26"/>
        <v>9250.4347386366026</v>
      </c>
      <c r="O122">
        <f t="shared" si="27"/>
        <v>11202.927299342491</v>
      </c>
      <c r="P122">
        <f t="shared" si="28"/>
        <v>6776.6605937928016</v>
      </c>
      <c r="Q122">
        <f t="shared" si="29"/>
        <v>7001.8295620890567</v>
      </c>
      <c r="R122">
        <f t="shared" si="30"/>
        <v>4793.3229689367399</v>
      </c>
      <c r="S122">
        <f t="shared" si="31"/>
        <v>2371.9854331482316</v>
      </c>
      <c r="T122">
        <f t="shared" si="32"/>
        <v>3050.5768444520163</v>
      </c>
      <c r="V122">
        <f t="shared" si="38"/>
        <v>64.420890464460413</v>
      </c>
      <c r="W122">
        <f t="shared" si="39"/>
        <v>78.355966618400174</v>
      </c>
      <c r="X122">
        <f t="shared" si="40"/>
        <v>119.46560092917582</v>
      </c>
      <c r="Y122">
        <f t="shared" si="41"/>
        <v>237.64644444236089</v>
      </c>
      <c r="Z122">
        <f t="shared" si="42"/>
        <v>474.45184426373612</v>
      </c>
      <c r="AA122">
        <f t="shared" si="43"/>
        <v>473.20637126588144</v>
      </c>
      <c r="AB122">
        <f t="shared" si="44"/>
        <v>421.40186397853944</v>
      </c>
      <c r="AC122">
        <f t="shared" si="45"/>
        <v>708.36009728139902</v>
      </c>
      <c r="AE122">
        <f t="shared" si="46"/>
        <v>45.696109904287844</v>
      </c>
      <c r="AF122">
        <f t="shared" si="47"/>
        <v>55.580772579144053</v>
      </c>
      <c r="AG122">
        <f t="shared" si="48"/>
        <v>84.741350057138462</v>
      </c>
      <c r="AH122">
        <f t="shared" si="49"/>
        <v>168.57137436795162</v>
      </c>
      <c r="AI122">
        <f t="shared" si="50"/>
        <v>336.54616481478877</v>
      </c>
      <c r="AJ122">
        <f t="shared" si="51"/>
        <v>325.23722829941596</v>
      </c>
      <c r="AK122">
        <f t="shared" si="52"/>
        <v>280.71057031192902</v>
      </c>
      <c r="AL122">
        <f t="shared" si="53"/>
        <v>431.97730199821149</v>
      </c>
      <c r="AW122">
        <f t="shared" ref="AW122:BD122" si="92">IF(AW121+AN245/B$74-AW121/B$75&lt;0,0,AW121+AN245/B$74-AW121/B$75)</f>
        <v>1.4656212273464155</v>
      </c>
      <c r="AX122">
        <f t="shared" si="92"/>
        <v>1.7826541536014506</v>
      </c>
      <c r="AY122">
        <f t="shared" si="92"/>
        <v>1.8119517793801156</v>
      </c>
      <c r="AZ122">
        <f t="shared" si="92"/>
        <v>6.4879514281835142</v>
      </c>
      <c r="BA122">
        <f t="shared" si="92"/>
        <v>16.191177022542224</v>
      </c>
      <c r="BB122">
        <f t="shared" si="92"/>
        <v>24.34404390180892</v>
      </c>
      <c r="BC122">
        <f t="shared" si="92"/>
        <v>25.526150934603283</v>
      </c>
      <c r="BD122">
        <f t="shared" si="92"/>
        <v>32.06345560622281</v>
      </c>
      <c r="BF122">
        <f t="shared" si="55"/>
        <v>1.1924903941509162</v>
      </c>
      <c r="BG122">
        <f t="shared" si="72"/>
        <v>1.4504415701673694</v>
      </c>
      <c r="BH122">
        <f t="shared" si="73"/>
        <v>1.4742793371569634</v>
      </c>
      <c r="BI122">
        <f t="shared" si="74"/>
        <v>5.2788671530327669</v>
      </c>
      <c r="BJ122">
        <f t="shared" si="75"/>
        <v>13.173815109335221</v>
      </c>
      <c r="BK122">
        <f t="shared" si="76"/>
        <v>19.890846462905856</v>
      </c>
      <c r="BL122">
        <f t="shared" si="77"/>
        <v>19.94041202457257</v>
      </c>
      <c r="BM122">
        <f t="shared" si="78"/>
        <v>24.853989570213489</v>
      </c>
      <c r="BO122">
        <f t="shared" si="56"/>
        <v>0.96900222003145009</v>
      </c>
      <c r="BP122">
        <f t="shared" si="79"/>
        <v>1.1786099983797538</v>
      </c>
      <c r="BQ122">
        <f t="shared" si="80"/>
        <v>1.1979802585066341</v>
      </c>
      <c r="BR122">
        <f t="shared" si="81"/>
        <v>4.2895389477598505</v>
      </c>
      <c r="BS122">
        <f t="shared" si="82"/>
        <v>10.704871208894742</v>
      </c>
      <c r="BT122">
        <f t="shared" si="83"/>
        <v>16.296950067509037</v>
      </c>
      <c r="BU122">
        <f t="shared" si="84"/>
        <v>15.494326215321648</v>
      </c>
      <c r="BV122">
        <f t="shared" si="85"/>
        <v>19.09364769820727</v>
      </c>
    </row>
    <row r="123" spans="1:74" hidden="1" x14ac:dyDescent="0.4">
      <c r="A123" s="9">
        <v>25</v>
      </c>
      <c r="B123" s="16">
        <f t="shared" si="23"/>
        <v>5942.244745046808</v>
      </c>
      <c r="C123" s="16">
        <f t="shared" si="15"/>
        <v>10513.74158725391</v>
      </c>
      <c r="D123" s="16">
        <f t="shared" si="16"/>
        <v>12732.880775227137</v>
      </c>
      <c r="E123" s="16">
        <f t="shared" si="17"/>
        <v>7702.1307993320552</v>
      </c>
      <c r="F123" s="16">
        <f t="shared" si="18"/>
        <v>7958.0504845169608</v>
      </c>
      <c r="G123" s="16">
        <f t="shared" si="19"/>
        <v>5447.9341202376045</v>
      </c>
      <c r="H123" s="16">
        <f t="shared" si="20"/>
        <v>2695.9210672218255</v>
      </c>
      <c r="I123" s="16">
        <f t="shared" si="21"/>
        <v>3467.185871888667</v>
      </c>
      <c r="J123" s="16">
        <f t="shared" si="24"/>
        <v>56460.089450724961</v>
      </c>
      <c r="L123">
        <v>25</v>
      </c>
      <c r="M123">
        <f t="shared" si="25"/>
        <v>5942.244745046808</v>
      </c>
      <c r="N123">
        <f t="shared" si="26"/>
        <v>10513.74158725391</v>
      </c>
      <c r="O123">
        <f t="shared" si="27"/>
        <v>12732.880775227137</v>
      </c>
      <c r="P123">
        <f t="shared" si="28"/>
        <v>7702.1307993320552</v>
      </c>
      <c r="Q123">
        <f t="shared" si="29"/>
        <v>7958.0504845169608</v>
      </c>
      <c r="R123">
        <f t="shared" si="30"/>
        <v>5447.9341202376045</v>
      </c>
      <c r="S123">
        <f t="shared" si="31"/>
        <v>2695.9210672218255</v>
      </c>
      <c r="T123">
        <f t="shared" si="32"/>
        <v>3467.185871888667</v>
      </c>
      <c r="V123">
        <f t="shared" si="38"/>
        <v>73.218760491939889</v>
      </c>
      <c r="W123">
        <f t="shared" si="39"/>
        <v>89.056930315362933</v>
      </c>
      <c r="X123">
        <f t="shared" si="40"/>
        <v>135.78084932378562</v>
      </c>
      <c r="Y123">
        <f t="shared" si="41"/>
        <v>270.10148372577396</v>
      </c>
      <c r="Z123">
        <f t="shared" si="42"/>
        <v>539.24706255450292</v>
      </c>
      <c r="AA123">
        <f t="shared" si="43"/>
        <v>537.82838152795262</v>
      </c>
      <c r="AB123">
        <f t="shared" si="44"/>
        <v>478.95540654921348</v>
      </c>
      <c r="AC123">
        <f t="shared" si="45"/>
        <v>805.13419795429741</v>
      </c>
      <c r="AE123">
        <f t="shared" si="46"/>
        <v>51.937703424345365</v>
      </c>
      <c r="AF123">
        <f t="shared" si="47"/>
        <v>63.172503925562765</v>
      </c>
      <c r="AG123">
        <f t="shared" si="48"/>
        <v>96.316100347817581</v>
      </c>
      <c r="AH123">
        <f t="shared" si="49"/>
        <v>191.59639772608804</v>
      </c>
      <c r="AI123">
        <f t="shared" si="50"/>
        <v>382.51472463110451</v>
      </c>
      <c r="AJ123">
        <f t="shared" si="51"/>
        <v>369.62797118935555</v>
      </c>
      <c r="AK123">
        <f t="shared" si="52"/>
        <v>319.08092313009547</v>
      </c>
      <c r="AL123">
        <f t="shared" si="53"/>
        <v>491.20218670175171</v>
      </c>
      <c r="AW123">
        <f t="shared" ref="AW123:BD123" si="93">IF(AW122+AN246/B$74-AW122/B$75&lt;0,0,AW122+AN246/B$74-AW122/B$75)</f>
        <v>1.6663555849102907</v>
      </c>
      <c r="AX123">
        <f t="shared" si="93"/>
        <v>2.0268099624864302</v>
      </c>
      <c r="AY123">
        <f t="shared" si="93"/>
        <v>2.0601202485480501</v>
      </c>
      <c r="AZ123">
        <f t="shared" si="93"/>
        <v>7.3765539794716339</v>
      </c>
      <c r="BA123">
        <f t="shared" si="93"/>
        <v>18.408752380472542</v>
      </c>
      <c r="BB123">
        <f t="shared" si="93"/>
        <v>27.640779000815755</v>
      </c>
      <c r="BC123">
        <f t="shared" si="93"/>
        <v>29.055503917879214</v>
      </c>
      <c r="BD123">
        <f t="shared" si="93"/>
        <v>36.5992687611446</v>
      </c>
      <c r="BF123">
        <f t="shared" si="55"/>
        <v>1.3563688940682159</v>
      </c>
      <c r="BG123">
        <f t="shared" si="72"/>
        <v>1.6497691202278182</v>
      </c>
      <c r="BH123">
        <f t="shared" si="73"/>
        <v>1.6768828024908549</v>
      </c>
      <c r="BI123">
        <f t="shared" si="74"/>
        <v>6.0043177181232146</v>
      </c>
      <c r="BJ123">
        <f t="shared" si="75"/>
        <v>14.984232257259423</v>
      </c>
      <c r="BK123">
        <f t="shared" si="76"/>
        <v>22.562764926247695</v>
      </c>
      <c r="BL123">
        <f t="shared" si="77"/>
        <v>22.73328147958793</v>
      </c>
      <c r="BM123">
        <f t="shared" si="78"/>
        <v>28.458722588218151</v>
      </c>
      <c r="BO123">
        <f t="shared" si="56"/>
        <v>1.1030951245031297</v>
      </c>
      <c r="BP123">
        <f t="shared" si="79"/>
        <v>1.3417089414523229</v>
      </c>
      <c r="BQ123">
        <f t="shared" si="80"/>
        <v>1.3637597056968316</v>
      </c>
      <c r="BR123">
        <f t="shared" si="81"/>
        <v>4.883135870923601</v>
      </c>
      <c r="BS123">
        <f t="shared" si="82"/>
        <v>12.18623754915903</v>
      </c>
      <c r="BT123">
        <f t="shared" si="83"/>
        <v>18.453287904747128</v>
      </c>
      <c r="BU123">
        <f t="shared" si="84"/>
        <v>17.717369119947108</v>
      </c>
      <c r="BV123">
        <f t="shared" si="85"/>
        <v>21.973818634210378</v>
      </c>
    </row>
    <row r="124" spans="1:74" hidden="1" x14ac:dyDescent="0.4">
      <c r="A124" s="9">
        <v>26</v>
      </c>
      <c r="B124" s="16">
        <f t="shared" si="23"/>
        <v>6753.7610353270475</v>
      </c>
      <c r="C124" s="16">
        <f t="shared" si="15"/>
        <v>11949.574834776291</v>
      </c>
      <c r="D124" s="16">
        <f t="shared" si="16"/>
        <v>14471.775858588688</v>
      </c>
      <c r="E124" s="16">
        <f t="shared" si="17"/>
        <v>8753.9899673236105</v>
      </c>
      <c r="F124" s="16">
        <f t="shared" si="18"/>
        <v>9044.8599116179303</v>
      </c>
      <c r="G124" s="16">
        <f t="shared" si="19"/>
        <v>6191.9437456626738</v>
      </c>
      <c r="H124" s="16">
        <f t="shared" si="20"/>
        <v>3064.0957145525063</v>
      </c>
      <c r="I124" s="16">
        <f t="shared" si="21"/>
        <v>3940.6900672203224</v>
      </c>
      <c r="J124" s="16">
        <f t="shared" si="24"/>
        <v>64170.691135069079</v>
      </c>
      <c r="L124">
        <v>26</v>
      </c>
      <c r="M124">
        <f t="shared" si="25"/>
        <v>6753.7610353270475</v>
      </c>
      <c r="N124">
        <f t="shared" si="26"/>
        <v>11949.574834776291</v>
      </c>
      <c r="O124">
        <f t="shared" si="27"/>
        <v>14471.775858588688</v>
      </c>
      <c r="P124">
        <f t="shared" si="28"/>
        <v>8753.9899673236105</v>
      </c>
      <c r="Q124">
        <f t="shared" si="29"/>
        <v>9044.8599116179303</v>
      </c>
      <c r="R124">
        <f t="shared" si="30"/>
        <v>6191.9437456626738</v>
      </c>
      <c r="S124">
        <f t="shared" si="31"/>
        <v>3064.0957145525063</v>
      </c>
      <c r="T124">
        <f t="shared" si="32"/>
        <v>3940.6900672203224</v>
      </c>
      <c r="V124">
        <f t="shared" si="38"/>
        <v>83.218104068447602</v>
      </c>
      <c r="W124">
        <f t="shared" si="39"/>
        <v>101.21926191056183</v>
      </c>
      <c r="X124">
        <f t="shared" si="40"/>
        <v>154.32417557482233</v>
      </c>
      <c r="Y124">
        <f t="shared" si="41"/>
        <v>306.98871751875572</v>
      </c>
      <c r="Z124">
        <f t="shared" si="42"/>
        <v>612.89098406965331</v>
      </c>
      <c r="AA124">
        <f t="shared" si="43"/>
        <v>611.27639605344564</v>
      </c>
      <c r="AB124">
        <f t="shared" si="44"/>
        <v>544.36783620587244</v>
      </c>
      <c r="AC124">
        <f t="shared" si="45"/>
        <v>915.11691611359493</v>
      </c>
      <c r="AE124">
        <f t="shared" si="46"/>
        <v>59.03138911354354</v>
      </c>
      <c r="AF124">
        <f t="shared" si="47"/>
        <v>71.800646055496145</v>
      </c>
      <c r="AG124">
        <f t="shared" si="48"/>
        <v>109.47101667314024</v>
      </c>
      <c r="AH124">
        <f t="shared" si="49"/>
        <v>217.76475972598337</v>
      </c>
      <c r="AI124">
        <f t="shared" si="50"/>
        <v>434.75883727223732</v>
      </c>
      <c r="AJ124">
        <f t="shared" si="51"/>
        <v>420.08809429093469</v>
      </c>
      <c r="AK124">
        <f t="shared" si="52"/>
        <v>362.68305497167307</v>
      </c>
      <c r="AL124">
        <f t="shared" si="53"/>
        <v>558.47333197015439</v>
      </c>
      <c r="AW124">
        <f t="shared" ref="AW124:BD124" si="94">IF(AW123+AN247/B$74-AW123/B$75&lt;0,0,AW123+AN247/B$74-AW123/B$75)</f>
        <v>1.8943481844373529</v>
      </c>
      <c r="AX124">
        <f t="shared" si="94"/>
        <v>2.3041203254600733</v>
      </c>
      <c r="AY124">
        <f t="shared" si="94"/>
        <v>2.3419881614101739</v>
      </c>
      <c r="AZ124">
        <f t="shared" si="94"/>
        <v>8.3858221888268254</v>
      </c>
      <c r="BA124">
        <f t="shared" si="94"/>
        <v>20.927458080072594</v>
      </c>
      <c r="BB124">
        <f t="shared" si="94"/>
        <v>31.394218087576824</v>
      </c>
      <c r="BC124">
        <f t="shared" si="94"/>
        <v>33.05816638992458</v>
      </c>
      <c r="BD124">
        <f t="shared" si="94"/>
        <v>41.732932360833587</v>
      </c>
      <c r="BF124">
        <f t="shared" si="55"/>
        <v>1.5423609085734611</v>
      </c>
      <c r="BG124">
        <f t="shared" si="72"/>
        <v>1.8759936255829852</v>
      </c>
      <c r="BH124">
        <f t="shared" si="73"/>
        <v>1.906825270125172</v>
      </c>
      <c r="BI124">
        <f t="shared" si="74"/>
        <v>6.8276594749322665</v>
      </c>
      <c r="BJ124">
        <f t="shared" si="75"/>
        <v>17.038944331187295</v>
      </c>
      <c r="BK124">
        <f t="shared" si="76"/>
        <v>25.609573370988528</v>
      </c>
      <c r="BL124">
        <f t="shared" si="77"/>
        <v>25.894392698733569</v>
      </c>
      <c r="BM124">
        <f t="shared" si="78"/>
        <v>32.528995674681376</v>
      </c>
      <c r="BO124">
        <f t="shared" si="56"/>
        <v>1.2550593862421815</v>
      </c>
      <c r="BP124">
        <f t="shared" si="79"/>
        <v>1.5265450487176202</v>
      </c>
      <c r="BQ124">
        <f t="shared" si="80"/>
        <v>1.5516335637732457</v>
      </c>
      <c r="BR124">
        <f t="shared" si="81"/>
        <v>5.5558449792433695</v>
      </c>
      <c r="BS124">
        <f t="shared" si="82"/>
        <v>13.865034374019269</v>
      </c>
      <c r="BT124">
        <f t="shared" si="83"/>
        <v>20.918974117647473</v>
      </c>
      <c r="BU124">
        <f t="shared" si="84"/>
        <v>20.225325299767519</v>
      </c>
      <c r="BV124">
        <f t="shared" si="85"/>
        <v>25.21627061121427</v>
      </c>
    </row>
    <row r="125" spans="1:74" hidden="1" x14ac:dyDescent="0.4">
      <c r="A125" s="9">
        <v>27</v>
      </c>
      <c r="B125" s="16">
        <f t="shared" si="23"/>
        <v>7676.10391011294</v>
      </c>
      <c r="C125" s="16">
        <f t="shared" si="15"/>
        <v>13581.495944795695</v>
      </c>
      <c r="D125" s="16">
        <f t="shared" si="16"/>
        <v>16448.147139545832</v>
      </c>
      <c r="E125" s="16">
        <f t="shared" si="17"/>
        <v>9949.4986964708696</v>
      </c>
      <c r="F125" s="16">
        <f t="shared" si="18"/>
        <v>10280.091962216145</v>
      </c>
      <c r="G125" s="16">
        <f t="shared" si="19"/>
        <v>7037.560752988501</v>
      </c>
      <c r="H125" s="16">
        <f t="shared" si="20"/>
        <v>3482.5509775084656</v>
      </c>
      <c r="I125" s="16">
        <f t="shared" si="21"/>
        <v>4478.8594496175183</v>
      </c>
      <c r="J125" s="16">
        <f t="shared" si="24"/>
        <v>72934.308833255971</v>
      </c>
      <c r="L125">
        <v>27</v>
      </c>
      <c r="M125">
        <f t="shared" si="25"/>
        <v>7676.10391011294</v>
      </c>
      <c r="N125">
        <f t="shared" si="26"/>
        <v>13581.495944795695</v>
      </c>
      <c r="O125">
        <f t="shared" si="27"/>
        <v>16448.147139545832</v>
      </c>
      <c r="P125">
        <f t="shared" si="28"/>
        <v>9949.4986964708696</v>
      </c>
      <c r="Q125">
        <f t="shared" si="29"/>
        <v>10280.091962216145</v>
      </c>
      <c r="R125">
        <f t="shared" si="30"/>
        <v>7037.560752988501</v>
      </c>
      <c r="S125">
        <f t="shared" si="31"/>
        <v>3482.5509775084656</v>
      </c>
      <c r="T125">
        <f t="shared" si="32"/>
        <v>4478.8594496175183</v>
      </c>
      <c r="V125">
        <f t="shared" si="38"/>
        <v>94.583012440175338</v>
      </c>
      <c r="W125">
        <f t="shared" si="39"/>
        <v>115.04254772011686</v>
      </c>
      <c r="X125">
        <f t="shared" si="40"/>
        <v>175.3998794085422</v>
      </c>
      <c r="Y125">
        <f t="shared" si="41"/>
        <v>348.913472772555</v>
      </c>
      <c r="Z125">
        <f t="shared" si="42"/>
        <v>696.59212042431614</v>
      </c>
      <c r="AA125">
        <f t="shared" si="43"/>
        <v>694.75553302923663</v>
      </c>
      <c r="AB125">
        <f t="shared" si="44"/>
        <v>618.71270477117059</v>
      </c>
      <c r="AC125">
        <f t="shared" si="45"/>
        <v>1040.1137368446266</v>
      </c>
      <c r="AE125">
        <f t="shared" si="46"/>
        <v>67.093627431844894</v>
      </c>
      <c r="AF125">
        <f t="shared" si="47"/>
        <v>81.606851340518048</v>
      </c>
      <c r="AG125">
        <f t="shared" si="48"/>
        <v>124.4220696403676</v>
      </c>
      <c r="AH125">
        <f t="shared" si="49"/>
        <v>247.50607899024084</v>
      </c>
      <c r="AI125">
        <f t="shared" si="50"/>
        <v>494.13621953804261</v>
      </c>
      <c r="AJ125">
        <f t="shared" si="51"/>
        <v>477.44458481968798</v>
      </c>
      <c r="AK125">
        <f t="shared" si="52"/>
        <v>412.23344985372745</v>
      </c>
      <c r="AL125">
        <f t="shared" si="53"/>
        <v>634.89695714374875</v>
      </c>
      <c r="AW125">
        <f t="shared" ref="AW125:BD125" si="95">IF(AW124+AN248/B$74-AW124/B$75&lt;0,0,AW124+AN248/B$74-AW124/B$75)</f>
        <v>2.1533621676942696</v>
      </c>
      <c r="AX125">
        <f t="shared" si="95"/>
        <v>2.6191624007783938</v>
      </c>
      <c r="AY125">
        <f t="shared" si="95"/>
        <v>2.6622079010603912</v>
      </c>
      <c r="AZ125">
        <f t="shared" si="95"/>
        <v>9.5324145765706838</v>
      </c>
      <c r="BA125">
        <f t="shared" si="95"/>
        <v>23.78886672780316</v>
      </c>
      <c r="BB125">
        <f t="shared" si="95"/>
        <v>35.665293084650628</v>
      </c>
      <c r="BC125">
        <f t="shared" si="95"/>
        <v>37.600401612659418</v>
      </c>
      <c r="BD125">
        <f t="shared" si="95"/>
        <v>47.54858406345771</v>
      </c>
      <c r="BF125">
        <f t="shared" si="55"/>
        <v>1.7535532740917963</v>
      </c>
      <c r="BG125">
        <f t="shared" si="72"/>
        <v>2.1328696455092375</v>
      </c>
      <c r="BH125">
        <f t="shared" si="73"/>
        <v>2.1679230048961728</v>
      </c>
      <c r="BI125">
        <f t="shared" si="74"/>
        <v>7.7625571032690006</v>
      </c>
      <c r="BJ125">
        <f t="shared" si="75"/>
        <v>19.372052580518478</v>
      </c>
      <c r="BK125">
        <f t="shared" si="76"/>
        <v>29.080360200941502</v>
      </c>
      <c r="BL125">
        <f t="shared" si="77"/>
        <v>29.476279544329074</v>
      </c>
      <c r="BM125">
        <f t="shared" si="78"/>
        <v>37.130964017757478</v>
      </c>
      <c r="BO125">
        <f t="shared" si="56"/>
        <v>1.4274402996409494</v>
      </c>
      <c r="BP125">
        <f t="shared" si="79"/>
        <v>1.736214194836839</v>
      </c>
      <c r="BQ125">
        <f t="shared" si="80"/>
        <v>1.7647485875844016</v>
      </c>
      <c r="BR125">
        <f t="shared" si="81"/>
        <v>6.318933676656707</v>
      </c>
      <c r="BS125">
        <f t="shared" si="82"/>
        <v>15.769380348320084</v>
      </c>
      <c r="BT125">
        <f t="shared" si="83"/>
        <v>23.733333669652104</v>
      </c>
      <c r="BU125">
        <f t="shared" si="84"/>
        <v>23.059858999250544</v>
      </c>
      <c r="BV125">
        <f t="shared" si="85"/>
        <v>28.872633142947819</v>
      </c>
    </row>
    <row r="126" spans="1:74" hidden="1" x14ac:dyDescent="0.4">
      <c r="A126" s="9">
        <v>28</v>
      </c>
      <c r="B126" s="16">
        <f t="shared" si="23"/>
        <v>8724.408656249987</v>
      </c>
      <c r="C126" s="16">
        <f t="shared" si="15"/>
        <v>15436.284106249974</v>
      </c>
      <c r="D126" s="16">
        <f t="shared" si="16"/>
        <v>18694.426099999961</v>
      </c>
      <c r="E126" s="16">
        <f t="shared" si="17"/>
        <v>11308.274818749978</v>
      </c>
      <c r="F126" s="16">
        <f t="shared" si="18"/>
        <v>11684.016312499976</v>
      </c>
      <c r="G126" s="16">
        <f t="shared" si="19"/>
        <v>7998.6613874999875</v>
      </c>
      <c r="H126" s="16">
        <f t="shared" si="20"/>
        <v>3958.1535437499929</v>
      </c>
      <c r="I126" s="16">
        <f t="shared" si="21"/>
        <v>5090.5251687499895</v>
      </c>
      <c r="J126" s="16">
        <f t="shared" si="24"/>
        <v>82894.750093749855</v>
      </c>
      <c r="L126">
        <v>28</v>
      </c>
      <c r="M126">
        <f t="shared" si="25"/>
        <v>8724.408656249987</v>
      </c>
      <c r="N126">
        <f t="shared" si="26"/>
        <v>15436.284106249974</v>
      </c>
      <c r="O126">
        <f t="shared" si="27"/>
        <v>18694.426099999961</v>
      </c>
      <c r="P126">
        <f t="shared" si="28"/>
        <v>11308.274818749978</v>
      </c>
      <c r="Q126">
        <f t="shared" si="29"/>
        <v>11684.016312499976</v>
      </c>
      <c r="R126">
        <f t="shared" si="30"/>
        <v>7998.6613874999875</v>
      </c>
      <c r="S126">
        <f t="shared" si="31"/>
        <v>3958.1535437499929</v>
      </c>
      <c r="T126">
        <f t="shared" si="32"/>
        <v>5090.5251687499895</v>
      </c>
      <c r="V126">
        <f t="shared" si="38"/>
        <v>107.49998326633747</v>
      </c>
      <c r="W126">
        <f t="shared" si="39"/>
        <v>130.75362727161692</v>
      </c>
      <c r="X126">
        <f t="shared" si="40"/>
        <v>199.35381222143005</v>
      </c>
      <c r="Y126">
        <f t="shared" si="41"/>
        <v>396.56373292374934</v>
      </c>
      <c r="Z126">
        <f t="shared" si="42"/>
        <v>791.72400367815669</v>
      </c>
      <c r="AA126">
        <f t="shared" si="43"/>
        <v>789.63555797494507</v>
      </c>
      <c r="AB126">
        <f t="shared" si="44"/>
        <v>703.21009844354546</v>
      </c>
      <c r="AC126">
        <f t="shared" si="45"/>
        <v>1182.1763683197016</v>
      </c>
      <c r="AE126">
        <f t="shared" si="46"/>
        <v>76.256755767955042</v>
      </c>
      <c r="AF126">
        <f t="shared" si="47"/>
        <v>92.752083467050994</v>
      </c>
      <c r="AG126">
        <f t="shared" si="48"/>
        <v>141.4146728964258</v>
      </c>
      <c r="AH126">
        <f t="shared" si="49"/>
        <v>281.30854358434556</v>
      </c>
      <c r="AI126">
        <f t="shared" si="50"/>
        <v>561.62151983346712</v>
      </c>
      <c r="AJ126">
        <f t="shared" si="51"/>
        <v>542.63786928255251</v>
      </c>
      <c r="AK126">
        <f t="shared" si="52"/>
        <v>468.54597392212111</v>
      </c>
      <c r="AL126">
        <f t="shared" si="53"/>
        <v>721.72912422250829</v>
      </c>
      <c r="AW126">
        <f t="shared" ref="AW126:BD126" si="96">IF(AW125+AN249/B$74-AW125/B$75&lt;0,0,AW125+AN249/B$74-AW125/B$75)</f>
        <v>2.4476644531744114</v>
      </c>
      <c r="AX126">
        <f t="shared" si="96"/>
        <v>2.9771260968797799</v>
      </c>
      <c r="AY126">
        <f t="shared" si="96"/>
        <v>3.0260546712227434</v>
      </c>
      <c r="AZ126">
        <f t="shared" si="96"/>
        <v>10.835219761001357</v>
      </c>
      <c r="BA126">
        <f t="shared" si="96"/>
        <v>27.040116309507965</v>
      </c>
      <c r="BB126">
        <f t="shared" si="96"/>
        <v>40.52355559157661</v>
      </c>
      <c r="BC126">
        <f t="shared" si="96"/>
        <v>42.757252203650083</v>
      </c>
      <c r="BD126">
        <f t="shared" si="96"/>
        <v>54.141680549534009</v>
      </c>
      <c r="BF126">
        <f t="shared" si="55"/>
        <v>1.9934386102532802</v>
      </c>
      <c r="BG126">
        <f t="shared" si="72"/>
        <v>2.4246452986707312</v>
      </c>
      <c r="BH126">
        <f t="shared" si="73"/>
        <v>2.4644939425947037</v>
      </c>
      <c r="BI126">
        <f t="shared" si="74"/>
        <v>8.8244715872500112</v>
      </c>
      <c r="BJ126">
        <f t="shared" si="75"/>
        <v>22.022141068889287</v>
      </c>
      <c r="BK126">
        <f t="shared" si="76"/>
        <v>33.031319931166976</v>
      </c>
      <c r="BL126">
        <f t="shared" si="77"/>
        <v>33.53834057849425</v>
      </c>
      <c r="BM126">
        <f t="shared" si="78"/>
        <v>42.339774040607594</v>
      </c>
      <c r="BO126">
        <f t="shared" si="56"/>
        <v>1.6231080843114574</v>
      </c>
      <c r="BP126">
        <f t="shared" si="79"/>
        <v>1.9742074652402781</v>
      </c>
      <c r="BQ126">
        <f t="shared" si="80"/>
        <v>2.0066532379714643</v>
      </c>
      <c r="BR126">
        <f t="shared" si="81"/>
        <v>7.1851077326240826</v>
      </c>
      <c r="BS126">
        <f t="shared" si="82"/>
        <v>17.93098368763912</v>
      </c>
      <c r="BT126">
        <f t="shared" si="83"/>
        <v>26.941549588425744</v>
      </c>
      <c r="BU126">
        <f t="shared" si="84"/>
        <v>26.268069271789809</v>
      </c>
      <c r="BV126">
        <f t="shared" si="85"/>
        <v>33.001798580352649</v>
      </c>
    </row>
    <row r="127" spans="1:74" hidden="1" x14ac:dyDescent="0.4">
      <c r="A127" s="9">
        <v>29</v>
      </c>
      <c r="B127" s="16">
        <f t="shared" si="23"/>
        <v>9915.8775457652446</v>
      </c>
      <c r="C127" s="16">
        <f t="shared" si="15"/>
        <v>17544.375669469006</v>
      </c>
      <c r="D127" s="16">
        <f t="shared" si="16"/>
        <v>21247.473301604336</v>
      </c>
      <c r="E127" s="16">
        <f t="shared" si="17"/>
        <v>12852.615320381259</v>
      </c>
      <c r="F127" s="16">
        <f t="shared" si="18"/>
        <v>13279.670813502709</v>
      </c>
      <c r="G127" s="16">
        <f t="shared" si="19"/>
        <v>9091.0169357635332</v>
      </c>
      <c r="H127" s="16">
        <f t="shared" si="20"/>
        <v>4498.7078658958526</v>
      </c>
      <c r="I127" s="16">
        <f t="shared" si="21"/>
        <v>5785.7244205084489</v>
      </c>
      <c r="J127" s="16">
        <f t="shared" si="24"/>
        <v>94215.461872890373</v>
      </c>
      <c r="L127">
        <v>29</v>
      </c>
      <c r="M127">
        <f t="shared" si="25"/>
        <v>9915.8775457652446</v>
      </c>
      <c r="N127">
        <f t="shared" si="26"/>
        <v>17544.375669469006</v>
      </c>
      <c r="O127">
        <f t="shared" si="27"/>
        <v>21247.473301604336</v>
      </c>
      <c r="P127">
        <f t="shared" si="28"/>
        <v>12852.615320381259</v>
      </c>
      <c r="Q127">
        <f t="shared" si="29"/>
        <v>13279.670813502709</v>
      </c>
      <c r="R127">
        <f t="shared" si="30"/>
        <v>9091.0169357635332</v>
      </c>
      <c r="S127">
        <f t="shared" si="31"/>
        <v>4498.7078658958526</v>
      </c>
      <c r="T127">
        <f t="shared" si="32"/>
        <v>5785.7244205084489</v>
      </c>
      <c r="V127">
        <f t="shared" si="38"/>
        <v>122.18098163057905</v>
      </c>
      <c r="W127">
        <f t="shared" si="39"/>
        <v>148.61031645209201</v>
      </c>
      <c r="X127">
        <f t="shared" si="40"/>
        <v>226.57905358613829</v>
      </c>
      <c r="Y127">
        <f t="shared" si="41"/>
        <v>450.72142985982123</v>
      </c>
      <c r="Z127">
        <f t="shared" si="42"/>
        <v>899.84773030360589</v>
      </c>
      <c r="AA127">
        <f t="shared" si="43"/>
        <v>897.47334890318461</v>
      </c>
      <c r="AB127">
        <f t="shared" si="44"/>
        <v>799.24667078939774</v>
      </c>
      <c r="AC127">
        <f t="shared" si="45"/>
        <v>1343.6364422033967</v>
      </c>
      <c r="AE127">
        <f t="shared" si="46"/>
        <v>86.671164934082512</v>
      </c>
      <c r="AF127">
        <f t="shared" si="47"/>
        <v>105.41926473523964</v>
      </c>
      <c r="AG127">
        <f t="shared" si="48"/>
        <v>160.72771933809389</v>
      </c>
      <c r="AH127">
        <f t="shared" si="49"/>
        <v>319.72694003081352</v>
      </c>
      <c r="AI127">
        <f t="shared" si="50"/>
        <v>638.32234778169698</v>
      </c>
      <c r="AJ127">
        <f t="shared" si="51"/>
        <v>616.73717589027035</v>
      </c>
      <c r="AK127">
        <f t="shared" si="52"/>
        <v>532.54528060978225</v>
      </c>
      <c r="AL127">
        <f t="shared" si="53"/>
        <v>820.396390814764</v>
      </c>
      <c r="AW127">
        <f t="shared" ref="AW127:BD127" si="97">IF(AW126+AN250/B$74-AW126/B$75&lt;0,0,AW126+AN250/B$74-AW126/B$75)</f>
        <v>2.7820969212436211</v>
      </c>
      <c r="AX127">
        <f t="shared" si="97"/>
        <v>3.3839006558032834</v>
      </c>
      <c r="AY127">
        <f t="shared" si="97"/>
        <v>3.4395145026538412</v>
      </c>
      <c r="AZ127">
        <f t="shared" si="97"/>
        <v>12.315671577852477</v>
      </c>
      <c r="BA127">
        <f t="shared" si="97"/>
        <v>30.73469659502836</v>
      </c>
      <c r="BB127">
        <f t="shared" si="97"/>
        <v>46.048299122704606</v>
      </c>
      <c r="BC127">
        <f t="shared" si="97"/>
        <v>48.613773693088909</v>
      </c>
      <c r="BD127">
        <f t="shared" si="97"/>
        <v>61.620522878421923</v>
      </c>
      <c r="BF127">
        <f t="shared" si="55"/>
        <v>2.2659741160059585</v>
      </c>
      <c r="BG127">
        <f t="shared" si="72"/>
        <v>2.7561337775961605</v>
      </c>
      <c r="BH127">
        <f t="shared" si="73"/>
        <v>2.801430379771527</v>
      </c>
      <c r="BI127">
        <f t="shared" si="74"/>
        <v>10.030920491500817</v>
      </c>
      <c r="BJ127">
        <f t="shared" si="75"/>
        <v>25.032926213260495</v>
      </c>
      <c r="BK127">
        <f t="shared" si="76"/>
        <v>37.526661327412754</v>
      </c>
      <c r="BL127">
        <f t="shared" si="77"/>
        <v>38.147796391072163</v>
      </c>
      <c r="BM127">
        <f t="shared" si="78"/>
        <v>48.240727295070805</v>
      </c>
      <c r="BO127">
        <f t="shared" si="56"/>
        <v>1.8453063998765511</v>
      </c>
      <c r="BP127">
        <f t="shared" si="79"/>
        <v>2.2444701652985497</v>
      </c>
      <c r="BQ127">
        <f t="shared" si="80"/>
        <v>2.2813576607454076</v>
      </c>
      <c r="BR127">
        <f t="shared" si="81"/>
        <v>8.1687260453996409</v>
      </c>
      <c r="BS127">
        <f t="shared" si="82"/>
        <v>20.385678116389222</v>
      </c>
      <c r="BT127">
        <f t="shared" si="83"/>
        <v>30.595411794070486</v>
      </c>
      <c r="BU127">
        <f t="shared" si="84"/>
        <v>29.903204925142028</v>
      </c>
      <c r="BV127">
        <f t="shared" si="85"/>
        <v>37.670786310480125</v>
      </c>
    </row>
    <row r="128" spans="1:74" hidden="1" x14ac:dyDescent="0.4">
      <c r="A128" s="9">
        <v>30</v>
      </c>
      <c r="B128" s="16">
        <f t="shared" si="23"/>
        <v>11270.062118442105</v>
      </c>
      <c r="C128" s="16">
        <f t="shared" si="15"/>
        <v>19940.363594812901</v>
      </c>
      <c r="D128" s="16">
        <f t="shared" si="16"/>
        <v>24149.183253204545</v>
      </c>
      <c r="E128" s="16">
        <f t="shared" si="17"/>
        <v>14607.862226676871</v>
      </c>
      <c r="F128" s="16">
        <f t="shared" si="18"/>
        <v>15093.239533252841</v>
      </c>
      <c r="G128" s="16">
        <f t="shared" si="19"/>
        <v>10332.552526288513</v>
      </c>
      <c r="H128" s="16">
        <f t="shared" si="20"/>
        <v>5113.0842295468883</v>
      </c>
      <c r="I128" s="16">
        <f t="shared" si="21"/>
        <v>6575.8651534744749</v>
      </c>
      <c r="J128" s="16">
        <f t="shared" si="24"/>
        <v>107082.21263569914</v>
      </c>
      <c r="L128">
        <v>30</v>
      </c>
      <c r="M128">
        <f t="shared" si="25"/>
        <v>11270.062118442105</v>
      </c>
      <c r="N128">
        <f t="shared" si="26"/>
        <v>19940.363594812901</v>
      </c>
      <c r="O128">
        <f t="shared" si="27"/>
        <v>24149.183253204545</v>
      </c>
      <c r="P128">
        <f t="shared" si="28"/>
        <v>14607.862226676871</v>
      </c>
      <c r="Q128">
        <f t="shared" si="29"/>
        <v>15093.239533252841</v>
      </c>
      <c r="R128">
        <f t="shared" si="30"/>
        <v>10332.552526288513</v>
      </c>
      <c r="S128">
        <f t="shared" si="31"/>
        <v>5113.0842295468883</v>
      </c>
      <c r="T128">
        <f t="shared" si="32"/>
        <v>6575.8651534744749</v>
      </c>
      <c r="V128">
        <f t="shared" si="38"/>
        <v>138.86691874370013</v>
      </c>
      <c r="W128">
        <f t="shared" si="39"/>
        <v>168.90563869936403</v>
      </c>
      <c r="X128">
        <f t="shared" si="40"/>
        <v>257.52236234690679</v>
      </c>
      <c r="Y128">
        <f t="shared" si="41"/>
        <v>512.27527673360282</v>
      </c>
      <c r="Z128">
        <f t="shared" si="42"/>
        <v>1022.7375813986705</v>
      </c>
      <c r="AA128">
        <f t="shared" si="43"/>
        <v>1020.0384355701547</v>
      </c>
      <c r="AB128">
        <f t="shared" si="44"/>
        <v>908.39840580803752</v>
      </c>
      <c r="AC128">
        <f t="shared" si="45"/>
        <v>1527.1438004915244</v>
      </c>
      <c r="AE128">
        <f t="shared" si="46"/>
        <v>98.507770499581355</v>
      </c>
      <c r="AF128">
        <f t="shared" si="47"/>
        <v>119.81628197419045</v>
      </c>
      <c r="AG128">
        <f t="shared" si="48"/>
        <v>182.67816408744204</v>
      </c>
      <c r="AH128">
        <f t="shared" si="49"/>
        <v>363.39176997381611</v>
      </c>
      <c r="AI128">
        <f t="shared" si="50"/>
        <v>725.49747528900002</v>
      </c>
      <c r="AJ128">
        <f t="shared" si="51"/>
        <v>700.95802779414475</v>
      </c>
      <c r="AK128">
        <f t="shared" si="52"/>
        <v>605.28202338604092</v>
      </c>
      <c r="AL128">
        <f t="shared" si="53"/>
        <v>932.51925896947103</v>
      </c>
      <c r="AW128">
        <f t="shared" ref="AW128:BD128" si="98">IF(AW127+AN251/B$74-AW127/B$75&lt;0,0,AW127+AN251/B$74-AW127/B$75)</f>
        <v>3.1621568147906309</v>
      </c>
      <c r="AX128">
        <f t="shared" si="98"/>
        <v>3.8461724455450166</v>
      </c>
      <c r="AY128">
        <f t="shared" si="98"/>
        <v>3.9093836527004462</v>
      </c>
      <c r="AZ128">
        <f t="shared" si="98"/>
        <v>13.998104994566887</v>
      </c>
      <c r="BA128">
        <f t="shared" si="98"/>
        <v>34.933337349385923</v>
      </c>
      <c r="BB128">
        <f t="shared" si="98"/>
        <v>52.329842332114879</v>
      </c>
      <c r="BC128">
        <f t="shared" si="98"/>
        <v>55.266435548419906</v>
      </c>
      <c r="BD128">
        <f t="shared" si="98"/>
        <v>70.108002413175939</v>
      </c>
      <c r="BF128">
        <f t="shared" si="55"/>
        <v>2.5756477991485558</v>
      </c>
      <c r="BG128">
        <f t="shared" si="72"/>
        <v>3.132793904520434</v>
      </c>
      <c r="BH128">
        <f t="shared" si="73"/>
        <v>3.1842808535009164</v>
      </c>
      <c r="BI128">
        <f t="shared" si="74"/>
        <v>11.401771143311814</v>
      </c>
      <c r="BJ128">
        <f t="shared" si="75"/>
        <v>28.453988442321219</v>
      </c>
      <c r="BK128">
        <f t="shared" si="76"/>
        <v>42.639644004587865</v>
      </c>
      <c r="BL128">
        <f t="shared" si="77"/>
        <v>43.380785042080539</v>
      </c>
      <c r="BM128">
        <f t="shared" si="78"/>
        <v>54.93062508674636</v>
      </c>
      <c r="BO128">
        <f t="shared" si="56"/>
        <v>2.0977070295541953</v>
      </c>
      <c r="BP128">
        <f t="shared" si="79"/>
        <v>2.5514683326771164</v>
      </c>
      <c r="BQ128">
        <f t="shared" si="80"/>
        <v>2.593401292161079</v>
      </c>
      <c r="BR128">
        <f t="shared" si="81"/>
        <v>9.2860427130603469</v>
      </c>
      <c r="BS128">
        <f t="shared" si="82"/>
        <v>23.174026974511982</v>
      </c>
      <c r="BT128">
        <f t="shared" si="83"/>
        <v>34.754161514075847</v>
      </c>
      <c r="BU128">
        <f t="shared" si="84"/>
        <v>34.025500658107092</v>
      </c>
      <c r="BV128">
        <f t="shared" si="85"/>
        <v>42.955756802775461</v>
      </c>
    </row>
    <row r="129" spans="1:74" hidden="1" x14ac:dyDescent="0.4">
      <c r="A129" s="9">
        <v>31</v>
      </c>
      <c r="B129" s="16">
        <f t="shared" si="23"/>
        <v>12809.184014962702</v>
      </c>
      <c r="C129" s="16">
        <f t="shared" si="15"/>
        <v>22663.565109659667</v>
      </c>
      <c r="D129" s="16">
        <f t="shared" si="16"/>
        <v>27447.171883389088</v>
      </c>
      <c r="E129" s="16">
        <f t="shared" si="17"/>
        <v>16602.818454792356</v>
      </c>
      <c r="F129" s="16">
        <f t="shared" si="18"/>
        <v>17154.482427118182</v>
      </c>
      <c r="G129" s="16">
        <f t="shared" si="19"/>
        <v>11743.641273895008</v>
      </c>
      <c r="H129" s="16">
        <f t="shared" si="20"/>
        <v>5811.3643112131649</v>
      </c>
      <c r="I129" s="16">
        <f t="shared" si="21"/>
        <v>7473.9132689074358</v>
      </c>
      <c r="J129" s="16">
        <f t="shared" si="24"/>
        <v>121706.14074393761</v>
      </c>
      <c r="L129">
        <v>31</v>
      </c>
      <c r="M129">
        <f t="shared" ref="M129:M158" si="99">M128*$C$45</f>
        <v>12809.184014962702</v>
      </c>
      <c r="N129">
        <f t="shared" ref="N129:N158" si="100">N128*$C$45</f>
        <v>22663.565109659667</v>
      </c>
      <c r="O129">
        <f t="shared" ref="O129:O158" si="101">O128*$C$45</f>
        <v>27447.171883389088</v>
      </c>
      <c r="P129">
        <f t="shared" ref="P129:P158" si="102">P128*$C$45</f>
        <v>16602.818454792356</v>
      </c>
      <c r="Q129">
        <f t="shared" ref="Q129:Q158" si="103">Q128*$C$45</f>
        <v>17154.482427118182</v>
      </c>
      <c r="R129">
        <f t="shared" ref="R129:R158" si="104">R128*$C$45</f>
        <v>11743.641273895008</v>
      </c>
      <c r="S129">
        <f t="shared" ref="S129:S158" si="105">S128*$C$45</f>
        <v>5811.3643112131649</v>
      </c>
      <c r="T129">
        <f t="shared" ref="T129:T158" si="106">T128*$C$45</f>
        <v>7473.9132689074358</v>
      </c>
      <c r="V129">
        <f t="shared" si="38"/>
        <v>157.83160549491322</v>
      </c>
      <c r="W129">
        <f t="shared" si="39"/>
        <v>191.97263375784215</v>
      </c>
      <c r="X129">
        <f t="shared" si="40"/>
        <v>292.69150829991321</v>
      </c>
      <c r="Y129">
        <f t="shared" si="41"/>
        <v>582.23535247759287</v>
      </c>
      <c r="Z129">
        <f t="shared" si="42"/>
        <v>1162.4101401001215</v>
      </c>
      <c r="AA129">
        <f t="shared" si="43"/>
        <v>1159.3420308115235</v>
      </c>
      <c r="AB129">
        <f t="shared" si="44"/>
        <v>1032.4564854840824</v>
      </c>
      <c r="AC129">
        <f t="shared" si="45"/>
        <v>1735.7099985562338</v>
      </c>
      <c r="AE129">
        <f t="shared" si="46"/>
        <v>111.96081991428761</v>
      </c>
      <c r="AF129">
        <f t="shared" si="47"/>
        <v>136.17940088258166</v>
      </c>
      <c r="AG129">
        <f t="shared" si="48"/>
        <v>207.62623017393028</v>
      </c>
      <c r="AH129">
        <f t="shared" si="49"/>
        <v>413.01960556041172</v>
      </c>
      <c r="AI129">
        <f t="shared" si="50"/>
        <v>824.57751065889011</v>
      </c>
      <c r="AJ129">
        <f t="shared" si="51"/>
        <v>796.6821501269477</v>
      </c>
      <c r="AK129">
        <f t="shared" si="52"/>
        <v>687.95012768294907</v>
      </c>
      <c r="AL129">
        <f t="shared" si="53"/>
        <v>1059.9388035813395</v>
      </c>
      <c r="AW129">
        <f t="shared" ref="AW129:BD129" si="107">IF(AW128+AN252/B$74-AW128/B$75&lt;0,0,AW128+AN252/B$74-AW128/B$75)</f>
        <v>3.5940877004904017</v>
      </c>
      <c r="AX129">
        <f t="shared" si="107"/>
        <v>4.3715355974253596</v>
      </c>
      <c r="AY129">
        <f t="shared" si="107"/>
        <v>4.443381060973481</v>
      </c>
      <c r="AZ129">
        <f t="shared" si="107"/>
        <v>15.910158773854864</v>
      </c>
      <c r="BA129">
        <f t="shared" si="107"/>
        <v>39.705013210365692</v>
      </c>
      <c r="BB129">
        <f t="shared" si="107"/>
        <v>59.470995032335566</v>
      </c>
      <c r="BC129">
        <f t="shared" si="107"/>
        <v>62.824711112401786</v>
      </c>
      <c r="BD129">
        <f t="shared" si="107"/>
        <v>79.743594062094743</v>
      </c>
      <c r="BF129">
        <f t="shared" si="55"/>
        <v>2.9275532085338005</v>
      </c>
      <c r="BG129">
        <f t="shared" si="72"/>
        <v>3.5608210291351838</v>
      </c>
      <c r="BH129">
        <f t="shared" si="73"/>
        <v>3.6193425330206335</v>
      </c>
      <c r="BI129">
        <f t="shared" si="74"/>
        <v>12.959571454064859</v>
      </c>
      <c r="BJ129">
        <f t="shared" si="75"/>
        <v>32.341597786560044</v>
      </c>
      <c r="BK129">
        <f t="shared" si="76"/>
        <v>48.453763001104065</v>
      </c>
      <c r="BL129">
        <f t="shared" si="77"/>
        <v>49.323610295250219</v>
      </c>
      <c r="BM129">
        <f t="shared" si="78"/>
        <v>62.51931374996115</v>
      </c>
      <c r="BO129">
        <f t="shared" si="56"/>
        <v>2.3844714913108116</v>
      </c>
      <c r="BP129">
        <f t="shared" si="79"/>
        <v>2.9002636757831066</v>
      </c>
      <c r="BQ129">
        <f t="shared" si="80"/>
        <v>2.9479290289649813</v>
      </c>
      <c r="BR129">
        <f t="shared" si="81"/>
        <v>10.555479771211228</v>
      </c>
      <c r="BS129">
        <f t="shared" si="82"/>
        <v>26.342003855197525</v>
      </c>
      <c r="BT129">
        <f t="shared" si="83"/>
        <v>39.485451008383066</v>
      </c>
      <c r="BU129">
        <f t="shared" si="84"/>
        <v>38.703142850093812</v>
      </c>
      <c r="BV129">
        <f t="shared" si="85"/>
        <v>48.943190944760914</v>
      </c>
    </row>
    <row r="130" spans="1:74" hidden="1" x14ac:dyDescent="0.4">
      <c r="A130" s="9">
        <v>32</v>
      </c>
      <c r="B130" s="16">
        <f t="shared" ref="B130:B158" si="108">M130</f>
        <v>14558.499625364675</v>
      </c>
      <c r="C130" s="16">
        <f t="shared" ref="C130:C158" si="109">N130</f>
        <v>25758.666888772066</v>
      </c>
      <c r="D130" s="16">
        <f t="shared" ref="D130:D158" si="110">O130</f>
        <v>31195.55789930647</v>
      </c>
      <c r="E130" s="16">
        <f t="shared" ref="E130:E158" si="111">P130</f>
        <v>18870.220458363525</v>
      </c>
      <c r="F130" s="16">
        <f t="shared" ref="F130:F158" si="112">Q130</f>
        <v>19497.223687066547</v>
      </c>
      <c r="G130" s="16">
        <f t="shared" ref="G130:G158" si="113">R130</f>
        <v>13347.438594582127</v>
      </c>
      <c r="H130" s="16">
        <f t="shared" ref="H130:H158" si="114">S130</f>
        <v>6605.0066146934696</v>
      </c>
      <c r="I130" s="16">
        <f t="shared" ref="I130:I158" si="115">T130</f>
        <v>8494.6053861272285</v>
      </c>
      <c r="J130" s="16">
        <f t="shared" si="24"/>
        <v>138327.21915427613</v>
      </c>
      <c r="L130">
        <v>32</v>
      </c>
      <c r="M130">
        <f t="shared" si="99"/>
        <v>14558.499625364675</v>
      </c>
      <c r="N130">
        <f t="shared" si="100"/>
        <v>25758.666888772066</v>
      </c>
      <c r="O130">
        <f t="shared" si="101"/>
        <v>31195.55789930647</v>
      </c>
      <c r="P130">
        <f t="shared" si="102"/>
        <v>18870.220458363525</v>
      </c>
      <c r="Q130">
        <f t="shared" si="103"/>
        <v>19497.223687066547</v>
      </c>
      <c r="R130">
        <f t="shared" si="104"/>
        <v>13347.438594582127</v>
      </c>
      <c r="S130">
        <f t="shared" si="105"/>
        <v>6605.0066146934696</v>
      </c>
      <c r="T130">
        <f t="shared" si="106"/>
        <v>8494.6053861272285</v>
      </c>
      <c r="V130">
        <f t="shared" si="38"/>
        <v>179.3862457765762</v>
      </c>
      <c r="W130">
        <f t="shared" si="39"/>
        <v>218.18982296781365</v>
      </c>
      <c r="X130">
        <f t="shared" si="40"/>
        <v>332.66360485889629</v>
      </c>
      <c r="Y130">
        <f t="shared" si="41"/>
        <v>661.74967752401858</v>
      </c>
      <c r="Z130">
        <f t="shared" si="42"/>
        <v>1321.157384361177</v>
      </c>
      <c r="AA130">
        <f t="shared" si="43"/>
        <v>1317.6700295905632</v>
      </c>
      <c r="AB130">
        <f t="shared" si="44"/>
        <v>1173.4566869449623</v>
      </c>
      <c r="AC130">
        <f t="shared" si="45"/>
        <v>1972.7577394440905</v>
      </c>
      <c r="AE130">
        <f t="shared" si="46"/>
        <v>127.25108177449616</v>
      </c>
      <c r="AF130">
        <f t="shared" si="47"/>
        <v>154.77714517433515</v>
      </c>
      <c r="AG130">
        <f t="shared" si="48"/>
        <v>235.98132288259129</v>
      </c>
      <c r="AH130">
        <f t="shared" si="49"/>
        <v>469.4248545328054</v>
      </c>
      <c r="AI130">
        <f t="shared" si="50"/>
        <v>937.18838713930063</v>
      </c>
      <c r="AJ130">
        <f t="shared" si="51"/>
        <v>905.48011433232057</v>
      </c>
      <c r="AK130">
        <f t="shared" si="52"/>
        <v>781.90640708325805</v>
      </c>
      <c r="AL130">
        <f t="shared" si="53"/>
        <v>1204.7469167902455</v>
      </c>
      <c r="AW130">
        <f t="shared" ref="AW130:BD130" si="116">IF(AW129+AN253/B$74-AW129/B$75&lt;0,0,AW129+AN253/B$74-AW129/B$75)</f>
        <v>4.0849825132409414</v>
      </c>
      <c r="AX130">
        <f t="shared" si="116"/>
        <v>4.9686173403771621</v>
      </c>
      <c r="AY130">
        <f t="shared" si="116"/>
        <v>5.0502757434844971</v>
      </c>
      <c r="AZ130">
        <f t="shared" si="116"/>
        <v>18.083231626544901</v>
      </c>
      <c r="BA130">
        <f t="shared" si="116"/>
        <v>45.128082052703832</v>
      </c>
      <c r="BB130">
        <f t="shared" si="116"/>
        <v>67.588731349636419</v>
      </c>
      <c r="BC130">
        <f t="shared" si="116"/>
        <v>71.412881515809815</v>
      </c>
      <c r="BD130">
        <f t="shared" si="116"/>
        <v>90.685627920574404</v>
      </c>
      <c r="BF130">
        <f t="shared" si="55"/>
        <v>3.3274739037077619</v>
      </c>
      <c r="BG130">
        <f t="shared" si="72"/>
        <v>4.0472497701092891</v>
      </c>
      <c r="BH130">
        <f t="shared" si="73"/>
        <v>4.1137656497923416</v>
      </c>
      <c r="BI130">
        <f t="shared" si="74"/>
        <v>14.72992384593886</v>
      </c>
      <c r="BJ130">
        <f t="shared" si="75"/>
        <v>36.759647040843433</v>
      </c>
      <c r="BK130">
        <f t="shared" si="76"/>
        <v>55.064102219842965</v>
      </c>
      <c r="BL130">
        <f t="shared" si="77"/>
        <v>56.074160703826003</v>
      </c>
      <c r="BM130">
        <f t="shared" si="78"/>
        <v>71.131453906027943</v>
      </c>
      <c r="BO130">
        <f t="shared" si="56"/>
        <v>2.7103205216446051</v>
      </c>
      <c r="BP130">
        <f t="shared" si="79"/>
        <v>3.296598087794353</v>
      </c>
      <c r="BQ130">
        <f t="shared" si="80"/>
        <v>3.3507771313983725</v>
      </c>
      <c r="BR130">
        <f t="shared" si="81"/>
        <v>11.997934780923407</v>
      </c>
      <c r="BS130">
        <f t="shared" si="82"/>
        <v>29.941760214015034</v>
      </c>
      <c r="BT130">
        <f t="shared" si="83"/>
        <v>44.866438204015665</v>
      </c>
      <c r="BU130">
        <f t="shared" si="84"/>
        <v>44.013376572672016</v>
      </c>
      <c r="BV130">
        <f t="shared" si="85"/>
        <v>55.731252347361036</v>
      </c>
    </row>
    <row r="131" spans="1:74" hidden="1" x14ac:dyDescent="0.4">
      <c r="A131" s="9">
        <v>33</v>
      </c>
      <c r="B131" s="16">
        <f t="shared" si="108"/>
        <v>16546.714536551259</v>
      </c>
      <c r="C131" s="16">
        <f t="shared" si="109"/>
        <v>29276.4583452019</v>
      </c>
      <c r="D131" s="16">
        <f t="shared" si="110"/>
        <v>35455.850853542266</v>
      </c>
      <c r="E131" s="16">
        <f t="shared" si="111"/>
        <v>21447.275419942831</v>
      </c>
      <c r="F131" s="16">
        <f t="shared" si="112"/>
        <v>22159.906783463921</v>
      </c>
      <c r="G131" s="16">
        <f t="shared" si="113"/>
        <v>15170.262176873544</v>
      </c>
      <c r="H131" s="16">
        <f t="shared" si="114"/>
        <v>7507.0345006536372</v>
      </c>
      <c r="I131" s="16">
        <f t="shared" si="115"/>
        <v>9654.6906646897842</v>
      </c>
      <c r="J131" s="16">
        <f t="shared" si="24"/>
        <v>157218.19328091913</v>
      </c>
      <c r="L131">
        <v>33</v>
      </c>
      <c r="M131">
        <f t="shared" si="99"/>
        <v>16546.714536551259</v>
      </c>
      <c r="N131">
        <f t="shared" si="100"/>
        <v>29276.4583452019</v>
      </c>
      <c r="O131">
        <f t="shared" si="101"/>
        <v>35455.850853542266</v>
      </c>
      <c r="P131">
        <f t="shared" si="102"/>
        <v>21447.275419942831</v>
      </c>
      <c r="Q131">
        <f t="shared" si="103"/>
        <v>22159.906783463921</v>
      </c>
      <c r="R131">
        <f t="shared" si="104"/>
        <v>15170.262176873544</v>
      </c>
      <c r="S131">
        <f t="shared" si="105"/>
        <v>7507.0345006536372</v>
      </c>
      <c r="T131">
        <f t="shared" si="106"/>
        <v>9654.6906646897842</v>
      </c>
      <c r="V131">
        <f t="shared" si="38"/>
        <v>203.88454334857897</v>
      </c>
      <c r="W131">
        <f t="shared" si="39"/>
        <v>247.98742081099272</v>
      </c>
      <c r="X131">
        <f t="shared" si="40"/>
        <v>378.09457950206223</v>
      </c>
      <c r="Y131">
        <f t="shared" si="41"/>
        <v>752.12305285153286</v>
      </c>
      <c r="Z131">
        <f t="shared" si="42"/>
        <v>1501.584298372414</v>
      </c>
      <c r="AA131">
        <f t="shared" si="43"/>
        <v>1497.6205167238973</v>
      </c>
      <c r="AB131">
        <f t="shared" si="44"/>
        <v>1333.7127920857611</v>
      </c>
      <c r="AC131">
        <f t="shared" si="45"/>
        <v>2242.177051550927</v>
      </c>
      <c r="AE131">
        <f t="shared" si="46"/>
        <v>144.62946977518951</v>
      </c>
      <c r="AF131">
        <f t="shared" si="47"/>
        <v>175.91470443882795</v>
      </c>
      <c r="AG131">
        <f t="shared" si="48"/>
        <v>268.20875020802629</v>
      </c>
      <c r="AH131">
        <f t="shared" si="49"/>
        <v>533.53312886320975</v>
      </c>
      <c r="AI131">
        <f t="shared" si="50"/>
        <v>1065.1780528799261</v>
      </c>
      <c r="AJ131">
        <f t="shared" si="51"/>
        <v>1029.1370889097934</v>
      </c>
      <c r="AK131">
        <f t="shared" si="52"/>
        <v>888.69284704554093</v>
      </c>
      <c r="AL131">
        <f t="shared" si="53"/>
        <v>1369.3206645017835</v>
      </c>
      <c r="AW131">
        <f t="shared" ref="AW131:BD131" si="117">IF(AW130+AN254/B$74-AW130/B$75&lt;0,0,AW130+AN254/B$74-AW130/B$75)</f>
        <v>4.6429004041516482</v>
      </c>
      <c r="AX131">
        <f t="shared" si="117"/>
        <v>5.6472201246731171</v>
      </c>
      <c r="AY131">
        <f t="shared" si="117"/>
        <v>5.7400312521529822</v>
      </c>
      <c r="AZ131">
        <f t="shared" si="117"/>
        <v>20.552999469425423</v>
      </c>
      <c r="BA131">
        <f t="shared" si="117"/>
        <v>51.291575844434739</v>
      </c>
      <c r="BB131">
        <f t="shared" si="117"/>
        <v>76.816097478592866</v>
      </c>
      <c r="BC131">
        <f t="shared" si="117"/>
        <v>81.172082511396468</v>
      </c>
      <c r="BD131">
        <f t="shared" si="117"/>
        <v>103.11387522970344</v>
      </c>
      <c r="BF131">
        <f t="shared" si="55"/>
        <v>3.7819790694276696</v>
      </c>
      <c r="BG131">
        <f t="shared" si="72"/>
        <v>4.6000703122700131</v>
      </c>
      <c r="BH131">
        <f t="shared" si="73"/>
        <v>4.675671706007634</v>
      </c>
      <c r="BI131">
        <f t="shared" si="74"/>
        <v>16.741908514302487</v>
      </c>
      <c r="BJ131">
        <f t="shared" si="75"/>
        <v>41.780708047959671</v>
      </c>
      <c r="BK131">
        <f t="shared" si="76"/>
        <v>62.578879697719032</v>
      </c>
      <c r="BL131">
        <f t="shared" si="77"/>
        <v>63.743521109817905</v>
      </c>
      <c r="BM131">
        <f t="shared" si="78"/>
        <v>80.908540913301181</v>
      </c>
      <c r="BO131">
        <f t="shared" si="56"/>
        <v>3.0806125508824991</v>
      </c>
      <c r="BP131">
        <f t="shared" si="79"/>
        <v>3.7469890971833144</v>
      </c>
      <c r="BQ131">
        <f t="shared" si="80"/>
        <v>3.8085702424347541</v>
      </c>
      <c r="BR131">
        <f t="shared" si="81"/>
        <v>13.637128219932681</v>
      </c>
      <c r="BS131">
        <f t="shared" si="82"/>
        <v>34.032492310112076</v>
      </c>
      <c r="BT131">
        <f t="shared" si="83"/>
        <v>50.985036613512051</v>
      </c>
      <c r="BU131">
        <f t="shared" si="84"/>
        <v>50.043768638249013</v>
      </c>
      <c r="BV131">
        <f t="shared" si="85"/>
        <v>63.431353126694482</v>
      </c>
    </row>
    <row r="132" spans="1:74" hidden="1" x14ac:dyDescent="0.4">
      <c r="A132" s="9">
        <v>34</v>
      </c>
      <c r="B132" s="16">
        <f t="shared" si="108"/>
        <v>18806.454579776695</v>
      </c>
      <c r="C132" s="16">
        <f t="shared" si="109"/>
        <v>33274.665064749439</v>
      </c>
      <c r="D132" s="16">
        <f t="shared" si="110"/>
        <v>40297.960491887265</v>
      </c>
      <c r="E132" s="16">
        <f t="shared" si="111"/>
        <v>24376.271806353616</v>
      </c>
      <c r="F132" s="16">
        <f t="shared" si="112"/>
        <v>25186.225307429548</v>
      </c>
      <c r="G132" s="16">
        <f t="shared" si="113"/>
        <v>17242.023844821819</v>
      </c>
      <c r="H132" s="16">
        <f t="shared" si="114"/>
        <v>8532.2498948957364</v>
      </c>
      <c r="I132" s="16">
        <f t="shared" si="115"/>
        <v>10973.205651562914</v>
      </c>
      <c r="J132" s="16">
        <f t="shared" si="24"/>
        <v>178689.05664147704</v>
      </c>
      <c r="L132">
        <v>34</v>
      </c>
      <c r="M132">
        <f t="shared" si="99"/>
        <v>18806.454579776695</v>
      </c>
      <c r="N132">
        <f t="shared" si="100"/>
        <v>33274.665064749439</v>
      </c>
      <c r="O132">
        <f t="shared" si="101"/>
        <v>40297.960491887265</v>
      </c>
      <c r="P132">
        <f t="shared" si="102"/>
        <v>24376.271806353616</v>
      </c>
      <c r="Q132">
        <f t="shared" si="103"/>
        <v>25186.225307429548</v>
      </c>
      <c r="R132">
        <f t="shared" si="104"/>
        <v>17242.023844821819</v>
      </c>
      <c r="S132">
        <f t="shared" si="105"/>
        <v>8532.2498948957364</v>
      </c>
      <c r="T132">
        <f t="shared" si="106"/>
        <v>10973.205651562914</v>
      </c>
      <c r="V132">
        <f t="shared" si="38"/>
        <v>231.72850606568448</v>
      </c>
      <c r="W132">
        <f t="shared" si="39"/>
        <v>281.85439466769708</v>
      </c>
      <c r="X132">
        <f t="shared" si="40"/>
        <v>429.72993744675989</v>
      </c>
      <c r="Y132">
        <f t="shared" si="41"/>
        <v>854.8384715798137</v>
      </c>
      <c r="Z132">
        <f t="shared" si="42"/>
        <v>1706.6516199740831</v>
      </c>
      <c r="AA132">
        <f t="shared" si="43"/>
        <v>1702.1463983966983</v>
      </c>
      <c r="AB132">
        <f t="shared" si="44"/>
        <v>1515.8545582394577</v>
      </c>
      <c r="AC132">
        <f t="shared" si="45"/>
        <v>2548.3891322549639</v>
      </c>
      <c r="AE132">
        <f t="shared" si="46"/>
        <v>164.38116096631933</v>
      </c>
      <c r="AF132">
        <f t="shared" si="47"/>
        <v>199.93894322954952</v>
      </c>
      <c r="AG132">
        <f t="shared" si="48"/>
        <v>304.83735997270492</v>
      </c>
      <c r="AH132">
        <f t="shared" si="49"/>
        <v>606.39643685931742</v>
      </c>
      <c r="AI132">
        <f t="shared" si="50"/>
        <v>1210.6468013774222</v>
      </c>
      <c r="AJ132">
        <f t="shared" si="51"/>
        <v>1169.6821172540247</v>
      </c>
      <c r="AK132">
        <f t="shared" si="52"/>
        <v>1010.0619229656008</v>
      </c>
      <c r="AL132">
        <f t="shared" si="53"/>
        <v>1556.3613188694571</v>
      </c>
      <c r="AW132">
        <f t="shared" ref="AW132:BD132" si="118">IF(AW131+AN255/B$74-AW131/B$75&lt;0,0,AW131+AN255/B$74-AW131/B$75)</f>
        <v>5.2769993361696867</v>
      </c>
      <c r="AX132">
        <f t="shared" si="118"/>
        <v>6.4184828997100283</v>
      </c>
      <c r="AY132">
        <f t="shared" si="118"/>
        <v>6.5239696031642858</v>
      </c>
      <c r="AZ132">
        <f t="shared" si="118"/>
        <v>23.36000239407921</v>
      </c>
      <c r="BA132">
        <f t="shared" si="118"/>
        <v>58.296665472331043</v>
      </c>
      <c r="BB132">
        <f t="shared" si="118"/>
        <v>87.304385192529637</v>
      </c>
      <c r="BC132">
        <f t="shared" si="118"/>
        <v>92.26262742683079</v>
      </c>
      <c r="BD132">
        <f t="shared" si="118"/>
        <v>117.23248996637166</v>
      </c>
      <c r="BF132">
        <f t="shared" si="55"/>
        <v>4.2985318702620567</v>
      </c>
      <c r="BG132">
        <f t="shared" si="72"/>
        <v>5.2283601997118758</v>
      </c>
      <c r="BH132">
        <f t="shared" si="73"/>
        <v>5.3142874336948438</v>
      </c>
      <c r="BI132">
        <f t="shared" si="74"/>
        <v>19.028563087376249</v>
      </c>
      <c r="BJ132">
        <f t="shared" si="75"/>
        <v>47.487228725844702</v>
      </c>
      <c r="BK132">
        <f t="shared" si="76"/>
        <v>71.121210366243332</v>
      </c>
      <c r="BL132">
        <f t="shared" si="77"/>
        <v>72.45780181060718</v>
      </c>
      <c r="BM132">
        <f t="shared" si="78"/>
        <v>92.011208071502324</v>
      </c>
      <c r="BO132">
        <f t="shared" si="56"/>
        <v>3.5014324620096016</v>
      </c>
      <c r="BP132">
        <f t="shared" si="79"/>
        <v>4.2588378262353332</v>
      </c>
      <c r="BQ132">
        <f t="shared" si="80"/>
        <v>4.3288311205784815</v>
      </c>
      <c r="BR132">
        <f t="shared" si="81"/>
        <v>15.499996396554563</v>
      </c>
      <c r="BS132">
        <f t="shared" si="82"/>
        <v>38.68142175282064</v>
      </c>
      <c r="BT132">
        <f t="shared" si="83"/>
        <v>57.941342464036239</v>
      </c>
      <c r="BU132">
        <f t="shared" si="84"/>
        <v>56.893644874033455</v>
      </c>
      <c r="BV132">
        <f t="shared" si="85"/>
        <v>72.169947019997835</v>
      </c>
    </row>
    <row r="133" spans="1:74" hidden="1" x14ac:dyDescent="0.4">
      <c r="A133" s="9">
        <v>35</v>
      </c>
      <c r="B133" s="16">
        <f t="shared" si="108"/>
        <v>21374.801207812459</v>
      </c>
      <c r="C133" s="16">
        <f t="shared" si="109"/>
        <v>37818.896060312421</v>
      </c>
      <c r="D133" s="16">
        <f t="shared" si="110"/>
        <v>45801.343944999884</v>
      </c>
      <c r="E133" s="16">
        <f t="shared" si="111"/>
        <v>27705.273305937433</v>
      </c>
      <c r="F133" s="16">
        <f t="shared" si="112"/>
        <v>28625.839965624935</v>
      </c>
      <c r="G133" s="16">
        <f t="shared" si="113"/>
        <v>19596.720399374961</v>
      </c>
      <c r="H133" s="16">
        <f t="shared" si="114"/>
        <v>9697.4761821874781</v>
      </c>
      <c r="I133" s="16">
        <f t="shared" si="115"/>
        <v>12471.786663437468</v>
      </c>
      <c r="J133" s="16">
        <f t="shared" si="24"/>
        <v>203092.13772968703</v>
      </c>
      <c r="L133">
        <v>35</v>
      </c>
      <c r="M133">
        <f t="shared" si="99"/>
        <v>21374.801207812459</v>
      </c>
      <c r="N133">
        <f t="shared" si="100"/>
        <v>37818.896060312421</v>
      </c>
      <c r="O133">
        <f t="shared" si="101"/>
        <v>45801.343944999884</v>
      </c>
      <c r="P133">
        <f t="shared" si="102"/>
        <v>27705.273305937433</v>
      </c>
      <c r="Q133">
        <f t="shared" si="103"/>
        <v>28625.839965624935</v>
      </c>
      <c r="R133">
        <f t="shared" si="104"/>
        <v>19596.720399374961</v>
      </c>
      <c r="S133">
        <f t="shared" si="105"/>
        <v>9697.4761821874781</v>
      </c>
      <c r="T133">
        <f t="shared" si="106"/>
        <v>12471.786663437468</v>
      </c>
      <c r="V133">
        <f t="shared" si="38"/>
        <v>263.37504272736339</v>
      </c>
      <c r="W133">
        <f t="shared" si="39"/>
        <v>320.34648865106857</v>
      </c>
      <c r="X133">
        <f t="shared" si="40"/>
        <v>488.41699520639122</v>
      </c>
      <c r="Y133">
        <f t="shared" si="41"/>
        <v>971.58145452122164</v>
      </c>
      <c r="Z133">
        <f t="shared" si="42"/>
        <v>1939.7244256344893</v>
      </c>
      <c r="AA133">
        <f t="shared" si="43"/>
        <v>1934.6038567711632</v>
      </c>
      <c r="AB133">
        <f t="shared" si="44"/>
        <v>1722.8708732231148</v>
      </c>
      <c r="AC133">
        <f t="shared" si="45"/>
        <v>2896.4189057291196</v>
      </c>
      <c r="AE133">
        <f t="shared" si="46"/>
        <v>186.83027599944106</v>
      </c>
      <c r="AF133">
        <f t="shared" si="47"/>
        <v>227.24409370893204</v>
      </c>
      <c r="AG133">
        <f t="shared" si="48"/>
        <v>346.46821913072318</v>
      </c>
      <c r="AH133">
        <f t="shared" si="49"/>
        <v>689.21044843281618</v>
      </c>
      <c r="AI133">
        <f t="shared" si="50"/>
        <v>1375.9817409096424</v>
      </c>
      <c r="AJ133">
        <f t="shared" si="51"/>
        <v>1329.4214015968266</v>
      </c>
      <c r="AK133">
        <f t="shared" si="52"/>
        <v>1148.00536894938</v>
      </c>
      <c r="AL133">
        <f t="shared" si="53"/>
        <v>1768.9387074520655</v>
      </c>
      <c r="AW133">
        <f t="shared" ref="AW133:BD133" si="119">IF(AW132+AN256/B$74-AW132/B$75&lt;0,0,AW132+AN256/B$74-AW132/B$75)</f>
        <v>5.99768662608711</v>
      </c>
      <c r="AX133">
        <f t="shared" si="119"/>
        <v>7.2950642202092855</v>
      </c>
      <c r="AY133">
        <f t="shared" si="119"/>
        <v>7.4149573924901944</v>
      </c>
      <c r="AZ133">
        <f t="shared" si="119"/>
        <v>26.550311080013842</v>
      </c>
      <c r="BA133">
        <f t="shared" si="119"/>
        <v>66.258323826635944</v>
      </c>
      <c r="BB133">
        <f t="shared" si="119"/>
        <v>99.225606551611619</v>
      </c>
      <c r="BC133">
        <f t="shared" si="119"/>
        <v>104.86664414771973</v>
      </c>
      <c r="BD133">
        <f t="shared" si="119"/>
        <v>133.27335342701215</v>
      </c>
      <c r="BF133">
        <f t="shared" si="55"/>
        <v>4.8856123498066344</v>
      </c>
      <c r="BG133">
        <f t="shared" si="72"/>
        <v>5.942433819710768</v>
      </c>
      <c r="BH133">
        <f t="shared" si="73"/>
        <v>6.0400967353765092</v>
      </c>
      <c r="BI133">
        <f t="shared" si="74"/>
        <v>21.627426671398027</v>
      </c>
      <c r="BJ133">
        <f t="shared" si="75"/>
        <v>53.972890773736509</v>
      </c>
      <c r="BK133">
        <f t="shared" si="76"/>
        <v>80.831115262015118</v>
      </c>
      <c r="BL133">
        <f t="shared" si="77"/>
        <v>82.360214618718985</v>
      </c>
      <c r="BM133">
        <f t="shared" si="78"/>
        <v>104.62184901893698</v>
      </c>
      <c r="BO133">
        <f t="shared" si="56"/>
        <v>3.9796921069610747</v>
      </c>
      <c r="BP133">
        <f t="shared" si="79"/>
        <v>4.8405512503212584</v>
      </c>
      <c r="BQ133">
        <f t="shared" si="80"/>
        <v>4.9201049084482982</v>
      </c>
      <c r="BR133">
        <f t="shared" si="81"/>
        <v>17.617136411047575</v>
      </c>
      <c r="BS133">
        <f t="shared" si="82"/>
        <v>43.964905936635077</v>
      </c>
      <c r="BT133">
        <f t="shared" si="83"/>
        <v>65.849263205360501</v>
      </c>
      <c r="BU133">
        <f t="shared" si="84"/>
        <v>64.67572334232031</v>
      </c>
      <c r="BV133">
        <f t="shared" si="85"/>
        <v>82.090577545750079</v>
      </c>
    </row>
    <row r="134" spans="1:74" hidden="1" x14ac:dyDescent="0.4">
      <c r="A134" s="9">
        <v>36</v>
      </c>
      <c r="B134" s="16">
        <f t="shared" si="108"/>
        <v>24293.899987124842</v>
      </c>
      <c r="C134" s="16">
        <f t="shared" si="109"/>
        <v>42983.720390199043</v>
      </c>
      <c r="D134" s="16">
        <f t="shared" si="110"/>
        <v>52056.309588930599</v>
      </c>
      <c r="E134" s="16">
        <f t="shared" si="111"/>
        <v>31488.907534934067</v>
      </c>
      <c r="F134" s="16">
        <f t="shared" si="112"/>
        <v>32535.193493081631</v>
      </c>
      <c r="G134" s="16">
        <f t="shared" si="113"/>
        <v>22272.991492620647</v>
      </c>
      <c r="H134" s="16">
        <f t="shared" si="114"/>
        <v>11021.834271444835</v>
      </c>
      <c r="I134" s="16">
        <f t="shared" si="115"/>
        <v>14175.024830245693</v>
      </c>
      <c r="J134" s="16">
        <f t="shared" si="24"/>
        <v>230827.88158858134</v>
      </c>
      <c r="L134">
        <v>36</v>
      </c>
      <c r="M134">
        <f t="shared" si="99"/>
        <v>24293.899987124842</v>
      </c>
      <c r="N134">
        <f t="shared" si="100"/>
        <v>42983.720390199043</v>
      </c>
      <c r="O134">
        <f t="shared" si="101"/>
        <v>52056.309588930599</v>
      </c>
      <c r="P134">
        <f t="shared" si="102"/>
        <v>31488.907534934067</v>
      </c>
      <c r="Q134">
        <f t="shared" si="103"/>
        <v>32535.193493081631</v>
      </c>
      <c r="R134">
        <f t="shared" si="104"/>
        <v>22272.991492620647</v>
      </c>
      <c r="S134">
        <f t="shared" si="105"/>
        <v>11021.834271444835</v>
      </c>
      <c r="T134">
        <f t="shared" si="106"/>
        <v>14175.024830245693</v>
      </c>
      <c r="V134">
        <f t="shared" si="38"/>
        <v>299.3434608114764</v>
      </c>
      <c r="W134">
        <f t="shared" si="39"/>
        <v>364.09534319803009</v>
      </c>
      <c r="X134">
        <f t="shared" si="40"/>
        <v>555.11878479529707</v>
      </c>
      <c r="Y134">
        <f t="shared" si="41"/>
        <v>1104.2677090619188</v>
      </c>
      <c r="Z134">
        <f t="shared" si="42"/>
        <v>2204.6273503258371</v>
      </c>
      <c r="AA134">
        <f t="shared" si="43"/>
        <v>2198.8074226255849</v>
      </c>
      <c r="AB134">
        <f t="shared" si="44"/>
        <v>1958.158803096881</v>
      </c>
      <c r="AC134">
        <f t="shared" si="45"/>
        <v>3291.9774860272037</v>
      </c>
      <c r="AE134">
        <f t="shared" si="46"/>
        <v>212.34519824208184</v>
      </c>
      <c r="AF134">
        <f t="shared" si="47"/>
        <v>258.27822535631088</v>
      </c>
      <c r="AG134">
        <f t="shared" si="48"/>
        <v>393.78447782261253</v>
      </c>
      <c r="AH134">
        <f t="shared" si="49"/>
        <v>783.33411712895122</v>
      </c>
      <c r="AI134">
        <f t="shared" si="50"/>
        <v>1563.895969151258</v>
      </c>
      <c r="AJ134">
        <f t="shared" si="51"/>
        <v>1510.9761381491276</v>
      </c>
      <c r="AK134">
        <f t="shared" si="52"/>
        <v>1304.7868701149439</v>
      </c>
      <c r="AL134">
        <f t="shared" si="53"/>
        <v>2010.541607082863</v>
      </c>
      <c r="AW134">
        <f t="shared" ref="AW134:BD134" si="120">IF(AW133+AN257/B$74-AW133/B$75&lt;0,0,AW133+AN257/B$74-AW133/B$75)</f>
        <v>6.8167899222512149</v>
      </c>
      <c r="AX134">
        <f t="shared" si="120"/>
        <v>8.2913502086288915</v>
      </c>
      <c r="AY134">
        <f t="shared" si="120"/>
        <v>8.4276171761287308</v>
      </c>
      <c r="AZ134">
        <f t="shared" si="120"/>
        <v>30.176283671717883</v>
      </c>
      <c r="BA134">
        <f t="shared" si="120"/>
        <v>75.307214645413751</v>
      </c>
      <c r="BB134">
        <f t="shared" si="120"/>
        <v>112.77531016696109</v>
      </c>
      <c r="BC134">
        <f t="shared" si="120"/>
        <v>119.19106931650211</v>
      </c>
      <c r="BD134">
        <f t="shared" si="120"/>
        <v>151.49987596155944</v>
      </c>
      <c r="BF134">
        <f t="shared" si="55"/>
        <v>5.5528569155749192</v>
      </c>
      <c r="BG134">
        <f t="shared" si="72"/>
        <v>6.7540120600098783</v>
      </c>
      <c r="BH134">
        <f t="shared" si="73"/>
        <v>6.8650131296447201</v>
      </c>
      <c r="BI134">
        <f t="shared" si="74"/>
        <v>24.581157316567513</v>
      </c>
      <c r="BJ134">
        <f t="shared" si="75"/>
        <v>61.344150605476166</v>
      </c>
      <c r="BK134">
        <f t="shared" si="76"/>
        <v>91.867810035773005</v>
      </c>
      <c r="BL134">
        <f t="shared" si="77"/>
        <v>93.613429383219341</v>
      </c>
      <c r="BM134">
        <f t="shared" si="78"/>
        <v>118.94760122297455</v>
      </c>
      <c r="BO134">
        <f t="shared" si="56"/>
        <v>4.5232442526684107</v>
      </c>
      <c r="BP134">
        <f t="shared" si="79"/>
        <v>5.5016807919549651</v>
      </c>
      <c r="BQ134">
        <f t="shared" si="80"/>
        <v>5.5921000046052232</v>
      </c>
      <c r="BR134">
        <f t="shared" si="81"/>
        <v>20.023310567257845</v>
      </c>
      <c r="BS134">
        <f t="shared" si="82"/>
        <v>49.969696838895928</v>
      </c>
      <c r="BT134">
        <f t="shared" si="83"/>
        <v>74.83837443935326</v>
      </c>
      <c r="BU134">
        <f t="shared" si="84"/>
        <v>73.517968980519655</v>
      </c>
      <c r="BV134">
        <f t="shared" si="85"/>
        <v>93.356213282343532</v>
      </c>
    </row>
    <row r="135" spans="1:74" hidden="1" x14ac:dyDescent="0.4">
      <c r="A135" s="9">
        <v>37</v>
      </c>
      <c r="B135" s="16">
        <f t="shared" si="108"/>
        <v>27611.652190183151</v>
      </c>
      <c r="C135" s="16">
        <f t="shared" si="109"/>
        <v>48853.890807291587</v>
      </c>
      <c r="D135" s="16">
        <f t="shared" si="110"/>
        <v>59165.498970351109</v>
      </c>
      <c r="E135" s="16">
        <f t="shared" si="111"/>
        <v>35789.262455358315</v>
      </c>
      <c r="F135" s="16">
        <f t="shared" si="112"/>
        <v>36978.436856469452</v>
      </c>
      <c r="G135" s="16">
        <f t="shared" si="113"/>
        <v>25314.753689406847</v>
      </c>
      <c r="H135" s="16">
        <f t="shared" si="114"/>
        <v>12527.056362389872</v>
      </c>
      <c r="I135" s="16">
        <f t="shared" si="115"/>
        <v>16110.869626012456</v>
      </c>
      <c r="J135" s="16">
        <f t="shared" si="24"/>
        <v>262351.4209574628</v>
      </c>
      <c r="L135">
        <v>37</v>
      </c>
      <c r="M135">
        <f t="shared" si="99"/>
        <v>27611.652190183151</v>
      </c>
      <c r="N135">
        <f t="shared" si="100"/>
        <v>48853.890807291587</v>
      </c>
      <c r="O135">
        <f t="shared" si="101"/>
        <v>59165.498970351109</v>
      </c>
      <c r="P135">
        <f t="shared" si="102"/>
        <v>35789.262455358315</v>
      </c>
      <c r="Q135">
        <f t="shared" si="103"/>
        <v>36978.436856469452</v>
      </c>
      <c r="R135">
        <f t="shared" si="104"/>
        <v>25314.753689406847</v>
      </c>
      <c r="S135">
        <f t="shared" si="105"/>
        <v>12527.056362389872</v>
      </c>
      <c r="T135">
        <f t="shared" si="106"/>
        <v>16110.869626012456</v>
      </c>
      <c r="V135">
        <f t="shared" si="38"/>
        <v>340.22398813310372</v>
      </c>
      <c r="W135">
        <f t="shared" si="39"/>
        <v>413.81886007371168</v>
      </c>
      <c r="X135">
        <f t="shared" si="40"/>
        <v>630.92985675609373</v>
      </c>
      <c r="Y135">
        <f t="shared" si="41"/>
        <v>1255.0745652675646</v>
      </c>
      <c r="Z135">
        <f t="shared" si="42"/>
        <v>2505.7073484814109</v>
      </c>
      <c r="AA135">
        <f t="shared" si="43"/>
        <v>2499.0925696158261</v>
      </c>
      <c r="AB135">
        <f t="shared" si="44"/>
        <v>2225.5793376208603</v>
      </c>
      <c r="AC135">
        <f t="shared" si="45"/>
        <v>3741.5558989840697</v>
      </c>
      <c r="AE135">
        <f t="shared" si="46"/>
        <v>241.34461909854673</v>
      </c>
      <c r="AF135">
        <f t="shared" si="47"/>
        <v>293.55059797021732</v>
      </c>
      <c r="AG135">
        <f t="shared" si="48"/>
        <v>447.56258014684067</v>
      </c>
      <c r="AH135">
        <f t="shared" si="49"/>
        <v>890.31198110660694</v>
      </c>
      <c r="AI135">
        <f t="shared" si="50"/>
        <v>1777.4730962094513</v>
      </c>
      <c r="AJ135">
        <f t="shared" si="51"/>
        <v>1717.3255234920648</v>
      </c>
      <c r="AK135">
        <f t="shared" si="52"/>
        <v>1482.979215473654</v>
      </c>
      <c r="AL135">
        <f t="shared" si="53"/>
        <v>2285.1350097137934</v>
      </c>
      <c r="AW135">
        <f t="shared" ref="AW135:BD135" si="121">IF(AW134+AN258/B$74-AW134/B$75&lt;0,0,AW134+AN258/B$74-AW134/B$75)</f>
        <v>7.7477514389940794</v>
      </c>
      <c r="AX135">
        <f t="shared" si="121"/>
        <v>9.4236908050253625</v>
      </c>
      <c r="AY135">
        <f t="shared" si="121"/>
        <v>9.5785676026934325</v>
      </c>
      <c r="AZ135">
        <f t="shared" si="121"/>
        <v>34.297425607599592</v>
      </c>
      <c r="BA135">
        <f t="shared" si="121"/>
        <v>85.591838283165785</v>
      </c>
      <c r="BB135">
        <f t="shared" si="121"/>
        <v>128.17578498752977</v>
      </c>
      <c r="BC135">
        <f t="shared" si="121"/>
        <v>135.47104887252158</v>
      </c>
      <c r="BD135">
        <f t="shared" si="121"/>
        <v>172.21131766849419</v>
      </c>
      <c r="BF135">
        <f t="shared" si="55"/>
        <v>6.3112167195806963</v>
      </c>
      <c r="BG135">
        <f t="shared" si="72"/>
        <v>7.6764149491812859</v>
      </c>
      <c r="BH135">
        <f t="shared" si="73"/>
        <v>7.8025755575351265</v>
      </c>
      <c r="BI135">
        <f t="shared" si="74"/>
        <v>27.938233129657736</v>
      </c>
      <c r="BJ135">
        <f t="shared" si="75"/>
        <v>69.721989029438731</v>
      </c>
      <c r="BK135">
        <f t="shared" si="76"/>
        <v>104.41231011448585</v>
      </c>
      <c r="BL135">
        <f t="shared" si="77"/>
        <v>106.40224934986071</v>
      </c>
      <c r="BM135">
        <f t="shared" si="78"/>
        <v>135.22373859226701</v>
      </c>
      <c r="BO135">
        <f t="shared" si="56"/>
        <v>5.1410118504123155</v>
      </c>
      <c r="BP135">
        <f t="shared" si="79"/>
        <v>6.2530795527879119</v>
      </c>
      <c r="BQ135">
        <f t="shared" si="80"/>
        <v>6.3558478796289215</v>
      </c>
      <c r="BR135">
        <f t="shared" si="81"/>
        <v>22.758018616843643</v>
      </c>
      <c r="BS135">
        <f t="shared" si="82"/>
        <v>56.794369098844072</v>
      </c>
      <c r="BT135">
        <f t="shared" si="83"/>
        <v>85.056035797205112</v>
      </c>
      <c r="BU135">
        <f t="shared" si="84"/>
        <v>83.565699181869491</v>
      </c>
      <c r="BV135">
        <f t="shared" si="85"/>
        <v>106.15190725265906</v>
      </c>
    </row>
    <row r="136" spans="1:74" hidden="1" x14ac:dyDescent="0.4">
      <c r="A136" s="9">
        <v>38</v>
      </c>
      <c r="B136" s="16">
        <f t="shared" si="108"/>
        <v>31382.500836658612</v>
      </c>
      <c r="C136" s="16">
        <f t="shared" si="109"/>
        <v>55525.734518666162</v>
      </c>
      <c r="D136" s="16">
        <f t="shared" si="110"/>
        <v>67245.571114303239</v>
      </c>
      <c r="E136" s="16">
        <f t="shared" si="111"/>
        <v>40676.905214241255</v>
      </c>
      <c r="F136" s="16">
        <f t="shared" si="112"/>
        <v>42028.481946439533</v>
      </c>
      <c r="G136" s="16">
        <f t="shared" si="113"/>
        <v>28771.921121042757</v>
      </c>
      <c r="H136" s="16">
        <f t="shared" si="114"/>
        <v>14237.842562472249</v>
      </c>
      <c r="I136" s="16">
        <f t="shared" si="115"/>
        <v>18311.08750882321</v>
      </c>
      <c r="J136" s="16">
        <f t="shared" si="24"/>
        <v>298180.044822647</v>
      </c>
      <c r="L136">
        <v>38</v>
      </c>
      <c r="M136">
        <f t="shared" si="99"/>
        <v>31382.500836658612</v>
      </c>
      <c r="N136">
        <f t="shared" si="100"/>
        <v>55525.734518666162</v>
      </c>
      <c r="O136">
        <f t="shared" si="101"/>
        <v>67245.571114303239</v>
      </c>
      <c r="P136">
        <f t="shared" si="102"/>
        <v>40676.905214241255</v>
      </c>
      <c r="Q136">
        <f t="shared" si="103"/>
        <v>42028.481946439533</v>
      </c>
      <c r="R136">
        <f t="shared" si="104"/>
        <v>28771.921121042757</v>
      </c>
      <c r="S136">
        <f t="shared" si="105"/>
        <v>14237.842562472249</v>
      </c>
      <c r="T136">
        <f t="shared" si="106"/>
        <v>18311.08750882321</v>
      </c>
      <c r="V136">
        <f t="shared" si="38"/>
        <v>386.6874582698963</v>
      </c>
      <c r="W136">
        <f t="shared" si="39"/>
        <v>470.33298288022638</v>
      </c>
      <c r="X136">
        <f t="shared" si="40"/>
        <v>717.09424133890195</v>
      </c>
      <c r="Y136">
        <f t="shared" si="41"/>
        <v>1426.4767050835937</v>
      </c>
      <c r="Z136">
        <f t="shared" si="42"/>
        <v>2847.9050259484093</v>
      </c>
      <c r="AA136">
        <f t="shared" si="43"/>
        <v>2840.3868572164947</v>
      </c>
      <c r="AB136">
        <f t="shared" si="44"/>
        <v>2529.5207482659421</v>
      </c>
      <c r="AC136">
        <f t="shared" si="45"/>
        <v>4252.5316011469286</v>
      </c>
      <c r="AE136">
        <f t="shared" si="46"/>
        <v>274.30440877673237</v>
      </c>
      <c r="AF136">
        <f t="shared" si="47"/>
        <v>333.64001867138211</v>
      </c>
      <c r="AG136">
        <f t="shared" si="48"/>
        <v>508.6850056832584</v>
      </c>
      <c r="AH136">
        <f t="shared" si="49"/>
        <v>1011.8995091602596</v>
      </c>
      <c r="AI136">
        <f t="shared" si="50"/>
        <v>2020.217846966771</v>
      </c>
      <c r="AJ136">
        <f t="shared" si="51"/>
        <v>1951.8556373291931</v>
      </c>
      <c r="AK136">
        <f t="shared" si="52"/>
        <v>1685.5065215138011</v>
      </c>
      <c r="AL136">
        <f t="shared" si="53"/>
        <v>2597.22520027171</v>
      </c>
      <c r="AW136">
        <f t="shared" ref="AW136:BD136" si="122">IF(AW135+AN259/B$74-AW135/B$75&lt;0,0,AW135+AN259/B$74-AW135/B$75)</f>
        <v>8.8058486472387116</v>
      </c>
      <c r="AX136">
        <f t="shared" si="122"/>
        <v>10.71066819590725</v>
      </c>
      <c r="AY136">
        <f t="shared" si="122"/>
        <v>10.886696253850612</v>
      </c>
      <c r="AZ136">
        <f t="shared" si="122"/>
        <v>38.981366564034147</v>
      </c>
      <c r="BA136">
        <f t="shared" si="122"/>
        <v>97.2809697491208</v>
      </c>
      <c r="BB136">
        <f t="shared" si="122"/>
        <v>145.6797039551127</v>
      </c>
      <c r="BC136">
        <f t="shared" si="122"/>
        <v>153.97380077334213</v>
      </c>
      <c r="BD136">
        <f t="shared" si="122"/>
        <v>195.74769850405056</v>
      </c>
      <c r="BF136">
        <f t="shared" si="55"/>
        <v>7.1731375512287254</v>
      </c>
      <c r="BG136">
        <f t="shared" si="72"/>
        <v>8.7247804626877326</v>
      </c>
      <c r="BH136">
        <f t="shared" si="73"/>
        <v>8.8681707846301094</v>
      </c>
      <c r="BI136">
        <f t="shared" si="74"/>
        <v>31.75374861642285</v>
      </c>
      <c r="BJ136">
        <f t="shared" si="75"/>
        <v>79.243898581674955</v>
      </c>
      <c r="BK136">
        <f t="shared" si="76"/>
        <v>118.67039503831222</v>
      </c>
      <c r="BL136">
        <f t="shared" si="77"/>
        <v>120.93664911119114</v>
      </c>
      <c r="BM136">
        <f t="shared" si="78"/>
        <v>153.7175281303806</v>
      </c>
      <c r="BO136">
        <f t="shared" si="56"/>
        <v>5.843134771913344</v>
      </c>
      <c r="BP136">
        <f t="shared" si="79"/>
        <v>7.1070807906239359</v>
      </c>
      <c r="BQ136">
        <f t="shared" si="80"/>
        <v>7.2238844863726444</v>
      </c>
      <c r="BR136">
        <f t="shared" si="81"/>
        <v>25.866147324532093</v>
      </c>
      <c r="BS136">
        <f t="shared" si="82"/>
        <v>64.550941057200873</v>
      </c>
      <c r="BT136">
        <f t="shared" si="83"/>
        <v>96.669800387573559</v>
      </c>
      <c r="BU136">
        <f t="shared" si="84"/>
        <v>94.983974265865101</v>
      </c>
      <c r="BV136">
        <f t="shared" si="85"/>
        <v>120.68782292246306</v>
      </c>
    </row>
    <row r="137" spans="1:74" hidden="1" x14ac:dyDescent="0.4">
      <c r="A137" s="9">
        <v>39</v>
      </c>
      <c r="B137" s="16">
        <f t="shared" si="108"/>
        <v>35668.324082143445</v>
      </c>
      <c r="C137" s="16">
        <f t="shared" si="109"/>
        <v>63108.733877491533</v>
      </c>
      <c r="D137" s="16">
        <f t="shared" si="110"/>
        <v>76429.116853300817</v>
      </c>
      <c r="E137" s="16">
        <f t="shared" si="111"/>
        <v>46232.04012299062</v>
      </c>
      <c r="F137" s="16">
        <f t="shared" si="112"/>
        <v>47768.19803331302</v>
      </c>
      <c r="G137" s="16">
        <f t="shared" si="113"/>
        <v>32701.224556726196</v>
      </c>
      <c r="H137" s="16">
        <f t="shared" si="114"/>
        <v>16182.266205998996</v>
      </c>
      <c r="I137" s="16">
        <f t="shared" si="115"/>
        <v>20811.783196011704</v>
      </c>
      <c r="J137" s="16">
        <f t="shared" si="24"/>
        <v>338901.68692797632</v>
      </c>
      <c r="L137">
        <v>39</v>
      </c>
      <c r="M137">
        <f t="shared" si="99"/>
        <v>35668.324082143445</v>
      </c>
      <c r="N137">
        <f t="shared" si="100"/>
        <v>63108.733877491533</v>
      </c>
      <c r="O137">
        <f t="shared" si="101"/>
        <v>76429.116853300817</v>
      </c>
      <c r="P137">
        <f t="shared" si="102"/>
        <v>46232.04012299062</v>
      </c>
      <c r="Q137">
        <f t="shared" si="103"/>
        <v>47768.19803331302</v>
      </c>
      <c r="R137">
        <f t="shared" si="104"/>
        <v>32701.224556726196</v>
      </c>
      <c r="S137">
        <f t="shared" si="105"/>
        <v>16182.266205998996</v>
      </c>
      <c r="T137">
        <f t="shared" si="106"/>
        <v>20811.783196011704</v>
      </c>
      <c r="V137">
        <f t="shared" si="38"/>
        <v>439.4963186908509</v>
      </c>
      <c r="W137">
        <f t="shared" si="39"/>
        <v>534.56508638681873</v>
      </c>
      <c r="X137">
        <f t="shared" si="40"/>
        <v>815.02586257370558</v>
      </c>
      <c r="Y137">
        <f t="shared" si="41"/>
        <v>1621.2867709428394</v>
      </c>
      <c r="Z137">
        <f t="shared" si="42"/>
        <v>3236.8357134869575</v>
      </c>
      <c r="AA137">
        <f t="shared" si="43"/>
        <v>3228.290789706663</v>
      </c>
      <c r="AB137">
        <f t="shared" si="44"/>
        <v>2874.9705985278415</v>
      </c>
      <c r="AC137">
        <f t="shared" si="45"/>
        <v>4833.2895438898577</v>
      </c>
      <c r="AE137">
        <f t="shared" si="46"/>
        <v>311.76542527445366</v>
      </c>
      <c r="AF137">
        <f t="shared" si="47"/>
        <v>379.20434007433016</v>
      </c>
      <c r="AG137">
        <f t="shared" si="48"/>
        <v>578.15475090180632</v>
      </c>
      <c r="AH137">
        <f t="shared" si="49"/>
        <v>1150.091907801371</v>
      </c>
      <c r="AI137">
        <f t="shared" si="50"/>
        <v>2296.1135732939838</v>
      </c>
      <c r="AJ137">
        <f t="shared" si="51"/>
        <v>2218.4150032953835</v>
      </c>
      <c r="AK137">
        <f t="shared" si="52"/>
        <v>1915.6922197189303</v>
      </c>
      <c r="AL137">
        <f t="shared" si="53"/>
        <v>2951.9337147449714</v>
      </c>
      <c r="AW137">
        <f t="shared" ref="AW137:BD137" si="123">IF(AW136+AN260/B$74-AW136/B$75&lt;0,0,AW136+AN260/B$74-AW136/B$75)</f>
        <v>10.008445052195611</v>
      </c>
      <c r="AX137">
        <f t="shared" si="123"/>
        <v>12.173401838407827</v>
      </c>
      <c r="AY137">
        <f t="shared" si="123"/>
        <v>12.373469681513818</v>
      </c>
      <c r="AZ137">
        <f t="shared" si="123"/>
        <v>44.304970587697966</v>
      </c>
      <c r="BA137">
        <f t="shared" si="123"/>
        <v>110.56642912704218</v>
      </c>
      <c r="BB137">
        <f t="shared" si="123"/>
        <v>165.57426711792516</v>
      </c>
      <c r="BC137">
        <f t="shared" si="123"/>
        <v>175.00300334722712</v>
      </c>
      <c r="BD137">
        <f t="shared" si="123"/>
        <v>222.49537803368472</v>
      </c>
      <c r="BF137">
        <f t="shared" si="55"/>
        <v>8.1527642088347161</v>
      </c>
      <c r="BG137">
        <f t="shared" si="72"/>
        <v>9.9163131026194424</v>
      </c>
      <c r="BH137">
        <f t="shared" si="73"/>
        <v>10.07928606616241</v>
      </c>
      <c r="BI137">
        <f t="shared" si="74"/>
        <v>36.090319384989627</v>
      </c>
      <c r="BJ137">
        <f t="shared" si="75"/>
        <v>90.066141282142468</v>
      </c>
      <c r="BK137">
        <f t="shared" si="76"/>
        <v>134.87598038839252</v>
      </c>
      <c r="BL137">
        <f t="shared" si="77"/>
        <v>137.45522494226663</v>
      </c>
      <c r="BM137">
        <f t="shared" si="78"/>
        <v>174.73261331721557</v>
      </c>
      <c r="BO137">
        <f t="shared" si="56"/>
        <v>6.6411364395025725</v>
      </c>
      <c r="BP137">
        <f t="shared" si="79"/>
        <v>8.0777005938622146</v>
      </c>
      <c r="BQ137">
        <f t="shared" si="80"/>
        <v>8.2104562653271227</v>
      </c>
      <c r="BR137">
        <f t="shared" si="81"/>
        <v>29.39870809966655</v>
      </c>
      <c r="BS137">
        <f t="shared" si="82"/>
        <v>73.366715571885322</v>
      </c>
      <c r="BT137">
        <f t="shared" si="83"/>
        <v>109.87015717801677</v>
      </c>
      <c r="BU137">
        <f t="shared" si="84"/>
        <v>107.96031168852811</v>
      </c>
      <c r="BV137">
        <f t="shared" si="85"/>
        <v>137.20267552642184</v>
      </c>
    </row>
    <row r="138" spans="1:74" hidden="1" x14ac:dyDescent="0.4">
      <c r="A138" s="9">
        <v>40</v>
      </c>
      <c r="B138" s="16">
        <f t="shared" si="108"/>
        <v>40539.45061455058</v>
      </c>
      <c r="C138" s="16">
        <f t="shared" si="109"/>
        <v>71727.322945744629</v>
      </c>
      <c r="D138" s="16">
        <f t="shared" si="110"/>
        <v>86866.834591178515</v>
      </c>
      <c r="E138" s="16">
        <f t="shared" si="111"/>
        <v>52545.824778859918</v>
      </c>
      <c r="F138" s="16">
        <f t="shared" si="112"/>
        <v>54291.771619486579</v>
      </c>
      <c r="G138" s="16">
        <f t="shared" si="113"/>
        <v>37167.142333340169</v>
      </c>
      <c r="H138" s="16">
        <f t="shared" si="114"/>
        <v>18392.234526601405</v>
      </c>
      <c r="I138" s="16">
        <f t="shared" si="115"/>
        <v>23653.992128489965</v>
      </c>
      <c r="J138" s="16">
        <f t="shared" si="24"/>
        <v>385184.57353825175</v>
      </c>
      <c r="L138">
        <v>40</v>
      </c>
      <c r="M138">
        <f t="shared" si="99"/>
        <v>40539.45061455058</v>
      </c>
      <c r="N138">
        <f t="shared" si="100"/>
        <v>71727.322945744629</v>
      </c>
      <c r="O138">
        <f t="shared" si="101"/>
        <v>86866.834591178515</v>
      </c>
      <c r="P138">
        <f t="shared" si="102"/>
        <v>52545.824778859918</v>
      </c>
      <c r="Q138">
        <f t="shared" si="103"/>
        <v>54291.771619486579</v>
      </c>
      <c r="R138">
        <f t="shared" si="104"/>
        <v>37167.142333340169</v>
      </c>
      <c r="S138">
        <f t="shared" si="105"/>
        <v>18392.234526601405</v>
      </c>
      <c r="T138">
        <f t="shared" si="106"/>
        <v>23653.992128489965</v>
      </c>
      <c r="V138">
        <f t="shared" si="38"/>
        <v>499.51714222951114</v>
      </c>
      <c r="W138">
        <f t="shared" si="39"/>
        <v>607.56919439738215</v>
      </c>
      <c r="X138">
        <f t="shared" si="40"/>
        <v>926.33174022632534</v>
      </c>
      <c r="Y138">
        <f t="shared" si="41"/>
        <v>1842.7015201589177</v>
      </c>
      <c r="Z138">
        <f t="shared" si="42"/>
        <v>3678.881612213796</v>
      </c>
      <c r="AA138">
        <f t="shared" si="43"/>
        <v>3669.1697180203951</v>
      </c>
      <c r="AB138">
        <f t="shared" si="44"/>
        <v>3267.5975882557022</v>
      </c>
      <c r="AC138">
        <f t="shared" si="45"/>
        <v>5493.3597694976424</v>
      </c>
      <c r="AE138">
        <f t="shared" si="46"/>
        <v>354.34238974658609</v>
      </c>
      <c r="AF138">
        <f t="shared" si="47"/>
        <v>430.99125551182641</v>
      </c>
      <c r="AG138">
        <f t="shared" si="48"/>
        <v>657.1117881257727</v>
      </c>
      <c r="AH138">
        <f t="shared" si="49"/>
        <v>1307.1568621818606</v>
      </c>
      <c r="AI138">
        <f t="shared" si="50"/>
        <v>2609.6876200249753</v>
      </c>
      <c r="AJ138">
        <f t="shared" si="51"/>
        <v>2521.3777392187676</v>
      </c>
      <c r="AK138">
        <f t="shared" si="52"/>
        <v>2177.3135957577247</v>
      </c>
      <c r="AL138">
        <f t="shared" si="53"/>
        <v>3355.0813924188756</v>
      </c>
      <c r="AW138">
        <f t="shared" ref="AW138:BD138" si="124">IF(AW137+AN261/B$74-AW137/B$75&lt;0,0,AW137+AN261/B$74-AW137/B$75)</f>
        <v>11.37527518059758</v>
      </c>
      <c r="AX138">
        <f t="shared" si="124"/>
        <v>13.835895093963995</v>
      </c>
      <c r="AY138">
        <f t="shared" si="124"/>
        <v>14.063285738389823</v>
      </c>
      <c r="AZ138">
        <f t="shared" si="124"/>
        <v>50.355597665272178</v>
      </c>
      <c r="BA138">
        <f t="shared" si="124"/>
        <v>125.66622991852562</v>
      </c>
      <c r="BB138">
        <f t="shared" si="124"/>
        <v>188.18591201818674</v>
      </c>
      <c r="BC138">
        <f t="shared" si="124"/>
        <v>198.90378136360266</v>
      </c>
      <c r="BD138">
        <f t="shared" si="124"/>
        <v>252.89339612537395</v>
      </c>
      <c r="BF138">
        <f t="shared" si="55"/>
        <v>9.2661727148512547</v>
      </c>
      <c r="BG138">
        <f t="shared" si="72"/>
        <v>11.270566344092472</v>
      </c>
      <c r="BH138">
        <f t="shared" si="73"/>
        <v>11.455796235373256</v>
      </c>
      <c r="BI138">
        <f t="shared" si="74"/>
        <v>41.019110106614633</v>
      </c>
      <c r="BJ138">
        <f t="shared" si="75"/>
        <v>102.3663139890823</v>
      </c>
      <c r="BK138">
        <f t="shared" si="76"/>
        <v>153.2949524261121</v>
      </c>
      <c r="BL138">
        <f t="shared" si="77"/>
        <v>156.22911414474689</v>
      </c>
      <c r="BM138">
        <f t="shared" si="78"/>
        <v>198.61399567545013</v>
      </c>
      <c r="BO138">
        <f t="shared" si="56"/>
        <v>7.5481131011018574</v>
      </c>
      <c r="BP138">
        <f t="shared" si="79"/>
        <v>9.1808680991165517</v>
      </c>
      <c r="BQ138">
        <f t="shared" si="80"/>
        <v>9.3317541458282953</v>
      </c>
      <c r="BR138">
        <f t="shared" si="81"/>
        <v>33.413674870860405</v>
      </c>
      <c r="BS138">
        <f t="shared" si="82"/>
        <v>83.38637099803961</v>
      </c>
      <c r="BT138">
        <f t="shared" si="83"/>
        <v>124.87365110424223</v>
      </c>
      <c r="BU138">
        <f t="shared" si="84"/>
        <v>122.70776831539735</v>
      </c>
      <c r="BV138">
        <f t="shared" si="85"/>
        <v>155.9676444218187</v>
      </c>
    </row>
    <row r="139" spans="1:74" hidden="1" x14ac:dyDescent="0.4">
      <c r="A139" s="9">
        <v>41</v>
      </c>
      <c r="B139" s="16">
        <f t="shared" si="108"/>
        <v>46075.813720452898</v>
      </c>
      <c r="C139" s="16">
        <f t="shared" si="109"/>
        <v>81522.92940863609</v>
      </c>
      <c r="D139" s="16">
        <f t="shared" si="110"/>
        <v>98730.003205123765</v>
      </c>
      <c r="E139" s="16">
        <f t="shared" si="111"/>
        <v>59721.865925566337</v>
      </c>
      <c r="F139" s="16">
        <f t="shared" si="112"/>
        <v>61706.25200320236</v>
      </c>
      <c r="G139" s="16">
        <f t="shared" si="113"/>
        <v>42242.95841981344</v>
      </c>
      <c r="H139" s="16">
        <f t="shared" si="114"/>
        <v>20904.012242494548</v>
      </c>
      <c r="I139" s="16">
        <f t="shared" si="115"/>
        <v>26884.35384632913</v>
      </c>
      <c r="J139" s="16">
        <f t="shared" si="24"/>
        <v>437788.18877161859</v>
      </c>
      <c r="L139">
        <v>41</v>
      </c>
      <c r="M139">
        <f t="shared" si="99"/>
        <v>46075.813720452898</v>
      </c>
      <c r="N139">
        <f t="shared" si="100"/>
        <v>81522.92940863609</v>
      </c>
      <c r="O139">
        <f t="shared" si="101"/>
        <v>98730.003205123765</v>
      </c>
      <c r="P139">
        <f t="shared" si="102"/>
        <v>59721.865925566337</v>
      </c>
      <c r="Q139">
        <f t="shared" si="103"/>
        <v>61706.25200320236</v>
      </c>
      <c r="R139">
        <f t="shared" si="104"/>
        <v>42242.95841981344</v>
      </c>
      <c r="S139">
        <f t="shared" si="105"/>
        <v>20904.012242494548</v>
      </c>
      <c r="T139">
        <f t="shared" si="106"/>
        <v>26884.35384632913</v>
      </c>
      <c r="V139">
        <f t="shared" si="38"/>
        <v>567.73484721125521</v>
      </c>
      <c r="W139">
        <f t="shared" si="39"/>
        <v>690.54327587615774</v>
      </c>
      <c r="X139">
        <f t="shared" si="40"/>
        <v>1052.8383603754103</v>
      </c>
      <c r="Y139">
        <f t="shared" si="41"/>
        <v>2094.3542824856518</v>
      </c>
      <c r="Z139">
        <f t="shared" si="42"/>
        <v>4181.2965230707578</v>
      </c>
      <c r="AA139">
        <f t="shared" si="43"/>
        <v>4170.2582925047027</v>
      </c>
      <c r="AB139">
        <f t="shared" si="44"/>
        <v>3713.84457506528</v>
      </c>
      <c r="AC139">
        <f t="shared" si="45"/>
        <v>6243.5737972515599</v>
      </c>
      <c r="AE139">
        <f t="shared" si="46"/>
        <v>402.73397390756111</v>
      </c>
      <c r="AF139">
        <f t="shared" si="47"/>
        <v>489.85056847367827</v>
      </c>
      <c r="AG139">
        <f t="shared" si="48"/>
        <v>746.85177215929025</v>
      </c>
      <c r="AH139">
        <f t="shared" si="49"/>
        <v>1485.6717481742128</v>
      </c>
      <c r="AI139">
        <f t="shared" si="50"/>
        <v>2966.0856174212486</v>
      </c>
      <c r="AJ139">
        <f t="shared" si="51"/>
        <v>2865.7153328592558</v>
      </c>
      <c r="AK139">
        <f t="shared" si="52"/>
        <v>2474.6637755299007</v>
      </c>
      <c r="AL139">
        <f t="shared" si="53"/>
        <v>3813.2839017928973</v>
      </c>
      <c r="AW139">
        <f t="shared" ref="AW139:BD139" si="125">IF(AW138+AN262/B$74-AW138/B$75&lt;0,0,AW138+AN262/B$74-AW138/B$75)</f>
        <v>12.92876845954585</v>
      </c>
      <c r="AX139">
        <f t="shared" si="125"/>
        <v>15.725429166367622</v>
      </c>
      <c r="AY139">
        <f t="shared" si="125"/>
        <v>15.983873990336621</v>
      </c>
      <c r="AZ139">
        <f t="shared" si="125"/>
        <v>57.232537456922479</v>
      </c>
      <c r="BA139">
        <f t="shared" si="125"/>
        <v>142.8281570341158</v>
      </c>
      <c r="BB139">
        <f t="shared" si="125"/>
        <v>213.8856685060756</v>
      </c>
      <c r="BC139">
        <f t="shared" si="125"/>
        <v>226.0683717190704</v>
      </c>
      <c r="BD139">
        <f t="shared" si="125"/>
        <v>287.44067843703533</v>
      </c>
      <c r="BF139">
        <f t="shared" si="55"/>
        <v>10.531634194299048</v>
      </c>
      <c r="BG139">
        <f t="shared" si="72"/>
        <v>12.809763594015386</v>
      </c>
      <c r="BH139">
        <f t="shared" si="73"/>
        <v>13.020289937183197</v>
      </c>
      <c r="BI139">
        <f t="shared" si="74"/>
        <v>46.621002641809156</v>
      </c>
      <c r="BJ139">
        <f t="shared" si="75"/>
        <v>116.34626354674828</v>
      </c>
      <c r="BK139">
        <f t="shared" si="76"/>
        <v>174.2295281813569</v>
      </c>
      <c r="BL139">
        <f t="shared" si="77"/>
        <v>177.56644775417476</v>
      </c>
      <c r="BM139">
        <f t="shared" si="78"/>
        <v>225.75369590041203</v>
      </c>
      <c r="BO139">
        <f t="shared" si="56"/>
        <v>8.5789488693514961</v>
      </c>
      <c r="BP139">
        <f t="shared" si="79"/>
        <v>10.434687046102104</v>
      </c>
      <c r="BQ139">
        <f t="shared" si="80"/>
        <v>10.606179399555273</v>
      </c>
      <c r="BR139">
        <f t="shared" si="81"/>
        <v>37.97693601231294</v>
      </c>
      <c r="BS139">
        <f t="shared" si="82"/>
        <v>94.774336792665224</v>
      </c>
      <c r="BT139">
        <f t="shared" si="83"/>
        <v>141.92643189736415</v>
      </c>
      <c r="BU139">
        <f t="shared" si="84"/>
        <v>139.4684412300721</v>
      </c>
      <c r="BV139">
        <f t="shared" si="85"/>
        <v>177.29082004863443</v>
      </c>
    </row>
    <row r="140" spans="1:74" hidden="1" x14ac:dyDescent="0.4">
      <c r="A140" s="9">
        <v>42</v>
      </c>
      <c r="B140" s="16">
        <f t="shared" si="108"/>
        <v>52368.262959140513</v>
      </c>
      <c r="C140" s="16">
        <f t="shared" si="109"/>
        <v>92656.295347765379</v>
      </c>
      <c r="D140" s="16">
        <f t="shared" si="110"/>
        <v>112213.29266524967</v>
      </c>
      <c r="E140" s="16">
        <f t="shared" si="111"/>
        <v>67877.919599546687</v>
      </c>
      <c r="F140" s="16">
        <f t="shared" si="112"/>
        <v>70133.307915781057</v>
      </c>
      <c r="G140" s="16">
        <f t="shared" si="113"/>
        <v>48011.964978468633</v>
      </c>
      <c r="H140" s="16">
        <f t="shared" si="114"/>
        <v>23758.816646359312</v>
      </c>
      <c r="I140" s="16">
        <f t="shared" si="115"/>
        <v>30555.877325421785</v>
      </c>
      <c r="J140" s="16">
        <f t="shared" si="24"/>
        <v>497575.73743773304</v>
      </c>
      <c r="L140">
        <v>42</v>
      </c>
      <c r="M140">
        <f t="shared" si="99"/>
        <v>52368.262959140513</v>
      </c>
      <c r="N140">
        <f t="shared" si="100"/>
        <v>92656.295347765379</v>
      </c>
      <c r="O140">
        <f t="shared" si="101"/>
        <v>112213.29266524967</v>
      </c>
      <c r="P140">
        <f t="shared" si="102"/>
        <v>67877.919599546687</v>
      </c>
      <c r="Q140">
        <f t="shared" si="103"/>
        <v>70133.307915781057</v>
      </c>
      <c r="R140">
        <f t="shared" si="104"/>
        <v>48011.964978468633</v>
      </c>
      <c r="S140">
        <f t="shared" si="105"/>
        <v>23758.816646359312</v>
      </c>
      <c r="T140">
        <f t="shared" si="106"/>
        <v>30555.877325421785</v>
      </c>
      <c r="V140">
        <f t="shared" si="38"/>
        <v>645.26885958225898</v>
      </c>
      <c r="W140">
        <f t="shared" si="39"/>
        <v>784.84890315531788</v>
      </c>
      <c r="X140">
        <f t="shared" si="40"/>
        <v>1196.6216473428906</v>
      </c>
      <c r="Y140">
        <f t="shared" si="41"/>
        <v>2380.3745816537316</v>
      </c>
      <c r="Z140">
        <f t="shared" si="42"/>
        <v>4752.3248788940009</v>
      </c>
      <c r="AA140">
        <f t="shared" si="43"/>
        <v>4739.7791805923034</v>
      </c>
      <c r="AB140">
        <f t="shared" si="44"/>
        <v>4221.0342993083459</v>
      </c>
      <c r="AC140">
        <f t="shared" si="45"/>
        <v>7096.242365857478</v>
      </c>
      <c r="AE140">
        <f t="shared" si="46"/>
        <v>457.73426500879248</v>
      </c>
      <c r="AF140">
        <f t="shared" si="47"/>
        <v>556.74813760783809</v>
      </c>
      <c r="AG140">
        <f t="shared" si="48"/>
        <v>848.84730156466355</v>
      </c>
      <c r="AH140">
        <f t="shared" si="49"/>
        <v>1688.5659262780257</v>
      </c>
      <c r="AI140">
        <f t="shared" si="50"/>
        <v>3371.1559193044186</v>
      </c>
      <c r="AJ140">
        <f t="shared" si="51"/>
        <v>3257.0782207528896</v>
      </c>
      <c r="AK140">
        <f t="shared" si="52"/>
        <v>2812.6221754031862</v>
      </c>
      <c r="AL140">
        <f t="shared" si="53"/>
        <v>4334.0603079626108</v>
      </c>
      <c r="AW140">
        <f t="shared" ref="AW140:BD140" si="126">IF(AW139+AN263/B$74-AW139/B$75&lt;0,0,AW139+AN263/B$74-AW139/B$75)</f>
        <v>14.694417305873845</v>
      </c>
      <c r="AX140">
        <f t="shared" si="126"/>
        <v>17.873010813644246</v>
      </c>
      <c r="AY140">
        <f t="shared" si="126"/>
        <v>18.166750786312683</v>
      </c>
      <c r="AZ140">
        <f t="shared" si="126"/>
        <v>65.048638739069531</v>
      </c>
      <c r="BA140">
        <f t="shared" si="126"/>
        <v>162.33383319186629</v>
      </c>
      <c r="BB140">
        <f t="shared" si="126"/>
        <v>243.09524573284125</v>
      </c>
      <c r="BC140">
        <f t="shared" si="126"/>
        <v>256.94256178566684</v>
      </c>
      <c r="BD140">
        <f t="shared" si="126"/>
        <v>326.7042247931704</v>
      </c>
      <c r="BF140">
        <f t="shared" si="55"/>
        <v>11.969914753447128</v>
      </c>
      <c r="BG140">
        <f t="shared" si="72"/>
        <v>14.559162937426727</v>
      </c>
      <c r="BH140">
        <f t="shared" si="73"/>
        <v>14.798440369075252</v>
      </c>
      <c r="BI140">
        <f t="shared" si="74"/>
        <v>52.987923530877147</v>
      </c>
      <c r="BJ140">
        <f t="shared" si="75"/>
        <v>132.23539963916878</v>
      </c>
      <c r="BK140">
        <f t="shared" si="76"/>
        <v>198.02321237618813</v>
      </c>
      <c r="BL140">
        <f t="shared" si="77"/>
        <v>201.81740973662261</v>
      </c>
      <c r="BM140">
        <f t="shared" si="78"/>
        <v>256.59718716872368</v>
      </c>
      <c r="BO140">
        <f t="shared" si="56"/>
        <v>9.7505600643200285</v>
      </c>
      <c r="BP140">
        <f t="shared" si="79"/>
        <v>11.859732974850075</v>
      </c>
      <c r="BQ140">
        <f t="shared" si="80"/>
        <v>12.054645722132026</v>
      </c>
      <c r="BR140">
        <f t="shared" si="81"/>
        <v>43.163375990010664</v>
      </c>
      <c r="BS140">
        <f t="shared" si="82"/>
        <v>107.71749284511506</v>
      </c>
      <c r="BT140">
        <f t="shared" si="83"/>
        <v>161.30828966775979</v>
      </c>
      <c r="BU140">
        <f t="shared" si="84"/>
        <v>158.51744449212345</v>
      </c>
      <c r="BV140">
        <f t="shared" si="85"/>
        <v>201.52225797452323</v>
      </c>
    </row>
    <row r="141" spans="1:74" hidden="1" x14ac:dyDescent="0.4">
      <c r="A141" s="9">
        <v>43</v>
      </c>
      <c r="B141" s="16">
        <f t="shared" si="108"/>
        <v>59520.054968455843</v>
      </c>
      <c r="C141" s="16">
        <f t="shared" si="109"/>
        <v>105310.11495598761</v>
      </c>
      <c r="D141" s="16">
        <f t="shared" si="110"/>
        <v>127537.95849287992</v>
      </c>
      <c r="E141" s="16">
        <f t="shared" si="111"/>
        <v>77147.823460588435</v>
      </c>
      <c r="F141" s="16">
        <f t="shared" si="112"/>
        <v>79711.224058049964</v>
      </c>
      <c r="G141" s="16">
        <f t="shared" si="113"/>
        <v>54568.829156920561</v>
      </c>
      <c r="H141" s="16">
        <f t="shared" si="114"/>
        <v>27003.493965039834</v>
      </c>
      <c r="I141" s="16">
        <f t="shared" si="115"/>
        <v>34728.810834101932</v>
      </c>
      <c r="J141" s="16">
        <f t="shared" si="24"/>
        <v>565528.30989202415</v>
      </c>
      <c r="L141">
        <v>43</v>
      </c>
      <c r="M141">
        <f t="shared" si="99"/>
        <v>59520.054968455843</v>
      </c>
      <c r="N141">
        <f t="shared" si="100"/>
        <v>105310.11495598761</v>
      </c>
      <c r="O141">
        <f t="shared" si="101"/>
        <v>127537.95849287992</v>
      </c>
      <c r="P141">
        <f t="shared" si="102"/>
        <v>77147.823460588435</v>
      </c>
      <c r="Q141">
        <f t="shared" si="103"/>
        <v>79711.224058049964</v>
      </c>
      <c r="R141">
        <f t="shared" si="104"/>
        <v>54568.829156920561</v>
      </c>
      <c r="S141">
        <f t="shared" si="105"/>
        <v>27003.493965039834</v>
      </c>
      <c r="T141">
        <f t="shared" si="106"/>
        <v>34728.810834101932</v>
      </c>
      <c r="V141">
        <f t="shared" si="38"/>
        <v>733.39148225492954</v>
      </c>
      <c r="W141">
        <f t="shared" si="39"/>
        <v>892.03359480864037</v>
      </c>
      <c r="X141">
        <f t="shared" si="40"/>
        <v>1360.0410288066325</v>
      </c>
      <c r="Y141">
        <f t="shared" si="41"/>
        <v>2705.45589925286</v>
      </c>
      <c r="Z141">
        <f t="shared" si="42"/>
        <v>5401.3370323579684</v>
      </c>
      <c r="AA141">
        <f t="shared" si="43"/>
        <v>5387.0779974847501</v>
      </c>
      <c r="AB141">
        <f t="shared" si="44"/>
        <v>4797.4895475231506</v>
      </c>
      <c r="AC141">
        <f t="shared" si="45"/>
        <v>8065.3574489832554</v>
      </c>
      <c r="AE141">
        <f t="shared" si="46"/>
        <v>520.24579653328135</v>
      </c>
      <c r="AF141">
        <f t="shared" si="47"/>
        <v>632.78172612366461</v>
      </c>
      <c r="AG141">
        <f t="shared" si="48"/>
        <v>964.77208349073908</v>
      </c>
      <c r="AH141">
        <f t="shared" si="49"/>
        <v>1919.1688114032613</v>
      </c>
      <c r="AI141">
        <f t="shared" si="50"/>
        <v>3831.545572500946</v>
      </c>
      <c r="AJ141">
        <f t="shared" si="51"/>
        <v>3701.8885087047138</v>
      </c>
      <c r="AK141">
        <f t="shared" si="52"/>
        <v>3196.734572831866</v>
      </c>
      <c r="AL141">
        <f t="shared" si="53"/>
        <v>4925.9564632257961</v>
      </c>
      <c r="AW141">
        <f t="shared" ref="AW141:BD141" si="127">IF(AW140+AN264/B$74-AW140/B$75&lt;0,0,AW140+AN264/B$74-AW140/B$75)</f>
        <v>16.70119546935944</v>
      </c>
      <c r="AX141">
        <f t="shared" si="127"/>
        <v>20.313881184341142</v>
      </c>
      <c r="AY141">
        <f t="shared" si="127"/>
        <v>20.647736457305172</v>
      </c>
      <c r="AZ141">
        <f t="shared" si="127"/>
        <v>73.932161308817683</v>
      </c>
      <c r="BA141">
        <f t="shared" si="127"/>
        <v>184.50334048591395</v>
      </c>
      <c r="BB141">
        <f t="shared" si="127"/>
        <v>276.29395111304643</v>
      </c>
      <c r="BC141">
        <f t="shared" si="127"/>
        <v>292.03300614097969</v>
      </c>
      <c r="BD141">
        <f t="shared" si="127"/>
        <v>371.32841471501933</v>
      </c>
      <c r="BF141">
        <f t="shared" si="55"/>
        <v>13.604616284903155</v>
      </c>
      <c r="BG141">
        <f t="shared" si="72"/>
        <v>16.547471663157239</v>
      </c>
      <c r="BH141">
        <f t="shared" si="73"/>
        <v>16.819426619417712</v>
      </c>
      <c r="BI141">
        <f t="shared" si="74"/>
        <v>60.224352655792572</v>
      </c>
      <c r="BJ141">
        <f t="shared" si="75"/>
        <v>150.29445977078728</v>
      </c>
      <c r="BK141">
        <f t="shared" si="76"/>
        <v>225.06643239017998</v>
      </c>
      <c r="BL141">
        <f t="shared" si="77"/>
        <v>229.37998576114472</v>
      </c>
      <c r="BM141">
        <f t="shared" si="78"/>
        <v>291.65070598094701</v>
      </c>
      <c r="BO141">
        <f t="shared" si="56"/>
        <v>11.082172877796287</v>
      </c>
      <c r="BP141">
        <f t="shared" si="79"/>
        <v>13.479390952396066</v>
      </c>
      <c r="BQ141">
        <f t="shared" si="80"/>
        <v>13.700922510297962</v>
      </c>
      <c r="BR141">
        <f t="shared" si="81"/>
        <v>49.058104514530555</v>
      </c>
      <c r="BS141">
        <f t="shared" si="82"/>
        <v>122.4282369215473</v>
      </c>
      <c r="BT141">
        <f t="shared" si="83"/>
        <v>183.33724329281679</v>
      </c>
      <c r="BU141">
        <f t="shared" si="84"/>
        <v>180.16742711437303</v>
      </c>
      <c r="BV141">
        <f t="shared" si="85"/>
        <v>229.05972257162347</v>
      </c>
    </row>
    <row r="142" spans="1:74" hidden="1" x14ac:dyDescent="0.4">
      <c r="A142" s="9">
        <v>44</v>
      </c>
      <c r="B142" s="16">
        <f t="shared" si="108"/>
        <v>67648.547865948698</v>
      </c>
      <c r="C142" s="16">
        <f t="shared" si="109"/>
        <v>119692.03247786434</v>
      </c>
      <c r="D142" s="16">
        <f t="shared" si="110"/>
        <v>144955.47247736016</v>
      </c>
      <c r="E142" s="16">
        <f t="shared" si="111"/>
        <v>87683.693015627839</v>
      </c>
      <c r="F142" s="16">
        <f t="shared" si="112"/>
        <v>90597.170298350116</v>
      </c>
      <c r="G142" s="16">
        <f t="shared" si="113"/>
        <v>62021.146539046749</v>
      </c>
      <c r="H142" s="16">
        <f t="shared" si="114"/>
        <v>30691.288087855173</v>
      </c>
      <c r="I142" s="16">
        <f t="shared" si="115"/>
        <v>39471.630583730504</v>
      </c>
      <c r="J142" s="16">
        <f t="shared" si="24"/>
        <v>642760.98134578369</v>
      </c>
      <c r="L142">
        <v>44</v>
      </c>
      <c r="M142">
        <f t="shared" si="99"/>
        <v>67648.547865948698</v>
      </c>
      <c r="N142">
        <f t="shared" si="100"/>
        <v>119692.03247786434</v>
      </c>
      <c r="O142">
        <f t="shared" si="101"/>
        <v>144955.47247736016</v>
      </c>
      <c r="P142">
        <f t="shared" si="102"/>
        <v>87683.693015627839</v>
      </c>
      <c r="Q142">
        <f t="shared" si="103"/>
        <v>90597.170298350116</v>
      </c>
      <c r="R142">
        <f t="shared" si="104"/>
        <v>62021.146539046749</v>
      </c>
      <c r="S142">
        <f t="shared" si="105"/>
        <v>30691.288087855173</v>
      </c>
      <c r="T142">
        <f t="shared" si="106"/>
        <v>39471.630583730504</v>
      </c>
      <c r="V142">
        <f t="shared" si="38"/>
        <v>833.5487731039791</v>
      </c>
      <c r="W142">
        <f t="shared" si="39"/>
        <v>1013.8562098295711</v>
      </c>
      <c r="X142">
        <f t="shared" si="40"/>
        <v>1545.7781530911991</v>
      </c>
      <c r="Y142">
        <f t="shared" si="41"/>
        <v>3074.9326929396384</v>
      </c>
      <c r="Z142">
        <f t="shared" si="42"/>
        <v>6138.983019819234</v>
      </c>
      <c r="AA142">
        <f t="shared" si="43"/>
        <v>6122.7766639952206</v>
      </c>
      <c r="AB142">
        <f t="shared" si="44"/>
        <v>5452.6697262153193</v>
      </c>
      <c r="AC142">
        <f t="shared" si="45"/>
        <v>9166.8218589668759</v>
      </c>
      <c r="AE142">
        <f t="shared" si="46"/>
        <v>591.29435844049738</v>
      </c>
      <c r="AF142">
        <f t="shared" si="47"/>
        <v>719.19901568532316</v>
      </c>
      <c r="AG142">
        <f t="shared" si="48"/>
        <v>1096.5283985960368</v>
      </c>
      <c r="AH142">
        <f t="shared" si="49"/>
        <v>2181.2645073531276</v>
      </c>
      <c r="AI142">
        <f t="shared" si="50"/>
        <v>4354.8093924532868</v>
      </c>
      <c r="AJ142">
        <f t="shared" si="51"/>
        <v>4207.4453553387239</v>
      </c>
      <c r="AK142">
        <f t="shared" si="52"/>
        <v>3633.3041113840345</v>
      </c>
      <c r="AL142">
        <f t="shared" si="53"/>
        <v>5598.6852458881094</v>
      </c>
      <c r="AW142">
        <f t="shared" ref="AW142:BD142" si="128">IF(AW141+AN265/B$74-AW141/B$75&lt;0,0,AW141+AN265/B$74-AW141/B$75)</f>
        <v>18.982033496959179</v>
      </c>
      <c r="AX142">
        <f t="shared" si="128"/>
        <v>23.088094130856952</v>
      </c>
      <c r="AY142">
        <f t="shared" si="128"/>
        <v>23.467543134143348</v>
      </c>
      <c r="AZ142">
        <f t="shared" si="128"/>
        <v>84.028880749360667</v>
      </c>
      <c r="BA142">
        <f t="shared" si="128"/>
        <v>209.7004729888842</v>
      </c>
      <c r="BB142">
        <f t="shared" si="128"/>
        <v>314.02655471722483</v>
      </c>
      <c r="BC142">
        <f t="shared" si="128"/>
        <v>331.91554180601088</v>
      </c>
      <c r="BD142">
        <f t="shared" si="128"/>
        <v>422.04558273156817</v>
      </c>
      <c r="BF142">
        <f t="shared" si="55"/>
        <v>15.462563795576926</v>
      </c>
      <c r="BG142">
        <f t="shared" si="72"/>
        <v>18.807317375867584</v>
      </c>
      <c r="BH142">
        <f t="shared" si="73"/>
        <v>19.116412522150192</v>
      </c>
      <c r="BI142">
        <f t="shared" si="74"/>
        <v>68.449037847607642</v>
      </c>
      <c r="BJ142">
        <f t="shared" si="75"/>
        <v>170.81978819986327</v>
      </c>
      <c r="BK142">
        <f t="shared" si="76"/>
        <v>255.80294362389981</v>
      </c>
      <c r="BL142">
        <f t="shared" si="77"/>
        <v>260.70649595106215</v>
      </c>
      <c r="BM142">
        <f t="shared" si="78"/>
        <v>331.48956034798317</v>
      </c>
      <c r="BO142">
        <f t="shared" si="56"/>
        <v>12.595638922060409</v>
      </c>
      <c r="BP142">
        <f t="shared" si="79"/>
        <v>15.320239378852769</v>
      </c>
      <c r="BQ142">
        <f t="shared" si="80"/>
        <v>15.572024975769811</v>
      </c>
      <c r="BR142">
        <f t="shared" si="81"/>
        <v>55.757853399287768</v>
      </c>
      <c r="BS142">
        <f t="shared" si="82"/>
        <v>139.14797063109128</v>
      </c>
      <c r="BT142">
        <f t="shared" si="83"/>
        <v>208.37475675123474</v>
      </c>
      <c r="BU142">
        <f t="shared" si="84"/>
        <v>204.7737064377589</v>
      </c>
      <c r="BV142">
        <f t="shared" si="85"/>
        <v>260.35521427628521</v>
      </c>
    </row>
    <row r="143" spans="1:74" hidden="1" x14ac:dyDescent="0.4">
      <c r="A143" s="9">
        <v>45</v>
      </c>
      <c r="B143" s="16">
        <f t="shared" si="108"/>
        <v>76887.127049813571</v>
      </c>
      <c r="C143" s="16">
        <f t="shared" si="109"/>
        <v>136038.04957073205</v>
      </c>
      <c r="D143" s="16">
        <f t="shared" si="110"/>
        <v>164751.64923004288</v>
      </c>
      <c r="E143" s="16">
        <f t="shared" si="111"/>
        <v>99658.41777489103</v>
      </c>
      <c r="F143" s="16">
        <f t="shared" si="112"/>
        <v>102969.78076877682</v>
      </c>
      <c r="G143" s="16">
        <f t="shared" si="113"/>
        <v>70491.206746554715</v>
      </c>
      <c r="H143" s="16">
        <f t="shared" si="114"/>
        <v>34882.714278056992</v>
      </c>
      <c r="I143" s="16">
        <f t="shared" si="115"/>
        <v>44862.164396616849</v>
      </c>
      <c r="J143" s="16">
        <f t="shared" si="24"/>
        <v>730541.10981548484</v>
      </c>
      <c r="L143">
        <v>45</v>
      </c>
      <c r="M143">
        <f t="shared" si="99"/>
        <v>76887.127049813571</v>
      </c>
      <c r="N143">
        <f t="shared" si="100"/>
        <v>136038.04957073205</v>
      </c>
      <c r="O143">
        <f t="shared" si="101"/>
        <v>164751.64923004288</v>
      </c>
      <c r="P143">
        <f t="shared" si="102"/>
        <v>99658.41777489103</v>
      </c>
      <c r="Q143">
        <f t="shared" si="103"/>
        <v>102969.78076877682</v>
      </c>
      <c r="R143">
        <f t="shared" si="104"/>
        <v>70491.206746554715</v>
      </c>
      <c r="S143">
        <f t="shared" si="105"/>
        <v>34882.714278056992</v>
      </c>
      <c r="T143">
        <f t="shared" si="106"/>
        <v>44862.164396616849</v>
      </c>
      <c r="V143">
        <f t="shared" si="38"/>
        <v>947.38427421316237</v>
      </c>
      <c r="W143">
        <f t="shared" si="39"/>
        <v>1152.3158098225394</v>
      </c>
      <c r="X143">
        <f t="shared" si="40"/>
        <v>1756.8808939728226</v>
      </c>
      <c r="Y143">
        <f t="shared" si="41"/>
        <v>3494.8679328108747</v>
      </c>
      <c r="Z143">
        <f t="shared" si="42"/>
        <v>6977.3673242667855</v>
      </c>
      <c r="AA143">
        <f t="shared" si="43"/>
        <v>6958.9477080859233</v>
      </c>
      <c r="AB143">
        <f t="shared" si="44"/>
        <v>6197.3260871018929</v>
      </c>
      <c r="AC143">
        <f t="shared" si="45"/>
        <v>10418.710206453899</v>
      </c>
      <c r="AE143">
        <f t="shared" si="46"/>
        <v>672.04582999499132</v>
      </c>
      <c r="AF143">
        <f t="shared" si="47"/>
        <v>817.41808040007254</v>
      </c>
      <c r="AG143">
        <f t="shared" si="48"/>
        <v>1246.278316761091</v>
      </c>
      <c r="AH143">
        <f t="shared" si="49"/>
        <v>2479.1539025486309</v>
      </c>
      <c r="AI143">
        <f t="shared" si="50"/>
        <v>4949.5339349086025</v>
      </c>
      <c r="AJ143">
        <f t="shared" si="51"/>
        <v>4782.0447479356726</v>
      </c>
      <c r="AK143">
        <f t="shared" si="52"/>
        <v>4129.494733610748</v>
      </c>
      <c r="AL143">
        <f t="shared" si="53"/>
        <v>6363.2859486907028</v>
      </c>
      <c r="AW143">
        <f t="shared" ref="AW143:BD143" si="129">IF(AW142+AN266/B$74-AW142/B$75&lt;0,0,AW142+AN266/B$74-AW142/B$75)</f>
        <v>21.574359121963731</v>
      </c>
      <c r="AX143">
        <f t="shared" si="129"/>
        <v>26.241173491797163</v>
      </c>
      <c r="AY143">
        <f t="shared" si="129"/>
        <v>26.672442832180707</v>
      </c>
      <c r="AZ143">
        <f t="shared" si="129"/>
        <v>95.504480602343449</v>
      </c>
      <c r="BA143">
        <f t="shared" si="129"/>
        <v>238.33870660024854</v>
      </c>
      <c r="BB143">
        <f t="shared" si="129"/>
        <v>356.91222808620739</v>
      </c>
      <c r="BC143">
        <f t="shared" si="129"/>
        <v>377.24463849376275</v>
      </c>
      <c r="BD143">
        <f t="shared" si="129"/>
        <v>479.68803695889699</v>
      </c>
      <c r="BF143">
        <f t="shared" si="55"/>
        <v>17.57424561640628</v>
      </c>
      <c r="BG143">
        <f t="shared" si="72"/>
        <v>21.375783428861205</v>
      </c>
      <c r="BH143">
        <f t="shared" si="73"/>
        <v>21.727090889346087</v>
      </c>
      <c r="BI143">
        <f t="shared" si="74"/>
        <v>77.796943588659445</v>
      </c>
      <c r="BJ143">
        <f t="shared" si="75"/>
        <v>194.1481990732758</v>
      </c>
      <c r="BK143">
        <f t="shared" si="76"/>
        <v>290.73711027989486</v>
      </c>
      <c r="BL143">
        <f t="shared" si="77"/>
        <v>296.31101887853652</v>
      </c>
      <c r="BM143">
        <f t="shared" si="78"/>
        <v>376.76757153977564</v>
      </c>
      <c r="BO143">
        <f t="shared" si="56"/>
        <v>14.315793846170317</v>
      </c>
      <c r="BP143">
        <f t="shared" si="79"/>
        <v>17.412486177061659</v>
      </c>
      <c r="BQ143">
        <f t="shared" si="80"/>
        <v>17.698657503598042</v>
      </c>
      <c r="BR143">
        <f t="shared" si="81"/>
        <v>63.372564068279694</v>
      </c>
      <c r="BS143">
        <f t="shared" si="82"/>
        <v>158.15106117235445</v>
      </c>
      <c r="BT143">
        <f t="shared" si="83"/>
        <v>236.83166887483378</v>
      </c>
      <c r="BU143">
        <f t="shared" si="84"/>
        <v>232.74010119441053</v>
      </c>
      <c r="BV143">
        <f t="shared" si="85"/>
        <v>295.92238731213416</v>
      </c>
    </row>
    <row r="144" spans="1:74" hidden="1" x14ac:dyDescent="0.4">
      <c r="A144" s="9">
        <v>46</v>
      </c>
      <c r="B144" s="16">
        <f t="shared" si="108"/>
        <v>87387.394001251407</v>
      </c>
      <c r="C144" s="16">
        <f t="shared" si="109"/>
        <v>154616.39799985421</v>
      </c>
      <c r="D144" s="16">
        <f t="shared" si="110"/>
        <v>187251.33629058694</v>
      </c>
      <c r="E144" s="16">
        <f t="shared" si="111"/>
        <v>113268.49830132697</v>
      </c>
      <c r="F144" s="16">
        <f t="shared" si="112"/>
        <v>117032.08518161687</v>
      </c>
      <c r="G144" s="16">
        <f t="shared" si="113"/>
        <v>80118.00016397913</v>
      </c>
      <c r="H144" s="16">
        <f t="shared" si="114"/>
        <v>39646.552204697517</v>
      </c>
      <c r="I144" s="16">
        <f t="shared" si="115"/>
        <v>50988.868830228654</v>
      </c>
      <c r="J144" s="16">
        <f t="shared" si="24"/>
        <v>830309.13297354174</v>
      </c>
      <c r="L144">
        <v>46</v>
      </c>
      <c r="M144">
        <f t="shared" si="99"/>
        <v>87387.394001251407</v>
      </c>
      <c r="N144">
        <f t="shared" si="100"/>
        <v>154616.39799985421</v>
      </c>
      <c r="O144">
        <f t="shared" si="101"/>
        <v>187251.33629058694</v>
      </c>
      <c r="P144">
        <f t="shared" si="102"/>
        <v>113268.49830132697</v>
      </c>
      <c r="Q144">
        <f t="shared" si="103"/>
        <v>117032.08518161687</v>
      </c>
      <c r="R144">
        <f t="shared" si="104"/>
        <v>80118.00016397913</v>
      </c>
      <c r="S144">
        <f t="shared" si="105"/>
        <v>39646.552204697517</v>
      </c>
      <c r="T144">
        <f t="shared" si="106"/>
        <v>50988.868830228654</v>
      </c>
      <c r="V144">
        <f t="shared" si="38"/>
        <v>1076.7659817605288</v>
      </c>
      <c r="W144">
        <f t="shared" si="39"/>
        <v>1309.684462825029</v>
      </c>
      <c r="X144">
        <f t="shared" si="40"/>
        <v>1996.8133651005869</v>
      </c>
      <c r="Y144">
        <f t="shared" si="41"/>
        <v>3972.1525923806685</v>
      </c>
      <c r="Z144">
        <f t="shared" si="42"/>
        <v>7930.2475051718347</v>
      </c>
      <c r="AA144">
        <f t="shared" si="43"/>
        <v>7909.3123703151796</v>
      </c>
      <c r="AB144">
        <f t="shared" si="44"/>
        <v>7043.6781510116352</v>
      </c>
      <c r="AC144">
        <f t="shared" si="45"/>
        <v>11841.565498250375</v>
      </c>
      <c r="AE144">
        <f t="shared" si="46"/>
        <v>763.82531140104834</v>
      </c>
      <c r="AF144">
        <f t="shared" si="47"/>
        <v>929.05065687422825</v>
      </c>
      <c r="AG144">
        <f t="shared" si="48"/>
        <v>1416.479175831668</v>
      </c>
      <c r="AH144">
        <f t="shared" si="49"/>
        <v>2817.7252459693786</v>
      </c>
      <c r="AI144">
        <f t="shared" si="50"/>
        <v>5625.4783980279972</v>
      </c>
      <c r="AJ144">
        <f t="shared" si="51"/>
        <v>5435.1156359807474</v>
      </c>
      <c r="AK144">
        <f t="shared" si="52"/>
        <v>4693.448739108333</v>
      </c>
      <c r="AL144">
        <f t="shared" si="53"/>
        <v>7232.3054324971008</v>
      </c>
      <c r="AW144">
        <f t="shared" ref="AW144:BD144" si="130">IF(AW143+AN267/B$74-AW143/B$75&lt;0,0,AW143+AN267/B$74-AW143/B$75)</f>
        <v>24.520711446911058</v>
      </c>
      <c r="AX144">
        <f t="shared" si="130"/>
        <v>29.824860130636488</v>
      </c>
      <c r="AY144">
        <f t="shared" si="130"/>
        <v>30.31502676741405</v>
      </c>
      <c r="AZ144">
        <f t="shared" si="130"/>
        <v>108.54727120737854</v>
      </c>
      <c r="BA144">
        <f t="shared" si="130"/>
        <v>270.8879841174508</v>
      </c>
      <c r="BB144">
        <f t="shared" si="130"/>
        <v>405.65470410213459</v>
      </c>
      <c r="BC144">
        <f t="shared" si="130"/>
        <v>428.76413898880412</v>
      </c>
      <c r="BD144">
        <f t="shared" si="130"/>
        <v>545.20171813643901</v>
      </c>
      <c r="BF144">
        <f t="shared" si="55"/>
        <v>19.974313719740749</v>
      </c>
      <c r="BG144">
        <f t="shared" si="72"/>
        <v>24.295017466622781</v>
      </c>
      <c r="BH144">
        <f t="shared" si="73"/>
        <v>24.694302055046855</v>
      </c>
      <c r="BI144">
        <f t="shared" si="74"/>
        <v>88.421465796869853</v>
      </c>
      <c r="BJ144">
        <f t="shared" si="75"/>
        <v>220.66250358945945</v>
      </c>
      <c r="BK144">
        <f t="shared" si="76"/>
        <v>330.44218096368235</v>
      </c>
      <c r="BL144">
        <f t="shared" si="77"/>
        <v>336.77782868614963</v>
      </c>
      <c r="BM144">
        <f t="shared" si="78"/>
        <v>428.22780424933637</v>
      </c>
      <c r="BO144">
        <f t="shared" si="56"/>
        <v>16.270864908311893</v>
      </c>
      <c r="BP144">
        <f t="shared" si="79"/>
        <v>19.790464528141385</v>
      </c>
      <c r="BQ144">
        <f t="shared" si="80"/>
        <v>20.115717535046869</v>
      </c>
      <c r="BR144">
        <f t="shared" si="81"/>
        <v>72.02719178050755</v>
      </c>
      <c r="BS144">
        <f t="shared" si="82"/>
        <v>179.74934391290725</v>
      </c>
      <c r="BT144">
        <f t="shared" si="83"/>
        <v>269.17493371787043</v>
      </c>
      <c r="BU144">
        <f t="shared" si="84"/>
        <v>264.52556003647351</v>
      </c>
      <c r="BV144">
        <f t="shared" si="85"/>
        <v>336.34497942595488</v>
      </c>
    </row>
    <row r="145" spans="1:74" hidden="1" x14ac:dyDescent="0.4">
      <c r="A145" s="9">
        <v>47</v>
      </c>
      <c r="B145" s="16">
        <f t="shared" si="108"/>
        <v>99321.654005648874</v>
      </c>
      <c r="C145" s="16">
        <f t="shared" si="109"/>
        <v>175731.94121707426</v>
      </c>
      <c r="D145" s="16">
        <f t="shared" si="110"/>
        <v>212823.74474838728</v>
      </c>
      <c r="E145" s="16">
        <f t="shared" si="111"/>
        <v>128737.27070820675</v>
      </c>
      <c r="F145" s="16">
        <f t="shared" si="112"/>
        <v>133014.84046774209</v>
      </c>
      <c r="G145" s="16">
        <f t="shared" si="113"/>
        <v>91059.49871668336</v>
      </c>
      <c r="H145" s="16">
        <f t="shared" si="114"/>
        <v>45060.974590173413</v>
      </c>
      <c r="I145" s="16">
        <f t="shared" si="115"/>
        <v>57952.280714800385</v>
      </c>
      <c r="J145" s="16">
        <f t="shared" si="24"/>
        <v>943702.20516871649</v>
      </c>
      <c r="L145">
        <v>47</v>
      </c>
      <c r="M145">
        <f t="shared" si="99"/>
        <v>99321.654005648874</v>
      </c>
      <c r="N145">
        <f t="shared" si="100"/>
        <v>175731.94121707426</v>
      </c>
      <c r="O145">
        <f t="shared" si="101"/>
        <v>212823.74474838728</v>
      </c>
      <c r="P145">
        <f t="shared" si="102"/>
        <v>128737.27070820675</v>
      </c>
      <c r="Q145">
        <f t="shared" si="103"/>
        <v>133014.84046774209</v>
      </c>
      <c r="R145">
        <f t="shared" si="104"/>
        <v>91059.49871668336</v>
      </c>
      <c r="S145">
        <f t="shared" si="105"/>
        <v>45060.974590173413</v>
      </c>
      <c r="T145">
        <f t="shared" si="106"/>
        <v>57952.280714800385</v>
      </c>
      <c r="V145">
        <f t="shared" si="38"/>
        <v>1223.8169991075983</v>
      </c>
      <c r="W145">
        <f t="shared" si="39"/>
        <v>1488.5445270584682</v>
      </c>
      <c r="X145">
        <f t="shared" si="40"/>
        <v>2269.512764751169</v>
      </c>
      <c r="Y145">
        <f t="shared" si="41"/>
        <v>4514.6187267698224</v>
      </c>
      <c r="Z145">
        <f t="shared" si="42"/>
        <v>9013.2599546763249</v>
      </c>
      <c r="AA145">
        <f t="shared" si="43"/>
        <v>8989.4657640236655</v>
      </c>
      <c r="AB145">
        <f t="shared" si="44"/>
        <v>8005.6142254944143</v>
      </c>
      <c r="AC145">
        <f t="shared" si="45"/>
        <v>13458.736240477969</v>
      </c>
      <c r="AE145">
        <f t="shared" si="46"/>
        <v>868.13886818754179</v>
      </c>
      <c r="AF145">
        <f t="shared" si="47"/>
        <v>1055.9285921911619</v>
      </c>
      <c r="AG145">
        <f t="shared" si="48"/>
        <v>1609.9239055879743</v>
      </c>
      <c r="AH145">
        <f t="shared" si="49"/>
        <v>3202.5343614398084</v>
      </c>
      <c r="AI145">
        <f t="shared" si="50"/>
        <v>6393.7347670759427</v>
      </c>
      <c r="AJ145">
        <f t="shared" si="51"/>
        <v>6177.3746562810775</v>
      </c>
      <c r="AK145">
        <f t="shared" si="52"/>
        <v>5334.4203969001428</v>
      </c>
      <c r="AL145">
        <f t="shared" si="53"/>
        <v>8220.0040180156611</v>
      </c>
      <c r="AW145">
        <f t="shared" ref="AW145:BD145" si="131">IF(AW144+AN268/B$74-AW144/B$75&lt;0,0,AW144+AN268/B$74-AW144/B$75)</f>
        <v>27.869438999681364</v>
      </c>
      <c r="AX145">
        <f t="shared" si="131"/>
        <v>33.897960990422703</v>
      </c>
      <c r="AY145">
        <f t="shared" si="131"/>
        <v>34.455068365260814</v>
      </c>
      <c r="AZ145">
        <f t="shared" si="131"/>
        <v>123.37127982789394</v>
      </c>
      <c r="BA145">
        <f t="shared" si="131"/>
        <v>307.88242688035791</v>
      </c>
      <c r="BB145">
        <f t="shared" si="131"/>
        <v>461.0538245986661</v>
      </c>
      <c r="BC145">
        <f t="shared" si="131"/>
        <v>487.31946594141158</v>
      </c>
      <c r="BD145">
        <f t="shared" si="131"/>
        <v>619.66172324095351</v>
      </c>
      <c r="BF145">
        <f t="shared" si="55"/>
        <v>22.702152356042937</v>
      </c>
      <c r="BG145">
        <f t="shared" si="72"/>
        <v>27.612923065031012</v>
      </c>
      <c r="BH145">
        <f t="shared" si="73"/>
        <v>28.066736882467175</v>
      </c>
      <c r="BI145">
        <f t="shared" si="74"/>
        <v>100.49694904317506</v>
      </c>
      <c r="BJ145">
        <f t="shared" si="75"/>
        <v>250.79779190625422</v>
      </c>
      <c r="BK145">
        <f t="shared" si="76"/>
        <v>375.56969484675375</v>
      </c>
      <c r="BL145">
        <f t="shared" si="77"/>
        <v>382.77098383747682</v>
      </c>
      <c r="BM145">
        <f t="shared" si="78"/>
        <v>486.71476119288769</v>
      </c>
      <c r="BO145">
        <f t="shared" si="56"/>
        <v>18.492934195169205</v>
      </c>
      <c r="BP145">
        <f t="shared" si="79"/>
        <v>22.49319629123022</v>
      </c>
      <c r="BQ145">
        <f t="shared" si="80"/>
        <v>22.862868247046858</v>
      </c>
      <c r="BR145">
        <f t="shared" si="81"/>
        <v>81.863756190324921</v>
      </c>
      <c r="BS145">
        <f t="shared" si="82"/>
        <v>204.29723971883863</v>
      </c>
      <c r="BT145">
        <f t="shared" si="83"/>
        <v>305.93528206535757</v>
      </c>
      <c r="BU145">
        <f t="shared" si="84"/>
        <v>300.65169436131157</v>
      </c>
      <c r="BV145">
        <f t="shared" si="85"/>
        <v>382.28639183764568</v>
      </c>
    </row>
    <row r="146" spans="1:74" hidden="1" x14ac:dyDescent="0.4">
      <c r="A146" s="9">
        <v>48</v>
      </c>
      <c r="B146" s="16">
        <f t="shared" si="108"/>
        <v>112885.74361510953</v>
      </c>
      <c r="C146" s="16">
        <f t="shared" si="109"/>
        <v>199731.17705115833</v>
      </c>
      <c r="D146" s="16">
        <f t="shared" si="110"/>
        <v>241888.50785255313</v>
      </c>
      <c r="E146" s="16">
        <f t="shared" si="111"/>
        <v>146318.57151763747</v>
      </c>
      <c r="F146" s="16">
        <f t="shared" si="112"/>
        <v>151180.31740784575</v>
      </c>
      <c r="G146" s="16">
        <f t="shared" si="113"/>
        <v>103495.24812854287</v>
      </c>
      <c r="H146" s="16">
        <f t="shared" si="114"/>
        <v>51214.829994111613</v>
      </c>
      <c r="I146" s="16">
        <f t="shared" si="115"/>
        <v>65866.666923506331</v>
      </c>
      <c r="J146" s="16">
        <f t="shared" si="24"/>
        <v>1072581.0624904651</v>
      </c>
      <c r="L146">
        <v>48</v>
      </c>
      <c r="M146">
        <f t="shared" si="99"/>
        <v>112885.74361510953</v>
      </c>
      <c r="N146">
        <f t="shared" si="100"/>
        <v>199731.17705115833</v>
      </c>
      <c r="O146">
        <f t="shared" si="101"/>
        <v>241888.50785255313</v>
      </c>
      <c r="P146">
        <f t="shared" si="102"/>
        <v>146318.57151763747</v>
      </c>
      <c r="Q146">
        <f t="shared" si="103"/>
        <v>151180.31740784575</v>
      </c>
      <c r="R146">
        <f t="shared" si="104"/>
        <v>103495.24812854287</v>
      </c>
      <c r="S146">
        <f t="shared" si="105"/>
        <v>51214.829994111613</v>
      </c>
      <c r="T146">
        <f t="shared" si="106"/>
        <v>65866.666923506331</v>
      </c>
      <c r="V146">
        <f t="shared" si="38"/>
        <v>1390.9503760977725</v>
      </c>
      <c r="W146">
        <f t="shared" si="39"/>
        <v>1691.831026419841</v>
      </c>
      <c r="X146">
        <f t="shared" si="40"/>
        <v>2579.4539837175357</v>
      </c>
      <c r="Y146">
        <f t="shared" si="41"/>
        <v>5131.1679936768287</v>
      </c>
      <c r="Z146">
        <f t="shared" si="42"/>
        <v>10244.176484691703</v>
      </c>
      <c r="AA146">
        <f t="shared" si="43"/>
        <v>10217.13278504811</v>
      </c>
      <c r="AB146">
        <f t="shared" si="44"/>
        <v>9098.9193065593463</v>
      </c>
      <c r="AC146">
        <f t="shared" si="45"/>
        <v>15296.759578787478</v>
      </c>
      <c r="AE146">
        <f t="shared" si="46"/>
        <v>986.69824516089409</v>
      </c>
      <c r="AF146">
        <f t="shared" si="47"/>
        <v>1200.1339038135973</v>
      </c>
      <c r="AG146">
        <f t="shared" si="48"/>
        <v>1829.7868586423724</v>
      </c>
      <c r="AH146">
        <f t="shared" si="49"/>
        <v>3639.8958165498134</v>
      </c>
      <c r="AI146">
        <f t="shared" si="50"/>
        <v>7266.9098296094035</v>
      </c>
      <c r="AJ146">
        <f t="shared" si="51"/>
        <v>7021.0019886038526</v>
      </c>
      <c r="AK146">
        <f t="shared" si="52"/>
        <v>6062.927804698581</v>
      </c>
      <c r="AL146">
        <f t="shared" si="53"/>
        <v>9342.5894942575833</v>
      </c>
      <c r="AW146">
        <f t="shared" ref="AW146:BD146" si="132">IF(AW145+AN269/B$74-AW145/B$75&lt;0,0,AW145+AN269/B$74-AW145/B$75)</f>
        <v>31.675493118273266</v>
      </c>
      <c r="AX146">
        <f t="shared" si="132"/>
        <v>38.527314097994804</v>
      </c>
      <c r="AY146">
        <f t="shared" si="132"/>
        <v>39.160504124461625</v>
      </c>
      <c r="AZ146">
        <f t="shared" si="132"/>
        <v>140.21976277404428</v>
      </c>
      <c r="BA146">
        <f t="shared" si="132"/>
        <v>349.92909954152816</v>
      </c>
      <c r="BB146">
        <f t="shared" si="132"/>
        <v>524.01866517347298</v>
      </c>
      <c r="BC146">
        <f t="shared" si="132"/>
        <v>553.8714954167292</v>
      </c>
      <c r="BD146">
        <f t="shared" si="132"/>
        <v>704.28994840538212</v>
      </c>
      <c r="BF146">
        <f t="shared" si="55"/>
        <v>25.802524342225993</v>
      </c>
      <c r="BG146">
        <f t="shared" si="72"/>
        <v>31.383945820266021</v>
      </c>
      <c r="BH146">
        <f t="shared" si="73"/>
        <v>31.899735772143362</v>
      </c>
      <c r="BI146">
        <f t="shared" si="74"/>
        <v>114.2215475140064</v>
      </c>
      <c r="BJ146">
        <f t="shared" si="75"/>
        <v>285.0485728907164</v>
      </c>
      <c r="BK146">
        <f t="shared" si="76"/>
        <v>426.86017269790113</v>
      </c>
      <c r="BL146">
        <f t="shared" si="77"/>
        <v>435.04522488944423</v>
      </c>
      <c r="BM146">
        <f t="shared" si="78"/>
        <v>553.18824221692057</v>
      </c>
      <c r="BO146">
        <f t="shared" si="56"/>
        <v>21.018465091693443</v>
      </c>
      <c r="BP146">
        <f t="shared" si="79"/>
        <v>25.565032355510695</v>
      </c>
      <c r="BQ146">
        <f t="shared" si="80"/>
        <v>25.985189428299051</v>
      </c>
      <c r="BR146">
        <f t="shared" si="81"/>
        <v>93.043671902035001</v>
      </c>
      <c r="BS146">
        <f t="shared" si="82"/>
        <v>232.19757103128796</v>
      </c>
      <c r="BT146">
        <f t="shared" si="83"/>
        <v>347.71592973419524</v>
      </c>
      <c r="BU146">
        <f t="shared" si="84"/>
        <v>341.71133909939419</v>
      </c>
      <c r="BV146">
        <f t="shared" si="85"/>
        <v>434.50057651526674</v>
      </c>
    </row>
    <row r="147" spans="1:74" hidden="1" x14ac:dyDescent="0.4">
      <c r="A147" s="9">
        <v>49</v>
      </c>
      <c r="B147" s="16">
        <f t="shared" si="108"/>
        <v>128302.24424989418</v>
      </c>
      <c r="C147" s="16">
        <f t="shared" si="109"/>
        <v>227007.92360202508</v>
      </c>
      <c r="D147" s="16">
        <f t="shared" si="110"/>
        <v>274922.56702986156</v>
      </c>
      <c r="E147" s="16">
        <f t="shared" si="111"/>
        <v>166300.90301888931</v>
      </c>
      <c r="F147" s="16">
        <f t="shared" si="112"/>
        <v>171826.60439366355</v>
      </c>
      <c r="G147" s="16">
        <f t="shared" si="113"/>
        <v>117629.31419724808</v>
      </c>
      <c r="H147" s="16">
        <f t="shared" si="114"/>
        <v>58209.100783580281</v>
      </c>
      <c r="I147" s="16">
        <f t="shared" si="115"/>
        <v>74861.899447283329</v>
      </c>
      <c r="J147" s="16">
        <f t="shared" si="24"/>
        <v>1219060.5567224452</v>
      </c>
      <c r="L147">
        <v>49</v>
      </c>
      <c r="M147">
        <f t="shared" si="99"/>
        <v>128302.24424989418</v>
      </c>
      <c r="N147">
        <f t="shared" si="100"/>
        <v>227007.92360202508</v>
      </c>
      <c r="O147">
        <f t="shared" si="101"/>
        <v>274922.56702986156</v>
      </c>
      <c r="P147">
        <f t="shared" si="102"/>
        <v>166300.90301888931</v>
      </c>
      <c r="Q147">
        <f t="shared" si="103"/>
        <v>171826.60439366355</v>
      </c>
      <c r="R147">
        <f t="shared" si="104"/>
        <v>117629.31419724808</v>
      </c>
      <c r="S147">
        <f t="shared" si="105"/>
        <v>58209.100783580281</v>
      </c>
      <c r="T147">
        <f t="shared" si="106"/>
        <v>74861.899447283329</v>
      </c>
      <c r="V147">
        <f t="shared" si="38"/>
        <v>1580.9087062633325</v>
      </c>
      <c r="W147">
        <f t="shared" si="39"/>
        <v>1922.8798130793646</v>
      </c>
      <c r="X147">
        <f t="shared" si="40"/>
        <v>2931.7230365219352</v>
      </c>
      <c r="Y147">
        <f t="shared" si="41"/>
        <v>5831.9177261096302</v>
      </c>
      <c r="Z147">
        <f t="shared" si="42"/>
        <v>11643.195955402532</v>
      </c>
      <c r="AA147">
        <f t="shared" si="43"/>
        <v>11612.458970339252</v>
      </c>
      <c r="AB147">
        <f t="shared" si="44"/>
        <v>10341.534104323198</v>
      </c>
      <c r="AC147">
        <f t="shared" si="45"/>
        <v>17385.796762831724</v>
      </c>
      <c r="AE147">
        <f t="shared" si="46"/>
        <v>1121.4489554731867</v>
      </c>
      <c r="AF147">
        <f t="shared" si="47"/>
        <v>1364.0329446823453</v>
      </c>
      <c r="AG147">
        <f t="shared" si="48"/>
        <v>2079.6759003340935</v>
      </c>
      <c r="AH147">
        <f t="shared" si="49"/>
        <v>4136.9865422588182</v>
      </c>
      <c r="AI147">
        <f t="shared" si="50"/>
        <v>8259.3320479701706</v>
      </c>
      <c r="AJ147">
        <f t="shared" si="51"/>
        <v>7979.8412275371302</v>
      </c>
      <c r="AK147">
        <f t="shared" si="52"/>
        <v>6890.9254870242439</v>
      </c>
      <c r="AL147">
        <f t="shared" si="53"/>
        <v>10618.483083799703</v>
      </c>
      <c r="AW147">
        <f t="shared" ref="AW147:BD147" si="133">IF(AW146+AN270/B$74-AW146/B$75&lt;0,0,AW146+AN270/B$74-AW146/B$75)</f>
        <v>36.001329683882474</v>
      </c>
      <c r="AX147">
        <f t="shared" si="133"/>
        <v>43.788885353650201</v>
      </c>
      <c r="AY147">
        <f t="shared" si="133"/>
        <v>44.508548432304146</v>
      </c>
      <c r="AZ147">
        <f t="shared" si="133"/>
        <v>159.36919715740635</v>
      </c>
      <c r="BA147">
        <f t="shared" si="133"/>
        <v>397.71797179413369</v>
      </c>
      <c r="BB147">
        <f t="shared" si="133"/>
        <v>595.58245255393967</v>
      </c>
      <c r="BC147">
        <f t="shared" si="133"/>
        <v>629.51232488458356</v>
      </c>
      <c r="BD147">
        <f t="shared" si="133"/>
        <v>800.47514065333951</v>
      </c>
      <c r="BF147">
        <f t="shared" si="55"/>
        <v>29.326305607854358</v>
      </c>
      <c r="BG147">
        <f t="shared" si="72"/>
        <v>35.669966786903288</v>
      </c>
      <c r="BH147">
        <f t="shared" si="73"/>
        <v>36.256196783534321</v>
      </c>
      <c r="BI147">
        <f t="shared" si="74"/>
        <v>129.82047667002914</v>
      </c>
      <c r="BJ147">
        <f t="shared" si="75"/>
        <v>323.97688888120342</v>
      </c>
      <c r="BK147">
        <f t="shared" si="76"/>
        <v>485.15526818324429</v>
      </c>
      <c r="BL147">
        <f t="shared" si="77"/>
        <v>494.4583601530868</v>
      </c>
      <c r="BM147">
        <f t="shared" si="78"/>
        <v>628.73909531115135</v>
      </c>
      <c r="BO147">
        <f t="shared" si="56"/>
        <v>23.888900642012977</v>
      </c>
      <c r="BP147">
        <f t="shared" si="79"/>
        <v>29.056380434363888</v>
      </c>
      <c r="BQ147">
        <f t="shared" si="80"/>
        <v>29.533917234605639</v>
      </c>
      <c r="BR147">
        <f t="shared" si="81"/>
        <v>105.75039726921786</v>
      </c>
      <c r="BS147">
        <f t="shared" si="82"/>
        <v>263.90817214694505</v>
      </c>
      <c r="BT147">
        <f t="shared" si="83"/>
        <v>395.2024755124188</v>
      </c>
      <c r="BU147">
        <f t="shared" si="84"/>
        <v>388.37828199441918</v>
      </c>
      <c r="BV147">
        <f t="shared" si="85"/>
        <v>493.84440936609366</v>
      </c>
    </row>
    <row r="148" spans="1:74" hidden="1" x14ac:dyDescent="0.4">
      <c r="A148" s="9">
        <v>50</v>
      </c>
      <c r="B148" s="16">
        <f t="shared" si="108"/>
        <v>145824.13467271673</v>
      </c>
      <c r="C148" s="16">
        <f t="shared" si="109"/>
        <v>258009.78164216952</v>
      </c>
      <c r="D148" s="16">
        <f t="shared" si="110"/>
        <v>312467.99830755562</v>
      </c>
      <c r="E148" s="16">
        <f t="shared" si="111"/>
        <v>189012.16747844158</v>
      </c>
      <c r="F148" s="16">
        <f t="shared" si="112"/>
        <v>195292.49894222236</v>
      </c>
      <c r="G148" s="16">
        <f t="shared" si="113"/>
        <v>133693.63143445531</v>
      </c>
      <c r="H148" s="16">
        <f t="shared" si="114"/>
        <v>66158.560214347555</v>
      </c>
      <c r="I148" s="16">
        <f t="shared" si="115"/>
        <v>85085.586543549696</v>
      </c>
      <c r="J148" s="16">
        <f t="shared" si="24"/>
        <v>1385544.3592354585</v>
      </c>
      <c r="L148">
        <v>50</v>
      </c>
      <c r="M148">
        <f t="shared" si="99"/>
        <v>145824.13467271673</v>
      </c>
      <c r="N148">
        <f t="shared" si="100"/>
        <v>258009.78164216952</v>
      </c>
      <c r="O148">
        <f t="shared" si="101"/>
        <v>312467.99830755562</v>
      </c>
      <c r="P148">
        <f t="shared" si="102"/>
        <v>189012.16747844158</v>
      </c>
      <c r="Q148">
        <f t="shared" si="103"/>
        <v>195292.49894222236</v>
      </c>
      <c r="R148">
        <f t="shared" si="104"/>
        <v>133693.63143445531</v>
      </c>
      <c r="S148">
        <f t="shared" si="105"/>
        <v>66158.560214347555</v>
      </c>
      <c r="T148">
        <f t="shared" si="106"/>
        <v>85085.586543549696</v>
      </c>
      <c r="V148">
        <f t="shared" si="38"/>
        <v>1796.8091317157759</v>
      </c>
      <c r="W148">
        <f t="shared" si="39"/>
        <v>2185.4823075137251</v>
      </c>
      <c r="X148">
        <f t="shared" si="40"/>
        <v>3332.1005209308178</v>
      </c>
      <c r="Y148">
        <f t="shared" si="41"/>
        <v>6628.3669538748309</v>
      </c>
      <c r="Z148">
        <f t="shared" si="42"/>
        <v>13233.275730685178</v>
      </c>
      <c r="AA148">
        <f t="shared" si="43"/>
        <v>13198.34107835931</v>
      </c>
      <c r="AB148">
        <f t="shared" si="44"/>
        <v>11753.849443080991</v>
      </c>
      <c r="AC148">
        <f t="shared" si="45"/>
        <v>19760.128080815393</v>
      </c>
      <c r="AE148">
        <f t="shared" si="46"/>
        <v>1274.6022057365685</v>
      </c>
      <c r="AF148">
        <f t="shared" si="47"/>
        <v>1550.3152341480184</v>
      </c>
      <c r="AG148">
        <f t="shared" si="48"/>
        <v>2363.6916123967076</v>
      </c>
      <c r="AH148">
        <f t="shared" si="49"/>
        <v>4701.9636035424219</v>
      </c>
      <c r="AI148">
        <f t="shared" si="50"/>
        <v>9387.2866837809579</v>
      </c>
      <c r="AJ148">
        <f t="shared" si="51"/>
        <v>9069.6265503777649</v>
      </c>
      <c r="AK148">
        <f t="shared" si="52"/>
        <v>7832.000564469412</v>
      </c>
      <c r="AL148">
        <f t="shared" si="53"/>
        <v>12068.621729306566</v>
      </c>
      <c r="AW148">
        <f t="shared" ref="AW148:BD148" si="134">IF(AW147+AN271/B$74-AW147/B$75&lt;0,0,AW147+AN271/B$74-AW147/B$75)</f>
        <v>40.917933999722806</v>
      </c>
      <c r="AX148">
        <f t="shared" si="134"/>
        <v>49.769015104579353</v>
      </c>
      <c r="AY148">
        <f t="shared" si="134"/>
        <v>50.586960625285556</v>
      </c>
      <c r="AZ148">
        <f t="shared" si="134"/>
        <v>181.13381778215248</v>
      </c>
      <c r="BA148">
        <f t="shared" si="134"/>
        <v>452.03324052949182</v>
      </c>
      <c r="BB148">
        <f t="shared" si="134"/>
        <v>676.91951928725348</v>
      </c>
      <c r="BC148">
        <f t="shared" si="134"/>
        <v>715.48319441782223</v>
      </c>
      <c r="BD148">
        <f t="shared" si="134"/>
        <v>909.7956874922304</v>
      </c>
      <c r="BF148">
        <f t="shared" si="55"/>
        <v>33.331320053471231</v>
      </c>
      <c r="BG148">
        <f t="shared" si="72"/>
        <v>40.541317926951436</v>
      </c>
      <c r="BH148">
        <f t="shared" si="73"/>
        <v>41.207607772796216</v>
      </c>
      <c r="BI148">
        <f t="shared" si="74"/>
        <v>147.54970896245544</v>
      </c>
      <c r="BJ148">
        <f t="shared" si="75"/>
        <v>368.22153862896153</v>
      </c>
      <c r="BK148">
        <f t="shared" si="76"/>
        <v>551.41157880566152</v>
      </c>
      <c r="BL148">
        <f t="shared" si="77"/>
        <v>561.9853425188353</v>
      </c>
      <c r="BM148">
        <f t="shared" si="78"/>
        <v>714.60711798224543</v>
      </c>
      <c r="BO148">
        <f t="shared" si="56"/>
        <v>27.151343621517803</v>
      </c>
      <c r="BP148">
        <f t="shared" si="79"/>
        <v>33.024532245887528</v>
      </c>
      <c r="BQ148">
        <f t="shared" si="80"/>
        <v>33.567284963962848</v>
      </c>
      <c r="BR148">
        <f t="shared" si="81"/>
        <v>120.19244490970463</v>
      </c>
      <c r="BS148">
        <f t="shared" si="82"/>
        <v>299.94940218750008</v>
      </c>
      <c r="BT148">
        <f t="shared" si="83"/>
        <v>449.17415111491403</v>
      </c>
      <c r="BU148">
        <f t="shared" si="84"/>
        <v>441.41832107375296</v>
      </c>
      <c r="BV148">
        <f t="shared" si="85"/>
        <v>561.29175233862247</v>
      </c>
    </row>
    <row r="149" spans="1:74" hidden="1" x14ac:dyDescent="0.4">
      <c r="A149" s="9">
        <v>51</v>
      </c>
      <c r="B149" s="16">
        <f t="shared" si="108"/>
        <v>165738.9422715742</v>
      </c>
      <c r="C149" s="16">
        <f t="shared" si="109"/>
        <v>293245.47957076749</v>
      </c>
      <c r="D149" s="16">
        <f t="shared" si="110"/>
        <v>355140.90756953222</v>
      </c>
      <c r="E149" s="16">
        <f t="shared" si="111"/>
        <v>214825.0478882881</v>
      </c>
      <c r="F149" s="16">
        <f t="shared" si="112"/>
        <v>221963.06723095773</v>
      </c>
      <c r="G149" s="16">
        <f t="shared" si="113"/>
        <v>151951.80902066446</v>
      </c>
      <c r="H149" s="16">
        <f t="shared" si="114"/>
        <v>75193.655815245133</v>
      </c>
      <c r="I149" s="16">
        <f t="shared" si="115"/>
        <v>96705.494930139685</v>
      </c>
      <c r="J149" s="16">
        <f t="shared" si="24"/>
        <v>1574764.4042971691</v>
      </c>
      <c r="L149">
        <v>51</v>
      </c>
      <c r="M149">
        <f t="shared" si="99"/>
        <v>165738.9422715742</v>
      </c>
      <c r="N149">
        <f t="shared" si="100"/>
        <v>293245.47957076749</v>
      </c>
      <c r="O149">
        <f t="shared" si="101"/>
        <v>355140.90756953222</v>
      </c>
      <c r="P149">
        <f t="shared" si="102"/>
        <v>214825.0478882881</v>
      </c>
      <c r="Q149">
        <f t="shared" si="103"/>
        <v>221963.06723095773</v>
      </c>
      <c r="R149">
        <f t="shared" si="104"/>
        <v>151951.80902066446</v>
      </c>
      <c r="S149">
        <f t="shared" si="105"/>
        <v>75193.655815245133</v>
      </c>
      <c r="T149">
        <f t="shared" si="106"/>
        <v>96705.494930139685</v>
      </c>
      <c r="V149">
        <f t="shared" si="38"/>
        <v>2042.1944942322139</v>
      </c>
      <c r="W149">
        <f t="shared" si="39"/>
        <v>2483.9477142374863</v>
      </c>
      <c r="X149">
        <f t="shared" si="40"/>
        <v>3787.1564753098155</v>
      </c>
      <c r="Y149">
        <f t="shared" si="41"/>
        <v>7533.5850981723306</v>
      </c>
      <c r="Z149">
        <f t="shared" si="42"/>
        <v>15040.508399495895</v>
      </c>
      <c r="AA149">
        <f t="shared" si="43"/>
        <v>15000.802815953459</v>
      </c>
      <c r="AB149">
        <f t="shared" si="44"/>
        <v>13359.040866790636</v>
      </c>
      <c r="AC149">
        <f t="shared" si="45"/>
        <v>22458.71538581674</v>
      </c>
      <c r="AE149">
        <f t="shared" si="46"/>
        <v>1448.6711810629708</v>
      </c>
      <c r="AF149">
        <f t="shared" si="47"/>
        <v>1762.0375919365874</v>
      </c>
      <c r="AG149">
        <f t="shared" si="48"/>
        <v>2686.4945819080776</v>
      </c>
      <c r="AH149">
        <f t="shared" si="49"/>
        <v>5344.0980536532252</v>
      </c>
      <c r="AI149">
        <f t="shared" si="50"/>
        <v>10669.283032749032</v>
      </c>
      <c r="AJ149">
        <f t="shared" si="51"/>
        <v>10308.24090877223</v>
      </c>
      <c r="AK149">
        <f t="shared" si="52"/>
        <v>8901.5957131816613</v>
      </c>
      <c r="AL149">
        <f t="shared" si="53"/>
        <v>13716.801661772744</v>
      </c>
      <c r="AW149">
        <f t="shared" ref="AW149:BD149" si="135">IF(AW148+AN272/B$74-AW148/B$75&lt;0,0,AW148+AN272/B$74-AW148/B$75)</f>
        <v>46.505985633704412</v>
      </c>
      <c r="AX149">
        <f t="shared" si="135"/>
        <v>56.565834958159542</v>
      </c>
      <c r="AY149">
        <f t="shared" si="135"/>
        <v>57.495485087498245</v>
      </c>
      <c r="AZ149">
        <f t="shared" si="135"/>
        <v>205.87077362243849</v>
      </c>
      <c r="BA149">
        <f t="shared" si="135"/>
        <v>513.76619821919178</v>
      </c>
      <c r="BB149">
        <f t="shared" si="135"/>
        <v>769.36457396176706</v>
      </c>
      <c r="BC149">
        <f t="shared" si="135"/>
        <v>813.1948551963203</v>
      </c>
      <c r="BD149">
        <f t="shared" si="135"/>
        <v>1034.0455183381323</v>
      </c>
      <c r="BF149">
        <f t="shared" si="55"/>
        <v>37.883288421222176</v>
      </c>
      <c r="BG149">
        <f t="shared" si="72"/>
        <v>46.077936233528192</v>
      </c>
      <c r="BH149">
        <f t="shared" si="73"/>
        <v>46.835219484289823</v>
      </c>
      <c r="BI149">
        <f t="shared" si="74"/>
        <v>167.70017425427366</v>
      </c>
      <c r="BJ149">
        <f t="shared" si="75"/>
        <v>418.50855976927971</v>
      </c>
      <c r="BK149">
        <f t="shared" si="76"/>
        <v>626.7163430946166</v>
      </c>
      <c r="BL149">
        <f t="shared" si="77"/>
        <v>638.73426846832876</v>
      </c>
      <c r="BM149">
        <f t="shared" si="78"/>
        <v>812.20140273723803</v>
      </c>
      <c r="BO149">
        <f t="shared" si="56"/>
        <v>30.859329480689862</v>
      </c>
      <c r="BP149">
        <f t="shared" si="79"/>
        <v>37.534603654525867</v>
      </c>
      <c r="BQ149">
        <f t="shared" si="80"/>
        <v>38.15147864926287</v>
      </c>
      <c r="BR149">
        <f t="shared" si="81"/>
        <v>136.60680334135509</v>
      </c>
      <c r="BS149">
        <f t="shared" si="82"/>
        <v>340.91268405237702</v>
      </c>
      <c r="BT149">
        <f t="shared" si="83"/>
        <v>510.51660772936248</v>
      </c>
      <c r="BU149">
        <f t="shared" si="84"/>
        <v>501.70183179629413</v>
      </c>
      <c r="BV149">
        <f t="shared" si="85"/>
        <v>637.94943516043395</v>
      </c>
    </row>
    <row r="150" spans="1:74" hidden="1" x14ac:dyDescent="0.4">
      <c r="A150" s="9">
        <v>52</v>
      </c>
      <c r="B150" s="16">
        <f t="shared" si="108"/>
        <v>188373.46127204312</v>
      </c>
      <c r="C150" s="16">
        <f t="shared" si="109"/>
        <v>333293.22144829336</v>
      </c>
      <c r="D150" s="16">
        <f t="shared" si="110"/>
        <v>403641.54061360483</v>
      </c>
      <c r="E150" s="16">
        <f t="shared" si="111"/>
        <v>244163.12354848292</v>
      </c>
      <c r="F150" s="16">
        <f t="shared" si="112"/>
        <v>252275.96288350315</v>
      </c>
      <c r="G150" s="16">
        <f t="shared" si="113"/>
        <v>172703.45652905898</v>
      </c>
      <c r="H150" s="16">
        <f t="shared" si="114"/>
        <v>85462.649981239592</v>
      </c>
      <c r="I150" s="16">
        <f t="shared" si="115"/>
        <v>109912.30277171123</v>
      </c>
      <c r="J150" s="16">
        <f t="shared" si="24"/>
        <v>1789825.7190479373</v>
      </c>
      <c r="L150">
        <v>52</v>
      </c>
      <c r="M150">
        <f t="shared" si="99"/>
        <v>188373.46127204312</v>
      </c>
      <c r="N150">
        <f t="shared" si="100"/>
        <v>333293.22144829336</v>
      </c>
      <c r="O150">
        <f t="shared" si="101"/>
        <v>403641.54061360483</v>
      </c>
      <c r="P150">
        <f t="shared" si="102"/>
        <v>244163.12354848292</v>
      </c>
      <c r="Q150">
        <f t="shared" si="103"/>
        <v>252275.96288350315</v>
      </c>
      <c r="R150">
        <f t="shared" si="104"/>
        <v>172703.45652905898</v>
      </c>
      <c r="S150">
        <f t="shared" si="105"/>
        <v>85462.649981239592</v>
      </c>
      <c r="T150">
        <f t="shared" si="106"/>
        <v>109912.30277171123</v>
      </c>
      <c r="V150">
        <f t="shared" si="38"/>
        <v>2321.0914719072239</v>
      </c>
      <c r="W150">
        <f t="shared" si="39"/>
        <v>2823.1737341685789</v>
      </c>
      <c r="X150">
        <f t="shared" si="40"/>
        <v>4304.3581903909999</v>
      </c>
      <c r="Y150">
        <f t="shared" si="41"/>
        <v>8562.4264357001193</v>
      </c>
      <c r="Z150">
        <f t="shared" si="42"/>
        <v>17094.549945079474</v>
      </c>
      <c r="AA150">
        <f t="shared" si="43"/>
        <v>17049.42187722613</v>
      </c>
      <c r="AB150">
        <f t="shared" si="44"/>
        <v>15183.448940718255</v>
      </c>
      <c r="AC150">
        <f t="shared" si="45"/>
        <v>25525.841444728252</v>
      </c>
      <c r="AE150">
        <f t="shared" si="46"/>
        <v>1646.5122854527183</v>
      </c>
      <c r="AF150">
        <f t="shared" si="47"/>
        <v>2002.6742993702205</v>
      </c>
      <c r="AG150">
        <f t="shared" si="48"/>
        <v>3053.3818797086565</v>
      </c>
      <c r="AH150">
        <f t="shared" si="49"/>
        <v>6073.927068492927</v>
      </c>
      <c r="AI150">
        <f t="shared" si="50"/>
        <v>12126.358154997986</v>
      </c>
      <c r="AJ150">
        <f t="shared" si="51"/>
        <v>11716.009480926597</v>
      </c>
      <c r="AK150">
        <f t="shared" si="52"/>
        <v>10117.262573256836</v>
      </c>
      <c r="AL150">
        <f t="shared" si="53"/>
        <v>15590.0688883536</v>
      </c>
      <c r="AW150">
        <f t="shared" ref="AW150:BD150" si="136">IF(AW149+AN273/B$74-AW149/B$75&lt;0,0,AW149+AN273/B$74-AW149/B$75)</f>
        <v>52.857182339764933</v>
      </c>
      <c r="AX150">
        <f t="shared" si="136"/>
        <v>64.290878084682547</v>
      </c>
      <c r="AY150">
        <f t="shared" si="136"/>
        <v>65.347488018416101</v>
      </c>
      <c r="AZ150">
        <f t="shared" si="136"/>
        <v>233.9859885025927</v>
      </c>
      <c r="BA150">
        <f t="shared" si="136"/>
        <v>583.92985868895596</v>
      </c>
      <c r="BB150">
        <f t="shared" si="136"/>
        <v>874.43460316657888</v>
      </c>
      <c r="BC150">
        <f t="shared" si="136"/>
        <v>924.25071956976274</v>
      </c>
      <c r="BD150">
        <f t="shared" si="136"/>
        <v>1175.2635428113228</v>
      </c>
      <c r="BF150">
        <f t="shared" si="55"/>
        <v>43.056906748711526</v>
      </c>
      <c r="BG150">
        <f t="shared" si="72"/>
        <v>52.370675468306999</v>
      </c>
      <c r="BH150">
        <f t="shared" si="73"/>
        <v>53.231378846214866</v>
      </c>
      <c r="BI150">
        <f t="shared" si="74"/>
        <v>190.60253387517255</v>
      </c>
      <c r="BJ150">
        <f t="shared" si="75"/>
        <v>475.66314283922696</v>
      </c>
      <c r="BK150">
        <f t="shared" si="76"/>
        <v>712.3052816149069</v>
      </c>
      <c r="BL150">
        <f t="shared" si="77"/>
        <v>725.96456183232442</v>
      </c>
      <c r="BM150">
        <f t="shared" si="78"/>
        <v>923.12346053768533</v>
      </c>
      <c r="BO150">
        <f t="shared" si="56"/>
        <v>35.073704845009246</v>
      </c>
      <c r="BP150">
        <f t="shared" si="79"/>
        <v>42.660603201927259</v>
      </c>
      <c r="BQ150">
        <f t="shared" si="80"/>
        <v>43.361723150279047</v>
      </c>
      <c r="BR150">
        <f t="shared" si="81"/>
        <v>155.26282588910624</v>
      </c>
      <c r="BS150">
        <f t="shared" si="82"/>
        <v>387.47020948251861</v>
      </c>
      <c r="BT150">
        <f t="shared" si="83"/>
        <v>580.23644894851486</v>
      </c>
      <c r="BU150">
        <f t="shared" si="84"/>
        <v>570.21805013231153</v>
      </c>
      <c r="BV150">
        <f t="shared" si="85"/>
        <v>725.07541894883593</v>
      </c>
    </row>
    <row r="151" spans="1:74" hidden="1" x14ac:dyDescent="0.4">
      <c r="A151" s="9">
        <v>53</v>
      </c>
      <c r="B151" s="16">
        <f t="shared" si="108"/>
        <v>214099.1153030658</v>
      </c>
      <c r="C151" s="16">
        <f t="shared" si="109"/>
        <v>378810.17509964266</v>
      </c>
      <c r="D151" s="16">
        <f t="shared" si="110"/>
        <v>458765.77391193778</v>
      </c>
      <c r="E151" s="16">
        <f t="shared" si="111"/>
        <v>277507.82083825098</v>
      </c>
      <c r="F151" s="16">
        <f t="shared" si="112"/>
        <v>286728.60869496124</v>
      </c>
      <c r="G151" s="16">
        <f t="shared" si="113"/>
        <v>196289.10040174879</v>
      </c>
      <c r="H151" s="16">
        <f t="shared" si="114"/>
        <v>97134.052901508869</v>
      </c>
      <c r="I151" s="16">
        <f t="shared" si="115"/>
        <v>124922.72863406014</v>
      </c>
      <c r="J151" s="16">
        <f t="shared" si="24"/>
        <v>2034257.3757851759</v>
      </c>
      <c r="L151">
        <v>53</v>
      </c>
      <c r="M151">
        <f t="shared" si="99"/>
        <v>214099.1153030658</v>
      </c>
      <c r="N151">
        <f t="shared" si="100"/>
        <v>378810.17509964266</v>
      </c>
      <c r="O151">
        <f t="shared" si="101"/>
        <v>458765.77391193778</v>
      </c>
      <c r="P151">
        <f t="shared" si="102"/>
        <v>277507.82083825098</v>
      </c>
      <c r="Q151">
        <f t="shared" si="103"/>
        <v>286728.60869496124</v>
      </c>
      <c r="R151">
        <f t="shared" si="104"/>
        <v>196289.10040174879</v>
      </c>
      <c r="S151">
        <f t="shared" si="105"/>
        <v>97134.052901508869</v>
      </c>
      <c r="T151">
        <f t="shared" si="106"/>
        <v>124922.72863406014</v>
      </c>
      <c r="V151">
        <f t="shared" si="38"/>
        <v>2638.0766553699455</v>
      </c>
      <c r="W151">
        <f t="shared" si="39"/>
        <v>3208.726933990225</v>
      </c>
      <c r="X151">
        <f t="shared" si="40"/>
        <v>4892.1927446014934</v>
      </c>
      <c r="Y151">
        <f t="shared" si="41"/>
        <v>9731.7738515416222</v>
      </c>
      <c r="Z151">
        <f t="shared" si="42"/>
        <v>19429.106388088225</v>
      </c>
      <c r="AA151">
        <f t="shared" si="43"/>
        <v>19377.815301963121</v>
      </c>
      <c r="AB151">
        <f t="shared" si="44"/>
        <v>17257.011489846587</v>
      </c>
      <c r="AC151">
        <f t="shared" si="45"/>
        <v>29011.83660129043</v>
      </c>
      <c r="AE151">
        <f t="shared" si="46"/>
        <v>1871.3720142708871</v>
      </c>
      <c r="AF151">
        <f t="shared" si="47"/>
        <v>2276.1741109696736</v>
      </c>
      <c r="AG151">
        <f t="shared" si="48"/>
        <v>3470.3739832694378</v>
      </c>
      <c r="AH151">
        <f t="shared" si="49"/>
        <v>6903.4268575619908</v>
      </c>
      <c r="AI151">
        <f t="shared" si="50"/>
        <v>13782.422085025148</v>
      </c>
      <c r="AJ151">
        <f t="shared" si="51"/>
        <v>13316.033199816458</v>
      </c>
      <c r="AK151">
        <f t="shared" si="52"/>
        <v>11498.949764382678</v>
      </c>
      <c r="AL151">
        <f t="shared" si="53"/>
        <v>17719.163007576739</v>
      </c>
      <c r="AW151">
        <f t="shared" ref="AW151:BD151" si="137">IF(AW150+AN274/B$74-AW150/B$75&lt;0,0,AW150+AN274/B$74-AW150/B$75)</f>
        <v>60.075744783016646</v>
      </c>
      <c r="AX151">
        <f t="shared" si="137"/>
        <v>73.070909434114242</v>
      </c>
      <c r="AY151">
        <f t="shared" si="137"/>
        <v>74.271817728963413</v>
      </c>
      <c r="AZ151">
        <f t="shared" si="137"/>
        <v>265.94082215215826</v>
      </c>
      <c r="BA151">
        <f t="shared" si="137"/>
        <v>663.67558028891904</v>
      </c>
      <c r="BB151">
        <f t="shared" si="137"/>
        <v>993.85376458447547</v>
      </c>
      <c r="BC151">
        <f t="shared" si="137"/>
        <v>1050.4731725738418</v>
      </c>
      <c r="BD151">
        <f t="shared" si="137"/>
        <v>1335.7671089809555</v>
      </c>
      <c r="BF151">
        <f t="shared" si="55"/>
        <v>48.937072103343574</v>
      </c>
      <c r="BG151">
        <f t="shared" si="72"/>
        <v>59.522797038132339</v>
      </c>
      <c r="BH151">
        <f t="shared" si="73"/>
        <v>60.501044349535604</v>
      </c>
      <c r="BI151">
        <f t="shared" si="74"/>
        <v>216.63260665162466</v>
      </c>
      <c r="BJ151">
        <f t="shared" si="75"/>
        <v>540.62317234906436</v>
      </c>
      <c r="BK151">
        <f t="shared" si="76"/>
        <v>809.58287454591004</v>
      </c>
      <c r="BL151">
        <f t="shared" si="77"/>
        <v>825.10764070104369</v>
      </c>
      <c r="BM151">
        <f t="shared" si="78"/>
        <v>1049.193501674504</v>
      </c>
      <c r="BO151">
        <f t="shared" si="56"/>
        <v>39.863625987230613</v>
      </c>
      <c r="BP151">
        <f t="shared" si="79"/>
        <v>48.486646561755094</v>
      </c>
      <c r="BQ151">
        <f t="shared" si="80"/>
        <v>49.283516567840536</v>
      </c>
      <c r="BR151">
        <f t="shared" si="81"/>
        <v>176.46665068074603</v>
      </c>
      <c r="BS151">
        <f t="shared" si="82"/>
        <v>440.38596949654368</v>
      </c>
      <c r="BT151">
        <f t="shared" si="83"/>
        <v>659.47774854835006</v>
      </c>
      <c r="BU151">
        <f t="shared" si="84"/>
        <v>648.09130598231809</v>
      </c>
      <c r="BV151">
        <f t="shared" si="85"/>
        <v>824.09943974326063</v>
      </c>
    </row>
    <row r="152" spans="1:74" hidden="1" x14ac:dyDescent="0.4">
      <c r="A152" s="9">
        <v>54</v>
      </c>
      <c r="B152" s="16">
        <f t="shared" si="108"/>
        <v>243338.05231383958</v>
      </c>
      <c r="C152" s="16">
        <f t="shared" si="109"/>
        <v>430543.25598183181</v>
      </c>
      <c r="D152" s="16">
        <f t="shared" si="110"/>
        <v>521418.1746335486</v>
      </c>
      <c r="E152" s="16">
        <f t="shared" si="111"/>
        <v>315406.31323510641</v>
      </c>
      <c r="F152" s="16">
        <f t="shared" si="112"/>
        <v>325886.35914596799</v>
      </c>
      <c r="G152" s="16">
        <f t="shared" si="113"/>
        <v>223095.77185587413</v>
      </c>
      <c r="H152" s="16">
        <f t="shared" si="114"/>
        <v>110399.38774592482</v>
      </c>
      <c r="I152" s="16">
        <f t="shared" si="115"/>
        <v>141983.08775126087</v>
      </c>
      <c r="J152" s="16">
        <f t="shared" si="24"/>
        <v>2312070.4026633543</v>
      </c>
      <c r="L152">
        <v>54</v>
      </c>
      <c r="M152">
        <f t="shared" si="99"/>
        <v>243338.05231383958</v>
      </c>
      <c r="N152">
        <f t="shared" si="100"/>
        <v>430543.25598183181</v>
      </c>
      <c r="O152">
        <f t="shared" si="101"/>
        <v>521418.1746335486</v>
      </c>
      <c r="P152">
        <f t="shared" si="102"/>
        <v>315406.31323510641</v>
      </c>
      <c r="Q152">
        <f t="shared" si="103"/>
        <v>325886.35914596799</v>
      </c>
      <c r="R152">
        <f t="shared" si="104"/>
        <v>223095.77185587413</v>
      </c>
      <c r="S152">
        <f t="shared" si="105"/>
        <v>110399.38774592482</v>
      </c>
      <c r="T152">
        <f t="shared" si="106"/>
        <v>141983.08775126087</v>
      </c>
      <c r="V152">
        <f t="shared" si="38"/>
        <v>2998.3516478513811</v>
      </c>
      <c r="W152">
        <f t="shared" si="39"/>
        <v>3646.9340913391825</v>
      </c>
      <c r="X152">
        <f t="shared" si="40"/>
        <v>5560.306273710401</v>
      </c>
      <c r="Y152">
        <f t="shared" si="41"/>
        <v>11060.815880725388</v>
      </c>
      <c r="Z152">
        <f t="shared" si="42"/>
        <v>22082.486889235148</v>
      </c>
      <c r="AA152">
        <f t="shared" si="43"/>
        <v>22024.191118141633</v>
      </c>
      <c r="AB152">
        <f t="shared" si="44"/>
        <v>19613.754866910826</v>
      </c>
      <c r="AC152">
        <f t="shared" si="45"/>
        <v>32973.904677481529</v>
      </c>
      <c r="AE152">
        <f t="shared" si="46"/>
        <v>2126.9402279705732</v>
      </c>
      <c r="AF152">
        <f t="shared" si="47"/>
        <v>2587.0250519765241</v>
      </c>
      <c r="AG152">
        <f t="shared" si="48"/>
        <v>3944.3135703801227</v>
      </c>
      <c r="AH152">
        <f t="shared" si="49"/>
        <v>7846.2091888885352</v>
      </c>
      <c r="AI152">
        <f t="shared" si="50"/>
        <v>15664.650186046172</v>
      </c>
      <c r="AJ152">
        <f t="shared" si="51"/>
        <v>15134.567830460455</v>
      </c>
      <c r="AK152">
        <f t="shared" si="52"/>
        <v>13069.330234963745</v>
      </c>
      <c r="AL152">
        <f t="shared" si="53"/>
        <v>20139.021634801098</v>
      </c>
      <c r="AW152">
        <f t="shared" ref="AW152:BD152" si="138">IF(AW151+AN275/B$74-AW151/B$75&lt;0,0,AW151+AN275/B$74-AW151/B$75)</f>
        <v>68.28012676075511</v>
      </c>
      <c r="AX152">
        <f t="shared" si="138"/>
        <v>83.050005900142281</v>
      </c>
      <c r="AY152">
        <f t="shared" si="138"/>
        <v>84.414918992714121</v>
      </c>
      <c r="AZ152">
        <f t="shared" si="138"/>
        <v>302.25964094151641</v>
      </c>
      <c r="BA152">
        <f t="shared" si="138"/>
        <v>754.31195924109193</v>
      </c>
      <c r="BB152">
        <f t="shared" si="138"/>
        <v>1129.5816796985193</v>
      </c>
      <c r="BC152">
        <f t="shared" si="138"/>
        <v>1193.9334766704596</v>
      </c>
      <c r="BD152">
        <f t="shared" si="138"/>
        <v>1518.19003060355</v>
      </c>
      <c r="BF152">
        <f t="shared" si="55"/>
        <v>55.620275711147414</v>
      </c>
      <c r="BG152">
        <f t="shared" si="72"/>
        <v>67.651664475721475</v>
      </c>
      <c r="BH152">
        <f t="shared" si="73"/>
        <v>68.763508377192281</v>
      </c>
      <c r="BI152">
        <f t="shared" si="74"/>
        <v>246.21753595194485</v>
      </c>
      <c r="BJ152">
        <f t="shared" si="75"/>
        <v>614.4546171129773</v>
      </c>
      <c r="BK152">
        <f t="shared" si="76"/>
        <v>920.14540856904932</v>
      </c>
      <c r="BL152">
        <f t="shared" si="77"/>
        <v>937.79040663744286</v>
      </c>
      <c r="BM152">
        <f t="shared" si="78"/>
        <v>1192.4803053277296</v>
      </c>
      <c r="BO152">
        <f t="shared" si="56"/>
        <v>45.30769365689838</v>
      </c>
      <c r="BP152">
        <f t="shared" si="79"/>
        <v>55.108336847581434</v>
      </c>
      <c r="BQ152">
        <f t="shared" si="80"/>
        <v>56.014033236857578</v>
      </c>
      <c r="BR152">
        <f t="shared" si="81"/>
        <v>200.56622426327317</v>
      </c>
      <c r="BS152">
        <f t="shared" si="82"/>
        <v>500.52829120805615</v>
      </c>
      <c r="BT152">
        <f t="shared" si="83"/>
        <v>749.54082414688605</v>
      </c>
      <c r="BU152">
        <f t="shared" si="84"/>
        <v>736.59947334168089</v>
      </c>
      <c r="BV152">
        <f t="shared" si="85"/>
        <v>936.64647070888236</v>
      </c>
    </row>
    <row r="153" spans="1:74" hidden="1" x14ac:dyDescent="0.4">
      <c r="A153" s="9">
        <v>55</v>
      </c>
      <c r="B153" s="16">
        <f t="shared" si="108"/>
        <v>276570.07185701816</v>
      </c>
      <c r="C153" s="16">
        <f t="shared" si="109"/>
        <v>489341.38377533777</v>
      </c>
      <c r="D153" s="16">
        <f t="shared" si="110"/>
        <v>592626.84423875483</v>
      </c>
      <c r="E153" s="16">
        <f t="shared" si="111"/>
        <v>358480.50021821167</v>
      </c>
      <c r="F153" s="16">
        <f t="shared" si="112"/>
        <v>370391.77764922194</v>
      </c>
      <c r="G153" s="16">
        <f t="shared" si="113"/>
        <v>253563.35791492992</v>
      </c>
      <c r="H153" s="16">
        <f t="shared" si="114"/>
        <v>125476.3334855734</v>
      </c>
      <c r="I153" s="16">
        <f t="shared" si="115"/>
        <v>161373.33396259043</v>
      </c>
      <c r="J153" s="16">
        <f t="shared" si="24"/>
        <v>2627823.6031016381</v>
      </c>
      <c r="L153">
        <v>55</v>
      </c>
      <c r="M153">
        <f t="shared" si="99"/>
        <v>276570.07185701816</v>
      </c>
      <c r="N153">
        <f t="shared" si="100"/>
        <v>489341.38377533777</v>
      </c>
      <c r="O153">
        <f t="shared" si="101"/>
        <v>592626.84423875483</v>
      </c>
      <c r="P153">
        <f t="shared" si="102"/>
        <v>358480.50021821167</v>
      </c>
      <c r="Q153">
        <f t="shared" si="103"/>
        <v>370391.77764922194</v>
      </c>
      <c r="R153">
        <f t="shared" si="104"/>
        <v>253563.35791492992</v>
      </c>
      <c r="S153">
        <f t="shared" si="105"/>
        <v>125476.3334855734</v>
      </c>
      <c r="T153">
        <f t="shared" si="106"/>
        <v>161373.33396259043</v>
      </c>
      <c r="V153">
        <f t="shared" si="38"/>
        <v>3407.8284214647188</v>
      </c>
      <c r="W153">
        <f t="shared" si="39"/>
        <v>4144.9860147592326</v>
      </c>
      <c r="X153">
        <f t="shared" si="40"/>
        <v>6319.6622601546533</v>
      </c>
      <c r="Y153">
        <f t="shared" si="41"/>
        <v>12571.361584601109</v>
      </c>
      <c r="Z153">
        <f t="shared" si="42"/>
        <v>25098.232387680102</v>
      </c>
      <c r="AA153">
        <f t="shared" si="43"/>
        <v>25031.975320766418</v>
      </c>
      <c r="AB153">
        <f t="shared" si="44"/>
        <v>22292.352311579132</v>
      </c>
      <c r="AC153">
        <f t="shared" si="45"/>
        <v>37477.061665987567</v>
      </c>
      <c r="AE153">
        <f t="shared" si="46"/>
        <v>2417.4107012641762</v>
      </c>
      <c r="AF153">
        <f t="shared" si="47"/>
        <v>2940.3280650974102</v>
      </c>
      <c r="AG153">
        <f t="shared" si="48"/>
        <v>4482.9778048235485</v>
      </c>
      <c r="AH153">
        <f t="shared" si="49"/>
        <v>8917.7447528341527</v>
      </c>
      <c r="AI153">
        <f t="shared" si="50"/>
        <v>17803.929087109165</v>
      </c>
      <c r="AJ153">
        <f t="shared" si="51"/>
        <v>17201.45481676481</v>
      </c>
      <c r="AK153">
        <f t="shared" si="52"/>
        <v>14854.17331640386</v>
      </c>
      <c r="AL153">
        <f t="shared" si="53"/>
        <v>22889.353715375477</v>
      </c>
      <c r="AW153">
        <f t="shared" ref="AW153:BD153" si="139">IF(AW152+AN276/B$74-AW152/B$75&lt;0,0,AW152+AN276/B$74-AW152/B$75)</f>
        <v>77.604958983455305</v>
      </c>
      <c r="AX153">
        <f t="shared" si="139"/>
        <v>94.391920566273257</v>
      </c>
      <c r="AY153">
        <f t="shared" si="139"/>
        <v>95.943236147982162</v>
      </c>
      <c r="AZ153">
        <f t="shared" si="139"/>
        <v>343.53842253120183</v>
      </c>
      <c r="BA153">
        <f t="shared" si="139"/>
        <v>857.32630319720556</v>
      </c>
      <c r="BB153">
        <f t="shared" si="139"/>
        <v>1283.8455903803128</v>
      </c>
      <c r="BC153">
        <f t="shared" si="139"/>
        <v>1356.9857604441022</v>
      </c>
      <c r="BD153">
        <f t="shared" si="139"/>
        <v>1725.5258073753278</v>
      </c>
      <c r="BF153">
        <f t="shared" si="55"/>
        <v>63.216186340912024</v>
      </c>
      <c r="BG153">
        <f t="shared" si="72"/>
        <v>76.890669330373953</v>
      </c>
      <c r="BH153">
        <f t="shared" si="73"/>
        <v>78.15435474650539</v>
      </c>
      <c r="BI153">
        <f t="shared" si="74"/>
        <v>279.84279894568772</v>
      </c>
      <c r="BJ153">
        <f t="shared" si="75"/>
        <v>698.36902238984612</v>
      </c>
      <c r="BK153">
        <f t="shared" si="76"/>
        <v>1045.8071712467315</v>
      </c>
      <c r="BL153">
        <f t="shared" si="77"/>
        <v>1065.8619416539514</v>
      </c>
      <c r="BM153">
        <f t="shared" si="78"/>
        <v>1355.3351679656398</v>
      </c>
      <c r="BO153">
        <f t="shared" si="56"/>
        <v>51.495242889447795</v>
      </c>
      <c r="BP153">
        <f t="shared" si="79"/>
        <v>62.63433342446546</v>
      </c>
      <c r="BQ153">
        <f t="shared" si="80"/>
        <v>63.663718321058404</v>
      </c>
      <c r="BR153">
        <f t="shared" si="81"/>
        <v>227.95701127647624</v>
      </c>
      <c r="BS153">
        <f t="shared" si="82"/>
        <v>568.88408675100879</v>
      </c>
      <c r="BT153">
        <f t="shared" si="83"/>
        <v>851.90357480018406</v>
      </c>
      <c r="BU153">
        <f t="shared" si="84"/>
        <v>837.19493998956182</v>
      </c>
      <c r="BV153">
        <f t="shared" si="85"/>
        <v>1064.5633880183059</v>
      </c>
    </row>
    <row r="154" spans="1:74" hidden="1" x14ac:dyDescent="0.4">
      <c r="A154" s="9">
        <v>56</v>
      </c>
      <c r="B154" s="16">
        <f t="shared" si="108"/>
        <v>314340.49841224053</v>
      </c>
      <c r="C154" s="16">
        <f t="shared" si="109"/>
        <v>556169.41282496136</v>
      </c>
      <c r="D154" s="16">
        <f t="shared" si="110"/>
        <v>673560.28922316048</v>
      </c>
      <c r="E154" s="16">
        <f t="shared" si="111"/>
        <v>407437.21239627869</v>
      </c>
      <c r="F154" s="16">
        <f t="shared" si="112"/>
        <v>420975.18076447549</v>
      </c>
      <c r="G154" s="16">
        <f t="shared" si="113"/>
        <v>288191.81978325767</v>
      </c>
      <c r="H154" s="16">
        <f t="shared" si="114"/>
        <v>142612.29691977162</v>
      </c>
      <c r="I154" s="16">
        <f t="shared" si="115"/>
        <v>183411.65364584405</v>
      </c>
      <c r="J154" s="16">
        <f t="shared" si="24"/>
        <v>2986698.3639699901</v>
      </c>
      <c r="L154">
        <v>56</v>
      </c>
      <c r="M154">
        <f t="shared" si="99"/>
        <v>314340.49841224053</v>
      </c>
      <c r="N154">
        <f t="shared" si="100"/>
        <v>556169.41282496136</v>
      </c>
      <c r="O154">
        <f t="shared" si="101"/>
        <v>673560.28922316048</v>
      </c>
      <c r="P154">
        <f t="shared" si="102"/>
        <v>407437.21239627869</v>
      </c>
      <c r="Q154">
        <f t="shared" si="103"/>
        <v>420975.18076447549</v>
      </c>
      <c r="R154">
        <f t="shared" si="104"/>
        <v>288191.81978325767</v>
      </c>
      <c r="S154">
        <f t="shared" si="105"/>
        <v>142612.29691977162</v>
      </c>
      <c r="T154">
        <f t="shared" si="106"/>
        <v>183411.65364584405</v>
      </c>
      <c r="V154">
        <f t="shared" si="38"/>
        <v>3873.2263303619475</v>
      </c>
      <c r="W154">
        <f t="shared" si="39"/>
        <v>4711.055542064857</v>
      </c>
      <c r="X154">
        <f t="shared" si="40"/>
        <v>7182.7214395098672</v>
      </c>
      <c r="Y154">
        <f t="shared" si="41"/>
        <v>14288.198429030508</v>
      </c>
      <c r="Z154">
        <f t="shared" si="42"/>
        <v>28525.830090859818</v>
      </c>
      <c r="AA154">
        <f t="shared" si="43"/>
        <v>28450.524475510141</v>
      </c>
      <c r="AB154">
        <f t="shared" si="44"/>
        <v>25336.758563234551</v>
      </c>
      <c r="AC154">
        <f t="shared" si="45"/>
        <v>42595.202617333482</v>
      </c>
      <c r="AE154">
        <f t="shared" si="46"/>
        <v>2747.549941331024</v>
      </c>
      <c r="AF154">
        <f t="shared" si="47"/>
        <v>3341.8807149846848</v>
      </c>
      <c r="AG154">
        <f t="shared" si="48"/>
        <v>5095.2059566005837</v>
      </c>
      <c r="AH154">
        <f t="shared" si="49"/>
        <v>10135.617030089805</v>
      </c>
      <c r="AI154">
        <f t="shared" si="50"/>
        <v>20235.363520632807</v>
      </c>
      <c r="AJ154">
        <f t="shared" si="51"/>
        <v>19550.610967965295</v>
      </c>
      <c r="AK154">
        <f t="shared" si="52"/>
        <v>16882.767587815299</v>
      </c>
      <c r="AL154">
        <f t="shared" si="53"/>
        <v>26015.291133363782</v>
      </c>
      <c r="AW154">
        <f t="shared" ref="AW154:BD154" si="140">IF(AW153+AN277/B$74-AW153/B$75&lt;0,0,AW153+AN277/B$74-AW153/B$75)</f>
        <v>88.203258312490675</v>
      </c>
      <c r="AX154">
        <f t="shared" si="140"/>
        <v>107.28276983039265</v>
      </c>
      <c r="AY154">
        <f t="shared" si="140"/>
        <v>109.04594438482847</v>
      </c>
      <c r="AZ154">
        <f t="shared" si="140"/>
        <v>390.45453563405806</v>
      </c>
      <c r="BA154">
        <f t="shared" si="140"/>
        <v>974.40903738016414</v>
      </c>
      <c r="BB154">
        <f t="shared" si="140"/>
        <v>1459.17690703381</v>
      </c>
      <c r="BC154">
        <f t="shared" si="140"/>
        <v>1542.3056490011945</v>
      </c>
      <c r="BD154">
        <f t="shared" si="140"/>
        <v>1961.1767474334333</v>
      </c>
      <c r="BF154">
        <f t="shared" si="55"/>
        <v>71.849449926437998</v>
      </c>
      <c r="BG154">
        <f t="shared" si="72"/>
        <v>87.391420071913529</v>
      </c>
      <c r="BH154">
        <f t="shared" si="73"/>
        <v>88.827683587391476</v>
      </c>
      <c r="BI154">
        <f t="shared" si="74"/>
        <v>318.06017309699621</v>
      </c>
      <c r="BJ154">
        <f t="shared" si="75"/>
        <v>793.74339087426188</v>
      </c>
      <c r="BK154">
        <f t="shared" si="76"/>
        <v>1188.6302227268802</v>
      </c>
      <c r="BL154">
        <f t="shared" si="77"/>
        <v>1211.4238510490268</v>
      </c>
      <c r="BM154">
        <f t="shared" si="78"/>
        <v>1540.4304876704837</v>
      </c>
      <c r="BO154">
        <f t="shared" si="56"/>
        <v>58.527808960326325</v>
      </c>
      <c r="BP154">
        <f t="shared" si="79"/>
        <v>71.188134968010559</v>
      </c>
      <c r="BQ154">
        <f t="shared" si="80"/>
        <v>72.358100176326587</v>
      </c>
      <c r="BR154">
        <f t="shared" si="81"/>
        <v>259.0884838780031</v>
      </c>
      <c r="BS154">
        <f t="shared" si="82"/>
        <v>646.57504813431115</v>
      </c>
      <c r="BT154">
        <f t="shared" si="83"/>
        <v>968.24573266811262</v>
      </c>
      <c r="BU154">
        <f t="shared" si="84"/>
        <v>951.52844082175659</v>
      </c>
      <c r="BV154">
        <f t="shared" si="85"/>
        <v>1209.9492779919728</v>
      </c>
    </row>
    <row r="155" spans="1:74" hidden="1" x14ac:dyDescent="0.4">
      <c r="A155" s="9">
        <v>57</v>
      </c>
      <c r="B155" s="16">
        <f t="shared" si="108"/>
        <v>357269.12994815572</v>
      </c>
      <c r="C155" s="16">
        <f t="shared" si="109"/>
        <v>632123.96502331516</v>
      </c>
      <c r="D155" s="16">
        <f t="shared" si="110"/>
        <v>765546.59585351089</v>
      </c>
      <c r="E155" s="16">
        <f t="shared" si="111"/>
        <v>463079.81032218179</v>
      </c>
      <c r="F155" s="16">
        <f t="shared" si="112"/>
        <v>478466.62240844453</v>
      </c>
      <c r="G155" s="16">
        <f t="shared" si="113"/>
        <v>327549.39701441536</v>
      </c>
      <c r="H155" s="16">
        <f t="shared" si="114"/>
        <v>162088.47252515145</v>
      </c>
      <c r="I155" s="16">
        <f t="shared" si="115"/>
        <v>208459.68703169664</v>
      </c>
      <c r="J155" s="16">
        <f t="shared" si="24"/>
        <v>3394583.6801268714</v>
      </c>
      <c r="L155">
        <v>57</v>
      </c>
      <c r="M155">
        <f t="shared" si="99"/>
        <v>357269.12994815572</v>
      </c>
      <c r="N155">
        <f t="shared" si="100"/>
        <v>632123.96502331516</v>
      </c>
      <c r="O155">
        <f t="shared" si="101"/>
        <v>765546.59585351089</v>
      </c>
      <c r="P155">
        <f t="shared" si="102"/>
        <v>463079.81032218179</v>
      </c>
      <c r="Q155">
        <f t="shared" si="103"/>
        <v>478466.62240844453</v>
      </c>
      <c r="R155">
        <f t="shared" si="104"/>
        <v>327549.39701441536</v>
      </c>
      <c r="S155">
        <f t="shared" si="105"/>
        <v>162088.47252515145</v>
      </c>
      <c r="T155">
        <f t="shared" si="106"/>
        <v>208459.68703169664</v>
      </c>
      <c r="V155">
        <f t="shared" si="38"/>
        <v>4402.1823727148376</v>
      </c>
      <c r="W155">
        <f t="shared" si="39"/>
        <v>5354.4316534222362</v>
      </c>
      <c r="X155">
        <f t="shared" si="40"/>
        <v>8163.6462763012532</v>
      </c>
      <c r="Y155">
        <f t="shared" si="41"/>
        <v>16239.49903703461</v>
      </c>
      <c r="Z155">
        <f t="shared" si="42"/>
        <v>32421.525540261086</v>
      </c>
      <c r="AA155">
        <f t="shared" si="43"/>
        <v>32335.935640705586</v>
      </c>
      <c r="AB155">
        <f t="shared" si="44"/>
        <v>28796.931141106754</v>
      </c>
      <c r="AC155">
        <f t="shared" si="45"/>
        <v>48412.314228880088</v>
      </c>
      <c r="AE155">
        <f t="shared" si="46"/>
        <v>3122.775404341332</v>
      </c>
      <c r="AF155">
        <f t="shared" si="47"/>
        <v>3798.2723240114092</v>
      </c>
      <c r="AG155">
        <f t="shared" si="48"/>
        <v>5791.0444509036779</v>
      </c>
      <c r="AH155">
        <f t="shared" si="49"/>
        <v>11519.810829736705</v>
      </c>
      <c r="AI155">
        <f t="shared" si="50"/>
        <v>22998.852377375144</v>
      </c>
      <c r="AJ155">
        <f t="shared" si="51"/>
        <v>22220.585020228747</v>
      </c>
      <c r="AK155">
        <f t="shared" si="52"/>
        <v>19188.40149020237</v>
      </c>
      <c r="AL155">
        <f t="shared" si="53"/>
        <v>29568.129308500145</v>
      </c>
      <c r="AW155">
        <f t="shared" ref="AW155:BD155" si="141">IF(AW154+AN278/B$74-AW154/B$75&lt;0,0,AW154+AN278/B$74-AW154/B$75)</f>
        <v>100.24893870733725</v>
      </c>
      <c r="AX155">
        <f t="shared" si="141"/>
        <v>121.93408750249498</v>
      </c>
      <c r="AY155">
        <f t="shared" si="141"/>
        <v>123.93805403638143</v>
      </c>
      <c r="AZ155">
        <f t="shared" si="141"/>
        <v>443.77785537246348</v>
      </c>
      <c r="BA155">
        <f t="shared" si="141"/>
        <v>1107.4814438047401</v>
      </c>
      <c r="BB155">
        <f t="shared" si="141"/>
        <v>1658.4527480330589</v>
      </c>
      <c r="BC155">
        <f t="shared" si="141"/>
        <v>1752.9341699866116</v>
      </c>
      <c r="BD155">
        <f t="shared" si="141"/>
        <v>2229.0097981942044</v>
      </c>
      <c r="BF155">
        <f t="shared" si="55"/>
        <v>81.661734958069601</v>
      </c>
      <c r="BG155">
        <f t="shared" si="72"/>
        <v>99.326229927001009</v>
      </c>
      <c r="BH155">
        <f t="shared" si="73"/>
        <v>100.95864006585367</v>
      </c>
      <c r="BI155">
        <f t="shared" si="74"/>
        <v>361.49679061923337</v>
      </c>
      <c r="BJ155">
        <f t="shared" si="75"/>
        <v>902.14277877780307</v>
      </c>
      <c r="BK155">
        <f t="shared" si="76"/>
        <v>1350.9582333110379</v>
      </c>
      <c r="BL155">
        <f t="shared" si="77"/>
        <v>1376.8647500251107</v>
      </c>
      <c r="BM155">
        <f t="shared" si="78"/>
        <v>1750.8036175519587</v>
      </c>
      <c r="BO155">
        <f t="shared" si="56"/>
        <v>66.520793539993321</v>
      </c>
      <c r="BP155">
        <f t="shared" si="79"/>
        <v>80.910106030352338</v>
      </c>
      <c r="BQ155">
        <f t="shared" si="80"/>
        <v>82.239850222965515</v>
      </c>
      <c r="BR155">
        <f t="shared" si="81"/>
        <v>294.47149740939892</v>
      </c>
      <c r="BS155">
        <f t="shared" si="82"/>
        <v>734.87605377828163</v>
      </c>
      <c r="BT155">
        <f t="shared" si="83"/>
        <v>1100.4764267033729</v>
      </c>
      <c r="BU155">
        <f t="shared" si="84"/>
        <v>1081.4761459353917</v>
      </c>
      <c r="BV155">
        <f t="shared" si="85"/>
        <v>1375.1898828312283</v>
      </c>
    </row>
    <row r="156" spans="1:74" hidden="1" x14ac:dyDescent="0.4">
      <c r="A156" s="9">
        <v>58</v>
      </c>
      <c r="B156" s="16">
        <f t="shared" si="108"/>
        <v>406060.40856535651</v>
      </c>
      <c r="C156" s="16">
        <f t="shared" si="109"/>
        <v>718451.42494838021</v>
      </c>
      <c r="D156" s="16">
        <f t="shared" si="110"/>
        <v>870095.22354535351</v>
      </c>
      <c r="E156" s="16">
        <f t="shared" si="111"/>
        <v>526321.36732630571</v>
      </c>
      <c r="F156" s="16">
        <f t="shared" si="112"/>
        <v>543809.51471584616</v>
      </c>
      <c r="G156" s="16">
        <f t="shared" si="113"/>
        <v>372281.93210062775</v>
      </c>
      <c r="H156" s="16">
        <f t="shared" si="114"/>
        <v>184224.45674735052</v>
      </c>
      <c r="I156" s="16">
        <f t="shared" si="115"/>
        <v>236928.4625788421</v>
      </c>
      <c r="J156" s="16">
        <f t="shared" si="24"/>
        <v>3858172.7905280623</v>
      </c>
      <c r="L156">
        <v>58</v>
      </c>
      <c r="M156">
        <f t="shared" si="99"/>
        <v>406060.40856535651</v>
      </c>
      <c r="N156">
        <f t="shared" si="100"/>
        <v>718451.42494838021</v>
      </c>
      <c r="O156">
        <f t="shared" si="101"/>
        <v>870095.22354535351</v>
      </c>
      <c r="P156">
        <f t="shared" si="102"/>
        <v>526321.36732630571</v>
      </c>
      <c r="Q156">
        <f t="shared" si="103"/>
        <v>543809.51471584616</v>
      </c>
      <c r="R156">
        <f t="shared" si="104"/>
        <v>372281.93210062775</v>
      </c>
      <c r="S156">
        <f t="shared" si="105"/>
        <v>184224.45674735052</v>
      </c>
      <c r="T156">
        <f t="shared" si="106"/>
        <v>236928.4625788421</v>
      </c>
      <c r="V156">
        <f t="shared" si="38"/>
        <v>5003.3765108763801</v>
      </c>
      <c r="W156">
        <f t="shared" si="39"/>
        <v>6085.6718998909137</v>
      </c>
      <c r="X156">
        <f t="shared" si="40"/>
        <v>9278.5333645228784</v>
      </c>
      <c r="Y156">
        <f t="shared" si="41"/>
        <v>18457.283490549718</v>
      </c>
      <c r="Z156">
        <f t="shared" si="42"/>
        <v>36849.245578819864</v>
      </c>
      <c r="AA156">
        <f t="shared" si="43"/>
        <v>36751.966898193656</v>
      </c>
      <c r="AB156">
        <f t="shared" si="44"/>
        <v>32729.650127679473</v>
      </c>
      <c r="AC156">
        <f t="shared" si="45"/>
        <v>55023.853033801446</v>
      </c>
      <c r="AE156">
        <f t="shared" si="46"/>
        <v>3549.2443937991675</v>
      </c>
      <c r="AF156">
        <f t="shared" si="47"/>
        <v>4316.9921004816852</v>
      </c>
      <c r="AG156">
        <f t="shared" si="48"/>
        <v>6581.9117260362036</v>
      </c>
      <c r="AH156">
        <f t="shared" si="49"/>
        <v>13093.04023216934</v>
      </c>
      <c r="AI156">
        <f t="shared" si="50"/>
        <v>26139.743431670457</v>
      </c>
      <c r="AJ156">
        <f t="shared" si="51"/>
        <v>25255.190206371801</v>
      </c>
      <c r="AK156">
        <f t="shared" si="52"/>
        <v>21808.909576812657</v>
      </c>
      <c r="AL156">
        <f t="shared" si="53"/>
        <v>33606.168934295842</v>
      </c>
      <c r="AW156">
        <f t="shared" ref="AW156:BD156" si="142">IF(AW155+AN279/B$74-AW155/B$75&lt;0,0,AW155+AN279/B$74-AW155/B$75)</f>
        <v>113.93966508595136</v>
      </c>
      <c r="AX156">
        <f t="shared" si="142"/>
        <v>138.5862959921642</v>
      </c>
      <c r="AY156">
        <f t="shared" si="142"/>
        <v>140.86393881470877</v>
      </c>
      <c r="AZ156">
        <f t="shared" si="142"/>
        <v>504.38339662940962</v>
      </c>
      <c r="BA156">
        <f t="shared" si="142"/>
        <v>1258.7271887675593</v>
      </c>
      <c r="BB156">
        <f t="shared" si="142"/>
        <v>1884.9431520980647</v>
      </c>
      <c r="BC156">
        <f t="shared" si="142"/>
        <v>1992.3276557013828</v>
      </c>
      <c r="BD156">
        <f t="shared" si="142"/>
        <v>2533.4200016972732</v>
      </c>
      <c r="BF156">
        <f t="shared" si="55"/>
        <v>92.814057207630185</v>
      </c>
      <c r="BG156">
        <f t="shared" si="72"/>
        <v>112.89094447229741</v>
      </c>
      <c r="BH156">
        <f t="shared" si="73"/>
        <v>114.7462884481703</v>
      </c>
      <c r="BI156">
        <f t="shared" si="74"/>
        <v>410.86542947117141</v>
      </c>
      <c r="BJ156">
        <f t="shared" si="75"/>
        <v>1025.3459777939652</v>
      </c>
      <c r="BK156">
        <f t="shared" si="76"/>
        <v>1535.4549421442507</v>
      </c>
      <c r="BL156">
        <f t="shared" si="77"/>
        <v>1564.8994600058609</v>
      </c>
      <c r="BM156">
        <f t="shared" si="78"/>
        <v>1989.9067078730816</v>
      </c>
      <c r="BO156">
        <f t="shared" si="56"/>
        <v>75.605358390839086</v>
      </c>
      <c r="BP156">
        <f t="shared" si="79"/>
        <v>91.959780368341541</v>
      </c>
      <c r="BQ156">
        <f t="shared" si="80"/>
        <v>93.47112412869842</v>
      </c>
      <c r="BR156">
        <f t="shared" si="81"/>
        <v>334.68667333529959</v>
      </c>
      <c r="BS156">
        <f t="shared" si="82"/>
        <v>835.23608877799461</v>
      </c>
      <c r="BT156">
        <f t="shared" si="83"/>
        <v>1250.7655106679717</v>
      </c>
      <c r="BU156">
        <f t="shared" si="84"/>
        <v>1229.1704479802513</v>
      </c>
      <c r="BV156">
        <f t="shared" si="85"/>
        <v>1562.9967501915933</v>
      </c>
    </row>
    <row r="157" spans="1:74" hidden="1" x14ac:dyDescent="0.4">
      <c r="A157" s="9">
        <v>59</v>
      </c>
      <c r="B157" s="16">
        <f t="shared" si="108"/>
        <v>461514.98011650535</v>
      </c>
      <c r="C157" s="16">
        <f t="shared" si="109"/>
        <v>816568.39254831849</v>
      </c>
      <c r="D157" s="16">
        <f t="shared" si="110"/>
        <v>988921.7745033314</v>
      </c>
      <c r="E157" s="16">
        <f t="shared" si="111"/>
        <v>598199.65269378305</v>
      </c>
      <c r="F157" s="16">
        <f t="shared" si="112"/>
        <v>618076.10906458239</v>
      </c>
      <c r="G157" s="16">
        <f t="shared" si="113"/>
        <v>423123.46849619428</v>
      </c>
      <c r="H157" s="16">
        <f t="shared" si="114"/>
        <v>209383.49245403692</v>
      </c>
      <c r="I157" s="16">
        <f t="shared" si="115"/>
        <v>269285.14179069235</v>
      </c>
      <c r="J157" s="16">
        <f t="shared" si="24"/>
        <v>4385073.0116674444</v>
      </c>
      <c r="L157">
        <v>59</v>
      </c>
      <c r="M157">
        <f t="shared" si="99"/>
        <v>461514.98011650535</v>
      </c>
      <c r="N157">
        <f t="shared" si="100"/>
        <v>816568.39254831849</v>
      </c>
      <c r="O157">
        <f t="shared" si="101"/>
        <v>988921.7745033314</v>
      </c>
      <c r="P157">
        <f t="shared" si="102"/>
        <v>598199.65269378305</v>
      </c>
      <c r="Q157">
        <f t="shared" si="103"/>
        <v>618076.10906458239</v>
      </c>
      <c r="R157">
        <f t="shared" si="104"/>
        <v>423123.46849619428</v>
      </c>
      <c r="S157">
        <f t="shared" si="105"/>
        <v>209383.49245403692</v>
      </c>
      <c r="T157">
        <f t="shared" si="106"/>
        <v>269285.14179069235</v>
      </c>
      <c r="V157">
        <f t="shared" si="38"/>
        <v>5686.6741061776675</v>
      </c>
      <c r="W157">
        <f t="shared" si="39"/>
        <v>6916.7756487190663</v>
      </c>
      <c r="X157">
        <f t="shared" si="40"/>
        <v>10545.677566467168</v>
      </c>
      <c r="Y157">
        <f t="shared" si="41"/>
        <v>20977.944767483626</v>
      </c>
      <c r="Z157">
        <f t="shared" si="42"/>
        <v>41881.647365481302</v>
      </c>
      <c r="AA157">
        <f t="shared" si="43"/>
        <v>41771.083598579382</v>
      </c>
      <c r="AB157">
        <f t="shared" si="44"/>
        <v>37199.449907699658</v>
      </c>
      <c r="AC157">
        <f t="shared" si="45"/>
        <v>62538.31180558812</v>
      </c>
      <c r="AE157">
        <f t="shared" si="46"/>
        <v>4033.9550994915717</v>
      </c>
      <c r="AF157">
        <f t="shared" si="47"/>
        <v>4906.5520336180944</v>
      </c>
      <c r="AG157">
        <f t="shared" si="48"/>
        <v>7480.7856055317607</v>
      </c>
      <c r="AH157">
        <f t="shared" si="49"/>
        <v>14881.121318296133</v>
      </c>
      <c r="AI157">
        <f t="shared" si="50"/>
        <v>29709.577480720258</v>
      </c>
      <c r="AJ157">
        <f t="shared" si="51"/>
        <v>28704.223213918354</v>
      </c>
      <c r="AK157">
        <f t="shared" si="52"/>
        <v>24787.2933634127</v>
      </c>
      <c r="AL157">
        <f t="shared" si="53"/>
        <v>38195.672669904183</v>
      </c>
      <c r="AW157">
        <f t="shared" ref="AW157:BD157" si="143">IF(AW156+AN280/B$74-AW156/B$75&lt;0,0,AW156+AN280/B$74-AW156/B$75)</f>
        <v>129.50009692907298</v>
      </c>
      <c r="AX157">
        <f t="shared" si="143"/>
        <v>157.51265154665882</v>
      </c>
      <c r="AY157">
        <f t="shared" si="143"/>
        <v>160.10134588823712</v>
      </c>
      <c r="AZ157">
        <f t="shared" si="143"/>
        <v>573.26567270186933</v>
      </c>
      <c r="BA157">
        <f t="shared" si="143"/>
        <v>1430.6281559603844</v>
      </c>
      <c r="BB157">
        <f t="shared" si="143"/>
        <v>2142.3647383441048</v>
      </c>
      <c r="BC157">
        <f t="shared" si="143"/>
        <v>2264.4144601985727</v>
      </c>
      <c r="BD157">
        <f t="shared" si="143"/>
        <v>2879.4026157388244</v>
      </c>
      <c r="BF157">
        <f t="shared" si="55"/>
        <v>105.4894219346229</v>
      </c>
      <c r="BG157">
        <f t="shared" si="72"/>
        <v>128.30815538421746</v>
      </c>
      <c r="BH157">
        <f t="shared" si="73"/>
        <v>130.41687866809337</v>
      </c>
      <c r="BI157">
        <f t="shared" si="74"/>
        <v>466.97620976611438</v>
      </c>
      <c r="BJ157">
        <f t="shared" si="75"/>
        <v>1165.3747043781218</v>
      </c>
      <c r="BK157">
        <f t="shared" si="76"/>
        <v>1745.147868116539</v>
      </c>
      <c r="BL157">
        <f t="shared" si="77"/>
        <v>1778.6135578536216</v>
      </c>
      <c r="BM157">
        <f t="shared" si="78"/>
        <v>2261.6633547851775</v>
      </c>
      <c r="BO157">
        <f t="shared" si="56"/>
        <v>85.930577680913757</v>
      </c>
      <c r="BP157">
        <f t="shared" si="79"/>
        <v>104.51847883071508</v>
      </c>
      <c r="BQ157">
        <f t="shared" si="80"/>
        <v>106.23622272038156</v>
      </c>
      <c r="BR157">
        <f t="shared" si="81"/>
        <v>380.39392701682266</v>
      </c>
      <c r="BS157">
        <f t="shared" si="82"/>
        <v>949.30202218757677</v>
      </c>
      <c r="BT157">
        <f t="shared" si="83"/>
        <v>1421.5791695537391</v>
      </c>
      <c r="BU157">
        <f t="shared" si="84"/>
        <v>1397.0349539930562</v>
      </c>
      <c r="BV157">
        <f t="shared" si="85"/>
        <v>1776.4517290323374</v>
      </c>
    </row>
    <row r="158" spans="1:74" hidden="1" x14ac:dyDescent="0.4">
      <c r="A158" s="9">
        <v>60</v>
      </c>
      <c r="B158" s="16">
        <f t="shared" si="108"/>
        <v>524542.8324925109</v>
      </c>
      <c r="C158" s="16">
        <f t="shared" si="109"/>
        <v>928084.92899412417</v>
      </c>
      <c r="D158" s="16">
        <f t="shared" si="110"/>
        <v>1123976.1460842469</v>
      </c>
      <c r="E158" s="16">
        <f t="shared" si="111"/>
        <v>679894.16105371469</v>
      </c>
      <c r="F158" s="16">
        <f t="shared" si="112"/>
        <v>702485.09130265471</v>
      </c>
      <c r="G158" s="16">
        <f t="shared" si="113"/>
        <v>480908.29598428431</v>
      </c>
      <c r="H158" s="16">
        <f t="shared" si="114"/>
        <v>237978.42960869666</v>
      </c>
      <c r="I158" s="16">
        <f t="shared" si="115"/>
        <v>306060.68515344715</v>
      </c>
      <c r="J158" s="16">
        <f t="shared" si="24"/>
        <v>4983930.5706736799</v>
      </c>
      <c r="L158">
        <v>60</v>
      </c>
      <c r="M158">
        <f t="shared" si="99"/>
        <v>524542.8324925109</v>
      </c>
      <c r="N158">
        <f t="shared" si="100"/>
        <v>928084.92899412417</v>
      </c>
      <c r="O158">
        <f t="shared" si="101"/>
        <v>1123976.1460842469</v>
      </c>
      <c r="P158">
        <f t="shared" si="102"/>
        <v>679894.16105371469</v>
      </c>
      <c r="Q158">
        <f t="shared" si="103"/>
        <v>702485.09130265471</v>
      </c>
      <c r="R158">
        <f t="shared" si="104"/>
        <v>480908.29598428431</v>
      </c>
      <c r="S158">
        <f t="shared" si="105"/>
        <v>237978.42960869666</v>
      </c>
      <c r="T158">
        <f t="shared" si="106"/>
        <v>306060.68515344715</v>
      </c>
      <c r="V158">
        <f t="shared" si="38"/>
        <v>6463.2878056596765</v>
      </c>
      <c r="W158">
        <f t="shared" si="39"/>
        <v>7861.3809882800815</v>
      </c>
      <c r="X158">
        <f t="shared" si="40"/>
        <v>11985.872224279801</v>
      </c>
      <c r="Y158">
        <f t="shared" si="41"/>
        <v>23842.845936289192</v>
      </c>
      <c r="Z158">
        <f t="shared" si="42"/>
        <v>47601.31065084054</v>
      </c>
      <c r="AA158">
        <f t="shared" si="43"/>
        <v>47475.647489372393</v>
      </c>
      <c r="AB158">
        <f t="shared" si="44"/>
        <v>42279.67815226227</v>
      </c>
      <c r="AC158">
        <f t="shared" si="45"/>
        <v>71078.9998821646</v>
      </c>
      <c r="AE158">
        <f t="shared" si="46"/>
        <v>4584.8614350536036</v>
      </c>
      <c r="AF158">
        <f t="shared" si="47"/>
        <v>5576.6265719850853</v>
      </c>
      <c r="AG158">
        <f t="shared" si="48"/>
        <v>8502.4162591768963</v>
      </c>
      <c r="AH158">
        <f t="shared" si="49"/>
        <v>16913.395801358631</v>
      </c>
      <c r="AI158">
        <f t="shared" si="50"/>
        <v>33766.934108973939</v>
      </c>
      <c r="AJ158">
        <f t="shared" si="51"/>
        <v>32624.281329316662</v>
      </c>
      <c r="AK158">
        <f t="shared" si="52"/>
        <v>28172.426966400053</v>
      </c>
      <c r="AL158">
        <f t="shared" si="53"/>
        <v>43411.952484693596</v>
      </c>
      <c r="AW158">
        <f t="shared" ref="AW158:BD158" si="144">IF(AW157+AN281/B$74-AW157/B$75&lt;0,0,AW157+AN281/B$74-AW157/B$75)</f>
        <v>147.18557485474827</v>
      </c>
      <c r="AX158">
        <f t="shared" si="144"/>
        <v>179.02372827943321</v>
      </c>
      <c r="AY158">
        <f t="shared" si="144"/>
        <v>181.96595360453949</v>
      </c>
      <c r="AZ158">
        <f t="shared" si="144"/>
        <v>651.55501487640936</v>
      </c>
      <c r="BA158">
        <f t="shared" si="144"/>
        <v>1626.0051732142351</v>
      </c>
      <c r="BB158">
        <f t="shared" si="144"/>
        <v>2434.9416945439802</v>
      </c>
      <c r="BC158">
        <f t="shared" si="144"/>
        <v>2573.6594220648562</v>
      </c>
      <c r="BD158">
        <f t="shared" si="144"/>
        <v>3272.6350842789284</v>
      </c>
      <c r="BF158">
        <f t="shared" si="55"/>
        <v>119.89582693129293</v>
      </c>
      <c r="BG158">
        <f t="shared" si="72"/>
        <v>145.83085308168228</v>
      </c>
      <c r="BH158">
        <f t="shared" si="73"/>
        <v>148.22755900017961</v>
      </c>
      <c r="BI158">
        <f t="shared" si="74"/>
        <v>530.74988752756735</v>
      </c>
      <c r="BJ158">
        <f t="shared" si="75"/>
        <v>1324.5267753274793</v>
      </c>
      <c r="BK158">
        <f t="shared" si="76"/>
        <v>1983.4779902530784</v>
      </c>
      <c r="BL158">
        <f t="shared" si="77"/>
        <v>2021.5140090260975</v>
      </c>
      <c r="BM158">
        <f t="shared" si="78"/>
        <v>2570.5329852620007</v>
      </c>
      <c r="BO158">
        <f t="shared" si="56"/>
        <v>97.665884233139252</v>
      </c>
      <c r="BP158">
        <f t="shared" si="79"/>
        <v>118.79228476281651</v>
      </c>
      <c r="BQ158">
        <f t="shared" si="80"/>
        <v>120.74461628900866</v>
      </c>
      <c r="BR158">
        <f t="shared" si="81"/>
        <v>432.34329666639769</v>
      </c>
      <c r="BS158">
        <f t="shared" si="82"/>
        <v>1078.9456315019038</v>
      </c>
      <c r="BT158">
        <f t="shared" si="83"/>
        <v>1615.720388691419</v>
      </c>
      <c r="BU158">
        <f t="shared" si="84"/>
        <v>1587.8242559233388</v>
      </c>
      <c r="BV158">
        <f t="shared" si="85"/>
        <v>2019.0575419087577</v>
      </c>
    </row>
    <row r="159" spans="1:74" hidden="1" x14ac:dyDescent="0.4">
      <c r="A159" s="9"/>
      <c r="B159" s="9"/>
      <c r="C159" s="9"/>
      <c r="D159" s="9"/>
      <c r="E159" s="9"/>
      <c r="F159" s="9"/>
      <c r="G159" s="9"/>
      <c r="H159" s="9"/>
      <c r="I159" s="9"/>
      <c r="J159" s="9"/>
      <c r="AM159" t="s">
        <v>52</v>
      </c>
    </row>
    <row r="160" spans="1:74" hidden="1" x14ac:dyDescent="0.4">
      <c r="A160" s="9"/>
      <c r="B160" s="9"/>
      <c r="C160" s="9"/>
      <c r="D160" s="9"/>
      <c r="E160" s="9"/>
      <c r="F160" s="9"/>
      <c r="G160" s="9"/>
      <c r="H160" s="9"/>
      <c r="I160" s="9"/>
      <c r="J160" s="9"/>
      <c r="AM160">
        <v>0</v>
      </c>
      <c r="AN160">
        <v>0</v>
      </c>
      <c r="AO160">
        <v>0</v>
      </c>
      <c r="AP160">
        <v>0</v>
      </c>
      <c r="AQ160">
        <v>0</v>
      </c>
      <c r="AR160">
        <v>0</v>
      </c>
      <c r="AS160">
        <f>2*($B$27-$B$28*2/3)/9-6*$B$28/18</f>
        <v>24.25925925925926</v>
      </c>
      <c r="AT160">
        <v>0</v>
      </c>
      <c r="AU160">
        <v>0</v>
      </c>
    </row>
    <row r="161" spans="1:47" hidden="1" x14ac:dyDescent="0.4">
      <c r="A161" s="9" t="s">
        <v>51</v>
      </c>
      <c r="B161" s="9"/>
      <c r="C161" s="9"/>
      <c r="D161" s="9"/>
      <c r="E161" s="9"/>
      <c r="F161" s="9"/>
      <c r="G161" s="9"/>
      <c r="H161" s="9"/>
      <c r="I161" s="9"/>
      <c r="J161" s="9"/>
      <c r="AM161">
        <v>1</v>
      </c>
      <c r="AN161">
        <f>IF(AN160+AE98/B$74*(1-B$68)-AN160/B$74&lt;0,0,AN160+AE98/B$74*(1-B$68)-AN160/B$74)</f>
        <v>0</v>
      </c>
      <c r="AO161">
        <f t="shared" ref="AO161:AU161" si="145">IF(AO160+AF98/C$74*(1-C$68)-AO160/C$74&lt;0,0,AO160+AF98/C$74*(1-C$68)-AO160/C$74)</f>
        <v>0</v>
      </c>
      <c r="AP161">
        <f t="shared" si="145"/>
        <v>0</v>
      </c>
      <c r="AQ161">
        <f t="shared" si="145"/>
        <v>0</v>
      </c>
      <c r="AR161">
        <f t="shared" si="145"/>
        <v>0</v>
      </c>
      <c r="AS161">
        <f t="shared" si="145"/>
        <v>25.537037037037038</v>
      </c>
      <c r="AT161">
        <f t="shared" si="145"/>
        <v>0</v>
      </c>
      <c r="AU161">
        <f t="shared" si="145"/>
        <v>0</v>
      </c>
    </row>
    <row r="162" spans="1:47" hidden="1" x14ac:dyDescent="0.4">
      <c r="A162" s="9"/>
      <c r="B162" s="9" t="s">
        <v>25</v>
      </c>
      <c r="C162" s="9" t="s">
        <v>0</v>
      </c>
      <c r="D162" s="9" t="s">
        <v>1</v>
      </c>
      <c r="E162" s="9" t="s">
        <v>2</v>
      </c>
      <c r="F162" s="9" t="s">
        <v>3</v>
      </c>
      <c r="G162" s="9" t="s">
        <v>4</v>
      </c>
      <c r="H162" s="9" t="s">
        <v>5</v>
      </c>
      <c r="I162" s="9" t="s">
        <v>17</v>
      </c>
      <c r="J162" s="9" t="s">
        <v>47</v>
      </c>
      <c r="AM162">
        <v>2</v>
      </c>
      <c r="AN162">
        <f t="shared" ref="AN162:AU162" si="146">IF(AN161+AE99/B$74*(1-B$68)-AN161/B$74&lt;0,0,AN161+AE99/B$74*(1-B$68)-AN161/B$74)</f>
        <v>0</v>
      </c>
      <c r="AO162">
        <f t="shared" si="146"/>
        <v>0</v>
      </c>
      <c r="AP162">
        <f t="shared" si="146"/>
        <v>0</v>
      </c>
      <c r="AQ162">
        <f t="shared" si="146"/>
        <v>0</v>
      </c>
      <c r="AR162">
        <f t="shared" si="146"/>
        <v>0</v>
      </c>
      <c r="AS162">
        <f t="shared" si="146"/>
        <v>27.287037037037038</v>
      </c>
      <c r="AT162">
        <f t="shared" si="146"/>
        <v>0</v>
      </c>
      <c r="AU162">
        <f t="shared" si="146"/>
        <v>0</v>
      </c>
    </row>
    <row r="163" spans="1:47" hidden="1" x14ac:dyDescent="0.4">
      <c r="A163" s="9">
        <v>0</v>
      </c>
      <c r="B163" s="16">
        <f>V98+AE98+AN160+AW98+BF98+BO98+AN222</f>
        <v>0</v>
      </c>
      <c r="C163" s="16">
        <f t="shared" ref="C163:I163" si="147">W98+AF98+AO160+AX98+BG98+BP98+AO222</f>
        <v>0</v>
      </c>
      <c r="D163" s="16">
        <f t="shared" si="147"/>
        <v>0</v>
      </c>
      <c r="E163" s="16">
        <f t="shared" si="147"/>
        <v>0</v>
      </c>
      <c r="F163" s="16">
        <f t="shared" si="147"/>
        <v>0</v>
      </c>
      <c r="G163" s="16">
        <f t="shared" si="147"/>
        <v>120</v>
      </c>
      <c r="H163" s="16">
        <f t="shared" si="147"/>
        <v>0</v>
      </c>
      <c r="I163" s="16">
        <f t="shared" si="147"/>
        <v>0</v>
      </c>
      <c r="J163" s="16">
        <f>SUM(B163:I163)</f>
        <v>120</v>
      </c>
      <c r="AM163">
        <v>3</v>
      </c>
      <c r="AN163">
        <f t="shared" ref="AN163:AU163" si="148">IF(AN162+AE100/B$74*(1-B$68)-AN162/B$74&lt;0,0,AN162+AE100/B$74*(1-B$68)-AN162/B$74)</f>
        <v>0.14020071428571426</v>
      </c>
      <c r="AO163">
        <f t="shared" si="148"/>
        <v>0.17052795155800871</v>
      </c>
      <c r="AP163">
        <f t="shared" si="148"/>
        <v>0.26962530031069681</v>
      </c>
      <c r="AQ163">
        <f t="shared" si="148"/>
        <v>0.5057023669029469</v>
      </c>
      <c r="AR163">
        <f t="shared" si="148"/>
        <v>0.97519632966041614</v>
      </c>
      <c r="AS163">
        <f t="shared" si="148"/>
        <v>28.71573509335429</v>
      </c>
      <c r="AT163">
        <f t="shared" si="148"/>
        <v>0.40404004461258869</v>
      </c>
      <c r="AU163">
        <f t="shared" si="148"/>
        <v>0.33479271861732779</v>
      </c>
    </row>
    <row r="164" spans="1:47" hidden="1" x14ac:dyDescent="0.4">
      <c r="A164" s="9">
        <v>1</v>
      </c>
      <c r="B164" s="16">
        <f>V99+AE99+AN161+AW99+BF99+BO99+AN223</f>
        <v>1.4020071428571428</v>
      </c>
      <c r="C164" s="16">
        <f>W99+AF99+AO161+AX99+BG99+BP99+AO223</f>
        <v>1.7052795155800871</v>
      </c>
      <c r="D164" s="16">
        <f t="shared" ref="D164:D223" si="149">X99+AG99+AP161+AY99+BH99+BQ99+AP223</f>
        <v>2.599958252996005</v>
      </c>
      <c r="E164" s="16">
        <f t="shared" ref="E164:E223" si="150">Y99+AH99+AQ161+AZ99+BI99+BR99+AQ223</f>
        <v>5.1719560251437739</v>
      </c>
      <c r="F164" s="16">
        <f t="shared" ref="F164:F223" si="151">Z99+AI99+AR161+BA99+BJ99+BS99+AR223</f>
        <v>10.325608196404406</v>
      </c>
      <c r="G164" s="16">
        <f t="shared" ref="G164:G223" si="152">AA99+AJ99+AS161+BB99+BK99+BT99+AS223</f>
        <v>121.79003789032868</v>
      </c>
      <c r="H164" s="16">
        <f t="shared" ref="H164:H223" si="153">AB99+AK99+AT161+BC99+BL99+BU99+AT223</f>
        <v>7.988373431065888</v>
      </c>
      <c r="I164" s="16">
        <f t="shared" ref="I164:I223" si="154">AC99+AL99+AU161+BD99+BM99+BV99+AU223</f>
        <v>11.512170675262501</v>
      </c>
      <c r="J164" s="16">
        <f t="shared" ref="J164:J223" si="155">SUM(B164:I164)</f>
        <v>162.49539112963848</v>
      </c>
      <c r="AM164">
        <v>4</v>
      </c>
      <c r="AN164">
        <f t="shared" ref="AN164:AU164" si="156">IF(AN163+AE101/B$74*(1-B$68)-AN163/B$74&lt;0,0,AN163+AE101/B$74*(1-B$68)-AN163/B$74)</f>
        <v>0.4397489751458365</v>
      </c>
      <c r="AO164">
        <f t="shared" si="156"/>
        <v>0.53487239571784562</v>
      </c>
      <c r="AP164">
        <f t="shared" si="156"/>
        <v>0.84569789882374891</v>
      </c>
      <c r="AQ164">
        <f t="shared" si="156"/>
        <v>1.5861695049655982</v>
      </c>
      <c r="AR164">
        <f t="shared" si="156"/>
        <v>3.0587689136890939</v>
      </c>
      <c r="AS164">
        <f t="shared" si="156"/>
        <v>29.668017735835754</v>
      </c>
      <c r="AT164">
        <f t="shared" si="156"/>
        <v>1.3407606160424326</v>
      </c>
      <c r="AU164">
        <f t="shared" si="156"/>
        <v>1.1696687198529883</v>
      </c>
    </row>
    <row r="165" spans="1:47" hidden="1" x14ac:dyDescent="0.4">
      <c r="A165" s="9">
        <v>2</v>
      </c>
      <c r="B165" s="16">
        <f t="shared" ref="B165:B223" si="157">V100+AE100+AN162+AW100+BF100+BO100+AN224</f>
        <v>2.9954826086012223</v>
      </c>
      <c r="C165" s="16">
        <f t="shared" ref="C165:C223" si="158">W100+AF100+AO162+AX100+BG100+BP100+AO224</f>
        <v>3.6434444415983696</v>
      </c>
      <c r="D165" s="16">
        <f t="shared" si="149"/>
        <v>5.5549857713758595</v>
      </c>
      <c r="E165" s="16">
        <f t="shared" si="150"/>
        <v>11.050232093822569</v>
      </c>
      <c r="F165" s="16">
        <f t="shared" si="151"/>
        <v>22.061356772068358</v>
      </c>
      <c r="G165" s="16">
        <f t="shared" si="152"/>
        <v>124.40339315092203</v>
      </c>
      <c r="H165" s="16">
        <f t="shared" si="153"/>
        <v>17.067697412015388</v>
      </c>
      <c r="I165" s="16">
        <f t="shared" si="154"/>
        <v>24.596527357715182</v>
      </c>
      <c r="J165" s="16">
        <f t="shared" si="155"/>
        <v>211.37311960811897</v>
      </c>
      <c r="AM165">
        <v>5</v>
      </c>
      <c r="AN165">
        <f t="shared" ref="AN165:AU165" si="159">IF(AN164+AE102/B$74*(1-B$68)-AN164/B$74&lt;0,0,AN164+AE102/B$74*(1-B$68)-AN164/B$74)</f>
        <v>0.87367287453146525</v>
      </c>
      <c r="AO165">
        <f t="shared" si="159"/>
        <v>1.0626596760557929</v>
      </c>
      <c r="AP165">
        <f t="shared" si="159"/>
        <v>1.6801933739709829</v>
      </c>
      <c r="AQ165">
        <f t="shared" si="159"/>
        <v>3.1513280285368865</v>
      </c>
      <c r="AR165">
        <f t="shared" si="159"/>
        <v>6.0770202556219415</v>
      </c>
      <c r="AS165">
        <f t="shared" si="159"/>
        <v>30.265891508325261</v>
      </c>
      <c r="AT165">
        <f t="shared" si="159"/>
        <v>2.8061074526507128</v>
      </c>
      <c r="AU165">
        <f t="shared" si="159"/>
        <v>2.5695067725925593</v>
      </c>
    </row>
    <row r="166" spans="1:47" hidden="1" x14ac:dyDescent="0.4">
      <c r="A166" s="9">
        <v>3</v>
      </c>
      <c r="B166" s="16">
        <f t="shared" si="157"/>
        <v>4.8065747081420014</v>
      </c>
      <c r="C166" s="16">
        <f t="shared" si="158"/>
        <v>5.8462993085728359</v>
      </c>
      <c r="D166" s="16">
        <f t="shared" si="149"/>
        <v>8.9135734042041399</v>
      </c>
      <c r="E166" s="16">
        <f t="shared" si="150"/>
        <v>17.731288423693677</v>
      </c>
      <c r="F166" s="16">
        <f t="shared" si="151"/>
        <v>35.39982478397279</v>
      </c>
      <c r="G166" s="16">
        <f t="shared" si="152"/>
        <v>127.87684486704234</v>
      </c>
      <c r="H166" s="16">
        <f t="shared" si="153"/>
        <v>27.38696010828189</v>
      </c>
      <c r="I166" s="16">
        <f t="shared" si="154"/>
        <v>39.467779237390815</v>
      </c>
      <c r="J166" s="16">
        <f t="shared" si="155"/>
        <v>267.42914484130051</v>
      </c>
      <c r="AM166">
        <v>6</v>
      </c>
      <c r="AN166">
        <f t="shared" ref="AN166:AU166" si="160">IF(AN165+AE103/B$74*(1-B$68)-AN165/B$74&lt;0,0,AN165+AE103/B$74*(1-B$68)-AN165/B$74)</f>
        <v>1.4083975394161254</v>
      </c>
      <c r="AO166">
        <f t="shared" si="160"/>
        <v>1.7130522379973625</v>
      </c>
      <c r="AP166">
        <f t="shared" si="160"/>
        <v>2.7085426166092845</v>
      </c>
      <c r="AQ166">
        <f t="shared" si="160"/>
        <v>5.0800737560549898</v>
      </c>
      <c r="AR166">
        <f t="shared" si="160"/>
        <v>9.7964130791972419</v>
      </c>
      <c r="AS166">
        <f t="shared" si="160"/>
        <v>30.723016575453414</v>
      </c>
      <c r="AT166">
        <f t="shared" si="160"/>
        <v>4.7435636368235867</v>
      </c>
      <c r="AU166">
        <f t="shared" si="160"/>
        <v>4.544357261380183</v>
      </c>
    </row>
    <row r="167" spans="1:47" hidden="1" x14ac:dyDescent="0.4">
      <c r="A167" s="9">
        <v>4</v>
      </c>
      <c r="B167" s="16">
        <f t="shared" si="157"/>
        <v>6.8182691850470105</v>
      </c>
      <c r="C167" s="16">
        <f t="shared" si="158"/>
        <v>8.2931494551995524</v>
      </c>
      <c r="D167" s="16">
        <f t="shared" si="149"/>
        <v>12.640959164524501</v>
      </c>
      <c r="E167" s="16">
        <f t="shared" si="150"/>
        <v>25.156191087767997</v>
      </c>
      <c r="F167" s="16">
        <f t="shared" si="151"/>
        <v>50.234825846738822</v>
      </c>
      <c r="G167" s="16">
        <f t="shared" si="152"/>
        <v>132.61759922734524</v>
      </c>
      <c r="H167" s="16">
        <f t="shared" si="153"/>
        <v>39.005303856579715</v>
      </c>
      <c r="I167" s="16">
        <f t="shared" si="154"/>
        <v>56.29821646074187</v>
      </c>
      <c r="J167" s="16">
        <f t="shared" si="155"/>
        <v>331.06451428394467</v>
      </c>
      <c r="AM167">
        <v>7</v>
      </c>
      <c r="AN167">
        <f t="shared" ref="AN167:AU167" si="161">IF(AN166+AE104/B$74*(1-B$68)-AN166/B$74&lt;0,0,AN166+AE104/B$74*(1-B$68)-AN166/B$74)</f>
        <v>2.0161481052837864</v>
      </c>
      <c r="AO167">
        <f t="shared" si="161"/>
        <v>2.4522671527261743</v>
      </c>
      <c r="AP167">
        <f t="shared" si="161"/>
        <v>3.8773307334952269</v>
      </c>
      <c r="AQ167">
        <f t="shared" si="161"/>
        <v>7.2722230700702744</v>
      </c>
      <c r="AR167">
        <f t="shared" si="161"/>
        <v>14.023753319243184</v>
      </c>
      <c r="AS167">
        <f t="shared" si="161"/>
        <v>31.257353809819669</v>
      </c>
      <c r="AT167">
        <f t="shared" si="161"/>
        <v>7.0869069419281256</v>
      </c>
      <c r="AU167">
        <f t="shared" si="161"/>
        <v>7.078897006997007</v>
      </c>
    </row>
    <row r="168" spans="1:47" hidden="1" x14ac:dyDescent="0.4">
      <c r="A168" s="9">
        <v>5</v>
      </c>
      <c r="B168" s="16">
        <f t="shared" si="157"/>
        <v>9.0112281919085859</v>
      </c>
      <c r="C168" s="16">
        <f t="shared" si="158"/>
        <v>10.960474006262091</v>
      </c>
      <c r="D168" s="16">
        <f t="shared" si="149"/>
        <v>16.697633714857705</v>
      </c>
      <c r="E168" s="16">
        <f t="shared" si="150"/>
        <v>33.257957712071537</v>
      </c>
      <c r="F168" s="16">
        <f t="shared" si="151"/>
        <v>66.445671987584433</v>
      </c>
      <c r="G168" s="16">
        <f t="shared" si="152"/>
        <v>138.87309444013948</v>
      </c>
      <c r="H168" s="16">
        <f t="shared" si="153"/>
        <v>51.969912859025982</v>
      </c>
      <c r="I168" s="16">
        <f t="shared" si="154"/>
        <v>75.258036481723508</v>
      </c>
      <c r="J168" s="16">
        <f t="shared" si="155"/>
        <v>402.47400939357328</v>
      </c>
      <c r="AM168">
        <v>8</v>
      </c>
      <c r="AN168">
        <f t="shared" ref="AN168:AU168" si="162">IF(AN167+AE105/B$74*(1-B$68)-AN167/B$74&lt;0,0,AN167+AE105/B$74*(1-B$68)-AN167/B$74)</f>
        <v>2.6792035536330951</v>
      </c>
      <c r="AO168">
        <f t="shared" si="162"/>
        <v>3.2587501150451894</v>
      </c>
      <c r="AP168">
        <f t="shared" si="162"/>
        <v>5.1524777631993572</v>
      </c>
      <c r="AQ168">
        <f t="shared" si="162"/>
        <v>9.6638564602883594</v>
      </c>
      <c r="AR168">
        <f t="shared" si="162"/>
        <v>18.635778606602745</v>
      </c>
      <c r="AS168">
        <f t="shared" si="162"/>
        <v>32.056466567111165</v>
      </c>
      <c r="AT168">
        <f t="shared" si="162"/>
        <v>9.7811020786361329</v>
      </c>
      <c r="AU168">
        <f t="shared" si="162"/>
        <v>10.150964906161752</v>
      </c>
    </row>
    <row r="169" spans="1:47" hidden="1" x14ac:dyDescent="0.4">
      <c r="A169" s="9">
        <v>6</v>
      </c>
      <c r="B169" s="16">
        <f t="shared" si="157"/>
        <v>11.379050820952875</v>
      </c>
      <c r="C169" s="16">
        <f t="shared" si="158"/>
        <v>13.840487454415861</v>
      </c>
      <c r="D169" s="16">
        <f t="shared" si="149"/>
        <v>21.068650401084096</v>
      </c>
      <c r="E169" s="16">
        <f t="shared" si="150"/>
        <v>42.01664747289086</v>
      </c>
      <c r="F169" s="16">
        <f t="shared" si="151"/>
        <v>84.003548351501621</v>
      </c>
      <c r="G169" s="16">
        <f t="shared" si="152"/>
        <v>146.83920736719975</v>
      </c>
      <c r="H169" s="16">
        <f t="shared" si="153"/>
        <v>66.355360863913006</v>
      </c>
      <c r="I169" s="16">
        <f t="shared" si="154"/>
        <v>96.541412214220557</v>
      </c>
      <c r="J169" s="16">
        <f t="shared" si="155"/>
        <v>482.04436494617863</v>
      </c>
      <c r="AM169">
        <v>9</v>
      </c>
      <c r="AN169">
        <f t="shared" ref="AN169:AU169" si="163">IF(AN168+AE106/B$74*(1-B$68)-AN168/B$74&lt;0,0,AN168+AE106/B$74*(1-B$68)-AN168/B$74)</f>
        <v>3.3897311847387437</v>
      </c>
      <c r="AO169">
        <f t="shared" si="163"/>
        <v>4.1229741104443116</v>
      </c>
      <c r="AP169">
        <f t="shared" si="163"/>
        <v>6.5189203444082988</v>
      </c>
      <c r="AQ169">
        <f t="shared" si="163"/>
        <v>12.226721468720653</v>
      </c>
      <c r="AR169">
        <f t="shared" si="163"/>
        <v>23.578006907697375</v>
      </c>
      <c r="AS169">
        <f t="shared" si="163"/>
        <v>33.269482317409931</v>
      </c>
      <c r="AT169">
        <f t="shared" si="163"/>
        <v>12.79092235620551</v>
      </c>
      <c r="AU169">
        <f t="shared" si="163"/>
        <v>13.74283024055311</v>
      </c>
    </row>
    <row r="170" spans="1:47" hidden="1" x14ac:dyDescent="0.4">
      <c r="A170" s="9">
        <v>7</v>
      </c>
      <c r="B170" s="16">
        <f t="shared" si="157"/>
        <v>13.930649134191087</v>
      </c>
      <c r="C170" s="16">
        <f t="shared" si="158"/>
        <v>16.944029656552267</v>
      </c>
      <c r="D170" s="16">
        <f t="shared" si="149"/>
        <v>25.768921774674393</v>
      </c>
      <c r="E170" s="16">
        <f t="shared" si="150"/>
        <v>51.467063595352073</v>
      </c>
      <c r="F170" s="16">
        <f t="shared" si="151"/>
        <v>102.98370879544625</v>
      </c>
      <c r="G170" s="16">
        <f t="shared" si="152"/>
        <v>156.75318079325592</v>
      </c>
      <c r="H170" s="16">
        <f t="shared" si="153"/>
        <v>82.275026749659659</v>
      </c>
      <c r="I170" s="16">
        <f t="shared" si="154"/>
        <v>120.37822207044117</v>
      </c>
      <c r="J170" s="16">
        <f t="shared" si="155"/>
        <v>570.5008025695729</v>
      </c>
      <c r="AM170">
        <v>10</v>
      </c>
      <c r="AN170">
        <f t="shared" ref="AN170:AU170" si="164">IF(AN169+AE107/B$74*(1-B$68)-AN169/B$74&lt;0,0,AN169+AE107/B$74*(1-B$68)-AN169/B$74)</f>
        <v>4.1480599310137425</v>
      </c>
      <c r="AO170">
        <f t="shared" si="164"/>
        <v>5.0453392236939871</v>
      </c>
      <c r="AP170">
        <f t="shared" si="164"/>
        <v>7.977291059495764</v>
      </c>
      <c r="AQ170">
        <f t="shared" si="164"/>
        <v>14.96200455080468</v>
      </c>
      <c r="AR170">
        <f t="shared" si="164"/>
        <v>28.85272618292375</v>
      </c>
      <c r="AS170">
        <f t="shared" si="164"/>
        <v>35.011295163208395</v>
      </c>
      <c r="AT170">
        <f t="shared" si="164"/>
        <v>16.10308164544546</v>
      </c>
      <c r="AU170">
        <f t="shared" si="164"/>
        <v>17.84773277981672</v>
      </c>
    </row>
    <row r="171" spans="1:47" hidden="1" x14ac:dyDescent="0.4">
      <c r="A171" s="9">
        <v>8</v>
      </c>
      <c r="B171" s="16">
        <f t="shared" si="157"/>
        <v>16.68865334710485</v>
      </c>
      <c r="C171" s="16">
        <f t="shared" si="158"/>
        <v>20.298626037980718</v>
      </c>
      <c r="D171" s="16">
        <f t="shared" si="149"/>
        <v>30.840362639921267</v>
      </c>
      <c r="E171" s="16">
        <f t="shared" si="150"/>
        <v>61.692750106329051</v>
      </c>
      <c r="F171" s="16">
        <f t="shared" si="151"/>
        <v>123.55313120312431</v>
      </c>
      <c r="G171" s="16">
        <f t="shared" si="152"/>
        <v>168.91336390621032</v>
      </c>
      <c r="H171" s="16">
        <f t="shared" si="153"/>
        <v>99.882516436053379</v>
      </c>
      <c r="I171" s="16">
        <f t="shared" si="154"/>
        <v>147.04020735710992</v>
      </c>
      <c r="J171" s="16">
        <f t="shared" si="155"/>
        <v>668.90961103383381</v>
      </c>
      <c r="AM171">
        <v>11</v>
      </c>
      <c r="AN171">
        <f t="shared" ref="AN171:AU171" si="165">IF(AN170+AE108/B$74*(1-B$68)-AN170/B$74&lt;0,0,AN170+AE108/B$74*(1-B$68)-AN170/B$74)</f>
        <v>4.9607178614484866</v>
      </c>
      <c r="AO171">
        <f t="shared" si="165"/>
        <v>6.0337856299797235</v>
      </c>
      <c r="AP171">
        <f t="shared" si="165"/>
        <v>9.5401442850278961</v>
      </c>
      <c r="AQ171">
        <f t="shared" si="165"/>
        <v>17.893252376445577</v>
      </c>
      <c r="AR171">
        <f t="shared" si="165"/>
        <v>34.505343825187396</v>
      </c>
      <c r="AS171">
        <f t="shared" si="165"/>
        <v>37.371350080968774</v>
      </c>
      <c r="AT171">
        <f t="shared" si="165"/>
        <v>19.725270148612477</v>
      </c>
      <c r="AU171">
        <f t="shared" si="165"/>
        <v>22.473443586899144</v>
      </c>
    </row>
    <row r="172" spans="1:47" hidden="1" x14ac:dyDescent="0.4">
      <c r="A172" s="9">
        <v>9</v>
      </c>
      <c r="B172" s="16">
        <f t="shared" si="157"/>
        <v>19.68731267232344</v>
      </c>
      <c r="C172" s="16">
        <f t="shared" si="158"/>
        <v>23.945934361301809</v>
      </c>
      <c r="D172" s="16">
        <f t="shared" si="149"/>
        <v>36.347496134922956</v>
      </c>
      <c r="E172" s="16">
        <f t="shared" si="150"/>
        <v>72.818846240890579</v>
      </c>
      <c r="F172" s="16">
        <f t="shared" si="151"/>
        <v>145.95804277667884</v>
      </c>
      <c r="G172" s="16">
        <f t="shared" si="152"/>
        <v>183.66562154763812</v>
      </c>
      <c r="H172" s="16">
        <f t="shared" si="153"/>
        <v>119.37228194691257</v>
      </c>
      <c r="I172" s="16">
        <f t="shared" si="154"/>
        <v>176.84683209288326</v>
      </c>
      <c r="J172" s="16">
        <f t="shared" si="155"/>
        <v>778.64236777355154</v>
      </c>
      <c r="AM172">
        <v>12</v>
      </c>
      <c r="AN172">
        <f t="shared" ref="AN172:AU172" si="166">IF(AN171+AE109/B$74*(1-B$68)-AN171/B$74&lt;0,0,AN171+AE109/B$74*(1-B$68)-AN171/B$74)</f>
        <v>5.8387715080776195</v>
      </c>
      <c r="AO172">
        <f t="shared" si="166"/>
        <v>7.1017736960930407</v>
      </c>
      <c r="AP172">
        <f t="shared" si="166"/>
        <v>11.228762487634343</v>
      </c>
      <c r="AQ172">
        <f t="shared" si="166"/>
        <v>21.060381799646823</v>
      </c>
      <c r="AR172">
        <f t="shared" si="166"/>
        <v>40.612835486696895</v>
      </c>
      <c r="AS172">
        <f t="shared" si="166"/>
        <v>40.423205024153006</v>
      </c>
      <c r="AT172">
        <f t="shared" si="166"/>
        <v>23.684016225629644</v>
      </c>
      <c r="AU172">
        <f t="shared" si="166"/>
        <v>27.644038133457236</v>
      </c>
    </row>
    <row r="173" spans="1:47" hidden="1" x14ac:dyDescent="0.4">
      <c r="A173" s="9">
        <v>10</v>
      </c>
      <c r="B173" s="16">
        <f t="shared" si="157"/>
        <v>22.970828381588344</v>
      </c>
      <c r="C173" s="16">
        <f t="shared" si="158"/>
        <v>27.939717208002598</v>
      </c>
      <c r="D173" s="16">
        <f t="shared" si="149"/>
        <v>42.373700762322422</v>
      </c>
      <c r="E173" s="16">
        <f t="shared" si="150"/>
        <v>85.006726946165386</v>
      </c>
      <c r="F173" s="16">
        <f t="shared" si="151"/>
        <v>170.51558516183272</v>
      </c>
      <c r="G173" s="16">
        <f t="shared" si="152"/>
        <v>201.38662383153968</v>
      </c>
      <c r="H173" s="16">
        <f t="shared" si="153"/>
        <v>140.98204888135712</v>
      </c>
      <c r="I173" s="16">
        <f t="shared" si="154"/>
        <v>210.17256754121036</v>
      </c>
      <c r="J173" s="16">
        <f t="shared" si="155"/>
        <v>901.34779871401861</v>
      </c>
      <c r="AM173">
        <v>13</v>
      </c>
      <c r="AN173">
        <f t="shared" ref="AN173:AU173" si="167">IF(AN172+AE110/B$74*(1-B$68)-AN172/B$74&lt;0,0,AN172+AE110/B$74*(1-B$68)-AN172/B$74)</f>
        <v>6.796622200440094</v>
      </c>
      <c r="AO173">
        <f t="shared" si="167"/>
        <v>8.2668199463861924</v>
      </c>
      <c r="AP173">
        <f t="shared" si="167"/>
        <v>13.070841409249057</v>
      </c>
      <c r="AQ173">
        <f t="shared" si="167"/>
        <v>24.515338250725947</v>
      </c>
      <c r="AR173">
        <f t="shared" si="167"/>
        <v>47.275372723497206</v>
      </c>
      <c r="AS173">
        <f t="shared" si="167"/>
        <v>44.233196862117289</v>
      </c>
      <c r="AT173">
        <f t="shared" si="167"/>
        <v>28.022407817352011</v>
      </c>
      <c r="AU173">
        <f t="shared" si="167"/>
        <v>33.400683524416863</v>
      </c>
    </row>
    <row r="174" spans="1:47" hidden="1" x14ac:dyDescent="0.4">
      <c r="A174" s="9">
        <v>11</v>
      </c>
      <c r="B174" s="16">
        <f t="shared" si="157"/>
        <v>26.592248636090265</v>
      </c>
      <c r="C174" s="16">
        <f t="shared" si="158"/>
        <v>32.344497746227148</v>
      </c>
      <c r="D174" s="16">
        <f t="shared" si="149"/>
        <v>49.018625334787949</v>
      </c>
      <c r="E174" s="16">
        <f t="shared" si="150"/>
        <v>98.450565174174727</v>
      </c>
      <c r="F174" s="16">
        <f t="shared" si="151"/>
        <v>197.60886548329171</v>
      </c>
      <c r="G174" s="16">
        <f t="shared" si="152"/>
        <v>222.47561296633501</v>
      </c>
      <c r="H174" s="16">
        <f t="shared" si="153"/>
        <v>164.99687974913903</v>
      </c>
      <c r="I174" s="16">
        <f t="shared" si="154"/>
        <v>247.45559640867612</v>
      </c>
      <c r="J174" s="16">
        <f t="shared" si="155"/>
        <v>1038.942891498722</v>
      </c>
      <c r="AM174">
        <v>14</v>
      </c>
      <c r="AN174">
        <f t="shared" ref="AN174:AU174" si="168">IF(AN173+AE111/B$74*(1-B$68)-AN173/B$74&lt;0,0,AN173+AE111/B$74*(1-B$68)-AN173/B$74)</f>
        <v>7.8512458424127605</v>
      </c>
      <c r="AO174">
        <f t="shared" si="168"/>
        <v>9.5495723934510828</v>
      </c>
      <c r="AP174">
        <f t="shared" si="168"/>
        <v>15.099028053164147</v>
      </c>
      <c r="AQ174">
        <f t="shared" si="168"/>
        <v>28.319353620080783</v>
      </c>
      <c r="AR174">
        <f t="shared" si="168"/>
        <v>54.611035099146314</v>
      </c>
      <c r="AS174">
        <f t="shared" si="168"/>
        <v>48.867661218987898</v>
      </c>
      <c r="AT174">
        <f t="shared" si="168"/>
        <v>32.798184270766576</v>
      </c>
      <c r="AU174">
        <f t="shared" si="168"/>
        <v>39.80197169795251</v>
      </c>
    </row>
    <row r="175" spans="1:47" hidden="1" x14ac:dyDescent="0.4">
      <c r="A175" s="9">
        <v>12</v>
      </c>
      <c r="B175" s="16">
        <f t="shared" si="157"/>
        <v>30.612883464716173</v>
      </c>
      <c r="C175" s="16">
        <f t="shared" si="158"/>
        <v>37.234848161212334</v>
      </c>
      <c r="D175" s="16">
        <f t="shared" si="149"/>
        <v>56.396785030539171</v>
      </c>
      <c r="E175" s="16">
        <f t="shared" si="150"/>
        <v>113.37555455608667</v>
      </c>
      <c r="F175" s="16">
        <f t="shared" si="151"/>
        <v>227.68454835981552</v>
      </c>
      <c r="G175" s="16">
        <f t="shared" si="152"/>
        <v>247.35577374544783</v>
      </c>
      <c r="H175" s="16">
        <f t="shared" si="153"/>
        <v>191.75412684009004</v>
      </c>
      <c r="I175" s="16">
        <f t="shared" si="154"/>
        <v>289.20748513809014</v>
      </c>
      <c r="J175" s="16">
        <f t="shared" si="155"/>
        <v>1193.622005295998</v>
      </c>
      <c r="AM175">
        <v>15</v>
      </c>
      <c r="AN175">
        <f t="shared" ref="AN175:AU175" si="169">IF(AN174+AE112/B$74*(1-B$68)-AN174/B$74&lt;0,0,AN174+AE112/B$74*(1-B$68)-AN174/B$74)</f>
        <v>9.021801619205057</v>
      </c>
      <c r="AO175">
        <f t="shared" si="169"/>
        <v>10.973334603349633</v>
      </c>
      <c r="AP175">
        <f t="shared" si="169"/>
        <v>17.350168173640714</v>
      </c>
      <c r="AQ175">
        <f t="shared" si="169"/>
        <v>32.541534868811397</v>
      </c>
      <c r="AR175">
        <f t="shared" si="169"/>
        <v>62.753088461758594</v>
      </c>
      <c r="AS175">
        <f t="shared" si="169"/>
        <v>54.398708501221158</v>
      </c>
      <c r="AT175">
        <f t="shared" si="169"/>
        <v>38.082413167734217</v>
      </c>
      <c r="AU175">
        <f t="shared" si="169"/>
        <v>46.924145882871784</v>
      </c>
    </row>
    <row r="176" spans="1:47" hidden="1" x14ac:dyDescent="0.4">
      <c r="A176" s="9">
        <v>13</v>
      </c>
      <c r="B176" s="16">
        <f t="shared" si="157"/>
        <v>35.102188967529358</v>
      </c>
      <c r="C176" s="16">
        <f t="shared" si="158"/>
        <v>42.695248810475171</v>
      </c>
      <c r="D176" s="16">
        <f t="shared" si="149"/>
        <v>64.637218622249989</v>
      </c>
      <c r="E176" s="16">
        <f t="shared" si="150"/>
        <v>130.03763504480119</v>
      </c>
      <c r="F176" s="16">
        <f t="shared" si="151"/>
        <v>261.25276578500666</v>
      </c>
      <c r="G176" s="16">
        <f t="shared" si="152"/>
        <v>276.48261591565762</v>
      </c>
      <c r="H176" s="16">
        <f t="shared" si="153"/>
        <v>221.64879009468558</v>
      </c>
      <c r="I176" s="16">
        <f t="shared" si="154"/>
        <v>336.02349767234415</v>
      </c>
      <c r="J176" s="16">
        <f t="shared" si="155"/>
        <v>1367.8799609127498</v>
      </c>
      <c r="AM176">
        <v>16</v>
      </c>
      <c r="AN176">
        <f t="shared" ref="AN176:AU176" si="170">IF(AN175+AE113/B$74*(1-B$68)-AN175/B$74&lt;0,0,AN175+AE113/B$74*(1-B$68)-AN175/B$74)</f>
        <v>10.329524946371027</v>
      </c>
      <c r="AO176">
        <f t="shared" si="170"/>
        <v>12.56393548810532</v>
      </c>
      <c r="AP176">
        <f t="shared" si="170"/>
        <v>19.865100402101948</v>
      </c>
      <c r="AQ176">
        <f t="shared" si="170"/>
        <v>37.258477897035419</v>
      </c>
      <c r="AR176">
        <f t="shared" si="170"/>
        <v>71.849240327751659</v>
      </c>
      <c r="AS176">
        <f t="shared" si="170"/>
        <v>60.908796341109081</v>
      </c>
      <c r="AT176">
        <f t="shared" si="170"/>
        <v>43.958808192633185</v>
      </c>
      <c r="AU176">
        <f t="shared" si="170"/>
        <v>54.861443427313361</v>
      </c>
    </row>
    <row r="177" spans="1:47" hidden="1" x14ac:dyDescent="0.4">
      <c r="A177" s="9">
        <v>14</v>
      </c>
      <c r="B177" s="16">
        <f t="shared" si="157"/>
        <v>40.138079278325705</v>
      </c>
      <c r="C177" s="16">
        <f t="shared" si="158"/>
        <v>48.820467667925961</v>
      </c>
      <c r="D177" s="16">
        <f t="shared" si="149"/>
        <v>73.884064759906579</v>
      </c>
      <c r="E177" s="16">
        <f t="shared" si="150"/>
        <v>148.72464640458676</v>
      </c>
      <c r="F177" s="16">
        <f t="shared" si="151"/>
        <v>298.88942802169697</v>
      </c>
      <c r="G177" s="16">
        <f t="shared" si="152"/>
        <v>310.35641800780587</v>
      </c>
      <c r="H177" s="16">
        <f t="shared" si="153"/>
        <v>255.13918789052178</v>
      </c>
      <c r="I177" s="16">
        <f t="shared" si="154"/>
        <v>388.59349308543455</v>
      </c>
      <c r="J177" s="16">
        <f t="shared" si="155"/>
        <v>1564.5457851162041</v>
      </c>
      <c r="AM177">
        <v>17</v>
      </c>
      <c r="AN177">
        <f t="shared" ref="AN177:AU177" si="171">IF(AN176+AE114/B$74*(1-B$68)-AN176/B$74&lt;0,0,AN176+AE114/B$74*(1-B$68)-AN176/B$74)</f>
        <v>11.797830919053908</v>
      </c>
      <c r="AO177">
        <f t="shared" si="171"/>
        <v>14.349855132364326</v>
      </c>
      <c r="AP177">
        <f t="shared" si="171"/>
        <v>22.688855194290984</v>
      </c>
      <c r="AQ177">
        <f t="shared" si="171"/>
        <v>42.55464068412563</v>
      </c>
      <c r="AR177">
        <f t="shared" si="171"/>
        <v>82.062359445395927</v>
      </c>
      <c r="AS177">
        <f t="shared" si="171"/>
        <v>68.494412311802222</v>
      </c>
      <c r="AT177">
        <f t="shared" si="171"/>
        <v>50.523667142982099</v>
      </c>
      <c r="AU177">
        <f t="shared" si="171"/>
        <v>63.726696442583311</v>
      </c>
    </row>
    <row r="178" spans="1:47" hidden="1" x14ac:dyDescent="0.4">
      <c r="A178" s="9">
        <v>15</v>
      </c>
      <c r="B178" s="16">
        <f t="shared" si="157"/>
        <v>45.807628753042501</v>
      </c>
      <c r="C178" s="16">
        <f t="shared" si="158"/>
        <v>55.716414404759036</v>
      </c>
      <c r="D178" s="16">
        <f t="shared" si="149"/>
        <v>84.297925037488554</v>
      </c>
      <c r="E178" s="16">
        <f t="shared" si="150"/>
        <v>169.75884588441892</v>
      </c>
      <c r="F178" s="16">
        <f t="shared" si="151"/>
        <v>341.24103239774348</v>
      </c>
      <c r="G178" s="16">
        <f t="shared" si="152"/>
        <v>349.53659134095949</v>
      </c>
      <c r="H178" s="16">
        <f t="shared" si="153"/>
        <v>292.75312386752648</v>
      </c>
      <c r="I178" s="16">
        <f t="shared" si="154"/>
        <v>447.7135798387082</v>
      </c>
      <c r="J178" s="16">
        <f t="shared" si="155"/>
        <v>1786.8251415246466</v>
      </c>
      <c r="AM178">
        <v>18</v>
      </c>
      <c r="AN178">
        <f t="shared" ref="AN178:AU178" si="172">IF(AN177+AE115/B$74*(1-B$68)-AN177/B$74&lt;0,0,AN177+AE115/B$74*(1-B$68)-AN177/B$74)</f>
        <v>13.452571963616384</v>
      </c>
      <c r="AO178">
        <f t="shared" si="172"/>
        <v>16.362538178423179</v>
      </c>
      <c r="AP178">
        <f t="shared" si="172"/>
        <v>25.871150329873291</v>
      </c>
      <c r="AQ178">
        <f t="shared" si="172"/>
        <v>48.523272635182408</v>
      </c>
      <c r="AR178">
        <f t="shared" si="172"/>
        <v>93.572267946341384</v>
      </c>
      <c r="AS178">
        <f t="shared" si="172"/>
        <v>77.269175219419438</v>
      </c>
      <c r="AT178">
        <f t="shared" si="172"/>
        <v>57.886379124620397</v>
      </c>
      <c r="AU178">
        <f t="shared" si="172"/>
        <v>73.652279727347377</v>
      </c>
    </row>
    <row r="179" spans="1:47" hidden="1" x14ac:dyDescent="0.4">
      <c r="A179" s="9">
        <v>16</v>
      </c>
      <c r="B179" s="16">
        <f t="shared" si="157"/>
        <v>52.20812912709291</v>
      </c>
      <c r="C179" s="16">
        <f t="shared" si="158"/>
        <v>63.501426223663159</v>
      </c>
      <c r="D179" s="16">
        <f t="shared" si="149"/>
        <v>96.057903584859019</v>
      </c>
      <c r="E179" s="16">
        <f t="shared" si="150"/>
        <v>193.5007135753751</v>
      </c>
      <c r="F179" s="16">
        <f t="shared" si="151"/>
        <v>389.03197767615922</v>
      </c>
      <c r="G179" s="16">
        <f t="shared" si="152"/>
        <v>394.65677641205713</v>
      </c>
      <c r="H179" s="16">
        <f t="shared" si="153"/>
        <v>335.09486130294272</v>
      </c>
      <c r="I179" s="16">
        <f t="shared" si="154"/>
        <v>514.29884492392443</v>
      </c>
      <c r="J179" s="16">
        <f t="shared" si="155"/>
        <v>2038.3506328260737</v>
      </c>
      <c r="AM179">
        <v>19</v>
      </c>
      <c r="AN179">
        <f t="shared" ref="AN179:AU179" si="173">IF(AN178+AE116/B$74*(1-B$68)-AN178/B$74&lt;0,0,AN178+AE116/B$74*(1-B$68)-AN178/B$74)</f>
        <v>15.322410718686838</v>
      </c>
      <c r="AO179">
        <f t="shared" si="173"/>
        <v>18.636847366293217</v>
      </c>
      <c r="AP179">
        <f t="shared" si="173"/>
        <v>29.467108014090474</v>
      </c>
      <c r="AQ179">
        <f t="shared" si="173"/>
        <v>55.267759558686905</v>
      </c>
      <c r="AR179">
        <f t="shared" si="173"/>
        <v>106.57833500021881</v>
      </c>
      <c r="AS179">
        <f t="shared" si="173"/>
        <v>87.366625214882106</v>
      </c>
      <c r="AT179">
        <f t="shared" si="173"/>
        <v>66.170445594842519</v>
      </c>
      <c r="AU179">
        <f t="shared" si="173"/>
        <v>84.791464056766458</v>
      </c>
    </row>
    <row r="180" spans="1:47" hidden="1" x14ac:dyDescent="0.4">
      <c r="A180" s="9">
        <v>17</v>
      </c>
      <c r="B180" s="16">
        <f t="shared" si="157"/>
        <v>59.44847156781217</v>
      </c>
      <c r="C180" s="16">
        <f t="shared" si="158"/>
        <v>72.307948867179945</v>
      </c>
      <c r="D180" s="16">
        <f t="shared" si="149"/>
        <v>109.3642411531941</v>
      </c>
      <c r="E180" s="16">
        <f t="shared" si="150"/>
        <v>220.353965854752</v>
      </c>
      <c r="F180" s="16">
        <f t="shared" si="151"/>
        <v>443.07431895201978</v>
      </c>
      <c r="G180" s="16">
        <f t="shared" si="152"/>
        <v>446.44022737563796</v>
      </c>
      <c r="H180" s="16">
        <f t="shared" si="153"/>
        <v>382.85324239466081</v>
      </c>
      <c r="I180" s="16">
        <f t="shared" si="154"/>
        <v>589.39754831826974</v>
      </c>
      <c r="J180" s="16">
        <f t="shared" si="155"/>
        <v>2323.2399644835264</v>
      </c>
      <c r="AM180">
        <v>20</v>
      </c>
      <c r="AN180">
        <f t="shared" ref="AN180:AU180" si="174">IF(AN179+AE117/B$74*(1-B$68)-AN179/B$74&lt;0,0,AN179+AE117/B$74*(1-B$68)-AN179/B$74)</f>
        <v>17.439283860876333</v>
      </c>
      <c r="AO180">
        <f t="shared" si="174"/>
        <v>21.211627690950401</v>
      </c>
      <c r="AP180">
        <f t="shared" si="174"/>
        <v>33.538146878552588</v>
      </c>
      <c r="AQ180">
        <f t="shared" si="174"/>
        <v>62.903296680537252</v>
      </c>
      <c r="AR180">
        <f t="shared" si="174"/>
        <v>121.30270305452802</v>
      </c>
      <c r="AS180">
        <f t="shared" si="174"/>
        <v>98.942926690781007</v>
      </c>
      <c r="AT180">
        <f t="shared" si="174"/>
        <v>75.514968628286312</v>
      </c>
      <c r="AU180">
        <f t="shared" si="174"/>
        <v>97.320215732489032</v>
      </c>
    </row>
    <row r="181" spans="1:47" hidden="1" x14ac:dyDescent="0.4">
      <c r="A181" s="9">
        <v>18</v>
      </c>
      <c r="B181" s="16">
        <f t="shared" si="157"/>
        <v>67.650832589568026</v>
      </c>
      <c r="C181" s="16">
        <f t="shared" si="158"/>
        <v>82.284587218171581</v>
      </c>
      <c r="D181" s="16">
        <f t="shared" si="149"/>
        <v>124.44149248496322</v>
      </c>
      <c r="E181" s="16">
        <f t="shared" si="150"/>
        <v>250.7717138965111</v>
      </c>
      <c r="F181" s="16">
        <f t="shared" si="151"/>
        <v>504.27988088378004</v>
      </c>
      <c r="G181" s="16">
        <f t="shared" si="152"/>
        <v>505.71552095712707</v>
      </c>
      <c r="H181" s="16">
        <f t="shared" si="153"/>
        <v>436.81126511119771</v>
      </c>
      <c r="I181" s="16">
        <f t="shared" si="154"/>
        <v>674.20719912633535</v>
      </c>
      <c r="J181" s="16">
        <f t="shared" si="155"/>
        <v>2646.1624922676538</v>
      </c>
      <c r="AM181">
        <v>21</v>
      </c>
      <c r="AN181">
        <f t="shared" ref="AN181:AU181" si="175">IF(AN180+AE118/B$74*(1-B$68)-AN180/B$74&lt;0,0,AN180+AE118/B$74*(1-B$68)-AN180/B$74)</f>
        <v>19.838944096628232</v>
      </c>
      <c r="AO181">
        <f t="shared" si="175"/>
        <v>24.130365634068543</v>
      </c>
      <c r="AP181">
        <f t="shared" si="175"/>
        <v>38.153024306278866</v>
      </c>
      <c r="AQ181">
        <f t="shared" si="175"/>
        <v>71.558843602428141</v>
      </c>
      <c r="AR181">
        <f t="shared" si="175"/>
        <v>137.9940577759337</v>
      </c>
      <c r="AS181">
        <f t="shared" si="175"/>
        <v>112.17966506989615</v>
      </c>
      <c r="AT181">
        <f t="shared" si="175"/>
        <v>86.076574345890606</v>
      </c>
      <c r="AU181">
        <f t="shared" si="175"/>
        <v>111.43947582452117</v>
      </c>
    </row>
    <row r="182" spans="1:47" hidden="1" x14ac:dyDescent="0.4">
      <c r="A182" s="9">
        <v>19</v>
      </c>
      <c r="B182" s="16">
        <f t="shared" si="157"/>
        <v>76.952654514575926</v>
      </c>
      <c r="C182" s="16">
        <f t="shared" si="158"/>
        <v>93.598514160058798</v>
      </c>
      <c r="D182" s="16">
        <f t="shared" si="149"/>
        <v>141.54222627167084</v>
      </c>
      <c r="E182" s="16">
        <f t="shared" si="150"/>
        <v>285.26373695874292</v>
      </c>
      <c r="F182" s="16">
        <f t="shared" si="151"/>
        <v>573.67468100782639</v>
      </c>
      <c r="G182" s="16">
        <f t="shared" si="152"/>
        <v>573.43289653843033</v>
      </c>
      <c r="H182" s="16">
        <f t="shared" si="153"/>
        <v>497.85739272359166</v>
      </c>
      <c r="I182" s="16">
        <f t="shared" si="154"/>
        <v>770.0929344524518</v>
      </c>
      <c r="J182" s="16">
        <f t="shared" si="155"/>
        <v>3012.4150366273489</v>
      </c>
      <c r="AM182">
        <v>22</v>
      </c>
      <c r="AN182">
        <f t="shared" ref="AN182:AU182" si="176">IF(AN181+AE119/B$74*(1-B$68)-AN181/B$74&lt;0,0,AN181+AE119/B$74*(1-B$68)-AN181/B$74)</f>
        <v>22.561576172428605</v>
      </c>
      <c r="AO182">
        <f t="shared" si="176"/>
        <v>27.441938425247073</v>
      </c>
      <c r="AP182">
        <f t="shared" si="176"/>
        <v>43.389021104249608</v>
      </c>
      <c r="AQ182">
        <f t="shared" si="176"/>
        <v>81.379346243607813</v>
      </c>
      <c r="AR182">
        <f t="shared" si="176"/>
        <v>156.93191284224545</v>
      </c>
      <c r="AS182">
        <f t="shared" si="176"/>
        <v>127.28688387320588</v>
      </c>
      <c r="AT182">
        <f t="shared" si="176"/>
        <v>98.031755919184263</v>
      </c>
      <c r="AU182">
        <f t="shared" si="176"/>
        <v>127.37795171848057</v>
      </c>
    </row>
    <row r="183" spans="1:47" hidden="1" x14ac:dyDescent="0.4">
      <c r="A183" s="9">
        <v>20</v>
      </c>
      <c r="B183" s="16">
        <f t="shared" si="157"/>
        <v>87.508923925249334</v>
      </c>
      <c r="C183" s="16">
        <f t="shared" si="158"/>
        <v>106.43824188803677</v>
      </c>
      <c r="D183" s="16">
        <f t="shared" si="149"/>
        <v>160.95125527181958</v>
      </c>
      <c r="E183" s="16">
        <f t="shared" si="150"/>
        <v>324.40488174853846</v>
      </c>
      <c r="F183" s="16">
        <f t="shared" si="151"/>
        <v>652.4156814710509</v>
      </c>
      <c r="G183" s="16">
        <f t="shared" si="152"/>
        <v>650.681665808763</v>
      </c>
      <c r="H183" s="16">
        <f t="shared" si="153"/>
        <v>566.99884188469434</v>
      </c>
      <c r="I183" s="16">
        <f t="shared" si="154"/>
        <v>878.60862302834539</v>
      </c>
      <c r="J183" s="16">
        <f t="shared" si="155"/>
        <v>3428.0081150264978</v>
      </c>
      <c r="AM183">
        <v>23</v>
      </c>
      <c r="AN183">
        <f t="shared" ref="AN183:AU183" si="177">IF(AN182+AE120/B$74*(1-B$68)-AN182/B$74&lt;0,0,AN182+AE120/B$74*(1-B$68)-AN182/B$74)</f>
        <v>25.652489106419747</v>
      </c>
      <c r="AO183">
        <f t="shared" si="177"/>
        <v>31.201456012322382</v>
      </c>
      <c r="AP183">
        <f t="shared" si="177"/>
        <v>49.333272760223487</v>
      </c>
      <c r="AQ183">
        <f t="shared" si="177"/>
        <v>92.528233712361029</v>
      </c>
      <c r="AR183">
        <f t="shared" si="177"/>
        <v>178.43142490881988</v>
      </c>
      <c r="AS183">
        <f t="shared" si="177"/>
        <v>144.50648302996194</v>
      </c>
      <c r="AT183">
        <f t="shared" si="177"/>
        <v>111.57963696695174</v>
      </c>
      <c r="AU183">
        <f t="shared" si="177"/>
        <v>145.39545733074874</v>
      </c>
    </row>
    <row r="184" spans="1:47" hidden="1" x14ac:dyDescent="0.4">
      <c r="A184" s="9">
        <v>21</v>
      </c>
      <c r="B184" s="16">
        <f t="shared" si="157"/>
        <v>99.494764140160626</v>
      </c>
      <c r="C184" s="16">
        <f t="shared" si="158"/>
        <v>121.01677517129181</v>
      </c>
      <c r="D184" s="16">
        <f t="shared" si="149"/>
        <v>182.99042933700846</v>
      </c>
      <c r="E184" s="16">
        <f t="shared" si="150"/>
        <v>368.84464340491724</v>
      </c>
      <c r="F184" s="16">
        <f t="shared" si="151"/>
        <v>741.80996928192917</v>
      </c>
      <c r="G184" s="16">
        <f t="shared" si="152"/>
        <v>738.70918298284596</v>
      </c>
      <c r="H184" s="16">
        <f t="shared" si="153"/>
        <v>645.37708300791587</v>
      </c>
      <c r="I184" s="16">
        <f t="shared" si="154"/>
        <v>1001.5211234233053</v>
      </c>
      <c r="J184" s="16">
        <f t="shared" si="155"/>
        <v>3899.763970749374</v>
      </c>
      <c r="AM184">
        <v>24</v>
      </c>
      <c r="AN184">
        <f t="shared" ref="AN184:AU184" si="178">IF(AN183+AE121/B$74*(1-B$68)-AN183/B$74&lt;0,0,AN183+AE121/B$74*(1-B$68)-AN183/B$74)</f>
        <v>29.162891537236568</v>
      </c>
      <c r="AO184">
        <f t="shared" si="178"/>
        <v>35.471204128237964</v>
      </c>
      <c r="AP184">
        <f t="shared" si="178"/>
        <v>56.084260545432144</v>
      </c>
      <c r="AQ184">
        <f t="shared" si="178"/>
        <v>105.19021498036096</v>
      </c>
      <c r="AR184">
        <f t="shared" si="178"/>
        <v>202.84878671474604</v>
      </c>
      <c r="AS184">
        <f t="shared" si="178"/>
        <v>164.11608273896255</v>
      </c>
      <c r="AT184">
        <f t="shared" si="178"/>
        <v>126.94517167741687</v>
      </c>
      <c r="AU184">
        <f t="shared" si="178"/>
        <v>165.78684529808581</v>
      </c>
    </row>
    <row r="185" spans="1:47" hidden="1" x14ac:dyDescent="0.4">
      <c r="A185" s="9">
        <v>22</v>
      </c>
      <c r="B185" s="16">
        <f t="shared" si="157"/>
        <v>113.10836953285698</v>
      </c>
      <c r="C185" s="16">
        <f t="shared" si="158"/>
        <v>137.57518040312681</v>
      </c>
      <c r="D185" s="16">
        <f t="shared" si="149"/>
        <v>208.02404620114618</v>
      </c>
      <c r="E185" s="16">
        <f t="shared" si="150"/>
        <v>419.31802682656337</v>
      </c>
      <c r="F185" s="16">
        <f t="shared" si="151"/>
        <v>843.33655051244898</v>
      </c>
      <c r="G185" s="16">
        <f t="shared" si="152"/>
        <v>838.94188171043413</v>
      </c>
      <c r="H185" s="16">
        <f t="shared" si="153"/>
        <v>734.285793304408</v>
      </c>
      <c r="I185" s="16">
        <f t="shared" si="154"/>
        <v>1140.8381466263511</v>
      </c>
      <c r="J185" s="16">
        <f t="shared" si="155"/>
        <v>4435.4279951173357</v>
      </c>
      <c r="AM185">
        <v>25</v>
      </c>
      <c r="AN185">
        <f t="shared" ref="AN185:AU185" si="179">IF(AN184+AE122/B$74*(1-B$68)-AN184/B$74&lt;0,0,AN184+AE122/B$74*(1-B$68)-AN184/B$74)</f>
        <v>33.150760662777401</v>
      </c>
      <c r="AO185">
        <f t="shared" si="179"/>
        <v>40.321701192568526</v>
      </c>
      <c r="AP185">
        <f t="shared" si="179"/>
        <v>63.753482603620071</v>
      </c>
      <c r="AQ185">
        <f t="shared" si="179"/>
        <v>119.5744131348398</v>
      </c>
      <c r="AR185">
        <f t="shared" si="179"/>
        <v>230.58727117402083</v>
      </c>
      <c r="AS185">
        <f t="shared" si="179"/>
        <v>186.43344814314528</v>
      </c>
      <c r="AT185">
        <f t="shared" si="179"/>
        <v>144.38281244142453</v>
      </c>
      <c r="AU185">
        <f t="shared" si="179"/>
        <v>188.88658371968182</v>
      </c>
    </row>
    <row r="186" spans="1:47" hidden="1" x14ac:dyDescent="0.4">
      <c r="A186" s="9">
        <v>23</v>
      </c>
      <c r="B186" s="16">
        <f t="shared" si="157"/>
        <v>128.57432037640888</v>
      </c>
      <c r="C186" s="16">
        <f t="shared" si="158"/>
        <v>156.38661748948195</v>
      </c>
      <c r="D186" s="16">
        <f t="shared" si="149"/>
        <v>236.46495450652029</v>
      </c>
      <c r="E186" s="16">
        <f t="shared" si="150"/>
        <v>476.65782777610389</v>
      </c>
      <c r="F186" s="16">
        <f t="shared" si="151"/>
        <v>958.67102703404703</v>
      </c>
      <c r="G186" s="16">
        <f t="shared" si="152"/>
        <v>953.00888830959991</v>
      </c>
      <c r="H186" s="16">
        <f t="shared" si="153"/>
        <v>835.19152633427382</v>
      </c>
      <c r="I186" s="16">
        <f t="shared" si="154"/>
        <v>1298.8402070693032</v>
      </c>
      <c r="J186" s="16">
        <f t="shared" si="155"/>
        <v>5043.7953688957386</v>
      </c>
      <c r="AM186">
        <v>26</v>
      </c>
      <c r="AN186">
        <f t="shared" ref="AN186:AU186" si="180">IF(AN185+AE123/B$74*(1-B$68)-AN185/B$74&lt;0,0,AN185+AE123/B$74*(1-B$68)-AN185/B$74)</f>
        <v>37.681818135821878</v>
      </c>
      <c r="AO186">
        <f t="shared" si="180"/>
        <v>45.832885306047849</v>
      </c>
      <c r="AP186">
        <f t="shared" si="180"/>
        <v>72.467330732845525</v>
      </c>
      <c r="AQ186">
        <f t="shared" si="180"/>
        <v>135.91788542287904</v>
      </c>
      <c r="AR186">
        <f t="shared" si="180"/>
        <v>262.1040194281602</v>
      </c>
      <c r="AS186">
        <f t="shared" si="180"/>
        <v>211.82156736185993</v>
      </c>
      <c r="AT186">
        <f t="shared" si="180"/>
        <v>164.1806893378901</v>
      </c>
      <c r="AU186">
        <f t="shared" si="180"/>
        <v>215.07404111784487</v>
      </c>
    </row>
    <row r="187" spans="1:47" hidden="1" x14ac:dyDescent="0.4">
      <c r="A187" s="9">
        <v>24</v>
      </c>
      <c r="B187" s="16">
        <f t="shared" si="157"/>
        <v>146.14732702942879</v>
      </c>
      <c r="C187" s="16">
        <f t="shared" si="158"/>
        <v>177.76089395106828</v>
      </c>
      <c r="D187" s="16">
        <f t="shared" si="149"/>
        <v>268.78144151717817</v>
      </c>
      <c r="E187" s="16">
        <f t="shared" si="150"/>
        <v>541.80851154424431</v>
      </c>
      <c r="F187" s="16">
        <f t="shared" si="151"/>
        <v>1089.71350384841</v>
      </c>
      <c r="G187" s="16">
        <f t="shared" si="152"/>
        <v>1082.7687275367909</v>
      </c>
      <c r="H187" s="16">
        <f t="shared" si="153"/>
        <v>949.7573994611671</v>
      </c>
      <c r="I187" s="16">
        <f t="shared" si="154"/>
        <v>1478.1171952564948</v>
      </c>
      <c r="J187" s="16">
        <f t="shared" si="155"/>
        <v>5734.855000144782</v>
      </c>
      <c r="AM187">
        <v>27</v>
      </c>
      <c r="AN187">
        <f t="shared" ref="AN187:AU187" si="181">IF(AN186+AE124/B$74*(1-B$68)-AN186/B$74&lt;0,0,AN186+AE124/B$74*(1-B$68)-AN186/B$74)</f>
        <v>42.830628824610983</v>
      </c>
      <c r="AO187">
        <f t="shared" si="181"/>
        <v>52.095450687347409</v>
      </c>
      <c r="AP187">
        <f t="shared" si="181"/>
        <v>82.369203453540649</v>
      </c>
      <c r="AQ187">
        <f t="shared" si="181"/>
        <v>154.48958646820782</v>
      </c>
      <c r="AR187">
        <f t="shared" si="181"/>
        <v>297.91768351257406</v>
      </c>
      <c r="AS187">
        <f t="shared" si="181"/>
        <v>240.69447789730759</v>
      </c>
      <c r="AT187">
        <f t="shared" si="181"/>
        <v>186.66535880412127</v>
      </c>
      <c r="AU187">
        <f t="shared" si="181"/>
        <v>244.77955593139907</v>
      </c>
    </row>
    <row r="188" spans="1:47" hidden="1" x14ac:dyDescent="0.4">
      <c r="A188" s="9">
        <v>25</v>
      </c>
      <c r="B188" s="16">
        <f t="shared" si="157"/>
        <v>166.11646203396401</v>
      </c>
      <c r="C188" s="16">
        <f t="shared" si="158"/>
        <v>202.04961247905729</v>
      </c>
      <c r="D188" s="16">
        <f t="shared" si="149"/>
        <v>305.50501521793194</v>
      </c>
      <c r="E188" s="16">
        <f t="shared" si="150"/>
        <v>615.84190394633481</v>
      </c>
      <c r="F188" s="16">
        <f t="shared" si="151"/>
        <v>1238.6201519301701</v>
      </c>
      <c r="G188" s="16">
        <f t="shared" si="152"/>
        <v>1230.3396543164324</v>
      </c>
      <c r="H188" s="16">
        <f t="shared" si="153"/>
        <v>1079.8701495517594</v>
      </c>
      <c r="I188" s="16">
        <f t="shared" si="154"/>
        <v>1681.6101689338568</v>
      </c>
      <c r="J188" s="16">
        <f t="shared" si="155"/>
        <v>6519.9531184095058</v>
      </c>
      <c r="AM188">
        <v>28</v>
      </c>
      <c r="AN188">
        <f t="shared" ref="AN188:AU188" si="182">IF(AN187+AE125/B$74*(1-B$68)-AN187/B$74&lt;0,0,AN187+AE125/B$74*(1-B$68)-AN187/B$74)</f>
        <v>48.681840779294127</v>
      </c>
      <c r="AO188">
        <f t="shared" si="182"/>
        <v>59.212355860387021</v>
      </c>
      <c r="AP188">
        <f t="shared" si="182"/>
        <v>93.621890634919239</v>
      </c>
      <c r="AQ188">
        <f t="shared" si="182"/>
        <v>175.59484081594255</v>
      </c>
      <c r="AR188">
        <f t="shared" si="182"/>
        <v>338.61705121082809</v>
      </c>
      <c r="AS188">
        <f t="shared" si="182"/>
        <v>273.52394318844665</v>
      </c>
      <c r="AT188">
        <f t="shared" si="182"/>
        <v>212.20719164859764</v>
      </c>
      <c r="AU188">
        <f t="shared" si="182"/>
        <v>278.49138098703662</v>
      </c>
    </row>
    <row r="189" spans="1:47" hidden="1" x14ac:dyDescent="0.4">
      <c r="A189" s="9">
        <v>26</v>
      </c>
      <c r="B189" s="16">
        <f t="shared" si="157"/>
        <v>188.80994847882403</v>
      </c>
      <c r="C189" s="16">
        <f t="shared" si="158"/>
        <v>229.65199508364961</v>
      </c>
      <c r="D189" s="16">
        <f t="shared" si="149"/>
        <v>347.23920788560571</v>
      </c>
      <c r="E189" s="16">
        <f t="shared" si="150"/>
        <v>699.97494641374055</v>
      </c>
      <c r="F189" s="16">
        <f t="shared" si="151"/>
        <v>1407.8389280426522</v>
      </c>
      <c r="G189" s="16">
        <f t="shared" si="152"/>
        <v>1398.1341761145193</v>
      </c>
      <c r="H189" s="16">
        <f t="shared" si="153"/>
        <v>1227.6709657687506</v>
      </c>
      <c r="I189" s="16">
        <f t="shared" si="154"/>
        <v>1912.6590379691811</v>
      </c>
      <c r="J189" s="16">
        <f t="shared" si="155"/>
        <v>7411.979205756923</v>
      </c>
      <c r="AM189">
        <v>29</v>
      </c>
      <c r="AN189">
        <f t="shared" ref="AN189:AU189" si="183">IF(AN188+AE126/B$74*(1-B$68)-AN188/B$74&lt;0,0,AN188+AE126/B$74*(1-B$68)-AN188/B$74)</f>
        <v>55.331587249915927</v>
      </c>
      <c r="AO189">
        <f t="shared" si="183"/>
        <v>67.300528947039979</v>
      </c>
      <c r="AP189">
        <f t="shared" si="183"/>
        <v>106.41026976883418</v>
      </c>
      <c r="AQ189">
        <f t="shared" si="183"/>
        <v>199.5803999953697</v>
      </c>
      <c r="AR189">
        <f t="shared" si="183"/>
        <v>384.8707980933678</v>
      </c>
      <c r="AS189">
        <f t="shared" si="183"/>
        <v>310.8470914740742</v>
      </c>
      <c r="AT189">
        <f t="shared" si="183"/>
        <v>241.22648363544619</v>
      </c>
      <c r="AU189">
        <f t="shared" si="183"/>
        <v>316.76360906286914</v>
      </c>
    </row>
    <row r="190" spans="1:47" hidden="1" x14ac:dyDescent="0.4">
      <c r="A190" s="9">
        <v>27</v>
      </c>
      <c r="B190" s="16">
        <f t="shared" si="157"/>
        <v>214.60058319634834</v>
      </c>
      <c r="C190" s="16">
        <f t="shared" si="158"/>
        <v>261.02147939881206</v>
      </c>
      <c r="D190" s="16">
        <f t="shared" si="149"/>
        <v>394.66954652838717</v>
      </c>
      <c r="E190" s="16">
        <f t="shared" si="150"/>
        <v>795.5898053786193</v>
      </c>
      <c r="F190" s="16">
        <f t="shared" si="151"/>
        <v>1600.1500319867348</v>
      </c>
      <c r="G190" s="16">
        <f t="shared" si="152"/>
        <v>1588.8983772271974</v>
      </c>
      <c r="H190" s="16">
        <f t="shared" si="153"/>
        <v>1395.5905753754332</v>
      </c>
      <c r="I190" s="16">
        <f t="shared" si="154"/>
        <v>2175.0569108936943</v>
      </c>
      <c r="J190" s="16">
        <f t="shared" si="155"/>
        <v>8425.5773099852267</v>
      </c>
      <c r="AM190">
        <v>30</v>
      </c>
      <c r="AN190">
        <f t="shared" ref="AN190:AU190" si="184">IF(AN189+AE127/B$74*(1-B$68)-AN189/B$74&lt;0,0,AN189+AE127/B$74*(1-B$68)-AN189/B$74)</f>
        <v>62.88907431350205</v>
      </c>
      <c r="AO190">
        <f t="shared" si="184"/>
        <v>76.492798718598536</v>
      </c>
      <c r="AP190">
        <f t="shared" si="184"/>
        <v>120.94435919551864</v>
      </c>
      <c r="AQ190">
        <f t="shared" si="184"/>
        <v>226.84016907261844</v>
      </c>
      <c r="AR190">
        <f t="shared" si="184"/>
        <v>437.43853060039265</v>
      </c>
      <c r="AS190">
        <f t="shared" si="184"/>
        <v>353.27514272771145</v>
      </c>
      <c r="AT190">
        <f t="shared" si="184"/>
        <v>274.2003855934114</v>
      </c>
      <c r="AU190">
        <f t="shared" si="184"/>
        <v>360.22520301711512</v>
      </c>
    </row>
    <row r="191" spans="1:47" hidden="1" x14ac:dyDescent="0.4">
      <c r="A191" s="9">
        <v>28</v>
      </c>
      <c r="B191" s="16">
        <f t="shared" si="157"/>
        <v>243.91188438124738</v>
      </c>
      <c r="C191" s="16">
        <f t="shared" si="158"/>
        <v>296.67319611099987</v>
      </c>
      <c r="D191" s="16">
        <f t="shared" si="149"/>
        <v>448.57485550705826</v>
      </c>
      <c r="E191" s="16">
        <f t="shared" si="150"/>
        <v>904.2566674252688</v>
      </c>
      <c r="F191" s="16">
        <f t="shared" si="151"/>
        <v>1818.711766002164</v>
      </c>
      <c r="G191" s="16">
        <f t="shared" si="152"/>
        <v>1805.7567185106932</v>
      </c>
      <c r="H191" s="16">
        <f t="shared" si="153"/>
        <v>1586.3891339028323</v>
      </c>
      <c r="I191" s="16">
        <f t="shared" si="154"/>
        <v>2473.1119788501305</v>
      </c>
      <c r="J191" s="16">
        <f t="shared" si="155"/>
        <v>9577.3862006903946</v>
      </c>
      <c r="AM191">
        <v>31</v>
      </c>
      <c r="AN191">
        <f t="shared" ref="AN191:AU191" si="185">IF(AN190+AE128/B$74*(1-B$68)-AN190/B$74&lt;0,0,AN190+AE128/B$74*(1-B$68)-AN190/B$74)</f>
        <v>71.4783806922091</v>
      </c>
      <c r="AO191">
        <f t="shared" si="185"/>
        <v>86.940083737989497</v>
      </c>
      <c r="AP191">
        <f t="shared" si="185"/>
        <v>137.4627794019944</v>
      </c>
      <c r="AQ191">
        <f t="shared" si="185"/>
        <v>257.82169857406501</v>
      </c>
      <c r="AR191">
        <f t="shared" si="185"/>
        <v>497.18330506547846</v>
      </c>
      <c r="AS191">
        <f t="shared" si="185"/>
        <v>401.50336602410988</v>
      </c>
      <c r="AT191">
        <f t="shared" si="185"/>
        <v>311.67076476861951</v>
      </c>
      <c r="AU191">
        <f t="shared" si="185"/>
        <v>409.59027323073292</v>
      </c>
    </row>
    <row r="192" spans="1:47" hidden="1" x14ac:dyDescent="0.4">
      <c r="A192" s="9">
        <v>29</v>
      </c>
      <c r="B192" s="16">
        <f t="shared" si="157"/>
        <v>277.22506539058315</v>
      </c>
      <c r="C192" s="16">
        <f t="shared" si="158"/>
        <v>337.19245128274076</v>
      </c>
      <c r="D192" s="16">
        <f t="shared" si="149"/>
        <v>509.84007879115381</v>
      </c>
      <c r="E192" s="16">
        <f t="shared" si="150"/>
        <v>1027.7595970910352</v>
      </c>
      <c r="F192" s="16">
        <f t="shared" si="151"/>
        <v>2067.1125532374726</v>
      </c>
      <c r="G192" s="16">
        <f t="shared" si="152"/>
        <v>2052.263064121827</v>
      </c>
      <c r="H192" s="16">
        <f t="shared" si="153"/>
        <v>1803.2015552841394</v>
      </c>
      <c r="I192" s="16">
        <f t="shared" si="154"/>
        <v>2811.717936443506</v>
      </c>
      <c r="J192" s="16">
        <f t="shared" si="155"/>
        <v>10886.312301642458</v>
      </c>
      <c r="AM192">
        <v>32</v>
      </c>
      <c r="AN192">
        <f t="shared" ref="AN192:AU192" si="186">IF(AN191+AE129/B$74*(1-B$68)-AN191/B$74&lt;0,0,AN191+AE129/B$74*(1-B$68)-AN191/B$74)</f>
        <v>81.240499769092352</v>
      </c>
      <c r="AO192">
        <f t="shared" si="186"/>
        <v>98.813876090100834</v>
      </c>
      <c r="AP192">
        <f t="shared" si="186"/>
        <v>156.23668009988566</v>
      </c>
      <c r="AQ192">
        <f t="shared" si="186"/>
        <v>293.03355001376411</v>
      </c>
      <c r="AR192">
        <f t="shared" si="186"/>
        <v>565.08583139700454</v>
      </c>
      <c r="AS192">
        <f t="shared" si="186"/>
        <v>456.32242924480545</v>
      </c>
      <c r="AT192">
        <f t="shared" si="186"/>
        <v>354.25312532928831</v>
      </c>
      <c r="AU192">
        <f t="shared" si="186"/>
        <v>465.66976659590046</v>
      </c>
    </row>
    <row r="193" spans="1:47" hidden="1" x14ac:dyDescent="0.4">
      <c r="A193" s="9">
        <v>30</v>
      </c>
      <c r="B193" s="16">
        <f t="shared" si="157"/>
        <v>315.08695012399937</v>
      </c>
      <c r="C193" s="16">
        <f t="shared" si="158"/>
        <v>383.24435393251758</v>
      </c>
      <c r="D193" s="16">
        <f t="shared" si="149"/>
        <v>579.47083422790979</v>
      </c>
      <c r="E193" s="16">
        <f t="shared" si="150"/>
        <v>1168.1258849590606</v>
      </c>
      <c r="F193" s="16">
        <f t="shared" si="151"/>
        <v>2349.429974866116</v>
      </c>
      <c r="G193" s="16">
        <f t="shared" si="152"/>
        <v>2332.4587809410882</v>
      </c>
      <c r="H193" s="16">
        <f t="shared" si="153"/>
        <v>2049.5890116094674</v>
      </c>
      <c r="I193" s="16">
        <f t="shared" si="154"/>
        <v>3196.4340801065068</v>
      </c>
      <c r="J193" s="16">
        <f t="shared" si="155"/>
        <v>12373.839870766666</v>
      </c>
      <c r="AM193">
        <v>33</v>
      </c>
      <c r="AN193">
        <f t="shared" ref="AN193:AU193" si="187">IF(AN192+AE130/B$74*(1-B$68)-AN192/B$74&lt;0,0,AN192+AE130/B$74*(1-B$68)-AN192/B$74)</f>
        <v>92.33565771174375</v>
      </c>
      <c r="AO193">
        <f t="shared" si="187"/>
        <v>112.30906094570109</v>
      </c>
      <c r="AP193">
        <f t="shared" si="187"/>
        <v>177.57419829672995</v>
      </c>
      <c r="AQ193">
        <f t="shared" si="187"/>
        <v>333.05365733879904</v>
      </c>
      <c r="AR193">
        <f t="shared" si="187"/>
        <v>642.26059728747157</v>
      </c>
      <c r="AS193">
        <f t="shared" si="187"/>
        <v>518.63132562447436</v>
      </c>
      <c r="AT193">
        <f t="shared" si="187"/>
        <v>402.64673391674114</v>
      </c>
      <c r="AU193">
        <f t="shared" si="187"/>
        <v>529.38475531831227</v>
      </c>
    </row>
    <row r="194" spans="1:47" hidden="1" x14ac:dyDescent="0.4">
      <c r="A194" s="9">
        <v>31</v>
      </c>
      <c r="B194" s="16">
        <f t="shared" si="157"/>
        <v>358.11896080087934</v>
      </c>
      <c r="C194" s="16">
        <f t="shared" si="158"/>
        <v>435.58474798497798</v>
      </c>
      <c r="D194" s="16">
        <f t="shared" si="149"/>
        <v>658.6099404560822</v>
      </c>
      <c r="E194" s="16">
        <f t="shared" si="150"/>
        <v>1327.6593709622093</v>
      </c>
      <c r="F194" s="16">
        <f t="shared" si="151"/>
        <v>2670.2978009822864</v>
      </c>
      <c r="G194" s="16">
        <f t="shared" si="152"/>
        <v>2650.9388671267443</v>
      </c>
      <c r="H194" s="16">
        <f t="shared" si="153"/>
        <v>2329.5974373786294</v>
      </c>
      <c r="I194" s="16">
        <f t="shared" si="154"/>
        <v>3633.5763849429159</v>
      </c>
      <c r="J194" s="16">
        <f t="shared" si="155"/>
        <v>14064.383510634725</v>
      </c>
      <c r="AM194">
        <v>34</v>
      </c>
      <c r="AN194">
        <f t="shared" ref="AN194:AU194" si="188">IF(AN193+AE131/B$74*(1-B$68)-AN193/B$74&lt;0,0,AN193+AE131/B$74*(1-B$68)-AN193/B$74)</f>
        <v>104.94594607371936</v>
      </c>
      <c r="AO194">
        <f t="shared" si="188"/>
        <v>127.64711862878244</v>
      </c>
      <c r="AP194">
        <f t="shared" si="188"/>
        <v>201.82552115142812</v>
      </c>
      <c r="AQ194">
        <f t="shared" si="188"/>
        <v>378.53882269240756</v>
      </c>
      <c r="AR194">
        <f t="shared" si="188"/>
        <v>729.97417984096001</v>
      </c>
      <c r="AS194">
        <f t="shared" si="188"/>
        <v>589.4520874972867</v>
      </c>
      <c r="AT194">
        <f t="shared" si="188"/>
        <v>457.64611630062115</v>
      </c>
      <c r="AU194">
        <f t="shared" si="188"/>
        <v>601.78154078963018</v>
      </c>
    </row>
    <row r="195" spans="1:47" hidden="1" x14ac:dyDescent="0.4">
      <c r="A195" s="9">
        <v>32</v>
      </c>
      <c r="B195" s="16">
        <f t="shared" si="157"/>
        <v>407.02732645532387</v>
      </c>
      <c r="C195" s="16">
        <f t="shared" si="158"/>
        <v>495.07262899609719</v>
      </c>
      <c r="D195" s="16">
        <f t="shared" si="149"/>
        <v>748.55618923032591</v>
      </c>
      <c r="E195" s="16">
        <f t="shared" si="150"/>
        <v>1508.9782927804176</v>
      </c>
      <c r="F195" s="16">
        <f t="shared" si="151"/>
        <v>3034.9821212751049</v>
      </c>
      <c r="G195" s="16">
        <f t="shared" si="152"/>
        <v>3012.927194736978</v>
      </c>
      <c r="H195" s="16">
        <f t="shared" si="153"/>
        <v>2647.8239912459517</v>
      </c>
      <c r="I195" s="16">
        <f t="shared" si="154"/>
        <v>4130.3210429281426</v>
      </c>
      <c r="J195" s="16">
        <f t="shared" si="155"/>
        <v>15985.688787648342</v>
      </c>
      <c r="AM195">
        <v>35</v>
      </c>
      <c r="AN195">
        <f t="shared" ref="AN195:AU195" si="189">IF(AN194+AE132/B$74*(1-B$68)-AN194/B$74&lt;0,0,AN194+AE132/B$74*(1-B$68)-AN194/B$74)</f>
        <v>119.27831233904206</v>
      </c>
      <c r="AO195">
        <f t="shared" si="189"/>
        <v>145.07976205471979</v>
      </c>
      <c r="AP195">
        <f t="shared" si="189"/>
        <v>229.38863720357142</v>
      </c>
      <c r="AQ195">
        <f t="shared" si="189"/>
        <v>430.2355032736715</v>
      </c>
      <c r="AR195">
        <f t="shared" si="189"/>
        <v>829.66604695090962</v>
      </c>
      <c r="AS195">
        <f t="shared" si="189"/>
        <v>669.94652704398607</v>
      </c>
      <c r="AT195">
        <f t="shared" si="189"/>
        <v>520.15411393225406</v>
      </c>
      <c r="AU195">
        <f t="shared" si="189"/>
        <v>684.04881818127865</v>
      </c>
    </row>
    <row r="196" spans="1:47" hidden="1" x14ac:dyDescent="0.4">
      <c r="A196" s="9">
        <v>33</v>
      </c>
      <c r="B196" s="16">
        <f t="shared" si="157"/>
        <v>462.61468038350114</v>
      </c>
      <c r="C196" s="16">
        <f t="shared" si="158"/>
        <v>562.68425027917044</v>
      </c>
      <c r="D196" s="16">
        <f t="shared" si="149"/>
        <v>850.7856725143231</v>
      </c>
      <c r="E196" s="16">
        <f t="shared" si="150"/>
        <v>1715.0582830761293</v>
      </c>
      <c r="F196" s="16">
        <f t="shared" si="151"/>
        <v>3449.4678301459894</v>
      </c>
      <c r="G196" s="16">
        <f t="shared" si="152"/>
        <v>3424.3620990516306</v>
      </c>
      <c r="H196" s="16">
        <f t="shared" si="153"/>
        <v>3009.4925612683255</v>
      </c>
      <c r="I196" s="16">
        <f t="shared" si="154"/>
        <v>4694.8221516144822</v>
      </c>
      <c r="J196" s="16">
        <f t="shared" si="155"/>
        <v>18169.287528333552</v>
      </c>
      <c r="AM196">
        <v>36</v>
      </c>
      <c r="AN196">
        <f t="shared" ref="AN196:AU196" si="190">IF(AN195+AE133/B$74*(1-B$68)-AN195/B$74&lt;0,0,AN195+AE133/B$74*(1-B$68)-AN195/B$74)</f>
        <v>135.56795769252702</v>
      </c>
      <c r="AO196">
        <f t="shared" si="190"/>
        <v>164.89306948249279</v>
      </c>
      <c r="AP196">
        <f t="shared" si="190"/>
        <v>260.71587075416147</v>
      </c>
      <c r="AQ196">
        <f t="shared" si="190"/>
        <v>488.99206705607378</v>
      </c>
      <c r="AR196">
        <f t="shared" si="190"/>
        <v>942.97219122500519</v>
      </c>
      <c r="AS196">
        <f t="shared" si="190"/>
        <v>761.4352772820921</v>
      </c>
      <c r="AT196">
        <f t="shared" si="190"/>
        <v>591.19671491952431</v>
      </c>
      <c r="AU196">
        <f t="shared" si="190"/>
        <v>777.5371817252136</v>
      </c>
    </row>
    <row r="197" spans="1:47" hidden="1" x14ac:dyDescent="0.4">
      <c r="A197" s="9">
        <v>34</v>
      </c>
      <c r="B197" s="16">
        <f t="shared" si="157"/>
        <v>525.79323744902229</v>
      </c>
      <c r="C197" s="16">
        <f t="shared" si="158"/>
        <v>639.52915063266221</v>
      </c>
      <c r="D197" s="16">
        <f t="shared" si="149"/>
        <v>966.97601538200388</v>
      </c>
      <c r="E197" s="16">
        <f t="shared" si="150"/>
        <v>1949.2812233766952</v>
      </c>
      <c r="F197" s="16">
        <f t="shared" si="151"/>
        <v>3920.5568900565722</v>
      </c>
      <c r="G197" s="16">
        <f t="shared" si="152"/>
        <v>3891.9937160861509</v>
      </c>
      <c r="H197" s="16">
        <f t="shared" si="153"/>
        <v>3420.5395498762668</v>
      </c>
      <c r="I197" s="16">
        <f t="shared" si="154"/>
        <v>5336.3454763764457</v>
      </c>
      <c r="J197" s="16">
        <f t="shared" si="155"/>
        <v>20651.015259235821</v>
      </c>
      <c r="AM197">
        <v>37</v>
      </c>
      <c r="AN197">
        <f t="shared" ref="AN197:AU197" si="191">IF(AN196+AE134/B$74*(1-B$68)-AN196/B$74&lt;0,0,AN196+AE134/B$74*(1-B$68)-AN196/B$74)</f>
        <v>154.08219793430925</v>
      </c>
      <c r="AO197">
        <f t="shared" si="191"/>
        <v>187.41218059522177</v>
      </c>
      <c r="AP197">
        <f t="shared" si="191"/>
        <v>296.32130693647599</v>
      </c>
      <c r="AQ197">
        <f t="shared" si="191"/>
        <v>555.77271906187491</v>
      </c>
      <c r="AR197">
        <f t="shared" si="191"/>
        <v>1071.7519854095267</v>
      </c>
      <c r="AS197">
        <f t="shared" si="191"/>
        <v>865.41944449027244</v>
      </c>
      <c r="AT197">
        <f t="shared" si="191"/>
        <v>671.93990312642541</v>
      </c>
      <c r="AU197">
        <f t="shared" si="191"/>
        <v>883.78128945962771</v>
      </c>
    </row>
    <row r="198" spans="1:47" hidden="1" x14ac:dyDescent="0.4">
      <c r="A198" s="9">
        <v>35</v>
      </c>
      <c r="B198" s="16">
        <f t="shared" si="157"/>
        <v>597.59976796415037</v>
      </c>
      <c r="C198" s="16">
        <f t="shared" si="158"/>
        <v>726.86836726659726</v>
      </c>
      <c r="D198" s="16">
        <f t="shared" si="149"/>
        <v>1099.0339132343988</v>
      </c>
      <c r="E198" s="16">
        <f t="shared" si="150"/>
        <v>2215.4907581093062</v>
      </c>
      <c r="F198" s="16">
        <f t="shared" si="151"/>
        <v>4455.9799893763266</v>
      </c>
      <c r="G198" s="16">
        <f t="shared" si="152"/>
        <v>4423.4946622520183</v>
      </c>
      <c r="H198" s="16">
        <f t="shared" si="153"/>
        <v>3887.7113447698634</v>
      </c>
      <c r="I198" s="16">
        <f t="shared" si="154"/>
        <v>6065.4204745117459</v>
      </c>
      <c r="J198" s="16">
        <f t="shared" si="155"/>
        <v>23471.599277484409</v>
      </c>
      <c r="AM198">
        <v>38</v>
      </c>
      <c r="AN198">
        <f t="shared" ref="AN198:AU198" si="192">IF(AN197+AE135/B$74*(1-B$68)-AN197/B$74&lt;0,0,AN197+AE135/B$74*(1-B$68)-AN197/B$74)</f>
        <v>175.12485101910355</v>
      </c>
      <c r="AO198">
        <f t="shared" si="192"/>
        <v>213.00663312121304</v>
      </c>
      <c r="AP198">
        <f t="shared" si="192"/>
        <v>336.78922955888999</v>
      </c>
      <c r="AQ198">
        <f t="shared" si="192"/>
        <v>631.67332716585474</v>
      </c>
      <c r="AR198">
        <f t="shared" si="192"/>
        <v>1218.1187008656957</v>
      </c>
      <c r="AS198">
        <f t="shared" si="192"/>
        <v>983.60522631144499</v>
      </c>
      <c r="AT198">
        <f t="shared" si="192"/>
        <v>763.70880223433244</v>
      </c>
      <c r="AU198">
        <f t="shared" si="192"/>
        <v>1004.5250501794367</v>
      </c>
    </row>
    <row r="199" spans="1:47" hidden="1" x14ac:dyDescent="0.4">
      <c r="A199" s="9">
        <v>36</v>
      </c>
      <c r="B199" s="16">
        <f t="shared" si="157"/>
        <v>679.21261424686054</v>
      </c>
      <c r="C199" s="16">
        <f t="shared" si="158"/>
        <v>826.135133262149</v>
      </c>
      <c r="D199" s="16">
        <f t="shared" si="149"/>
        <v>1249.1264258791755</v>
      </c>
      <c r="E199" s="16">
        <f t="shared" si="150"/>
        <v>2518.0553812192247</v>
      </c>
      <c r="F199" s="16">
        <f t="shared" si="151"/>
        <v>5064.5234300668872</v>
      </c>
      <c r="G199" s="16">
        <f t="shared" si="152"/>
        <v>5027.5858691013764</v>
      </c>
      <c r="H199" s="16">
        <f t="shared" si="153"/>
        <v>4418.6750745972495</v>
      </c>
      <c r="I199" s="16">
        <f t="shared" si="154"/>
        <v>6894.0130705114916</v>
      </c>
      <c r="J199" s="16">
        <f t="shared" si="155"/>
        <v>26677.326998884419</v>
      </c>
      <c r="AM199">
        <v>39</v>
      </c>
      <c r="AN199">
        <f t="shared" ref="AN199:AU199" si="193">IF(AN198+AE136/B$74*(1-B$68)-AN198/B$74&lt;0,0,AN198+AE136/B$74*(1-B$68)-AN198/B$74)</f>
        <v>199.04122331242206</v>
      </c>
      <c r="AO199">
        <f t="shared" si="193"/>
        <v>242.09642768222335</v>
      </c>
      <c r="AP199">
        <f t="shared" si="193"/>
        <v>382.78371036294038</v>
      </c>
      <c r="AQ199">
        <f t="shared" si="193"/>
        <v>717.93940746424607</v>
      </c>
      <c r="AR199">
        <f t="shared" si="193"/>
        <v>1384.4741905510489</v>
      </c>
      <c r="AS199">
        <f t="shared" si="193"/>
        <v>1117.931898630434</v>
      </c>
      <c r="AT199">
        <f t="shared" si="193"/>
        <v>868.00942925116476</v>
      </c>
      <c r="AU199">
        <f t="shared" si="193"/>
        <v>1141.750245177861</v>
      </c>
    </row>
    <row r="200" spans="1:47" hidden="1" x14ac:dyDescent="0.4">
      <c r="A200" s="9">
        <v>37</v>
      </c>
      <c r="B200" s="16">
        <f t="shared" si="157"/>
        <v>771.97102938987007</v>
      </c>
      <c r="C200" s="16">
        <f t="shared" si="158"/>
        <v>938.95839956783664</v>
      </c>
      <c r="D200" s="16">
        <f t="shared" si="149"/>
        <v>1419.7165425175879</v>
      </c>
      <c r="E200" s="16">
        <f t="shared" si="150"/>
        <v>2861.9401317531301</v>
      </c>
      <c r="F200" s="16">
        <f t="shared" si="151"/>
        <v>5756.1733298194013</v>
      </c>
      <c r="G200" s="16">
        <f t="shared" si="152"/>
        <v>5714.1796350310533</v>
      </c>
      <c r="H200" s="16">
        <f t="shared" si="153"/>
        <v>5022.1444668611566</v>
      </c>
      <c r="I200" s="16">
        <f t="shared" si="154"/>
        <v>7835.722013463328</v>
      </c>
      <c r="J200" s="16">
        <f t="shared" si="155"/>
        <v>30320.805548403365</v>
      </c>
      <c r="AM200">
        <v>40</v>
      </c>
      <c r="AN200">
        <f t="shared" ref="AN200:AU200" si="194">IF(AN199+AE137/B$74*(1-B$68)-AN199/B$74&lt;0,0,AN199+AE137/B$74*(1-B$68)-AN199/B$74)</f>
        <v>226.22377645728415</v>
      </c>
      <c r="AO200">
        <f t="shared" si="194"/>
        <v>275.15892047711463</v>
      </c>
      <c r="AP200">
        <f t="shared" si="194"/>
        <v>435.05950718918888</v>
      </c>
      <c r="AQ200">
        <f t="shared" si="194"/>
        <v>815.98656459789947</v>
      </c>
      <c r="AR200">
        <f t="shared" si="194"/>
        <v>1573.5483061339946</v>
      </c>
      <c r="AS200">
        <f t="shared" si="194"/>
        <v>1270.6036297662883</v>
      </c>
      <c r="AT200">
        <f t="shared" si="194"/>
        <v>986.55341474872137</v>
      </c>
      <c r="AU200">
        <f t="shared" si="194"/>
        <v>1297.7090539265655</v>
      </c>
    </row>
    <row r="201" spans="1:47" hidden="1" x14ac:dyDescent="0.4">
      <c r="A201" s="9">
        <v>38</v>
      </c>
      <c r="B201" s="16">
        <f t="shared" si="157"/>
        <v>877.39715581601331</v>
      </c>
      <c r="C201" s="16">
        <f t="shared" si="158"/>
        <v>1067.1895678021751</v>
      </c>
      <c r="D201" s="16">
        <f t="shared" si="149"/>
        <v>1613.6036016458245</v>
      </c>
      <c r="E201" s="16">
        <f t="shared" si="150"/>
        <v>3252.7880758009505</v>
      </c>
      <c r="F201" s="16">
        <f t="shared" si="151"/>
        <v>6542.2795068510559</v>
      </c>
      <c r="G201" s="16">
        <f>AA136+AJ136+AS198+BB136+BK136+BT136+AS260</f>
        <v>6494.5422386910659</v>
      </c>
      <c r="H201" s="16">
        <f t="shared" si="153"/>
        <v>5708.0228736865129</v>
      </c>
      <c r="I201" s="16">
        <f t="shared" si="154"/>
        <v>8906.0020354693788</v>
      </c>
      <c r="J201" s="16">
        <f t="shared" si="155"/>
        <v>34461.82505576298</v>
      </c>
      <c r="AM201">
        <v>41</v>
      </c>
      <c r="AN201">
        <f t="shared" ref="AN201:AU201" si="195">IF(AN200+AE138/B$74*(1-B$68)-AN200/B$74&lt;0,0,AN200+AE138/B$74*(1-B$68)-AN200/B$74)</f>
        <v>257.11856789549859</v>
      </c>
      <c r="AO201">
        <f t="shared" si="195"/>
        <v>312.73665697162437</v>
      </c>
      <c r="AP201">
        <f t="shared" si="195"/>
        <v>494.47444998747744</v>
      </c>
      <c r="AQ201">
        <f t="shared" si="195"/>
        <v>927.42372263861216</v>
      </c>
      <c r="AR201">
        <f t="shared" si="195"/>
        <v>1788.4436964297392</v>
      </c>
      <c r="AS201">
        <f t="shared" si="195"/>
        <v>1444.1256434645309</v>
      </c>
      <c r="AT201">
        <f t="shared" si="195"/>
        <v>1121.2860957577755</v>
      </c>
      <c r="AU201">
        <f t="shared" si="195"/>
        <v>1474.9610170562917</v>
      </c>
    </row>
    <row r="202" spans="1:47" hidden="1" x14ac:dyDescent="0.4">
      <c r="A202" s="9">
        <v>39</v>
      </c>
      <c r="B202" s="16">
        <f t="shared" si="157"/>
        <v>997.22100445741751</v>
      </c>
      <c r="C202" s="16">
        <f t="shared" si="158"/>
        <v>1212.9328727540642</v>
      </c>
      <c r="D202" s="16">
        <f t="shared" si="149"/>
        <v>1833.9692294488086</v>
      </c>
      <c r="E202" s="16">
        <f t="shared" si="150"/>
        <v>3697.0129125713893</v>
      </c>
      <c r="F202" s="16">
        <f t="shared" si="151"/>
        <v>7435.7417381161868</v>
      </c>
      <c r="G202" s="16">
        <f>AA137+AJ137+AS199+BB137+BK137+BT137+AS261</f>
        <v>7381.4787802202036</v>
      </c>
      <c r="H202" s="16">
        <f t="shared" si="153"/>
        <v>6487.5658130059182</v>
      </c>
      <c r="I202" s="16">
        <f t="shared" si="154"/>
        <v>10122.417470529826</v>
      </c>
      <c r="J202" s="16">
        <f t="shared" si="155"/>
        <v>39168.339821103815</v>
      </c>
      <c r="AM202">
        <v>42</v>
      </c>
      <c r="AN202">
        <f t="shared" ref="AN202:AU202" si="196">IF(AN201+AE139/B$74*(1-B$68)-AN201/B$74&lt;0,0,AN201+AE139/B$74*(1-B$68)-AN201/B$74)</f>
        <v>292.2325707692674</v>
      </c>
      <c r="AO202">
        <f t="shared" si="196"/>
        <v>355.44627518985305</v>
      </c>
      <c r="AP202">
        <f t="shared" si="196"/>
        <v>562.00351799676412</v>
      </c>
      <c r="AQ202">
        <f t="shared" si="196"/>
        <v>1054.0795278901771</v>
      </c>
      <c r="AR202">
        <f t="shared" si="196"/>
        <v>2032.6867225558467</v>
      </c>
      <c r="AS202">
        <f t="shared" si="196"/>
        <v>1641.3453236542077</v>
      </c>
      <c r="AT202">
        <f t="shared" si="196"/>
        <v>1274.4184425584726</v>
      </c>
      <c r="AU202">
        <f t="shared" si="196"/>
        <v>1676.4150429304082</v>
      </c>
    </row>
    <row r="203" spans="1:47" hidden="1" x14ac:dyDescent="0.4">
      <c r="A203" s="9">
        <v>40</v>
      </c>
      <c r="B203" s="16">
        <f t="shared" si="157"/>
        <v>1133.4088445918526</v>
      </c>
      <c r="C203" s="16">
        <f t="shared" si="158"/>
        <v>1378.5799133098421</v>
      </c>
      <c r="D203" s="16">
        <f t="shared" si="149"/>
        <v>2084.4295507458201</v>
      </c>
      <c r="E203" s="16">
        <f t="shared" si="150"/>
        <v>4201.9042247538655</v>
      </c>
      <c r="F203" s="16">
        <f t="shared" si="151"/>
        <v>8451.2214484785291</v>
      </c>
      <c r="G203" s="16">
        <f t="shared" si="152"/>
        <v>8389.5432815499971</v>
      </c>
      <c r="H203" s="16">
        <f t="shared" si="153"/>
        <v>7373.5656930558816</v>
      </c>
      <c r="I203" s="16">
        <f t="shared" si="154"/>
        <v>11504.930493812686</v>
      </c>
      <c r="J203" s="16">
        <f t="shared" si="155"/>
        <v>44517.58345029848</v>
      </c>
      <c r="AM203">
        <v>43</v>
      </c>
      <c r="AN203">
        <f t="shared" ref="AN203:AU203" si="197">IF(AN202+AE140/B$74*(1-B$68)-AN202/B$74&lt;0,0,AN202+AE140/B$74*(1-B$68)-AN202/B$74)</f>
        <v>332.14199334881607</v>
      </c>
      <c r="AO203">
        <f t="shared" si="197"/>
        <v>403.98862474225342</v>
      </c>
      <c r="AP203">
        <f t="shared" si="197"/>
        <v>638.7548391512936</v>
      </c>
      <c r="AQ203">
        <f t="shared" si="197"/>
        <v>1198.0323569683389</v>
      </c>
      <c r="AR203">
        <f t="shared" si="197"/>
        <v>2310.2853255068162</v>
      </c>
      <c r="AS203">
        <f t="shared" si="197"/>
        <v>1865.4989351235813</v>
      </c>
      <c r="AT203">
        <f t="shared" si="197"/>
        <v>1448.4633434809346</v>
      </c>
      <c r="AU203">
        <f t="shared" si="197"/>
        <v>1905.377146954532</v>
      </c>
    </row>
    <row r="204" spans="1:47" hidden="1" x14ac:dyDescent="0.4">
      <c r="A204" s="9">
        <v>41</v>
      </c>
      <c r="B204" s="16">
        <f t="shared" si="157"/>
        <v>1288.1954703036779</v>
      </c>
      <c r="C204" s="16">
        <f t="shared" si="158"/>
        <v>1566.8488985692368</v>
      </c>
      <c r="D204" s="16">
        <f t="shared" si="149"/>
        <v>2369.0945294197877</v>
      </c>
      <c r="E204" s="16">
        <f t="shared" si="150"/>
        <v>4775.7471006784235</v>
      </c>
      <c r="F204" s="16">
        <f t="shared" si="151"/>
        <v>9605.3823054299337</v>
      </c>
      <c r="G204" s="16">
        <f t="shared" si="152"/>
        <v>9535.2774918479899</v>
      </c>
      <c r="H204" s="16">
        <f t="shared" si="153"/>
        <v>8380.561752118756</v>
      </c>
      <c r="I204" s="16">
        <f t="shared" si="154"/>
        <v>13076.228709835208</v>
      </c>
      <c r="J204" s="16">
        <f t="shared" si="155"/>
        <v>50597.336258203009</v>
      </c>
      <c r="AM204">
        <v>44</v>
      </c>
      <c r="AN204">
        <f t="shared" ref="AN204:AU204" si="198">IF(AN203+AE141/B$74*(1-B$68)-AN203/B$74&lt;0,0,AN203+AE141/B$74*(1-B$68)-AN203/B$74)</f>
        <v>377.50173452586182</v>
      </c>
      <c r="AO204">
        <f t="shared" si="198"/>
        <v>459.16026766526841</v>
      </c>
      <c r="AP204">
        <f t="shared" si="198"/>
        <v>725.98787429798119</v>
      </c>
      <c r="AQ204">
        <f t="shared" si="198"/>
        <v>1361.6444226571828</v>
      </c>
      <c r="AR204">
        <f t="shared" si="198"/>
        <v>2625.7947958798122</v>
      </c>
      <c r="AS204">
        <f t="shared" si="198"/>
        <v>2120.2647265015439</v>
      </c>
      <c r="AT204">
        <f t="shared" si="198"/>
        <v>1646.2768433113167</v>
      </c>
      <c r="AU204">
        <f t="shared" si="198"/>
        <v>2165.6047069020615</v>
      </c>
    </row>
    <row r="205" spans="1:47" hidden="1" x14ac:dyDescent="0.4">
      <c r="A205" s="9">
        <v>42</v>
      </c>
      <c r="B205" s="16">
        <f t="shared" si="157"/>
        <v>1464.1208731249894</v>
      </c>
      <c r="C205" s="16">
        <f t="shared" si="158"/>
        <v>1780.8292532555802</v>
      </c>
      <c r="D205" s="16">
        <f t="shared" si="149"/>
        <v>2692.6354122101784</v>
      </c>
      <c r="E205" s="16">
        <f t="shared" si="150"/>
        <v>5427.958091521461</v>
      </c>
      <c r="F205" s="16">
        <f t="shared" si="151"/>
        <v>10917.163668057918</v>
      </c>
      <c r="G205" s="16">
        <f t="shared" si="152"/>
        <v>10837.482315509224</v>
      </c>
      <c r="H205" s="16">
        <f t="shared" si="153"/>
        <v>9525.078659194287</v>
      </c>
      <c r="I205" s="16">
        <f t="shared" si="154"/>
        <v>14862.097464172941</v>
      </c>
      <c r="J205" s="16">
        <f t="shared" si="155"/>
        <v>57507.365737046581</v>
      </c>
      <c r="AM205">
        <v>45</v>
      </c>
      <c r="AN205">
        <f t="shared" ref="AN205:AU205" si="199">IF(AN204+AE142/B$74*(1-B$68)-AN204/B$74&lt;0,0,AN204+AE142/B$74*(1-B$68)-AN204/B$74)</f>
        <v>429.05613054939039</v>
      </c>
      <c r="AO205">
        <f t="shared" si="199"/>
        <v>521.8665498157759</v>
      </c>
      <c r="AP205">
        <f t="shared" si="199"/>
        <v>825.1340846507544</v>
      </c>
      <c r="AQ205">
        <f t="shared" si="199"/>
        <v>1547.6005372617058</v>
      </c>
      <c r="AR205">
        <f t="shared" si="199"/>
        <v>2984.3925251149726</v>
      </c>
      <c r="AS205">
        <f t="shared" si="199"/>
        <v>2409.8232867255997</v>
      </c>
      <c r="AT205">
        <f t="shared" si="199"/>
        <v>1871.1050121558151</v>
      </c>
      <c r="AU205">
        <f t="shared" si="199"/>
        <v>2461.3681245078628</v>
      </c>
    </row>
    <row r="206" spans="1:47" hidden="1" x14ac:dyDescent="0.4">
      <c r="A206" s="9">
        <v>43</v>
      </c>
      <c r="B206" s="16">
        <f t="shared" si="157"/>
        <v>1664.0719226967319</v>
      </c>
      <c r="C206" s="16">
        <f t="shared" si="158"/>
        <v>2024.0323144458143</v>
      </c>
      <c r="D206" s="16">
        <f t="shared" si="149"/>
        <v>3060.3613826893502</v>
      </c>
      <c r="E206" s="16">
        <f t="shared" si="150"/>
        <v>6169.239734781102</v>
      </c>
      <c r="F206" s="16">
        <f t="shared" si="151"/>
        <v>12408.091377927534</v>
      </c>
      <c r="G206" s="16">
        <f t="shared" si="152"/>
        <v>12317.526315682442</v>
      </c>
      <c r="H206" s="16">
        <f t="shared" si="153"/>
        <v>10825.89769154936</v>
      </c>
      <c r="I206" s="16">
        <f t="shared" si="154"/>
        <v>16891.84298751011</v>
      </c>
      <c r="J206" s="16">
        <f t="shared" si="155"/>
        <v>65361.063727282453</v>
      </c>
      <c r="AM206">
        <v>46</v>
      </c>
      <c r="AN206">
        <f t="shared" ref="AN206:AU206" si="200">IF(AN205+AE143/B$74*(1-B$68)-AN205/B$74&lt;0,0,AN205+AE143/B$74*(1-B$68)-AN205/B$74)</f>
        <v>487.65116936475772</v>
      </c>
      <c r="AO206">
        <f t="shared" si="200"/>
        <v>593.13645733053909</v>
      </c>
      <c r="AP206">
        <f t="shared" si="200"/>
        <v>937.820421648398</v>
      </c>
      <c r="AQ206">
        <f t="shared" si="200"/>
        <v>1758.9521695887356</v>
      </c>
      <c r="AR206">
        <f t="shared" si="200"/>
        <v>3391.9629649674189</v>
      </c>
      <c r="AS206">
        <f t="shared" si="200"/>
        <v>2738.9261452537676</v>
      </c>
      <c r="AT206">
        <f t="shared" si="200"/>
        <v>2126.6372139829496</v>
      </c>
      <c r="AU206">
        <f t="shared" si="200"/>
        <v>2797.520905149916</v>
      </c>
    </row>
    <row r="207" spans="1:47" hidden="1" x14ac:dyDescent="0.4">
      <c r="A207" s="9">
        <v>44</v>
      </c>
      <c r="B207" s="16">
        <f t="shared" si="157"/>
        <v>1891.329739454475</v>
      </c>
      <c r="C207" s="16">
        <f t="shared" si="158"/>
        <v>2300.4489515841028</v>
      </c>
      <c r="D207" s="16">
        <f t="shared" si="149"/>
        <v>3478.3066833528505</v>
      </c>
      <c r="E207" s="16">
        <f t="shared" si="150"/>
        <v>7011.7561798540019</v>
      </c>
      <c r="F207" s="16">
        <f t="shared" si="151"/>
        <v>14102.630992186256</v>
      </c>
      <c r="G207" s="16">
        <f t="shared" si="152"/>
        <v>13999.696354925572</v>
      </c>
      <c r="H207" s="16">
        <f t="shared" si="153"/>
        <v>12304.364939604948</v>
      </c>
      <c r="I207" s="16">
        <f t="shared" si="154"/>
        <v>19198.773315214075</v>
      </c>
      <c r="J207" s="16">
        <f t="shared" si="155"/>
        <v>74287.307156176277</v>
      </c>
      <c r="AM207">
        <v>47</v>
      </c>
      <c r="AN207">
        <f t="shared" ref="AN207:AU207" si="201">IF(AN206+AE144/B$74*(1-B$68)-AN206/B$74&lt;0,0,AN206+AE144/B$74*(1-B$68)-AN206/B$74)</f>
        <v>554.24837299681963</v>
      </c>
      <c r="AO207">
        <f t="shared" si="201"/>
        <v>674.13950194929464</v>
      </c>
      <c r="AP207">
        <f t="shared" si="201"/>
        <v>1065.8960246910065</v>
      </c>
      <c r="AQ207">
        <f t="shared" si="201"/>
        <v>1999.1675185435079</v>
      </c>
      <c r="AR207">
        <f t="shared" si="201"/>
        <v>3855.1941894195452</v>
      </c>
      <c r="AS207">
        <f t="shared" si="201"/>
        <v>3112.9737415934019</v>
      </c>
      <c r="AT207">
        <f t="shared" si="201"/>
        <v>2417.0666490586</v>
      </c>
      <c r="AU207">
        <f t="shared" si="201"/>
        <v>3179.57930559954</v>
      </c>
    </row>
    <row r="208" spans="1:47" hidden="1" x14ac:dyDescent="0.4">
      <c r="A208" s="9">
        <v>45</v>
      </c>
      <c r="B208" s="16">
        <f t="shared" si="157"/>
        <v>2149.6235367364611</v>
      </c>
      <c r="C208" s="16">
        <f t="shared" si="158"/>
        <v>2614.6150553378611</v>
      </c>
      <c r="D208" s="16">
        <f t="shared" si="149"/>
        <v>3953.3296355134189</v>
      </c>
      <c r="E208" s="16">
        <f t="shared" si="150"/>
        <v>7969.3327977798172</v>
      </c>
      <c r="F208" s="16">
        <f t="shared" si="151"/>
        <v>16028.589255568295</v>
      </c>
      <c r="G208" s="16">
        <f t="shared" si="152"/>
        <v>15911.596126213635</v>
      </c>
      <c r="H208" s="16">
        <f t="shared" si="153"/>
        <v>13984.741597155549</v>
      </c>
      <c r="I208" s="16">
        <f t="shared" si="154"/>
        <v>21820.744873862561</v>
      </c>
      <c r="J208" s="16">
        <f t="shared" si="155"/>
        <v>84432.572878167586</v>
      </c>
      <c r="AM208">
        <v>48</v>
      </c>
      <c r="AN208">
        <f t="shared" ref="AN208:AU208" si="202">IF(AN207+AE145/B$74*(1-B$68)-AN207/B$74&lt;0,0,AN207+AE145/B$74*(1-B$68)-AN207/B$74)</f>
        <v>629.94057578747561</v>
      </c>
      <c r="AO208">
        <f t="shared" si="202"/>
        <v>766.20491229021172</v>
      </c>
      <c r="AP208">
        <f t="shared" si="202"/>
        <v>1211.4625648658184</v>
      </c>
      <c r="AQ208">
        <f t="shared" si="202"/>
        <v>2272.188425051349</v>
      </c>
      <c r="AR208">
        <f t="shared" si="202"/>
        <v>4381.6876436178809</v>
      </c>
      <c r="AS208">
        <f t="shared" si="202"/>
        <v>3538.1040434972183</v>
      </c>
      <c r="AT208">
        <f t="shared" si="202"/>
        <v>2747.1591638313716</v>
      </c>
      <c r="AU208">
        <f t="shared" si="202"/>
        <v>3613.8128568446214</v>
      </c>
    </row>
    <row r="209" spans="1:47" hidden="1" x14ac:dyDescent="0.4">
      <c r="A209" s="9">
        <v>46</v>
      </c>
      <c r="B209" s="16">
        <f t="shared" si="157"/>
        <v>2443.1918158640497</v>
      </c>
      <c r="C209" s="16">
        <f t="shared" si="158"/>
        <v>2971.6859699697015</v>
      </c>
      <c r="D209" s="16">
        <f t="shared" si="149"/>
        <v>4493.225181913047</v>
      </c>
      <c r="E209" s="16">
        <f t="shared" si="150"/>
        <v>9057.6830507583654</v>
      </c>
      <c r="F209" s="16">
        <f t="shared" si="151"/>
        <v>18217.570399487198</v>
      </c>
      <c r="G209" s="16">
        <f t="shared" si="152"/>
        <v>18084.599113526085</v>
      </c>
      <c r="H209" s="16">
        <f t="shared" si="153"/>
        <v>15894.602085453384</v>
      </c>
      <c r="I209" s="16">
        <f t="shared" si="154"/>
        <v>24800.783703848545</v>
      </c>
      <c r="J209" s="16">
        <f t="shared" si="155"/>
        <v>95963.341320820371</v>
      </c>
      <c r="AM209">
        <v>49</v>
      </c>
      <c r="AN209">
        <f t="shared" ref="AN209:AU209" si="203">IF(AN208+AE146/B$74*(1-B$68)-AN208/B$74&lt;0,0,AN208+AE146/B$74*(1-B$68)-AN208/B$74)</f>
        <v>715.96985740658533</v>
      </c>
      <c r="AO209">
        <f t="shared" si="203"/>
        <v>870.84344600422025</v>
      </c>
      <c r="AP209">
        <f t="shared" si="203"/>
        <v>1376.9087325992837</v>
      </c>
      <c r="AQ209">
        <f t="shared" si="203"/>
        <v>2582.4950562221784</v>
      </c>
      <c r="AR209">
        <f t="shared" si="203"/>
        <v>4980.082880801252</v>
      </c>
      <c r="AS209">
        <f t="shared" si="203"/>
        <v>4021.2932679409005</v>
      </c>
      <c r="AT209">
        <f t="shared" si="203"/>
        <v>3122.331457476007</v>
      </c>
      <c r="AU209">
        <f t="shared" si="203"/>
        <v>4107.3472474557311</v>
      </c>
    </row>
    <row r="210" spans="1:47" hidden="1" x14ac:dyDescent="0.4">
      <c r="A210" s="9">
        <v>47</v>
      </c>
      <c r="B210" s="16">
        <f t="shared" si="157"/>
        <v>2776.8519183980552</v>
      </c>
      <c r="C210" s="16">
        <f t="shared" si="158"/>
        <v>3377.5210906510856</v>
      </c>
      <c r="D210" s="16">
        <f t="shared" si="149"/>
        <v>5106.8527988599963</v>
      </c>
      <c r="E210" s="16">
        <f t="shared" si="150"/>
        <v>10294.666344343193</v>
      </c>
      <c r="F210" s="16">
        <f t="shared" si="151"/>
        <v>20705.494756045417</v>
      </c>
      <c r="G210" s="16">
        <f t="shared" si="152"/>
        <v>20554.363414522275</v>
      </c>
      <c r="H210" s="16">
        <f t="shared" si="153"/>
        <v>18065.28654456211</v>
      </c>
      <c r="I210" s="16">
        <f t="shared" si="154"/>
        <v>28187.79151202755</v>
      </c>
      <c r="J210" s="16">
        <f t="shared" si="155"/>
        <v>109068.82837940968</v>
      </c>
      <c r="AM210">
        <v>50</v>
      </c>
      <c r="AN210">
        <f t="shared" ref="AN210:AU210" si="204">IF(AN209+AE147/B$74*(1-B$68)-AN209/B$74&lt;0,0,AN209+AE147/B$74*(1-B$68)-AN209/B$74)</f>
        <v>813.74792491301287</v>
      </c>
      <c r="AO210">
        <f t="shared" si="204"/>
        <v>989.77218074085044</v>
      </c>
      <c r="AP210">
        <f t="shared" si="204"/>
        <v>1564.9494351701294</v>
      </c>
      <c r="AQ210">
        <f t="shared" si="204"/>
        <v>2935.1794232107059</v>
      </c>
      <c r="AR210">
        <f t="shared" si="204"/>
        <v>5660.1993341257157</v>
      </c>
      <c r="AS210">
        <f t="shared" si="204"/>
        <v>4570.4703576167985</v>
      </c>
      <c r="AT210">
        <f t="shared" si="204"/>
        <v>3548.7399684852285</v>
      </c>
      <c r="AU210">
        <f t="shared" si="204"/>
        <v>4668.2812558023197</v>
      </c>
    </row>
    <row r="211" spans="1:47" hidden="1" x14ac:dyDescent="0.4">
      <c r="A211" s="9">
        <v>48</v>
      </c>
      <c r="B211" s="16">
        <f t="shared" si="157"/>
        <v>3156.0790769080545</v>
      </c>
      <c r="C211" s="16">
        <f t="shared" si="158"/>
        <v>3838.7800139407782</v>
      </c>
      <c r="D211" s="16">
        <f t="shared" si="149"/>
        <v>5804.2818768981897</v>
      </c>
      <c r="E211" s="16">
        <f t="shared" si="150"/>
        <v>11700.581093611441</v>
      </c>
      <c r="F211" s="16">
        <f t="shared" si="151"/>
        <v>23533.188197315085</v>
      </c>
      <c r="G211" s="16">
        <f t="shared" si="152"/>
        <v>23361.416873036589</v>
      </c>
      <c r="H211" s="16">
        <f t="shared" si="153"/>
        <v>20532.415117474338</v>
      </c>
      <c r="I211" s="16">
        <f t="shared" si="154"/>
        <v>32037.348140463615</v>
      </c>
      <c r="J211" s="16">
        <f t="shared" si="155"/>
        <v>123964.0903896481</v>
      </c>
      <c r="AM211">
        <v>51</v>
      </c>
      <c r="AN211">
        <f t="shared" ref="AN211:AU211" si="205">IF(AN210+AE148/B$74*(1-B$68)-AN210/B$74&lt;0,0,AN210+AE148/B$74*(1-B$68)-AN210/B$74)</f>
        <v>924.87927832964601</v>
      </c>
      <c r="AO211">
        <f t="shared" si="205"/>
        <v>1124.9426907383058</v>
      </c>
      <c r="AP211">
        <f t="shared" si="205"/>
        <v>1778.6703473035063</v>
      </c>
      <c r="AQ211">
        <f t="shared" si="205"/>
        <v>3336.0289391795814</v>
      </c>
      <c r="AR211">
        <f t="shared" si="205"/>
        <v>6433.1974498217478</v>
      </c>
      <c r="AS211">
        <f t="shared" si="205"/>
        <v>5194.6470914148676</v>
      </c>
      <c r="AT211">
        <f t="shared" si="205"/>
        <v>4033.381899945402</v>
      </c>
      <c r="AU211">
        <f t="shared" si="205"/>
        <v>5305.8196499648557</v>
      </c>
    </row>
    <row r="212" spans="1:47" hidden="1" x14ac:dyDescent="0.4">
      <c r="A212" s="9">
        <v>49</v>
      </c>
      <c r="B212" s="16">
        <f t="shared" si="157"/>
        <v>3587.0962614553641</v>
      </c>
      <c r="C212" s="16">
        <f t="shared" si="158"/>
        <v>4363.0318192302057</v>
      </c>
      <c r="D212" s="16">
        <f t="shared" si="149"/>
        <v>6596.9569556628494</v>
      </c>
      <c r="E212" s="16">
        <f t="shared" si="150"/>
        <v>13298.49781244485</v>
      </c>
      <c r="F212" s="16">
        <f t="shared" si="151"/>
        <v>26747.05207243175</v>
      </c>
      <c r="G212" s="16">
        <f t="shared" si="152"/>
        <v>26551.822122952479</v>
      </c>
      <c r="H212" s="16">
        <f t="shared" si="153"/>
        <v>23336.472466432486</v>
      </c>
      <c r="I212" s="16">
        <f t="shared" si="154"/>
        <v>36412.623619523692</v>
      </c>
      <c r="J212" s="16">
        <f t="shared" si="155"/>
        <v>140893.55313013369</v>
      </c>
      <c r="AM212">
        <v>52</v>
      </c>
      <c r="AN212">
        <f t="shared" ref="AN212:AU212" si="206">IF(AN211+AE149/B$74*(1-B$68)-AN211/B$74&lt;0,0,AN211+AE149/B$74*(1-B$68)-AN211/B$74)</f>
        <v>1051.1875398719885</v>
      </c>
      <c r="AO212">
        <f t="shared" si="206"/>
        <v>1278.5730714065132</v>
      </c>
      <c r="AP212">
        <f t="shared" si="206"/>
        <v>2021.5785459070726</v>
      </c>
      <c r="AQ212">
        <f t="shared" si="206"/>
        <v>3791.6213885246661</v>
      </c>
      <c r="AR212">
        <f t="shared" si="206"/>
        <v>7311.7618258267248</v>
      </c>
      <c r="AS212">
        <f t="shared" si="206"/>
        <v>5904.0659639202968</v>
      </c>
      <c r="AT212">
        <f t="shared" si="206"/>
        <v>4584.2100413139815</v>
      </c>
      <c r="AU212">
        <f t="shared" si="206"/>
        <v>6030.4242362129735</v>
      </c>
    </row>
    <row r="213" spans="1:47" hidden="1" x14ac:dyDescent="0.4">
      <c r="A213" s="9">
        <v>50</v>
      </c>
      <c r="B213" s="16">
        <f t="shared" si="157"/>
        <v>4076.9762961415149</v>
      </c>
      <c r="C213" s="16">
        <f t="shared" si="158"/>
        <v>4958.8792744289958</v>
      </c>
      <c r="D213" s="16">
        <f t="shared" si="149"/>
        <v>7497.8855243718517</v>
      </c>
      <c r="E213" s="16">
        <f t="shared" si="150"/>
        <v>15114.637691811002</v>
      </c>
      <c r="F213" s="16">
        <f t="shared" si="151"/>
        <v>30399.824635959983</v>
      </c>
      <c r="G213" s="16">
        <f t="shared" si="152"/>
        <v>30177.932456384591</v>
      </c>
      <c r="H213" s="16">
        <f t="shared" si="153"/>
        <v>26523.47211333321</v>
      </c>
      <c r="I213" s="16">
        <f t="shared" si="154"/>
        <v>41385.414771833457</v>
      </c>
      <c r="J213" s="16">
        <f t="shared" si="155"/>
        <v>160135.02276426461</v>
      </c>
      <c r="AM213">
        <v>53</v>
      </c>
      <c r="AN213">
        <f t="shared" ref="AN213:AU213" si="207">IF(AN212+AE150/B$74*(1-B$68)-AN212/B$74&lt;0,0,AN212+AE150/B$74*(1-B$68)-AN212/B$74)</f>
        <v>1194.7453788838077</v>
      </c>
      <c r="AO213">
        <f t="shared" si="207"/>
        <v>1453.1843374154082</v>
      </c>
      <c r="AP213">
        <f t="shared" si="207"/>
        <v>2297.6600598474083</v>
      </c>
      <c r="AQ213">
        <f t="shared" si="207"/>
        <v>4309.4328657743699</v>
      </c>
      <c r="AR213">
        <f t="shared" si="207"/>
        <v>8310.3093611339136</v>
      </c>
      <c r="AS213">
        <f t="shared" si="207"/>
        <v>6710.3682605480599</v>
      </c>
      <c r="AT213">
        <f t="shared" si="207"/>
        <v>5210.2632709050722</v>
      </c>
      <c r="AU213">
        <f t="shared" si="207"/>
        <v>6853.9855347296107</v>
      </c>
    </row>
    <row r="214" spans="1:47" hidden="1" x14ac:dyDescent="0.4">
      <c r="A214" s="9">
        <v>51</v>
      </c>
      <c r="B214" s="16">
        <f t="shared" si="157"/>
        <v>4633.7579214192965</v>
      </c>
      <c r="C214" s="16">
        <f t="shared" si="158"/>
        <v>5636.1000040628505</v>
      </c>
      <c r="D214" s="16">
        <f t="shared" si="149"/>
        <v>8521.8514696926995</v>
      </c>
      <c r="E214" s="16">
        <f t="shared" si="150"/>
        <v>17178.802879384057</v>
      </c>
      <c r="F214" s="16">
        <f t="shared" si="151"/>
        <v>34551.44646231136</v>
      </c>
      <c r="G214" s="16">
        <f t="shared" si="152"/>
        <v>34299.25091953254</v>
      </c>
      <c r="H214" s="16">
        <f t="shared" si="153"/>
        <v>30145.711505941188</v>
      </c>
      <c r="I214" s="16">
        <f t="shared" si="154"/>
        <v>47037.323377454013</v>
      </c>
      <c r="J214" s="16">
        <f t="shared" si="155"/>
        <v>182004.244539798</v>
      </c>
      <c r="AM214">
        <v>54</v>
      </c>
      <c r="AN214">
        <f t="shared" ref="AN214:AU214" si="208">IF(AN213+AE151/B$74*(1-B$68)-AN213/B$74&lt;0,0,AN213+AE151/B$74*(1-B$68)-AN213/B$74)</f>
        <v>1357.9085235371379</v>
      </c>
      <c r="AO214">
        <f t="shared" si="208"/>
        <v>1651.6417915678408</v>
      </c>
      <c r="AP214">
        <f t="shared" si="208"/>
        <v>2611.445279137653</v>
      </c>
      <c r="AQ214">
        <f t="shared" si="208"/>
        <v>4897.9604554010975</v>
      </c>
      <c r="AR214">
        <f t="shared" si="208"/>
        <v>9445.2258315130675</v>
      </c>
      <c r="AS214">
        <f t="shared" si="208"/>
        <v>7626.7850863432623</v>
      </c>
      <c r="AT214">
        <f t="shared" si="208"/>
        <v>5921.8148805982946</v>
      </c>
      <c r="AU214">
        <f t="shared" si="208"/>
        <v>7790.0178997443927</v>
      </c>
    </row>
    <row r="215" spans="1:47" hidden="1" x14ac:dyDescent="0.4">
      <c r="A215" s="9">
        <v>52</v>
      </c>
      <c r="B215" s="16">
        <f t="shared" si="157"/>
        <v>5266.5777067067484</v>
      </c>
      <c r="C215" s="16">
        <f t="shared" si="158"/>
        <v>6405.8069363009536</v>
      </c>
      <c r="D215" s="16">
        <f t="shared" si="149"/>
        <v>9685.657673586431</v>
      </c>
      <c r="E215" s="16">
        <f t="shared" si="150"/>
        <v>19524.865521237949</v>
      </c>
      <c r="F215" s="16">
        <f t="shared" si="151"/>
        <v>39270.044047354895</v>
      </c>
      <c r="G215" s="16">
        <f t="shared" si="152"/>
        <v>38983.406733529169</v>
      </c>
      <c r="H215" s="16">
        <f t="shared" si="153"/>
        <v>34262.630200382991</v>
      </c>
      <c r="I215" s="16">
        <f t="shared" si="154"/>
        <v>53461.095233610715</v>
      </c>
      <c r="J215" s="16">
        <f t="shared" si="155"/>
        <v>206860.08405270986</v>
      </c>
      <c r="AM215">
        <v>55</v>
      </c>
      <c r="AN215">
        <f t="shared" ref="AN215:AU215" si="209">IF(AN214+AE152/B$74*(1-B$68)-AN214/B$74&lt;0,0,AN214+AE152/B$74*(1-B$68)-AN214/B$74)</f>
        <v>1543.3544174159304</v>
      </c>
      <c r="AO215">
        <f t="shared" si="209"/>
        <v>1877.202043304851</v>
      </c>
      <c r="AP215">
        <f t="shared" si="209"/>
        <v>2968.0832968766954</v>
      </c>
      <c r="AQ215">
        <f t="shared" si="209"/>
        <v>5566.8616656747026</v>
      </c>
      <c r="AR215">
        <f t="shared" si="209"/>
        <v>10735.134773721793</v>
      </c>
      <c r="AS215">
        <f t="shared" si="209"/>
        <v>8668.3544831415838</v>
      </c>
      <c r="AT215">
        <f t="shared" si="209"/>
        <v>6730.5411567374904</v>
      </c>
      <c r="AU215">
        <f t="shared" si="209"/>
        <v>8853.8812859507416</v>
      </c>
    </row>
    <row r="216" spans="1:47" hidden="1" x14ac:dyDescent="0.4">
      <c r="A216" s="9">
        <v>53</v>
      </c>
      <c r="B216" s="16">
        <f t="shared" si="157"/>
        <v>5985.8199779408769</v>
      </c>
      <c r="C216" s="16">
        <f t="shared" si="158"/>
        <v>7280.6306617887994</v>
      </c>
      <c r="D216" s="16">
        <f t="shared" si="149"/>
        <v>11008.401742068065</v>
      </c>
      <c r="E216" s="16">
        <f t="shared" si="150"/>
        <v>22191.323590604468</v>
      </c>
      <c r="F216" s="16">
        <f t="shared" si="151"/>
        <v>44633.047737758381</v>
      </c>
      <c r="G216" s="16">
        <f t="shared" si="152"/>
        <v>44307.265062888808</v>
      </c>
      <c r="H216" s="16">
        <f t="shared" si="153"/>
        <v>38941.785242464517</v>
      </c>
      <c r="I216" s="16">
        <f t="shared" si="154"/>
        <v>60762.142082523162</v>
      </c>
      <c r="J216" s="16">
        <f t="shared" si="155"/>
        <v>235110.41609803704</v>
      </c>
      <c r="AM216">
        <v>56</v>
      </c>
      <c r="AN216">
        <f t="shared" ref="AN216:AU216" si="210">IF(AN215+AE153/B$74*(1-B$68)-AN215/B$74&lt;0,0,AN215+AE153/B$74*(1-B$68)-AN215/B$74)</f>
        <v>1754.1261553232064</v>
      </c>
      <c r="AO216">
        <f t="shared" si="210"/>
        <v>2133.5664483991236</v>
      </c>
      <c r="AP216">
        <f t="shared" si="210"/>
        <v>3373.4264038629012</v>
      </c>
      <c r="AQ216">
        <f t="shared" si="210"/>
        <v>6327.1129046144861</v>
      </c>
      <c r="AR216">
        <f t="shared" si="210"/>
        <v>12201.203090495459</v>
      </c>
      <c r="AS216">
        <f t="shared" si="210"/>
        <v>9852.1681978873676</v>
      </c>
      <c r="AT216">
        <f t="shared" si="210"/>
        <v>7649.7129835785263</v>
      </c>
      <c r="AU216">
        <f t="shared" si="210"/>
        <v>10063.033300333684</v>
      </c>
    </row>
    <row r="217" spans="1:47" hidden="1" x14ac:dyDescent="0.4">
      <c r="A217" s="9">
        <v>54</v>
      </c>
      <c r="B217" s="16">
        <f t="shared" si="157"/>
        <v>6803.2872203253537</v>
      </c>
      <c r="C217" s="16">
        <f t="shared" si="158"/>
        <v>8274.9266967256408</v>
      </c>
      <c r="D217" s="16">
        <f t="shared" si="149"/>
        <v>12511.789389487632</v>
      </c>
      <c r="E217" s="16">
        <f t="shared" si="150"/>
        <v>25221.932624635541</v>
      </c>
      <c r="F217" s="16">
        <f t="shared" si="151"/>
        <v>50728.462332858828</v>
      </c>
      <c r="G217" s="16">
        <f t="shared" si="152"/>
        <v>50358.188342362817</v>
      </c>
      <c r="H217" s="16">
        <f t="shared" si="153"/>
        <v>44259.959753521645</v>
      </c>
      <c r="I217" s="16">
        <f t="shared" si="154"/>
        <v>69060.271381677099</v>
      </c>
      <c r="J217" s="16">
        <f t="shared" si="155"/>
        <v>267218.81774159451</v>
      </c>
      <c r="AM217">
        <v>57</v>
      </c>
      <c r="AN217">
        <f t="shared" ref="AN217:AU217" si="211">IF(AN216+AE154/B$74*(1-B$68)-AN216/B$74&lt;0,0,AN216+AE154/B$74*(1-B$68)-AN216/B$74)</f>
        <v>1993.6824192814447</v>
      </c>
      <c r="AO217">
        <f t="shared" si="211"/>
        <v>2424.9418467614878</v>
      </c>
      <c r="AP217">
        <f t="shared" si="211"/>
        <v>3834.1261224065602</v>
      </c>
      <c r="AQ217">
        <f t="shared" si="211"/>
        <v>7191.1895985693345</v>
      </c>
      <c r="AR217">
        <f t="shared" si="211"/>
        <v>13867.488391176268</v>
      </c>
      <c r="AS217">
        <f t="shared" si="211"/>
        <v>11197.652151473521</v>
      </c>
      <c r="AT217">
        <f t="shared" si="211"/>
        <v>8694.4136134337641</v>
      </c>
      <c r="AU217">
        <f t="shared" si="211"/>
        <v>11437.315675504407</v>
      </c>
    </row>
    <row r="218" spans="1:47" hidden="1" x14ac:dyDescent="0.4">
      <c r="A218" s="9">
        <v>55</v>
      </c>
      <c r="B218" s="16">
        <f t="shared" si="157"/>
        <v>7732.3937525159663</v>
      </c>
      <c r="C218" s="16">
        <f t="shared" si="158"/>
        <v>9405.0110512942574</v>
      </c>
      <c r="D218" s="16">
        <f t="shared" si="149"/>
        <v>14220.490620847351</v>
      </c>
      <c r="E218" s="16">
        <f t="shared" si="150"/>
        <v>28666.423735728062</v>
      </c>
      <c r="F218" s="16">
        <f t="shared" si="151"/>
        <v>57656.311209152962</v>
      </c>
      <c r="G218" s="16">
        <f t="shared" si="152"/>
        <v>57235.469860038989</v>
      </c>
      <c r="H218" s="16">
        <f t="shared" si="153"/>
        <v>50304.422912331618</v>
      </c>
      <c r="I218" s="16">
        <f t="shared" si="154"/>
        <v>78491.652301486625</v>
      </c>
      <c r="J218" s="16">
        <f t="shared" si="155"/>
        <v>303712.17544339586</v>
      </c>
      <c r="AM218">
        <v>58</v>
      </c>
      <c r="AN218">
        <f t="shared" ref="AN218:AU218" si="212">IF(AN217+AE155/B$74*(1-B$68)-AN217/B$74&lt;0,0,AN217+AE155/B$74*(1-B$68)-AN217/B$74)</f>
        <v>2265.9542341566962</v>
      </c>
      <c r="AO218">
        <f t="shared" si="212"/>
        <v>2756.1095950444146</v>
      </c>
      <c r="AP218">
        <f t="shared" si="212"/>
        <v>4357.7423552188511</v>
      </c>
      <c r="AQ218">
        <f t="shared" si="212"/>
        <v>8173.2709091023235</v>
      </c>
      <c r="AR218">
        <f t="shared" si="212"/>
        <v>15761.333767707136</v>
      </c>
      <c r="AS218">
        <f t="shared" si="212"/>
        <v>12726.885210481789</v>
      </c>
      <c r="AT218">
        <f t="shared" si="212"/>
        <v>9881.7861770439049</v>
      </c>
      <c r="AU218">
        <f t="shared" si="212"/>
        <v>12999.279865478482</v>
      </c>
    </row>
    <row r="219" spans="1:47" hidden="1" x14ac:dyDescent="0.4">
      <c r="A219" s="9">
        <v>56</v>
      </c>
      <c r="B219" s="16">
        <f t="shared" si="157"/>
        <v>8788.3858503624579</v>
      </c>
      <c r="C219" s="16">
        <f t="shared" si="158"/>
        <v>10689.427969029994</v>
      </c>
      <c r="D219" s="16">
        <f t="shared" si="149"/>
        <v>16162.544556969249</v>
      </c>
      <c r="E219" s="16">
        <f t="shared" si="150"/>
        <v>32581.319679700377</v>
      </c>
      <c r="F219" s="16">
        <f t="shared" si="151"/>
        <v>65530.277664934845</v>
      </c>
      <c r="G219" s="16">
        <f t="shared" si="152"/>
        <v>65051.963121190056</v>
      </c>
      <c r="H219" s="16">
        <f t="shared" si="153"/>
        <v>57174.362008949072</v>
      </c>
      <c r="I219" s="16">
        <f t="shared" si="154"/>
        <v>89211.050211688445</v>
      </c>
      <c r="J219" s="16">
        <f t="shared" si="155"/>
        <v>345189.33106282447</v>
      </c>
      <c r="AM219">
        <v>59</v>
      </c>
      <c r="AN219">
        <f t="shared" ref="AN219:AU219" si="213">IF(AN218+AE156/B$74*(1-B$68)-AN218/B$74&lt;0,0,AN218+AE156/B$74*(1-B$68)-AN218/B$74)</f>
        <v>2575.4094742442144</v>
      </c>
      <c r="AO219">
        <f t="shared" si="213"/>
        <v>3132.504026840782</v>
      </c>
      <c r="AP219">
        <f t="shared" si="213"/>
        <v>4952.8674404682752</v>
      </c>
      <c r="AQ219">
        <f t="shared" si="213"/>
        <v>9289.472407504556</v>
      </c>
      <c r="AR219">
        <f t="shared" si="213"/>
        <v>17913.816484111383</v>
      </c>
      <c r="AS219">
        <f t="shared" si="213"/>
        <v>14464.961492739047</v>
      </c>
      <c r="AT219">
        <f t="shared" si="213"/>
        <v>11231.314995731733</v>
      </c>
      <c r="AU219">
        <f t="shared" si="213"/>
        <v>14774.557106816101</v>
      </c>
    </row>
    <row r="220" spans="1:47" hidden="1" x14ac:dyDescent="0.4">
      <c r="A220" s="9">
        <v>57</v>
      </c>
      <c r="B220" s="16">
        <f t="shared" si="157"/>
        <v>9988.5919323520648</v>
      </c>
      <c r="C220" s="16">
        <f t="shared" si="158"/>
        <v>12149.254230628481</v>
      </c>
      <c r="D220" s="16">
        <f t="shared" si="149"/>
        <v>18369.819545537164</v>
      </c>
      <c r="E220" s="16">
        <f t="shared" si="150"/>
        <v>37030.862372183015</v>
      </c>
      <c r="F220" s="16">
        <f t="shared" si="151"/>
        <v>74479.570418910327</v>
      </c>
      <c r="G220" s="16">
        <f t="shared" si="152"/>
        <v>73935.933730071469</v>
      </c>
      <c r="H220" s="16">
        <f t="shared" si="153"/>
        <v>64982.510069952943</v>
      </c>
      <c r="I220" s="16">
        <f t="shared" si="154"/>
        <v>101394.36632359614</v>
      </c>
      <c r="J220" s="16">
        <f t="shared" si="155"/>
        <v>392330.90862323163</v>
      </c>
      <c r="AM220">
        <v>60</v>
      </c>
      <c r="AN220">
        <f t="shared" ref="AN220:AU220" si="214">IF(AN219+AE157/B$74*(1-B$68)-AN219/B$74&lt;0,0,AN219+AE157/B$74*(1-B$68)-AN219/B$74)</f>
        <v>2927.1261793436147</v>
      </c>
      <c r="AO220">
        <f t="shared" si="214"/>
        <v>3560.3016279792828</v>
      </c>
      <c r="AP220">
        <f t="shared" si="214"/>
        <v>5629.2671486998424</v>
      </c>
      <c r="AQ220">
        <f t="shared" si="214"/>
        <v>10558.110525036569</v>
      </c>
      <c r="AR220">
        <f t="shared" si="214"/>
        <v>20360.257942278327</v>
      </c>
      <c r="AS220">
        <f t="shared" si="214"/>
        <v>16440.402151979371</v>
      </c>
      <c r="AT220">
        <f t="shared" si="214"/>
        <v>12765.145311565071</v>
      </c>
      <c r="AU220">
        <f t="shared" si="214"/>
        <v>16792.27901769965</v>
      </c>
    </row>
    <row r="221" spans="1:47" hidden="1" x14ac:dyDescent="0.4">
      <c r="A221" s="9">
        <v>58</v>
      </c>
      <c r="B221" s="16">
        <f t="shared" si="157"/>
        <v>11352.70691220074</v>
      </c>
      <c r="C221" s="16">
        <f t="shared" si="158"/>
        <v>13808.445015699195</v>
      </c>
      <c r="D221" s="16">
        <f t="shared" si="149"/>
        <v>20878.536108256572</v>
      </c>
      <c r="E221" s="16">
        <f t="shared" si="150"/>
        <v>42088.06707340759</v>
      </c>
      <c r="F221" s="16">
        <f t="shared" si="151"/>
        <v>84651.043874897063</v>
      </c>
      <c r="G221" s="16">
        <f t="shared" si="152"/>
        <v>84033.164178307125</v>
      </c>
      <c r="H221" s="16">
        <f t="shared" si="153"/>
        <v>73856.995763832441</v>
      </c>
      <c r="I221" s="16">
        <f t="shared" si="154"/>
        <v>115241.52416282527</v>
      </c>
      <c r="J221" s="16">
        <f t="shared" si="155"/>
        <v>445910.48308942601</v>
      </c>
      <c r="AM221" t="s">
        <v>53</v>
      </c>
    </row>
    <row r="222" spans="1:47" hidden="1" x14ac:dyDescent="0.4">
      <c r="A222" s="9">
        <v>59</v>
      </c>
      <c r="B222" s="16">
        <f>V157+AE157+AN219+AW157+BF157+BO157+AN281</f>
        <v>12903.11538470742</v>
      </c>
      <c r="C222" s="16">
        <f t="shared" si="158"/>
        <v>15694.22699792184</v>
      </c>
      <c r="D222" s="16">
        <f t="shared" si="149"/>
        <v>23729.861305491646</v>
      </c>
      <c r="E222" s="16">
        <f t="shared" si="150"/>
        <v>47835.920540156105</v>
      </c>
      <c r="F222" s="16">
        <f t="shared" si="151"/>
        <v>96211.607945329248</v>
      </c>
      <c r="G222" s="16">
        <f t="shared" si="152"/>
        <v>95509.346078605624</v>
      </c>
      <c r="H222" s="16">
        <f t="shared" si="153"/>
        <v>83943.445942763108</v>
      </c>
      <c r="I222" s="16">
        <f t="shared" si="154"/>
        <v>130979.75023844249</v>
      </c>
      <c r="J222" s="16">
        <f t="shared" si="155"/>
        <v>506807.27443341754</v>
      </c>
      <c r="AM222">
        <v>0</v>
      </c>
      <c r="AN222">
        <v>0</v>
      </c>
      <c r="AO222">
        <v>0</v>
      </c>
      <c r="AP222">
        <v>0</v>
      </c>
      <c r="AQ222">
        <v>0</v>
      </c>
      <c r="AR222">
        <v>0</v>
      </c>
      <c r="AS222">
        <f>$B$28/18*6</f>
        <v>1.6666666666666667</v>
      </c>
      <c r="AT222">
        <v>0</v>
      </c>
      <c r="AU222">
        <v>0</v>
      </c>
    </row>
    <row r="223" spans="1:47" hidden="1" x14ac:dyDescent="0.4">
      <c r="A223" s="9">
        <v>60</v>
      </c>
      <c r="B223" s="16">
        <f t="shared" si="157"/>
        <v>14665.258948225366</v>
      </c>
      <c r="C223" s="16">
        <f t="shared" si="158"/>
        <v>17837.54512414386</v>
      </c>
      <c r="D223" s="16">
        <f t="shared" si="149"/>
        <v>26970.584271671683</v>
      </c>
      <c r="E223" s="16">
        <f t="shared" si="150"/>
        <v>54368.742806077935</v>
      </c>
      <c r="F223" s="16">
        <f t="shared" si="151"/>
        <v>109350.96697783261</v>
      </c>
      <c r="G223" s="16">
        <f t="shared" si="152"/>
        <v>108552.79909941848</v>
      </c>
      <c r="H223" s="16">
        <f t="shared" si="153"/>
        <v>95407.375322684064</v>
      </c>
      <c r="I223" s="16">
        <f t="shared" si="154"/>
        <v>148867.30274309681</v>
      </c>
      <c r="J223" s="16">
        <f t="shared" si="155"/>
        <v>576020.57529315085</v>
      </c>
      <c r="AM223">
        <v>1</v>
      </c>
      <c r="AN223">
        <f>IF(AN222+AE98/B$74*B$68-AN222/B$74&lt;0,0,AN222+AE98/B$74*B$68-AN222/B$74)</f>
        <v>0</v>
      </c>
      <c r="AO223">
        <f t="shared" ref="AO223:AU223" si="215">IF(AO222+AF98/C$74*C$68-AO222/C$74&lt;0,0,AO222+AF98/C$74*C$68-AO222/C$74)</f>
        <v>0</v>
      </c>
      <c r="AP223">
        <f t="shared" si="215"/>
        <v>0</v>
      </c>
      <c r="AQ223">
        <f t="shared" si="215"/>
        <v>0</v>
      </c>
      <c r="AR223">
        <f t="shared" si="215"/>
        <v>0</v>
      </c>
      <c r="AS223">
        <f t="shared" si="215"/>
        <v>4.2777777777777786</v>
      </c>
      <c r="AT223">
        <f t="shared" si="215"/>
        <v>0</v>
      </c>
      <c r="AU223">
        <f t="shared" si="215"/>
        <v>0</v>
      </c>
    </row>
    <row r="224" spans="1:47" hidden="1" x14ac:dyDescent="0.4">
      <c r="A224" s="9"/>
      <c r="B224" s="9"/>
      <c r="C224" s="9"/>
      <c r="D224" s="9"/>
      <c r="E224" s="9"/>
      <c r="F224" s="9"/>
      <c r="G224" s="9"/>
      <c r="H224" s="9"/>
      <c r="I224" s="9"/>
      <c r="J224" s="9"/>
      <c r="AM224">
        <v>2</v>
      </c>
      <c r="AN224">
        <f t="shared" ref="AN224:AU224" si="216">IF(AN223+AE99/B$74*B$68-AN223/B$74&lt;0,0,AN223+AE99/B$74*B$68-AN223/B$74)</f>
        <v>0</v>
      </c>
      <c r="AO224">
        <f t="shared" si="216"/>
        <v>0</v>
      </c>
      <c r="AP224">
        <f t="shared" si="216"/>
        <v>0</v>
      </c>
      <c r="AQ224">
        <f t="shared" si="216"/>
        <v>0</v>
      </c>
      <c r="AR224">
        <f t="shared" si="216"/>
        <v>0</v>
      </c>
      <c r="AS224">
        <f t="shared" si="216"/>
        <v>6.4166666666666679</v>
      </c>
      <c r="AT224">
        <f t="shared" si="216"/>
        <v>0</v>
      </c>
      <c r="AU224">
        <f t="shared" si="216"/>
        <v>0</v>
      </c>
    </row>
    <row r="225" spans="1:47" hidden="1" x14ac:dyDescent="0.4">
      <c r="A225" s="9"/>
      <c r="B225" s="9"/>
      <c r="C225" s="9"/>
      <c r="D225" s="9"/>
      <c r="E225" s="9"/>
      <c r="F225" s="9"/>
      <c r="G225" s="9"/>
      <c r="H225" s="9"/>
      <c r="I225" s="9"/>
      <c r="J225" s="9"/>
      <c r="AM225">
        <v>3</v>
      </c>
      <c r="AN225">
        <f t="shared" ref="AN225:AU225" si="217">IF(AN224+AE100/B$74*B$68-AN224/B$74&lt;0,0,AN224+AE100/B$74*B$68-AN224/B$74)</f>
        <v>1.557785714285714E-2</v>
      </c>
      <c r="AO225">
        <f t="shared" si="217"/>
        <v>1.8947550173112077E-2</v>
      </c>
      <c r="AP225">
        <f t="shared" si="217"/>
        <v>1.925895002219263E-2</v>
      </c>
      <c r="AQ225">
        <f t="shared" si="217"/>
        <v>6.8959413668583658E-2</v>
      </c>
      <c r="AR225">
        <f t="shared" si="217"/>
        <v>0.17209346994007343</v>
      </c>
      <c r="AS225">
        <f t="shared" si="217"/>
        <v>7.9879609093678887</v>
      </c>
      <c r="AT225">
        <f t="shared" si="217"/>
        <v>0.19013649158239471</v>
      </c>
      <c r="AU225">
        <f t="shared" si="217"/>
        <v>0.1938273634100319</v>
      </c>
    </row>
    <row r="226" spans="1:47" hidden="1" x14ac:dyDescent="0.4">
      <c r="A226" s="9" t="s">
        <v>48</v>
      </c>
      <c r="B226" s="9"/>
      <c r="C226" s="9"/>
      <c r="D226" s="9"/>
      <c r="E226" s="9"/>
      <c r="F226" s="9"/>
      <c r="G226" s="9"/>
      <c r="H226" s="9"/>
      <c r="I226" s="9"/>
      <c r="J226" s="9"/>
      <c r="AM226">
        <v>4</v>
      </c>
      <c r="AN226">
        <f t="shared" ref="AN226:AU226" si="218">IF(AN225+AE101/B$74*B$68-AN225/B$74&lt;0,0,AN225+AE101/B$74*B$68-AN225/B$74)</f>
        <v>4.8860997238426282E-2</v>
      </c>
      <c r="AO226">
        <f t="shared" si="218"/>
        <v>5.9430266190871738E-2</v>
      </c>
      <c r="AP226">
        <f t="shared" si="218"/>
        <v>6.0406992773124932E-2</v>
      </c>
      <c r="AQ226">
        <f t="shared" si="218"/>
        <v>0.2162958415862179</v>
      </c>
      <c r="AR226">
        <f t="shared" si="218"/>
        <v>0.53978274947454596</v>
      </c>
      <c r="AS226">
        <f t="shared" si="218"/>
        <v>9.0704828803712516</v>
      </c>
      <c r="AT226">
        <f t="shared" si="218"/>
        <v>0.63094617225526262</v>
      </c>
      <c r="AU226">
        <f t="shared" si="218"/>
        <v>0.67717662728330918</v>
      </c>
    </row>
    <row r="227" spans="1:47" hidden="1" x14ac:dyDescent="0.4">
      <c r="A227" s="9"/>
      <c r="B227" s="9" t="s">
        <v>25</v>
      </c>
      <c r="C227" s="9" t="s">
        <v>0</v>
      </c>
      <c r="D227" s="9" t="s">
        <v>1</v>
      </c>
      <c r="E227" s="9" t="s">
        <v>2</v>
      </c>
      <c r="F227" s="9" t="s">
        <v>3</v>
      </c>
      <c r="G227" s="9" t="s">
        <v>4</v>
      </c>
      <c r="H227" s="9" t="s">
        <v>5</v>
      </c>
      <c r="I227" s="9" t="s">
        <v>17</v>
      </c>
      <c r="J227" s="9" t="s">
        <v>47</v>
      </c>
      <c r="AM227">
        <v>5</v>
      </c>
      <c r="AN227">
        <f t="shared" ref="AN227:AU227" si="219">IF(AN226+AE102/B$74*B$68-AN226/B$74&lt;0,0,AN226+AE102/B$74*B$68-AN226/B$74)</f>
        <v>9.7074763836829475E-2</v>
      </c>
      <c r="AO227">
        <f t="shared" si="219"/>
        <v>0.11807329733953253</v>
      </c>
      <c r="AP227">
        <f t="shared" si="219"/>
        <v>0.12001381242649876</v>
      </c>
      <c r="AQ227">
        <f t="shared" si="219"/>
        <v>0.42972654934593901</v>
      </c>
      <c r="AR227">
        <f t="shared" si="219"/>
        <v>1.0724153392274016</v>
      </c>
      <c r="AS227">
        <f t="shared" si="219"/>
        <v>9.8032576865290526</v>
      </c>
      <c r="AT227">
        <f t="shared" si="219"/>
        <v>1.3205211541885709</v>
      </c>
      <c r="AU227">
        <f t="shared" si="219"/>
        <v>1.4876091841325347</v>
      </c>
    </row>
    <row r="228" spans="1:47" hidden="1" x14ac:dyDescent="0.4">
      <c r="A228" s="9">
        <v>0</v>
      </c>
      <c r="B228" s="16">
        <f t="shared" ref="B228:B259" si="220">AW98+BF98+BO98+AN222</f>
        <v>0</v>
      </c>
      <c r="C228" s="16">
        <f t="shared" ref="C228:C259" si="221">AX98+BG98+BP98+AO222</f>
        <v>0</v>
      </c>
      <c r="D228" s="16">
        <f t="shared" ref="D228:D259" si="222">AY98+BH98+BQ98+AP222</f>
        <v>0</v>
      </c>
      <c r="E228" s="16">
        <f t="shared" ref="E228:E259" si="223">AZ98+BI98+BR98+AQ222</f>
        <v>0</v>
      </c>
      <c r="F228" s="16">
        <f t="shared" ref="F228:F259" si="224">BA98+BJ98+BS98+AR222</f>
        <v>0</v>
      </c>
      <c r="G228" s="16">
        <f t="shared" ref="G228:G259" si="225">BB98+BK98+BT98+AS222</f>
        <v>5</v>
      </c>
      <c r="H228" s="16">
        <f t="shared" ref="H228:H259" si="226">BC98+BL98+BU98+AT222</f>
        <v>0</v>
      </c>
      <c r="I228" s="16">
        <f t="shared" ref="I228:I259" si="227">BD98+BM98+BV98+AU222</f>
        <v>0</v>
      </c>
      <c r="J228" s="16">
        <f>SUM(B228:I228)</f>
        <v>5</v>
      </c>
      <c r="AM228">
        <v>6</v>
      </c>
      <c r="AN228">
        <f t="shared" ref="AN228:AU228" si="228">IF(AN227+AE103/B$74*B$68-AN227/B$74&lt;0,0,AN227+AE103/B$74*B$68-AN227/B$74)</f>
        <v>0.1564886154906806</v>
      </c>
      <c r="AO228">
        <f t="shared" si="228"/>
        <v>0.19033913755526249</v>
      </c>
      <c r="AP228">
        <f t="shared" si="228"/>
        <v>0.19346732975780603</v>
      </c>
      <c r="AQ228">
        <f t="shared" si="228"/>
        <v>0.69273733037113483</v>
      </c>
      <c r="AR228">
        <f t="shared" si="228"/>
        <v>1.728778778681866</v>
      </c>
      <c r="AS228">
        <f t="shared" si="228"/>
        <v>10.330241296797874</v>
      </c>
      <c r="AT228">
        <f t="shared" si="228"/>
        <v>2.2322652408581587</v>
      </c>
      <c r="AU228">
        <f t="shared" si="228"/>
        <v>2.6309436776411594</v>
      </c>
    </row>
    <row r="229" spans="1:47" hidden="1" x14ac:dyDescent="0.4">
      <c r="A229" s="9">
        <v>1</v>
      </c>
      <c r="B229" s="16">
        <f t="shared" si="220"/>
        <v>0</v>
      </c>
      <c r="C229" s="16">
        <f t="shared" si="221"/>
        <v>0</v>
      </c>
      <c r="D229" s="16">
        <f t="shared" si="222"/>
        <v>0</v>
      </c>
      <c r="E229" s="16">
        <f t="shared" si="223"/>
        <v>0</v>
      </c>
      <c r="F229" s="16">
        <f t="shared" si="224"/>
        <v>0</v>
      </c>
      <c r="G229" s="16">
        <f t="shared" si="225"/>
        <v>7.6111111111111116</v>
      </c>
      <c r="H229" s="16">
        <f t="shared" si="226"/>
        <v>0</v>
      </c>
      <c r="I229" s="16">
        <f t="shared" si="227"/>
        <v>0</v>
      </c>
      <c r="J229" s="16">
        <f t="shared" ref="J229:J288" si="229">SUM(B229:I229)</f>
        <v>7.6111111111111116</v>
      </c>
      <c r="AM229">
        <v>7</v>
      </c>
      <c r="AN229">
        <f t="shared" ref="AN229:AU229" si="230">IF(AN228+AE104/B$74*B$68-AN228/B$74&lt;0,0,AN228+AE104/B$74*B$68-AN228/B$74)</f>
        <v>0.22401645614264296</v>
      </c>
      <c r="AO229">
        <f t="shared" si="230"/>
        <v>0.27247412808068605</v>
      </c>
      <c r="AP229">
        <f t="shared" si="230"/>
        <v>0.27695219524965897</v>
      </c>
      <c r="AQ229">
        <f t="shared" si="230"/>
        <v>0.99166678228230987</v>
      </c>
      <c r="AR229">
        <f t="shared" si="230"/>
        <v>2.4747799975135027</v>
      </c>
      <c r="AS229">
        <f t="shared" si="230"/>
        <v>10.777075164850249</v>
      </c>
      <c r="AT229">
        <f t="shared" si="230"/>
        <v>3.3350150314955891</v>
      </c>
      <c r="AU229">
        <f t="shared" si="230"/>
        <v>4.0983087935245832</v>
      </c>
    </row>
    <row r="230" spans="1:47" hidden="1" x14ac:dyDescent="0.4">
      <c r="A230" s="9">
        <v>2</v>
      </c>
      <c r="B230" s="16">
        <f t="shared" si="220"/>
        <v>0</v>
      </c>
      <c r="C230" s="16">
        <f t="shared" si="221"/>
        <v>0</v>
      </c>
      <c r="D230" s="16">
        <f t="shared" si="222"/>
        <v>0</v>
      </c>
      <c r="E230" s="16">
        <f t="shared" si="223"/>
        <v>0</v>
      </c>
      <c r="F230" s="16">
        <f t="shared" si="224"/>
        <v>0</v>
      </c>
      <c r="G230" s="16">
        <f t="shared" si="225"/>
        <v>10.433333333333334</v>
      </c>
      <c r="H230" s="16">
        <f t="shared" si="226"/>
        <v>0</v>
      </c>
      <c r="I230" s="16">
        <f t="shared" si="227"/>
        <v>0</v>
      </c>
      <c r="J230" s="16">
        <f t="shared" si="229"/>
        <v>10.433333333333334</v>
      </c>
      <c r="AM230">
        <v>8</v>
      </c>
      <c r="AN230">
        <f t="shared" ref="AN230:AU230" si="231">IF(AN229+AE105/B$74*B$68-AN229/B$74&lt;0,0,AN229+AE105/B$74*B$68-AN229/B$74)</f>
        <v>0.29768928373701065</v>
      </c>
      <c r="AO230">
        <f t="shared" si="231"/>
        <v>0.36208334611613213</v>
      </c>
      <c r="AP230">
        <f t="shared" si="231"/>
        <v>0.36803412594281121</v>
      </c>
      <c r="AQ230">
        <f t="shared" si="231"/>
        <v>1.3177986082211399</v>
      </c>
      <c r="AR230">
        <f t="shared" si="231"/>
        <v>3.2886668129298968</v>
      </c>
      <c r="AS230">
        <f t="shared" si="231"/>
        <v>11.244432215481501</v>
      </c>
      <c r="AT230">
        <f t="shared" si="231"/>
        <v>4.6028715664170035</v>
      </c>
      <c r="AU230">
        <f t="shared" si="231"/>
        <v>5.8768744193568034</v>
      </c>
    </row>
    <row r="231" spans="1:47" hidden="1" x14ac:dyDescent="0.4">
      <c r="A231" s="9">
        <v>3</v>
      </c>
      <c r="B231" s="16">
        <f t="shared" si="220"/>
        <v>1.557785714285714E-2</v>
      </c>
      <c r="C231" s="16">
        <f t="shared" si="221"/>
        <v>1.8947550173112077E-2</v>
      </c>
      <c r="D231" s="16">
        <f t="shared" si="222"/>
        <v>1.925895002219263E-2</v>
      </c>
      <c r="E231" s="16">
        <f t="shared" si="223"/>
        <v>6.8959413668583658E-2</v>
      </c>
      <c r="F231" s="16">
        <f t="shared" si="224"/>
        <v>0.17209346994007343</v>
      </c>
      <c r="G231" s="16">
        <f t="shared" si="225"/>
        <v>13.229627576034556</v>
      </c>
      <c r="H231" s="16">
        <f t="shared" si="226"/>
        <v>0.19013649158239471</v>
      </c>
      <c r="I231" s="16">
        <f t="shared" si="227"/>
        <v>0.1938273634100319</v>
      </c>
      <c r="J231" s="16">
        <f t="shared" si="229"/>
        <v>13.908428671973802</v>
      </c>
      <c r="AM231">
        <v>9</v>
      </c>
      <c r="AN231">
        <f t="shared" ref="AN231:AU231" si="232">IF(AN230+AE106/B$74*B$68-AN230/B$74&lt;0,0,AN230+AE106/B$74*B$68-AN230/B$74)</f>
        <v>0.37663679830430491</v>
      </c>
      <c r="AO231">
        <f t="shared" si="232"/>
        <v>0.45810823449381233</v>
      </c>
      <c r="AP231">
        <f t="shared" si="232"/>
        <v>0.46563716745773559</v>
      </c>
      <c r="AQ231">
        <f t="shared" si="232"/>
        <v>1.6672802002800888</v>
      </c>
      <c r="AR231">
        <f t="shared" si="232"/>
        <v>4.1608247484171841</v>
      </c>
      <c r="AS231">
        <f t="shared" si="232"/>
        <v>11.809268267357819</v>
      </c>
      <c r="AT231">
        <f t="shared" si="232"/>
        <v>6.0192575793908274</v>
      </c>
      <c r="AU231">
        <f t="shared" si="232"/>
        <v>7.9563754024254836</v>
      </c>
    </row>
    <row r="232" spans="1:47" hidden="1" x14ac:dyDescent="0.4">
      <c r="A232" s="9">
        <v>4</v>
      </c>
      <c r="B232" s="16">
        <f t="shared" si="220"/>
        <v>5.4053616286045325E-2</v>
      </c>
      <c r="C232" s="16">
        <f t="shared" si="221"/>
        <v>6.5746116248575764E-2</v>
      </c>
      <c r="D232" s="16">
        <f t="shared" si="222"/>
        <v>6.6826642780522472E-2</v>
      </c>
      <c r="E232" s="16">
        <f t="shared" si="223"/>
        <v>0.23928231280907911</v>
      </c>
      <c r="F232" s="16">
        <f t="shared" si="224"/>
        <v>0.59714723945457049</v>
      </c>
      <c r="G232" s="16">
        <f t="shared" si="225"/>
        <v>16.016537819848285</v>
      </c>
      <c r="H232" s="16">
        <f t="shared" si="226"/>
        <v>0.68280157905046113</v>
      </c>
      <c r="I232" s="16">
        <f t="shared" si="227"/>
        <v>0.71871106229974457</v>
      </c>
      <c r="J232" s="16">
        <f t="shared" si="229"/>
        <v>18.441106388777282</v>
      </c>
      <c r="AM232">
        <v>10</v>
      </c>
      <c r="AN232">
        <f t="shared" ref="AN232:AU232" si="233">IF(AN231+AE107/B$74*B$68-AN231/B$74&lt;0,0,AN231+AE107/B$74*B$68-AN231/B$74)</f>
        <v>0.46089554789041587</v>
      </c>
      <c r="AO232">
        <f t="shared" si="233"/>
        <v>0.56059324707710967</v>
      </c>
      <c r="AP232">
        <f t="shared" si="233"/>
        <v>0.56980650424969748</v>
      </c>
      <c r="AQ232">
        <f t="shared" si="233"/>
        <v>2.0402733478370019</v>
      </c>
      <c r="AR232">
        <f t="shared" si="233"/>
        <v>5.0916575616924264</v>
      </c>
      <c r="AS232">
        <f t="shared" si="233"/>
        <v>12.529272347521907</v>
      </c>
      <c r="AT232">
        <f t="shared" si="233"/>
        <v>7.577920774327275</v>
      </c>
      <c r="AU232">
        <f t="shared" si="233"/>
        <v>10.332897925157049</v>
      </c>
    </row>
    <row r="233" spans="1:47" hidden="1" x14ac:dyDescent="0.4">
      <c r="A233" s="9">
        <v>5</v>
      </c>
      <c r="B233" s="16">
        <f t="shared" si="220"/>
        <v>0.11855438196392395</v>
      </c>
      <c r="C233" s="16">
        <f t="shared" si="221"/>
        <v>0.14419923612752714</v>
      </c>
      <c r="D233" s="16">
        <f t="shared" si="222"/>
        <v>0.14656912669160463</v>
      </c>
      <c r="E233" s="16">
        <f t="shared" si="223"/>
        <v>0.52481163443087286</v>
      </c>
      <c r="F233" s="16">
        <f t="shared" si="224"/>
        <v>1.3097074123656081</v>
      </c>
      <c r="G233" s="16">
        <f t="shared" si="225"/>
        <v>18.660457490117462</v>
      </c>
      <c r="H233" s="16">
        <f t="shared" si="226"/>
        <v>1.5444527897806593</v>
      </c>
      <c r="I233" s="16">
        <f t="shared" si="227"/>
        <v>1.6742528964239649</v>
      </c>
      <c r="J233" s="16">
        <f t="shared" si="229"/>
        <v>24.123004967901625</v>
      </c>
      <c r="AM233">
        <v>11</v>
      </c>
      <c r="AN233">
        <f t="shared" ref="AN233:AU233" si="234">IF(AN232+AE108/B$74*B$68-AN232/B$74&lt;0,0,AN232+AE108/B$74*B$68-AN232/B$74)</f>
        <v>0.55119087349427631</v>
      </c>
      <c r="AO233">
        <f t="shared" si="234"/>
        <v>0.67042062555330262</v>
      </c>
      <c r="AP233">
        <f t="shared" si="234"/>
        <v>0.68143887750199261</v>
      </c>
      <c r="AQ233">
        <f t="shared" si="234"/>
        <v>2.4399889604243969</v>
      </c>
      <c r="AR233">
        <f t="shared" si="234"/>
        <v>6.0891783220918922</v>
      </c>
      <c r="AS233">
        <f t="shared" si="234"/>
        <v>13.448106449346389</v>
      </c>
      <c r="AT233">
        <f t="shared" si="234"/>
        <v>9.2824800699352821</v>
      </c>
      <c r="AU233">
        <f t="shared" si="234"/>
        <v>13.010941023994242</v>
      </c>
    </row>
    <row r="234" spans="1:47" hidden="1" x14ac:dyDescent="0.4">
      <c r="A234" s="9">
        <v>6</v>
      </c>
      <c r="B234" s="16">
        <f t="shared" si="220"/>
        <v>0.21032648823005157</v>
      </c>
      <c r="C234" s="16">
        <f t="shared" si="221"/>
        <v>0.25582284212310125</v>
      </c>
      <c r="D234" s="16">
        <f t="shared" si="222"/>
        <v>0.26002724816507816</v>
      </c>
      <c r="E234" s="16">
        <f t="shared" si="223"/>
        <v>0.93106459857138169</v>
      </c>
      <c r="F234" s="16">
        <f t="shared" si="224"/>
        <v>2.3235426315625398</v>
      </c>
      <c r="G234" s="16">
        <f t="shared" si="225"/>
        <v>21.027978406344999</v>
      </c>
      <c r="H234" s="16">
        <f t="shared" si="226"/>
        <v>2.8163390094107665</v>
      </c>
      <c r="I234" s="16">
        <f t="shared" si="227"/>
        <v>3.1363607865324186</v>
      </c>
      <c r="J234" s="16">
        <f t="shared" si="229"/>
        <v>30.961462010940334</v>
      </c>
      <c r="AM234">
        <v>12</v>
      </c>
      <c r="AN234">
        <f t="shared" ref="AN234:AU234" si="235">IF(AN233+AE109/B$74*B$68-AN233/B$74&lt;0,0,AN233+AE109/B$74*B$68-AN233/B$74)</f>
        <v>0.64875238978640215</v>
      </c>
      <c r="AO234">
        <f t="shared" si="235"/>
        <v>0.78908596623256</v>
      </c>
      <c r="AP234">
        <f t="shared" si="235"/>
        <v>0.80205446340245312</v>
      </c>
      <c r="AQ234">
        <f t="shared" si="235"/>
        <v>2.8718702454063845</v>
      </c>
      <c r="AR234">
        <f t="shared" si="235"/>
        <v>7.1669709682406273</v>
      </c>
      <c r="AS234">
        <f t="shared" si="235"/>
        <v>14.60031450271515</v>
      </c>
      <c r="AT234">
        <f t="shared" si="235"/>
        <v>11.145419400296303</v>
      </c>
      <c r="AU234">
        <f t="shared" si="235"/>
        <v>16.004443129896298</v>
      </c>
    </row>
    <row r="235" spans="1:47" hidden="1" x14ac:dyDescent="0.4">
      <c r="A235" s="9">
        <v>7</v>
      </c>
      <c r="B235" s="16">
        <f t="shared" si="220"/>
        <v>0.32889559499795507</v>
      </c>
      <c r="C235" s="16">
        <f t="shared" si="221"/>
        <v>0.40003998822114828</v>
      </c>
      <c r="D235" s="16">
        <f t="shared" si="222"/>
        <v>0.40661457917460186</v>
      </c>
      <c r="E235" s="16">
        <f t="shared" si="223"/>
        <v>1.4559414161554636</v>
      </c>
      <c r="F235" s="16">
        <f t="shared" si="224"/>
        <v>3.6334127134524463</v>
      </c>
      <c r="G235" s="16">
        <f t="shared" si="225"/>
        <v>23.0802487965097</v>
      </c>
      <c r="H235" s="16">
        <f t="shared" si="226"/>
        <v>4.5214064853419309</v>
      </c>
      <c r="I235" s="16">
        <f t="shared" si="227"/>
        <v>5.1623077432476077</v>
      </c>
      <c r="J235" s="16">
        <f t="shared" si="229"/>
        <v>38.988867317100855</v>
      </c>
      <c r="AM235">
        <v>13</v>
      </c>
      <c r="AN235">
        <f t="shared" ref="AN235:AU235" si="236">IF(AN234+AE110/B$74*B$68-AN234/B$74&lt;0,0,AN234+AE110/B$74*B$68-AN234/B$74)</f>
        <v>0.75518024449334364</v>
      </c>
      <c r="AO235">
        <f t="shared" si="236"/>
        <v>0.91853554959846573</v>
      </c>
      <c r="AP235">
        <f t="shared" si="236"/>
        <v>0.9336315292320756</v>
      </c>
      <c r="AQ235">
        <f t="shared" si="236"/>
        <v>3.343000670553538</v>
      </c>
      <c r="AR235">
        <f t="shared" si="236"/>
        <v>8.3427128335583287</v>
      </c>
      <c r="AS235">
        <f t="shared" si="236"/>
        <v>16.015475913795218</v>
      </c>
      <c r="AT235">
        <f t="shared" si="236"/>
        <v>13.187015443459771</v>
      </c>
      <c r="AU235">
        <f t="shared" si="236"/>
        <v>19.337237829925552</v>
      </c>
    </row>
    <row r="236" spans="1:47" hidden="1" x14ac:dyDescent="0.4">
      <c r="A236" s="9">
        <v>8</v>
      </c>
      <c r="B236" s="16">
        <f t="shared" si="220"/>
        <v>0.47237665598156087</v>
      </c>
      <c r="C236" s="16">
        <f t="shared" si="221"/>
        <v>0.57455786811612342</v>
      </c>
      <c r="D236" s="16">
        <f t="shared" si="222"/>
        <v>0.58400063152272463</v>
      </c>
      <c r="E236" s="16">
        <f t="shared" si="223"/>
        <v>2.0910974422532238</v>
      </c>
      <c r="F236" s="16">
        <f t="shared" si="224"/>
        <v>5.2184929609416848</v>
      </c>
      <c r="G236" s="16">
        <f t="shared" si="225"/>
        <v>24.876969265635516</v>
      </c>
      <c r="H236" s="16">
        <f t="shared" si="226"/>
        <v>6.6675801569338855</v>
      </c>
      <c r="I236" s="16">
        <f t="shared" si="227"/>
        <v>7.7931560300387108</v>
      </c>
      <c r="J236" s="16">
        <f t="shared" si="229"/>
        <v>48.278231011423429</v>
      </c>
      <c r="AM236">
        <v>14</v>
      </c>
      <c r="AN236">
        <f t="shared" ref="AN236:AU236" si="237">IF(AN235+AE111/B$74*B$68-AN235/B$74&lt;0,0,AN235+AE111/B$74*B$68-AN235/B$74)</f>
        <v>0.87236064915697331</v>
      </c>
      <c r="AO236">
        <f t="shared" si="237"/>
        <v>1.0610635992723425</v>
      </c>
      <c r="AP236">
        <f t="shared" si="237"/>
        <v>1.0785020037974391</v>
      </c>
      <c r="AQ236">
        <f t="shared" si="237"/>
        <v>3.861730039101924</v>
      </c>
      <c r="AR236">
        <f t="shared" si="237"/>
        <v>9.6372414880846407</v>
      </c>
      <c r="AS236">
        <f t="shared" si="237"/>
        <v>17.721532563476941</v>
      </c>
      <c r="AT236">
        <f t="shared" si="237"/>
        <v>15.43443965683133</v>
      </c>
      <c r="AU236">
        <f t="shared" si="237"/>
        <v>23.043246772498822</v>
      </c>
    </row>
    <row r="237" spans="1:47" hidden="1" x14ac:dyDescent="0.4">
      <c r="A237" s="9">
        <v>9</v>
      </c>
      <c r="B237" s="16">
        <f t="shared" si="220"/>
        <v>0.63826621715115928</v>
      </c>
      <c r="C237" s="16">
        <f t="shared" si="221"/>
        <v>0.77633149812387781</v>
      </c>
      <c r="D237" s="16">
        <f t="shared" si="222"/>
        <v>0.78909037772274626</v>
      </c>
      <c r="E237" s="16">
        <f t="shared" si="223"/>
        <v>2.8254504901138233</v>
      </c>
      <c r="F237" s="16">
        <f t="shared" si="224"/>
        <v>7.0511269327843733</v>
      </c>
      <c r="G237" s="16">
        <f t="shared" si="225"/>
        <v>26.541889983041578</v>
      </c>
      <c r="H237" s="16">
        <f t="shared" si="226"/>
        <v>9.252289830636947</v>
      </c>
      <c r="I237" s="16">
        <f t="shared" si="227"/>
        <v>11.057144875197086</v>
      </c>
      <c r="J237" s="16">
        <f t="shared" si="229"/>
        <v>58.931590204771595</v>
      </c>
      <c r="AM237">
        <v>15</v>
      </c>
      <c r="AN237">
        <f t="shared" ref="AN237:AU237" si="238">IF(AN236+AE112/B$74*B$68-AN236/B$74&lt;0,0,AN236+AE112/B$74*B$68-AN236/B$74)</f>
        <v>1.0024224021338952</v>
      </c>
      <c r="AO237">
        <f t="shared" si="238"/>
        <v>1.2192594003721815</v>
      </c>
      <c r="AP237">
        <f t="shared" si="238"/>
        <v>1.2392977266886225</v>
      </c>
      <c r="AQ237">
        <f t="shared" si="238"/>
        <v>4.4374820275651894</v>
      </c>
      <c r="AR237">
        <f t="shared" si="238"/>
        <v>11.074074434427985</v>
      </c>
      <c r="AS237">
        <f t="shared" si="238"/>
        <v>19.747380302771905</v>
      </c>
      <c r="AT237">
        <f t="shared" si="238"/>
        <v>17.921135608345512</v>
      </c>
      <c r="AU237">
        <f t="shared" si="238"/>
        <v>27.166610774294195</v>
      </c>
    </row>
    <row r="238" spans="1:47" hidden="1" x14ac:dyDescent="0.4">
      <c r="A238" s="9">
        <v>10</v>
      </c>
      <c r="B238" s="16">
        <f t="shared" si="220"/>
        <v>0.82432102647494465</v>
      </c>
      <c r="C238" s="16">
        <f t="shared" si="221"/>
        <v>1.0026323816332412</v>
      </c>
      <c r="D238" s="16">
        <f t="shared" si="222"/>
        <v>1.0191104787735741</v>
      </c>
      <c r="E238" s="16">
        <f t="shared" si="223"/>
        <v>3.6490702244282671</v>
      </c>
      <c r="F238" s="16">
        <f t="shared" si="224"/>
        <v>9.1065327207524831</v>
      </c>
      <c r="G238" s="16">
        <f t="shared" si="225"/>
        <v>28.225592595820569</v>
      </c>
      <c r="H238" s="16">
        <f t="shared" si="226"/>
        <v>12.268575427509465</v>
      </c>
      <c r="I238" s="16">
        <f t="shared" si="227"/>
        <v>14.974665521688731</v>
      </c>
      <c r="J238" s="16">
        <f t="shared" si="229"/>
        <v>71.070500377081274</v>
      </c>
      <c r="AM238">
        <v>16</v>
      </c>
      <c r="AN238">
        <f t="shared" ref="AN238:AU238" si="239">IF(AN237+AE113/B$74*B$68-AN237/B$74&lt;0,0,AN237+AE113/B$74*B$68-AN237/B$74)</f>
        <v>1.1477249940412251</v>
      </c>
      <c r="AO238">
        <f t="shared" si="239"/>
        <v>1.3959928320117025</v>
      </c>
      <c r="AP238">
        <f t="shared" si="239"/>
        <v>1.4189357430072822</v>
      </c>
      <c r="AQ238">
        <f t="shared" si="239"/>
        <v>5.0807015314139203</v>
      </c>
      <c r="AR238">
        <f t="shared" si="239"/>
        <v>12.679277704897352</v>
      </c>
      <c r="AS238">
        <f t="shared" si="239"/>
        <v>22.124875444760065</v>
      </c>
      <c r="AT238">
        <f t="shared" si="239"/>
        <v>20.686497973003849</v>
      </c>
      <c r="AU238">
        <f t="shared" si="239"/>
        <v>31.761888300023532</v>
      </c>
    </row>
    <row r="239" spans="1:47" hidden="1" x14ac:dyDescent="0.4">
      <c r="A239" s="9">
        <v>11</v>
      </c>
      <c r="B239" s="16">
        <f t="shared" si="220"/>
        <v>1.0292063811315113</v>
      </c>
      <c r="C239" s="16">
        <f t="shared" si="221"/>
        <v>1.25183710224985</v>
      </c>
      <c r="D239" s="16">
        <f t="shared" si="222"/>
        <v>1.2724108377012664</v>
      </c>
      <c r="E239" s="16">
        <f t="shared" si="223"/>
        <v>4.5560482379527443</v>
      </c>
      <c r="F239" s="16">
        <f t="shared" si="224"/>
        <v>11.369965444483583</v>
      </c>
      <c r="G239" s="16">
        <f t="shared" si="225"/>
        <v>30.079272609301988</v>
      </c>
      <c r="H239" s="16">
        <f t="shared" si="226"/>
        <v>15.711506401334802</v>
      </c>
      <c r="I239" s="16">
        <f t="shared" si="227"/>
        <v>19.564106693144772</v>
      </c>
      <c r="J239" s="16">
        <f t="shared" si="229"/>
        <v>84.834353707300522</v>
      </c>
      <c r="AM239">
        <v>17</v>
      </c>
      <c r="AN239">
        <f t="shared" ref="AN239:AU239" si="240">IF(AN238+AE114/B$74*B$68-AN238/B$74&lt;0,0,AN238+AE114/B$74*B$68-AN238/B$74)</f>
        <v>1.3108701021171008</v>
      </c>
      <c r="AO239">
        <f t="shared" si="240"/>
        <v>1.5944283480404804</v>
      </c>
      <c r="AP239">
        <f t="shared" si="240"/>
        <v>1.6206325138779278</v>
      </c>
      <c r="AQ239">
        <f t="shared" si="240"/>
        <v>5.8029055478353122</v>
      </c>
      <c r="AR239">
        <f t="shared" si="240"/>
        <v>14.481592843305165</v>
      </c>
      <c r="AS239">
        <f t="shared" si="240"/>
        <v>24.890414583341443</v>
      </c>
      <c r="AT239">
        <f t="shared" si="240"/>
        <v>23.775843361403339</v>
      </c>
      <c r="AU239">
        <f t="shared" si="240"/>
        <v>36.894403203600866</v>
      </c>
    </row>
    <row r="240" spans="1:47" hidden="1" x14ac:dyDescent="0.4">
      <c r="A240" s="9">
        <v>12</v>
      </c>
      <c r="B240" s="16">
        <f t="shared" si="220"/>
        <v>1.2528277411838418</v>
      </c>
      <c r="C240" s="16">
        <f t="shared" si="221"/>
        <v>1.5238306698191808</v>
      </c>
      <c r="D240" s="16">
        <f t="shared" si="222"/>
        <v>1.5488745745071548</v>
      </c>
      <c r="E240" s="16">
        <f t="shared" si="223"/>
        <v>5.5459660252044269</v>
      </c>
      <c r="F240" s="16">
        <f t="shared" si="224"/>
        <v>13.840380691664736</v>
      </c>
      <c r="G240" s="16">
        <f t="shared" si="225"/>
        <v>32.241022093692933</v>
      </c>
      <c r="H240" s="16">
        <f t="shared" si="226"/>
        <v>19.583733505538163</v>
      </c>
      <c r="I240" s="16">
        <f t="shared" si="227"/>
        <v>24.847659101467372</v>
      </c>
      <c r="J240" s="16">
        <f t="shared" si="229"/>
        <v>100.3842944030778</v>
      </c>
      <c r="AM240">
        <v>18</v>
      </c>
      <c r="AN240">
        <f t="shared" ref="AN240:AU240" si="241">IF(AN239+AE115/B$74*B$68-AN239/B$74&lt;0,0,AN239+AE115/B$74*B$68-AN239/B$74)</f>
        <v>1.4947302181795978</v>
      </c>
      <c r="AO240">
        <f t="shared" si="241"/>
        <v>1.818059797602575</v>
      </c>
      <c r="AP240">
        <f t="shared" si="241"/>
        <v>1.8479393092766641</v>
      </c>
      <c r="AQ240">
        <f t="shared" si="241"/>
        <v>6.6168099047976003</v>
      </c>
      <c r="AR240">
        <f t="shared" si="241"/>
        <v>16.512753167001424</v>
      </c>
      <c r="AS240">
        <f t="shared" si="241"/>
        <v>28.086230790578234</v>
      </c>
      <c r="AT240">
        <f t="shared" si="241"/>
        <v>27.240648999821364</v>
      </c>
      <c r="AU240">
        <f t="shared" si="241"/>
        <v>42.640793526359005</v>
      </c>
    </row>
    <row r="241" spans="1:47" hidden="1" x14ac:dyDescent="0.4">
      <c r="A241" s="9">
        <v>13</v>
      </c>
      <c r="B241" s="16">
        <f t="shared" si="220"/>
        <v>1.4964041092994296</v>
      </c>
      <c r="C241" s="16">
        <f t="shared" si="221"/>
        <v>1.8200957731341569</v>
      </c>
      <c r="D241" s="16">
        <f t="shared" si="222"/>
        <v>1.8500087457289174</v>
      </c>
      <c r="E241" s="16">
        <f t="shared" si="223"/>
        <v>6.6242198167713777</v>
      </c>
      <c r="F241" s="16">
        <f t="shared" si="224"/>
        <v>16.531245166797802</v>
      </c>
      <c r="G241" s="16">
        <f t="shared" si="225"/>
        <v>34.831596603126584</v>
      </c>
      <c r="H241" s="16">
        <f t="shared" si="226"/>
        <v>23.899592200487191</v>
      </c>
      <c r="I241" s="16">
        <f t="shared" si="227"/>
        <v>30.856450720526102</v>
      </c>
      <c r="J241" s="16">
        <f t="shared" si="229"/>
        <v>117.90961313587157</v>
      </c>
      <c r="AM241">
        <v>19</v>
      </c>
      <c r="AN241">
        <f t="shared" ref="AN241:AU241" si="242">IF(AN240+AE116/B$74*B$68-AN240/B$74&lt;0,0,AN240+AE116/B$74*B$68-AN240/B$74)</f>
        <v>1.702490079854093</v>
      </c>
      <c r="AO241">
        <f t="shared" si="242"/>
        <v>2.0707608184770243</v>
      </c>
      <c r="AP241">
        <f t="shared" si="242"/>
        <v>2.104793429577891</v>
      </c>
      <c r="AQ241">
        <f t="shared" si="242"/>
        <v>7.5365126670936675</v>
      </c>
      <c r="AR241">
        <f t="shared" si="242"/>
        <v>18.807941470626851</v>
      </c>
      <c r="AS241">
        <f t="shared" si="242"/>
        <v>31.761526121146034</v>
      </c>
      <c r="AT241">
        <f t="shared" si="242"/>
        <v>31.139033221102359</v>
      </c>
      <c r="AU241">
        <f t="shared" si="242"/>
        <v>49.089794980233215</v>
      </c>
    </row>
    <row r="242" spans="1:47" hidden="1" x14ac:dyDescent="0.4">
      <c r="A242" s="9">
        <v>14</v>
      </c>
      <c r="B242" s="16">
        <f t="shared" si="220"/>
        <v>1.762387181113775</v>
      </c>
      <c r="C242" s="16">
        <f t="shared" si="221"/>
        <v>2.1436144414711329</v>
      </c>
      <c r="D242" s="16">
        <f t="shared" si="222"/>
        <v>2.1788443898001937</v>
      </c>
      <c r="E242" s="16">
        <f t="shared" si="223"/>
        <v>7.8016626774857833</v>
      </c>
      <c r="F242" s="16">
        <f t="shared" si="224"/>
        <v>19.469643519926816</v>
      </c>
      <c r="G242" s="16">
        <f t="shared" si="225"/>
        <v>37.955997226963156</v>
      </c>
      <c r="H242" s="16">
        <f t="shared" si="226"/>
        <v>28.687722712355669</v>
      </c>
      <c r="I242" s="16">
        <f t="shared" si="227"/>
        <v>37.634746592860012</v>
      </c>
      <c r="J242" s="16">
        <f t="shared" si="229"/>
        <v>137.63461874197651</v>
      </c>
      <c r="AM242">
        <v>20</v>
      </c>
      <c r="AN242">
        <f t="shared" ref="AN242:AU242" si="243">IF(AN241+AE117/B$74*B$68-AN241/B$74&lt;0,0,AN241+AE117/B$74*B$68-AN241/B$74)</f>
        <v>1.9376982067640369</v>
      </c>
      <c r="AO242">
        <f t="shared" si="243"/>
        <v>2.3568475212167108</v>
      </c>
      <c r="AP242">
        <f t="shared" si="243"/>
        <v>2.3955819198966131</v>
      </c>
      <c r="AQ242">
        <f t="shared" si="243"/>
        <v>8.5777222746187149</v>
      </c>
      <c r="AR242">
        <f t="shared" si="243"/>
        <v>21.406359362563773</v>
      </c>
      <c r="AS242">
        <f t="shared" si="243"/>
        <v>35.973537026752595</v>
      </c>
      <c r="AT242">
        <f t="shared" si="243"/>
        <v>35.536455825075912</v>
      </c>
      <c r="AU242">
        <f t="shared" si="243"/>
        <v>56.343282792493653</v>
      </c>
    </row>
    <row r="243" spans="1:47" hidden="1" x14ac:dyDescent="0.4">
      <c r="A243" s="9">
        <v>15</v>
      </c>
      <c r="B243" s="16">
        <f t="shared" si="220"/>
        <v>2.054319364330738</v>
      </c>
      <c r="C243" s="16">
        <f t="shared" si="221"/>
        <v>2.49869535137573</v>
      </c>
      <c r="D243" s="16">
        <f t="shared" si="222"/>
        <v>2.5397609956520482</v>
      </c>
      <c r="E243" s="16">
        <f t="shared" si="223"/>
        <v>9.0939759912500016</v>
      </c>
      <c r="F243" s="16">
        <f t="shared" si="224"/>
        <v>22.694709839142909</v>
      </c>
      <c r="G243" s="16">
        <f t="shared" si="225"/>
        <v>41.70796288634233</v>
      </c>
      <c r="H243" s="16">
        <f t="shared" si="226"/>
        <v>33.99249510115547</v>
      </c>
      <c r="I243" s="16">
        <f t="shared" si="227"/>
        <v>45.243225399048399</v>
      </c>
      <c r="J243" s="16">
        <f t="shared" si="229"/>
        <v>159.82514492829762</v>
      </c>
      <c r="AM243">
        <v>21</v>
      </c>
      <c r="AN243">
        <f t="shared" ref="AN243:AU243" si="244">IF(AN242+AE118/B$74*B$68-AN242/B$74&lt;0,0,AN242+AE118/B$74*B$68-AN242/B$74)</f>
        <v>2.2043271218475815</v>
      </c>
      <c r="AO243">
        <f t="shared" si="244"/>
        <v>2.6811517371187263</v>
      </c>
      <c r="AP243">
        <f t="shared" si="244"/>
        <v>2.7252160218770611</v>
      </c>
      <c r="AQ243">
        <f t="shared" si="244"/>
        <v>9.7580241276038358</v>
      </c>
      <c r="AR243">
        <f t="shared" si="244"/>
        <v>24.351892548694181</v>
      </c>
      <c r="AS243">
        <f t="shared" si="244"/>
        <v>40.788609150126611</v>
      </c>
      <c r="AT243">
        <f t="shared" si="244"/>
        <v>40.506623221595589</v>
      </c>
      <c r="AU243">
        <f t="shared" si="244"/>
        <v>64.517591266828063</v>
      </c>
    </row>
    <row r="244" spans="1:47" hidden="1" x14ac:dyDescent="0.4">
      <c r="A244" s="9">
        <v>16</v>
      </c>
      <c r="B244" s="16">
        <f t="shared" si="220"/>
        <v>2.3766938542726401</v>
      </c>
      <c r="C244" s="16">
        <f t="shared" si="221"/>
        <v>2.8908036347352537</v>
      </c>
      <c r="D244" s="16">
        <f t="shared" si="222"/>
        <v>2.9383135137092409</v>
      </c>
      <c r="E244" s="16">
        <f t="shared" si="223"/>
        <v>10.521050049269315</v>
      </c>
      <c r="F244" s="16">
        <f t="shared" si="224"/>
        <v>26.256081861334138</v>
      </c>
      <c r="G244" s="16">
        <f t="shared" si="225"/>
        <v>46.175485344470147</v>
      </c>
      <c r="H244" s="16">
        <f t="shared" si="226"/>
        <v>39.874647826329806</v>
      </c>
      <c r="I244" s="16">
        <f t="shared" si="227"/>
        <v>53.761507735821766</v>
      </c>
      <c r="J244" s="16">
        <f t="shared" si="229"/>
        <v>184.79458381994229</v>
      </c>
      <c r="AM244">
        <v>22</v>
      </c>
      <c r="AN244">
        <f t="shared" ref="AN244:AU244" si="245">IF(AN243+AE119/B$74*B$68-AN243/B$74&lt;0,0,AN243+AE119/B$74*B$68-AN243/B$74)</f>
        <v>2.5068417969365115</v>
      </c>
      <c r="AO244">
        <f t="shared" si="245"/>
        <v>3.0491042694718966</v>
      </c>
      <c r="AP244">
        <f t="shared" si="245"/>
        <v>3.0992157931606865</v>
      </c>
      <c r="AQ244">
        <f t="shared" si="245"/>
        <v>11.097183578673793</v>
      </c>
      <c r="AR244">
        <f t="shared" si="245"/>
        <v>27.693866972160961</v>
      </c>
      <c r="AS244">
        <f t="shared" si="245"/>
        <v>46.283342159371756</v>
      </c>
      <c r="AT244">
        <f t="shared" si="245"/>
        <v>46.132591020792603</v>
      </c>
      <c r="AU244">
        <f t="shared" si="245"/>
        <v>73.745129942278226</v>
      </c>
    </row>
    <row r="245" spans="1:47" hidden="1" x14ac:dyDescent="0.4">
      <c r="A245" s="9">
        <v>17</v>
      </c>
      <c r="B245" s="16">
        <f t="shared" si="220"/>
        <v>2.7348510557116823</v>
      </c>
      <c r="C245" s="16">
        <f t="shared" si="221"/>
        <v>3.326434895305602</v>
      </c>
      <c r="D245" s="16">
        <f t="shared" si="222"/>
        <v>3.3811043018996241</v>
      </c>
      <c r="E245" s="16">
        <f t="shared" si="223"/>
        <v>12.10652553449945</v>
      </c>
      <c r="F245" s="16">
        <f t="shared" si="224"/>
        <v>30.21275671169586</v>
      </c>
      <c r="G245" s="16">
        <f t="shared" si="225"/>
        <v>51.44630111193662</v>
      </c>
      <c r="H245" s="16">
        <f t="shared" si="226"/>
        <v>46.41153801728143</v>
      </c>
      <c r="I245" s="16">
        <f t="shared" si="227"/>
        <v>63.290179138992251</v>
      </c>
      <c r="J245" s="16">
        <f t="shared" si="229"/>
        <v>212.9096907673225</v>
      </c>
      <c r="AM245">
        <v>23</v>
      </c>
      <c r="AN245">
        <f t="shared" ref="AN245:AU245" si="246">IF(AN244+AE120/B$74*B$68-AN244/B$74&lt;0,0,AN244+AE120/B$74*B$68-AN244/B$74)</f>
        <v>2.8502765673799719</v>
      </c>
      <c r="AO245">
        <f t="shared" si="246"/>
        <v>3.4668284458135976</v>
      </c>
      <c r="AP245">
        <f t="shared" si="246"/>
        <v>3.5238051971588211</v>
      </c>
      <c r="AQ245">
        <f t="shared" si="246"/>
        <v>12.617486415321959</v>
      </c>
      <c r="AR245">
        <f t="shared" si="246"/>
        <v>31.487898513321156</v>
      </c>
      <c r="AS245">
        <f t="shared" si="246"/>
        <v>52.545853809275805</v>
      </c>
      <c r="AT245">
        <f t="shared" si="246"/>
        <v>52.50806445503612</v>
      </c>
      <c r="AU245">
        <f t="shared" si="246"/>
        <v>84.17631740201243</v>
      </c>
    </row>
    <row r="246" spans="1:47" hidden="1" x14ac:dyDescent="0.4">
      <c r="A246" s="9">
        <v>18</v>
      </c>
      <c r="B246" s="16">
        <f t="shared" si="220"/>
        <v>3.1349248404647301</v>
      </c>
      <c r="C246" s="16">
        <f t="shared" si="221"/>
        <v>3.8130498411250935</v>
      </c>
      <c r="D246" s="16">
        <f t="shared" si="222"/>
        <v>3.8757166837625139</v>
      </c>
      <c r="E246" s="16">
        <f t="shared" si="223"/>
        <v>13.877555616990065</v>
      </c>
      <c r="F246" s="16">
        <f t="shared" si="224"/>
        <v>34.632497194537535</v>
      </c>
      <c r="G246" s="16">
        <f t="shared" si="225"/>
        <v>57.612890952129789</v>
      </c>
      <c r="H246" s="16">
        <f t="shared" si="226"/>
        <v>53.697328969423751</v>
      </c>
      <c r="I246" s="16">
        <f t="shared" si="227"/>
        <v>73.952557912226524</v>
      </c>
      <c r="J246" s="16">
        <f t="shared" si="229"/>
        <v>244.59652201066001</v>
      </c>
      <c r="AM246">
        <v>24</v>
      </c>
      <c r="AN246">
        <f t="shared" ref="AN246:AU246" si="247">IF(AN245+AE121/B$74*B$68-AN245/B$74&lt;0,0,AN245+AE121/B$74*B$68-AN245/B$74)</f>
        <v>3.2403212819151737</v>
      </c>
      <c r="AO246">
        <f t="shared" si="247"/>
        <v>3.9412449031375507</v>
      </c>
      <c r="AP246">
        <f t="shared" si="247"/>
        <v>4.0060186103880104</v>
      </c>
      <c r="AQ246">
        <f t="shared" si="247"/>
        <v>14.344120224594679</v>
      </c>
      <c r="AR246">
        <f t="shared" si="247"/>
        <v>35.796844714366948</v>
      </c>
      <c r="AS246">
        <f t="shared" si="247"/>
        <v>59.677204800307308</v>
      </c>
      <c r="AT246">
        <f t="shared" si="247"/>
        <v>59.738904318784414</v>
      </c>
      <c r="AU246">
        <f t="shared" si="247"/>
        <v>95.981857804154956</v>
      </c>
    </row>
    <row r="247" spans="1:47" hidden="1" x14ac:dyDescent="0.4">
      <c r="A247" s="9">
        <v>19</v>
      </c>
      <c r="B247" s="16">
        <f t="shared" si="220"/>
        <v>3.5838398412882366</v>
      </c>
      <c r="C247" s="16">
        <f t="shared" si="221"/>
        <v>4.3590709930436802</v>
      </c>
      <c r="D247" s="16">
        <f t="shared" si="222"/>
        <v>4.430711602883127</v>
      </c>
      <c r="E247" s="16">
        <f t="shared" si="223"/>
        <v>15.86479397461073</v>
      </c>
      <c r="F247" s="16">
        <f t="shared" si="224"/>
        <v>39.591801898091816</v>
      </c>
      <c r="G247" s="16">
        <f t="shared" si="225"/>
        <v>64.776865714396479</v>
      </c>
      <c r="H247" s="16">
        <f t="shared" si="226"/>
        <v>61.843351409546038</v>
      </c>
      <c r="I247" s="16">
        <f t="shared" si="227"/>
        <v>85.896432894015277</v>
      </c>
      <c r="J247" s="16">
        <f t="shared" si="229"/>
        <v>280.34686832787543</v>
      </c>
      <c r="AM247">
        <v>25</v>
      </c>
      <c r="AN247">
        <f t="shared" ref="AN247:AU247" si="248">IF(AN246+AE122/B$74*B$68-AN246/B$74&lt;0,0,AN246+AE122/B$74*B$68-AN246/B$74)</f>
        <v>3.6834178514197102</v>
      </c>
      <c r="AO247">
        <f t="shared" si="248"/>
        <v>4.4801890213965025</v>
      </c>
      <c r="AP247">
        <f t="shared" si="248"/>
        <v>4.553820185972862</v>
      </c>
      <c r="AQ247">
        <f t="shared" si="248"/>
        <v>16.305601791114515</v>
      </c>
      <c r="AR247">
        <f t="shared" si="248"/>
        <v>40.691871383650735</v>
      </c>
      <c r="AS247">
        <f t="shared" si="248"/>
        <v>67.793021624168389</v>
      </c>
      <c r="AT247">
        <f t="shared" si="248"/>
        <v>67.944852913611555</v>
      </c>
      <c r="AU247">
        <f t="shared" si="248"/>
        <v>109.35539057455266</v>
      </c>
    </row>
    <row r="248" spans="1:47" hidden="1" x14ac:dyDescent="0.4">
      <c r="A248" s="9">
        <v>20</v>
      </c>
      <c r="B248" s="16">
        <f t="shared" si="220"/>
        <v>4.0893551710885196</v>
      </c>
      <c r="C248" s="16">
        <f t="shared" si="221"/>
        <v>4.9739358609668045</v>
      </c>
      <c r="D248" s="16">
        <f t="shared" si="222"/>
        <v>5.0556816730792038</v>
      </c>
      <c r="E248" s="16">
        <f t="shared" si="223"/>
        <v>18.102588327442657</v>
      </c>
      <c r="F248" s="16">
        <f t="shared" si="224"/>
        <v>45.176388174332075</v>
      </c>
      <c r="G248" s="16">
        <f t="shared" si="225"/>
        <v>73.052803212848289</v>
      </c>
      <c r="H248" s="16">
        <f t="shared" si="226"/>
        <v>70.978794842945064</v>
      </c>
      <c r="I248" s="16">
        <f t="shared" si="227"/>
        <v>99.295959583822992</v>
      </c>
      <c r="J248" s="16">
        <f t="shared" si="229"/>
        <v>320.7255068465256</v>
      </c>
      <c r="AM248">
        <v>26</v>
      </c>
      <c r="AN248">
        <f t="shared" ref="AN248:AU248" si="249">IF(AN247+AE123/B$74*B$68-AN247/B$74&lt;0,0,AN247+AE123/B$74*B$68-AN247/B$74)</f>
        <v>4.1868686817579857</v>
      </c>
      <c r="AO248">
        <f t="shared" si="249"/>
        <v>5.092542811783094</v>
      </c>
      <c r="AP248">
        <f t="shared" si="249"/>
        <v>5.1762379094889654</v>
      </c>
      <c r="AQ248">
        <f t="shared" si="249"/>
        <v>18.534257103119867</v>
      </c>
      <c r="AR248">
        <f t="shared" si="249"/>
        <v>46.253650487322382</v>
      </c>
      <c r="AS248">
        <f t="shared" si="249"/>
        <v>77.025352832066304</v>
      </c>
      <c r="AT248">
        <f t="shared" si="249"/>
        <v>77.261500864889456</v>
      </c>
      <c r="AU248">
        <f t="shared" si="249"/>
        <v>124.51655012085759</v>
      </c>
    </row>
    <row r="249" spans="1:47" hidden="1" x14ac:dyDescent="0.4">
      <c r="A249" s="9">
        <v>21</v>
      </c>
      <c r="B249" s="16">
        <f t="shared" si="220"/>
        <v>4.6601482666693226</v>
      </c>
      <c r="C249" s="16">
        <f t="shared" si="221"/>
        <v>5.6681989240956279</v>
      </c>
      <c r="D249" s="16">
        <f t="shared" si="222"/>
        <v>5.761354834669584</v>
      </c>
      <c r="E249" s="16">
        <f t="shared" si="223"/>
        <v>20.629351593812466</v>
      </c>
      <c r="F249" s="16">
        <f t="shared" si="224"/>
        <v>51.482118387128203</v>
      </c>
      <c r="G249" s="16">
        <f t="shared" si="225"/>
        <v>82.571684746186108</v>
      </c>
      <c r="H249" s="16">
        <f t="shared" si="226"/>
        <v>81.25182395721599</v>
      </c>
      <c r="I249" s="16">
        <f t="shared" si="227"/>
        <v>114.35386649899758</v>
      </c>
      <c r="J249" s="16">
        <f t="shared" si="229"/>
        <v>366.37854720877488</v>
      </c>
      <c r="AM249">
        <v>27</v>
      </c>
      <c r="AN249">
        <f t="shared" ref="AN249:AU249" si="250">IF(AN248+AE124/B$74*B$68-AN248/B$74&lt;0,0,AN248+AE124/B$74*B$68-AN248/B$74)</f>
        <v>4.7589587582901087</v>
      </c>
      <c r="AO249">
        <f t="shared" si="250"/>
        <v>5.7883834097052667</v>
      </c>
      <c r="AP249">
        <f t="shared" si="250"/>
        <v>5.8835145323957603</v>
      </c>
      <c r="AQ249">
        <f t="shared" si="250"/>
        <v>21.066761791119248</v>
      </c>
      <c r="AR249">
        <f t="shared" si="250"/>
        <v>52.573708855160113</v>
      </c>
      <c r="AS249">
        <f t="shared" si="250"/>
        <v>87.524794525721191</v>
      </c>
      <c r="AT249">
        <f t="shared" si="250"/>
        <v>87.8425217901747</v>
      </c>
      <c r="AU249">
        <f t="shared" si="250"/>
        <v>141.71447974975737</v>
      </c>
    </row>
    <row r="250" spans="1:47" hidden="1" x14ac:dyDescent="0.4">
      <c r="A250" s="9">
        <v>22</v>
      </c>
      <c r="B250" s="16">
        <f t="shared" si="220"/>
        <v>5.3059331135299406</v>
      </c>
      <c r="C250" s="16">
        <f t="shared" si="221"/>
        <v>6.4536754292860499</v>
      </c>
      <c r="D250" s="16">
        <f t="shared" si="222"/>
        <v>6.5597405161354558</v>
      </c>
      <c r="E250" s="16">
        <f t="shared" si="223"/>
        <v>23.488085242938521</v>
      </c>
      <c r="F250" s="16">
        <f t="shared" si="224"/>
        <v>58.616305978643076</v>
      </c>
      <c r="G250" s="16">
        <f t="shared" si="225"/>
        <v>93.484105556894349</v>
      </c>
      <c r="H250" s="16">
        <f t="shared" si="226"/>
        <v>92.831174074649482</v>
      </c>
      <c r="I250" s="16">
        <f t="shared" si="227"/>
        <v>131.30409321103815</v>
      </c>
      <c r="J250" s="16">
        <f t="shared" si="229"/>
        <v>418.04311312311501</v>
      </c>
      <c r="AM250">
        <v>28</v>
      </c>
      <c r="AN250">
        <f t="shared" ref="AN250:AU250" si="251">IF(AN249+AE125/B$74*B$68-AN249/B$74&lt;0,0,AN249+AE125/B$74*B$68-AN249/B$74)</f>
        <v>5.4090934199215681</v>
      </c>
      <c r="AO250">
        <f t="shared" si="251"/>
        <v>6.5791506511541122</v>
      </c>
      <c r="AP250">
        <f t="shared" si="251"/>
        <v>6.6872779024942313</v>
      </c>
      <c r="AQ250">
        <f t="shared" si="251"/>
        <v>23.944751020355799</v>
      </c>
      <c r="AR250">
        <f t="shared" si="251"/>
        <v>59.755950213675533</v>
      </c>
      <c r="AS250">
        <f t="shared" si="251"/>
        <v>99.462922953579863</v>
      </c>
      <c r="AT250">
        <f t="shared" si="251"/>
        <v>99.862207834634191</v>
      </c>
      <c r="AU250">
        <f t="shared" si="251"/>
        <v>161.23185215038964</v>
      </c>
    </row>
    <row r="251" spans="1:47" hidden="1" x14ac:dyDescent="0.4">
      <c r="A251" s="9">
        <v>23</v>
      </c>
      <c r="B251" s="16">
        <f t="shared" si="220"/>
        <v>6.0376086669813933</v>
      </c>
      <c r="C251" s="16">
        <f t="shared" si="221"/>
        <v>7.3436219175819524</v>
      </c>
      <c r="D251" s="16">
        <f t="shared" si="222"/>
        <v>7.4643131275772614</v>
      </c>
      <c r="E251" s="16">
        <f t="shared" si="223"/>
        <v>26.727036319388979</v>
      </c>
      <c r="F251" s="16">
        <f t="shared" si="224"/>
        <v>66.699355123917854</v>
      </c>
      <c r="G251" s="16">
        <f t="shared" si="225"/>
        <v>105.96342984515562</v>
      </c>
      <c r="H251" s="16">
        <f t="shared" si="226"/>
        <v>105.90825632486627</v>
      </c>
      <c r="I251" s="16">
        <f t="shared" si="227"/>
        <v>150.41495941001011</v>
      </c>
      <c r="J251" s="16">
        <f t="shared" si="229"/>
        <v>476.55858073547944</v>
      </c>
      <c r="AM251">
        <v>29</v>
      </c>
      <c r="AN251">
        <f t="shared" ref="AN251:AU251" si="252">IF(AN250+AE126/B$74*B$68-AN250/B$74&lt;0,0,AN250+AE126/B$74*B$68-AN250/B$74)</f>
        <v>6.1479541388795464</v>
      </c>
      <c r="AO251">
        <f t="shared" si="252"/>
        <v>7.4778365496711086</v>
      </c>
      <c r="AP251">
        <f t="shared" si="252"/>
        <v>7.6007335549167276</v>
      </c>
      <c r="AQ251">
        <f t="shared" si="252"/>
        <v>27.215509090277688</v>
      </c>
      <c r="AR251">
        <f t="shared" si="252"/>
        <v>67.918376134123719</v>
      </c>
      <c r="AS251">
        <f t="shared" si="252"/>
        <v>113.03507561011011</v>
      </c>
      <c r="AT251">
        <f t="shared" si="252"/>
        <v>113.51834524021</v>
      </c>
      <c r="AU251">
        <f t="shared" si="252"/>
        <v>183.38945787850324</v>
      </c>
    </row>
    <row r="252" spans="1:47" hidden="1" x14ac:dyDescent="0.4">
      <c r="A252" s="9">
        <v>24</v>
      </c>
      <c r="B252" s="16">
        <f t="shared" si="220"/>
        <v>6.8674351234439559</v>
      </c>
      <c r="C252" s="16">
        <f t="shared" si="221"/>
        <v>8.3529506252861232</v>
      </c>
      <c r="D252" s="16">
        <f t="shared" si="222"/>
        <v>8.4902299854317249</v>
      </c>
      <c r="E252" s="16">
        <f t="shared" si="223"/>
        <v>30.400477753570812</v>
      </c>
      <c r="F252" s="16">
        <f t="shared" si="224"/>
        <v>75.866708055139128</v>
      </c>
      <c r="G252" s="16">
        <f t="shared" si="225"/>
        <v>120.20904523253111</v>
      </c>
      <c r="H252" s="16">
        <f t="shared" si="226"/>
        <v>120.69979349328192</v>
      </c>
      <c r="I252" s="16">
        <f t="shared" si="227"/>
        <v>171.99295067879854</v>
      </c>
      <c r="J252" s="16">
        <f t="shared" si="229"/>
        <v>542.87959094748339</v>
      </c>
      <c r="AM252">
        <v>30</v>
      </c>
      <c r="AN252">
        <f t="shared" ref="AN252:AU252" si="253">IF(AN251+AE127/B$74*B$68-AN251/B$74&lt;0,0,AN251+AE127/B$74*B$68-AN251/B$74)</f>
        <v>6.987674923722448</v>
      </c>
      <c r="AO252">
        <f t="shared" si="253"/>
        <v>8.4991998576220595</v>
      </c>
      <c r="AP252">
        <f t="shared" si="253"/>
        <v>8.6388827996799051</v>
      </c>
      <c r="AQ252">
        <f t="shared" si="253"/>
        <v>30.932750328084332</v>
      </c>
      <c r="AR252">
        <f t="shared" si="253"/>
        <v>77.195034811833992</v>
      </c>
      <c r="AS252">
        <f t="shared" si="253"/>
        <v>128.4635269982987</v>
      </c>
      <c r="AT252">
        <f t="shared" si="253"/>
        <v>129.03547557337006</v>
      </c>
      <c r="AU252">
        <f t="shared" si="253"/>
        <v>208.5514333256983</v>
      </c>
    </row>
    <row r="253" spans="1:47" hidden="1" x14ac:dyDescent="0.4">
      <c r="A253" s="9">
        <v>25</v>
      </c>
      <c r="B253" s="16">
        <f t="shared" si="220"/>
        <v>7.8092374549013464</v>
      </c>
      <c r="C253" s="16">
        <f t="shared" si="221"/>
        <v>9.4984770455630745</v>
      </c>
      <c r="D253" s="16">
        <f t="shared" si="222"/>
        <v>9.6545829427085987</v>
      </c>
      <c r="E253" s="16">
        <f t="shared" si="223"/>
        <v>34.569609359632963</v>
      </c>
      <c r="F253" s="16">
        <f t="shared" si="224"/>
        <v>86.271093570541723</v>
      </c>
      <c r="G253" s="16">
        <f t="shared" si="225"/>
        <v>136.44985345597897</v>
      </c>
      <c r="H253" s="16">
        <f t="shared" si="226"/>
        <v>137.4510074310258</v>
      </c>
      <c r="I253" s="16">
        <f t="shared" si="227"/>
        <v>196.38720055812578</v>
      </c>
      <c r="J253" s="16">
        <f t="shared" si="229"/>
        <v>618.09106181847824</v>
      </c>
      <c r="AM253">
        <v>31</v>
      </c>
      <c r="AN253">
        <f t="shared" ref="AN253:AU253" si="254">IF(AN252+AE128/B$74*B$68-AN252/B$74&lt;0,0,AN252+AE128/B$74*B$68-AN252/B$74)</f>
        <v>7.9420422991343429</v>
      </c>
      <c r="AO253">
        <f t="shared" si="254"/>
        <v>9.6600093042210542</v>
      </c>
      <c r="AP253">
        <f t="shared" si="254"/>
        <v>9.8187699572853138</v>
      </c>
      <c r="AQ253">
        <f t="shared" si="254"/>
        <v>35.157504351008868</v>
      </c>
      <c r="AR253">
        <f t="shared" si="254"/>
        <v>87.738230305672658</v>
      </c>
      <c r="AS253">
        <f t="shared" si="254"/>
        <v>146.00111112234066</v>
      </c>
      <c r="AT253">
        <f t="shared" si="254"/>
        <v>146.6685951852327</v>
      </c>
      <c r="AU253">
        <f t="shared" si="254"/>
        <v>237.13121081779281</v>
      </c>
    </row>
    <row r="254" spans="1:47" hidden="1" x14ac:dyDescent="0.4">
      <c r="A254" s="9">
        <v>26</v>
      </c>
      <c r="B254" s="16">
        <f t="shared" si="220"/>
        <v>8.8786371610109818</v>
      </c>
      <c r="C254" s="16">
        <f t="shared" si="221"/>
        <v>10.799201811543773</v>
      </c>
      <c r="D254" s="16">
        <f t="shared" si="222"/>
        <v>10.976684904797558</v>
      </c>
      <c r="E254" s="16">
        <f t="shared" si="223"/>
        <v>39.303583746122328</v>
      </c>
      <c r="F254" s="16">
        <f t="shared" si="224"/>
        <v>98.085087272601541</v>
      </c>
      <c r="G254" s="16">
        <f t="shared" si="225"/>
        <v>154.94811840827913</v>
      </c>
      <c r="H254" s="16">
        <f t="shared" si="226"/>
        <v>156.43938525331512</v>
      </c>
      <c r="I254" s="16">
        <f t="shared" si="227"/>
        <v>223.99474876758683</v>
      </c>
      <c r="J254" s="16">
        <f t="shared" si="229"/>
        <v>703.42544732525721</v>
      </c>
      <c r="AM254">
        <v>32</v>
      </c>
      <c r="AN254">
        <f t="shared" ref="AN254:AU254" si="255">IF(AN253+AE129/B$74*B$68-AN253/B$74&lt;0,0,AN253+AE129/B$74*B$68-AN253/B$74)</f>
        <v>9.0267221965658155</v>
      </c>
      <c r="AO254">
        <f t="shared" si="255"/>
        <v>10.979319565566758</v>
      </c>
      <c r="AP254">
        <f t="shared" si="255"/>
        <v>11.159762864277548</v>
      </c>
      <c r="AQ254">
        <f t="shared" si="255"/>
        <v>39.959120456422376</v>
      </c>
      <c r="AR254">
        <f t="shared" si="255"/>
        <v>99.7210290700596</v>
      </c>
      <c r="AS254">
        <f t="shared" si="255"/>
        <v>165.93534979579431</v>
      </c>
      <c r="AT254">
        <f t="shared" si="255"/>
        <v>166.70735309613571</v>
      </c>
      <c r="AU254">
        <f t="shared" si="255"/>
        <v>269.59828592394246</v>
      </c>
    </row>
    <row r="255" spans="1:47" hidden="1" x14ac:dyDescent="0.4">
      <c r="A255" s="9">
        <v>27</v>
      </c>
      <c r="B255" s="16">
        <f t="shared" si="220"/>
        <v>10.093314499717124</v>
      </c>
      <c r="C255" s="16">
        <f t="shared" si="221"/>
        <v>12.276629650829737</v>
      </c>
      <c r="D255" s="16">
        <f t="shared" si="222"/>
        <v>12.478394025936726</v>
      </c>
      <c r="E255" s="16">
        <f t="shared" si="223"/>
        <v>44.680667147615637</v>
      </c>
      <c r="F255" s="16">
        <f t="shared" si="224"/>
        <v>111.50400851180183</v>
      </c>
      <c r="G255" s="16">
        <f t="shared" si="225"/>
        <v>176.00378148096542</v>
      </c>
      <c r="H255" s="16">
        <f t="shared" si="226"/>
        <v>177.97906194641371</v>
      </c>
      <c r="I255" s="16">
        <f t="shared" si="227"/>
        <v>255.26666097392038</v>
      </c>
      <c r="J255" s="16">
        <f t="shared" si="229"/>
        <v>800.28251823720052</v>
      </c>
      <c r="AM255">
        <v>33</v>
      </c>
      <c r="AN255">
        <f t="shared" ref="AN255:AU255" si="256">IF(AN254+AE130/B$74*B$68-AN254/B$74&lt;0,0,AN254+AE130/B$74*B$68-AN254/B$74)</f>
        <v>10.259517523527082</v>
      </c>
      <c r="AO255">
        <f t="shared" si="256"/>
        <v>12.478784549522343</v>
      </c>
      <c r="AP255">
        <f t="shared" si="256"/>
        <v>12.683871306909282</v>
      </c>
      <c r="AQ255">
        <f t="shared" si="256"/>
        <v>45.416407818927127</v>
      </c>
      <c r="AR255">
        <f t="shared" si="256"/>
        <v>113.34010540367143</v>
      </c>
      <c r="AS255">
        <f t="shared" si="256"/>
        <v>188.59315400364164</v>
      </c>
      <c r="AT255">
        <f t="shared" si="256"/>
        <v>189.4808159608194</v>
      </c>
      <c r="AU255">
        <f t="shared" si="256"/>
        <v>306.48591097375981</v>
      </c>
    </row>
    <row r="256" spans="1:47" hidden="1" x14ac:dyDescent="0.4">
      <c r="A256" s="9">
        <v>28</v>
      </c>
      <c r="B256" s="16">
        <f t="shared" si="220"/>
        <v>11.473304567660717</v>
      </c>
      <c r="C256" s="16">
        <f t="shared" si="221"/>
        <v>13.955129511944902</v>
      </c>
      <c r="D256" s="16">
        <f t="shared" si="222"/>
        <v>14.184479754283142</v>
      </c>
      <c r="E256" s="16">
        <f t="shared" si="223"/>
        <v>50.789550101231249</v>
      </c>
      <c r="F256" s="16">
        <f t="shared" si="224"/>
        <v>126.74919127971191</v>
      </c>
      <c r="G256" s="16">
        <f t="shared" si="225"/>
        <v>199.95934806474918</v>
      </c>
      <c r="H256" s="16">
        <f t="shared" si="226"/>
        <v>202.42586988856834</v>
      </c>
      <c r="I256" s="16">
        <f t="shared" si="227"/>
        <v>290.71510532088388</v>
      </c>
      <c r="J256" s="16">
        <f t="shared" si="229"/>
        <v>910.25197848903326</v>
      </c>
      <c r="AM256">
        <v>34</v>
      </c>
      <c r="AN256">
        <f t="shared" ref="AN256:AU256" si="257">IF(AN255+AE131/B$74*B$68-AN255/B$74&lt;0,0,AN255+AE131/B$74*B$68-AN255/B$74)</f>
        <v>11.660660674857704</v>
      </c>
      <c r="AO256">
        <f t="shared" si="257"/>
        <v>14.183013180975825</v>
      </c>
      <c r="AP256">
        <f t="shared" si="257"/>
        <v>14.41610865367344</v>
      </c>
      <c r="AQ256">
        <f t="shared" si="257"/>
        <v>51.618930367146476</v>
      </c>
      <c r="AR256">
        <f t="shared" si="257"/>
        <v>128.81897291311057</v>
      </c>
      <c r="AS256">
        <f t="shared" si="257"/>
        <v>214.34617491533263</v>
      </c>
      <c r="AT256">
        <f t="shared" si="257"/>
        <v>215.36287825911586</v>
      </c>
      <c r="AU256">
        <f t="shared" si="257"/>
        <v>348.39983940452282</v>
      </c>
    </row>
    <row r="257" spans="1:47" hidden="1" x14ac:dyDescent="0.4">
      <c r="A257" s="9">
        <v>29</v>
      </c>
      <c r="B257" s="16">
        <f t="shared" si="220"/>
        <v>13.041331576005678</v>
      </c>
      <c r="C257" s="16">
        <f t="shared" si="221"/>
        <v>15.862341148369103</v>
      </c>
      <c r="D257" s="16">
        <f t="shared" si="222"/>
        <v>16.123036098087503</v>
      </c>
      <c r="E257" s="16">
        <f t="shared" si="223"/>
        <v>57.730827205030621</v>
      </c>
      <c r="F257" s="16">
        <f t="shared" si="224"/>
        <v>144.07167705880181</v>
      </c>
      <c r="G257" s="16">
        <f t="shared" si="225"/>
        <v>227.20544785429797</v>
      </c>
      <c r="H257" s="16">
        <f t="shared" si="226"/>
        <v>230.18312024951308</v>
      </c>
      <c r="I257" s="16">
        <f t="shared" si="227"/>
        <v>330.9214943624761</v>
      </c>
      <c r="J257" s="16">
        <f t="shared" si="229"/>
        <v>1035.1392755525819</v>
      </c>
      <c r="AM257">
        <v>35</v>
      </c>
      <c r="AN257">
        <f t="shared" ref="AN257:AU257" si="258">IF(AN256+AE132/B$74*B$68-AN256/B$74&lt;0,0,AN256+AE132/B$74*B$68-AN256/B$74)</f>
        <v>13.253145815449113</v>
      </c>
      <c r="AO257">
        <f t="shared" si="258"/>
        <v>16.119973561635533</v>
      </c>
      <c r="AP257">
        <f t="shared" si="258"/>
        <v>16.384902657397959</v>
      </c>
      <c r="AQ257">
        <f t="shared" si="258"/>
        <v>58.668477719137016</v>
      </c>
      <c r="AR257">
        <f t="shared" si="258"/>
        <v>146.41165534427813</v>
      </c>
      <c r="AS257">
        <f t="shared" si="258"/>
        <v>243.61689182105479</v>
      </c>
      <c r="AT257">
        <f t="shared" si="258"/>
        <v>244.77840655635492</v>
      </c>
      <c r="AU257">
        <f t="shared" si="258"/>
        <v>396.02826315758244</v>
      </c>
    </row>
    <row r="258" spans="1:47" hidden="1" x14ac:dyDescent="0.4">
      <c r="A258" s="9">
        <v>30</v>
      </c>
      <c r="B258" s="16">
        <f t="shared" si="220"/>
        <v>14.82318656721583</v>
      </c>
      <c r="C258" s="16">
        <f t="shared" si="221"/>
        <v>18.029634540364626</v>
      </c>
      <c r="D258" s="16">
        <f t="shared" si="222"/>
        <v>18.325948598042345</v>
      </c>
      <c r="E258" s="16">
        <f t="shared" si="223"/>
        <v>65.618669179023385</v>
      </c>
      <c r="F258" s="16">
        <f t="shared" si="224"/>
        <v>163.75638757805314</v>
      </c>
      <c r="G258" s="16">
        <f t="shared" si="225"/>
        <v>258.18717484907734</v>
      </c>
      <c r="H258" s="16">
        <f t="shared" si="226"/>
        <v>261.70819682197759</v>
      </c>
      <c r="I258" s="16">
        <f t="shared" si="227"/>
        <v>376.54581762839609</v>
      </c>
      <c r="J258" s="16">
        <f t="shared" si="229"/>
        <v>1176.9950157621504</v>
      </c>
      <c r="AM258">
        <v>36</v>
      </c>
      <c r="AN258">
        <f t="shared" ref="AN258:AU258" si="259">IF(AN257+AE133/B$74*B$68-AN257/B$74&lt;0,0,AN257+AE133/B$74*B$68-AN257/B$74)</f>
        <v>15.063106410280778</v>
      </c>
      <c r="AO258">
        <f t="shared" si="259"/>
        <v>18.321452164721421</v>
      </c>
      <c r="AP258">
        <f t="shared" si="259"/>
        <v>18.62256219672582</v>
      </c>
      <c r="AQ258">
        <f t="shared" si="259"/>
        <v>66.680736416737318</v>
      </c>
      <c r="AR258">
        <f t="shared" si="259"/>
        <v>166.40685727500087</v>
      </c>
      <c r="AS258">
        <f t="shared" si="259"/>
        <v>276.88553640248443</v>
      </c>
      <c r="AT258">
        <f t="shared" si="259"/>
        <v>278.21021878565853</v>
      </c>
      <c r="AU258">
        <f t="shared" si="259"/>
        <v>450.15310520933423</v>
      </c>
    </row>
    <row r="259" spans="1:47" hidden="1" x14ac:dyDescent="0.4">
      <c r="A259" s="9">
        <v>31</v>
      </c>
      <c r="B259" s="16">
        <f t="shared" si="220"/>
        <v>16.848154699469355</v>
      </c>
      <c r="C259" s="16">
        <f t="shared" si="221"/>
        <v>20.492629606564705</v>
      </c>
      <c r="D259" s="16">
        <f t="shared" si="222"/>
        <v>20.829422580244412</v>
      </c>
      <c r="E259" s="16">
        <f t="shared" si="223"/>
        <v>74.582714350139824</v>
      </c>
      <c r="F259" s="16">
        <f t="shared" si="224"/>
        <v>186.12684515779591</v>
      </c>
      <c r="G259" s="16">
        <f t="shared" si="225"/>
        <v>293.41132016416339</v>
      </c>
      <c r="H259" s="16">
        <f t="shared" si="226"/>
        <v>297.52005944297855</v>
      </c>
      <c r="I259" s="16">
        <f t="shared" si="227"/>
        <v>428.33730957460961</v>
      </c>
      <c r="J259" s="16">
        <f t="shared" si="229"/>
        <v>1338.1484555759657</v>
      </c>
      <c r="AM259">
        <v>37</v>
      </c>
      <c r="AN259">
        <f t="shared" ref="AN259:AU259" si="260">IF(AN258+AE134/B$74*B$68-AN258/B$74&lt;0,0,AN258+AE134/B$74*B$68-AN258/B$74)</f>
        <v>17.120244214923243</v>
      </c>
      <c r="AO259">
        <f t="shared" si="260"/>
        <v>20.823575621691308</v>
      </c>
      <c r="AP259">
        <f t="shared" si="260"/>
        <v>21.165807638319716</v>
      </c>
      <c r="AQ259">
        <f t="shared" si="260"/>
        <v>75.787188962982924</v>
      </c>
      <c r="AR259">
        <f t="shared" si="260"/>
        <v>189.13270330756347</v>
      </c>
      <c r="AS259">
        <f t="shared" si="260"/>
        <v>314.69796653366927</v>
      </c>
      <c r="AT259">
        <f t="shared" si="260"/>
        <v>316.20701323596495</v>
      </c>
      <c r="AU259">
        <f t="shared" si="260"/>
        <v>511.66285179241618</v>
      </c>
    </row>
    <row r="260" spans="1:47" hidden="1" x14ac:dyDescent="0.4">
      <c r="A260" s="9">
        <v>32</v>
      </c>
      <c r="B260" s="16">
        <f t="shared" ref="B260:B288" si="261">AW130+BF130+BO130+AN254</f>
        <v>19.149499135159125</v>
      </c>
      <c r="C260" s="16">
        <f t="shared" ref="C260:C288" si="262">AX130+BG130+BP130+AO254</f>
        <v>23.291784763847559</v>
      </c>
      <c r="D260" s="16">
        <f t="shared" ref="D260:D288" si="263">AY130+BH130+BQ130+AP254</f>
        <v>23.67458138895276</v>
      </c>
      <c r="E260" s="16">
        <f t="shared" ref="E260:E288" si="264">AZ130+BI130+BR130+AQ254</f>
        <v>84.770210709829541</v>
      </c>
      <c r="F260" s="16">
        <f t="shared" ref="F260:F288" si="265">BA130+BJ130+BS130+AR254</f>
        <v>211.5505183776219</v>
      </c>
      <c r="G260" s="16">
        <f t="shared" ref="G260:G288" si="266">BB130+BK130+BT130+AS254</f>
        <v>333.45462156928937</v>
      </c>
      <c r="H260" s="16">
        <f t="shared" ref="H260:H288" si="267">BC130+BL130+BU130+AT254</f>
        <v>338.20777188844352</v>
      </c>
      <c r="I260" s="16">
        <f t="shared" ref="I260:I288" si="268">BD130+BM130+BV130+AU254</f>
        <v>487.14662009790584</v>
      </c>
      <c r="J260" s="16">
        <f t="shared" si="229"/>
        <v>1521.2456079310496</v>
      </c>
      <c r="AM260">
        <v>38</v>
      </c>
      <c r="AN260">
        <f t="shared" ref="AN260:AU260" si="269">IF(AN259+AE135/B$74*B$68-AN259/B$74&lt;0,0,AN259+AE135/B$74*B$68-AN259/B$74)</f>
        <v>19.458316779900386</v>
      </c>
      <c r="AO260">
        <f t="shared" si="269"/>
        <v>23.667403680134782</v>
      </c>
      <c r="AP260">
        <f t="shared" si="269"/>
        <v>24.056373539920713</v>
      </c>
      <c r="AQ260">
        <f t="shared" si="269"/>
        <v>86.13727188625289</v>
      </c>
      <c r="AR260">
        <f t="shared" si="269"/>
        <v>214.96212368218153</v>
      </c>
      <c r="AS260">
        <f t="shared" si="269"/>
        <v>357.67461845293366</v>
      </c>
      <c r="AT260">
        <f t="shared" si="269"/>
        <v>359.39237752203888</v>
      </c>
      <c r="AU260">
        <f t="shared" si="269"/>
        <v>581.56713431441074</v>
      </c>
    </row>
    <row r="261" spans="1:47" hidden="1" x14ac:dyDescent="0.4">
      <c r="A261" s="9">
        <v>33</v>
      </c>
      <c r="B261" s="16">
        <f t="shared" si="261"/>
        <v>21.765009547988896</v>
      </c>
      <c r="C261" s="16">
        <f t="shared" si="262"/>
        <v>26.473064083648786</v>
      </c>
      <c r="D261" s="16">
        <f t="shared" si="263"/>
        <v>26.908144507504652</v>
      </c>
      <c r="E261" s="16">
        <f t="shared" si="264"/>
        <v>96.348444022587714</v>
      </c>
      <c r="F261" s="16">
        <f t="shared" si="265"/>
        <v>240.44488160617792</v>
      </c>
      <c r="G261" s="16">
        <f t="shared" si="266"/>
        <v>378.97316779346556</v>
      </c>
      <c r="H261" s="16">
        <f t="shared" si="267"/>
        <v>384.44018822028278</v>
      </c>
      <c r="I261" s="16">
        <f t="shared" si="268"/>
        <v>553.93968024345895</v>
      </c>
      <c r="J261" s="16">
        <f t="shared" si="229"/>
        <v>1729.2925800251153</v>
      </c>
      <c r="AM261">
        <v>39</v>
      </c>
      <c r="AN261">
        <f t="shared" ref="AN261:AU261" si="270">IF(AN260+AE136/B$74*B$68-AN260/B$74&lt;0,0,AN260+AE136/B$74*B$68-AN260/B$74)</f>
        <v>22.115691479158006</v>
      </c>
      <c r="AO261">
        <f t="shared" si="270"/>
        <v>26.899603075802592</v>
      </c>
      <c r="AP261">
        <f t="shared" si="270"/>
        <v>27.341693597352887</v>
      </c>
      <c r="AQ261">
        <f t="shared" si="270"/>
        <v>97.900828290578971</v>
      </c>
      <c r="AR261">
        <f t="shared" si="270"/>
        <v>244.3189748031262</v>
      </c>
      <c r="AS261">
        <f t="shared" si="270"/>
        <v>406.52068390338906</v>
      </c>
      <c r="AT261">
        <f t="shared" si="270"/>
        <v>408.47502552996002</v>
      </c>
      <c r="AU261">
        <f t="shared" si="270"/>
        <v>661.01329983981418</v>
      </c>
    </row>
    <row r="262" spans="1:47" hidden="1" x14ac:dyDescent="0.4">
      <c r="A262" s="9">
        <v>34</v>
      </c>
      <c r="B262" s="16">
        <f t="shared" si="261"/>
        <v>24.73762434329905</v>
      </c>
      <c r="C262" s="16">
        <f t="shared" si="262"/>
        <v>30.088694106633064</v>
      </c>
      <c r="D262" s="16">
        <f t="shared" si="263"/>
        <v>30.583196811111051</v>
      </c>
      <c r="E262" s="16">
        <f t="shared" si="264"/>
        <v>109.5074922451565</v>
      </c>
      <c r="F262" s="16">
        <f t="shared" si="265"/>
        <v>273.284288864107</v>
      </c>
      <c r="G262" s="16">
        <f t="shared" si="266"/>
        <v>430.71311293814182</v>
      </c>
      <c r="H262" s="16">
        <f t="shared" si="267"/>
        <v>436.9769523705873</v>
      </c>
      <c r="I262" s="16">
        <f t="shared" si="268"/>
        <v>629.81348446239463</v>
      </c>
      <c r="J262" s="16">
        <f t="shared" si="229"/>
        <v>1965.7048461414304</v>
      </c>
      <c r="AM262">
        <v>40</v>
      </c>
      <c r="AN262">
        <f t="shared" ref="AN262:AU262" si="271">IF(AN261+AE137/B$74*B$68-AN261/B$74&lt;0,0,AN261+AE137/B$74*B$68-AN261/B$74)</f>
        <v>25.135975161920459</v>
      </c>
      <c r="AO262">
        <f t="shared" si="271"/>
        <v>30.573213386346065</v>
      </c>
      <c r="AP262">
        <f t="shared" si="271"/>
        <v>31.075679084942067</v>
      </c>
      <c r="AQ262">
        <f t="shared" si="271"/>
        <v>111.27089517244082</v>
      </c>
      <c r="AR262">
        <f t="shared" si="271"/>
        <v>277.68499520011665</v>
      </c>
      <c r="AS262">
        <f t="shared" si="271"/>
        <v>462.03767899600302</v>
      </c>
      <c r="AT262">
        <f t="shared" si="271"/>
        <v>464.26043046998666</v>
      </c>
      <c r="AU262">
        <f t="shared" si="271"/>
        <v>751.30524174695893</v>
      </c>
    </row>
    <row r="263" spans="1:47" hidden="1" x14ac:dyDescent="0.4">
      <c r="A263" s="9">
        <v>35</v>
      </c>
      <c r="B263" s="16">
        <f t="shared" si="261"/>
        <v>28.116136898303932</v>
      </c>
      <c r="C263" s="16">
        <f t="shared" si="262"/>
        <v>34.198022851876843</v>
      </c>
      <c r="D263" s="16">
        <f t="shared" si="263"/>
        <v>34.760061693712956</v>
      </c>
      <c r="E263" s="16">
        <f t="shared" si="264"/>
        <v>124.46335188159647</v>
      </c>
      <c r="F263" s="16">
        <f t="shared" si="265"/>
        <v>310.60777588128565</v>
      </c>
      <c r="G263" s="16">
        <f t="shared" si="266"/>
        <v>489.52287684004204</v>
      </c>
      <c r="H263" s="16">
        <f t="shared" si="267"/>
        <v>496.68098866511394</v>
      </c>
      <c r="I263" s="16">
        <f t="shared" si="268"/>
        <v>716.01404314928163</v>
      </c>
      <c r="J263" s="16">
        <f t="shared" si="229"/>
        <v>2234.3632578612132</v>
      </c>
      <c r="AM263">
        <v>41</v>
      </c>
      <c r="AN263">
        <f t="shared" ref="AN263:AU263" si="272">IF(AN262+AE138/B$74*B$68-AN262/B$74&lt;0,0,AN262+AE138/B$74*B$68-AN262/B$74)</f>
        <v>28.568729766166506</v>
      </c>
      <c r="AO263">
        <f t="shared" si="272"/>
        <v>34.74851744129159</v>
      </c>
      <c r="AP263">
        <f t="shared" si="272"/>
        <v>35.319603570534106</v>
      </c>
      <c r="AQ263">
        <f t="shared" si="272"/>
        <v>126.46687126890163</v>
      </c>
      <c r="AR263">
        <f t="shared" si="272"/>
        <v>315.60771113465984</v>
      </c>
      <c r="AS263">
        <f t="shared" si="272"/>
        <v>525.13659443470351</v>
      </c>
      <c r="AT263">
        <f t="shared" si="272"/>
        <v>527.66404506248261</v>
      </c>
      <c r="AU263">
        <f t="shared" si="272"/>
        <v>853.92479934837945</v>
      </c>
    </row>
    <row r="264" spans="1:47" hidden="1" x14ac:dyDescent="0.4">
      <c r="A264" s="9">
        <v>36</v>
      </c>
      <c r="B264" s="16">
        <f t="shared" si="261"/>
        <v>31.955997500775322</v>
      </c>
      <c r="C264" s="16">
        <f t="shared" si="262"/>
        <v>38.868495225315158</v>
      </c>
      <c r="D264" s="16">
        <f t="shared" si="263"/>
        <v>39.507292507104495</v>
      </c>
      <c r="E264" s="16">
        <f t="shared" si="264"/>
        <v>141.46148797228057</v>
      </c>
      <c r="F264" s="16">
        <f t="shared" si="265"/>
        <v>353.02791936478673</v>
      </c>
      <c r="G264" s="16">
        <f t="shared" si="266"/>
        <v>556.36703104457183</v>
      </c>
      <c r="H264" s="16">
        <f t="shared" si="267"/>
        <v>564.53268646589959</v>
      </c>
      <c r="I264" s="16">
        <f t="shared" si="268"/>
        <v>813.95679567621187</v>
      </c>
      <c r="J264" s="16">
        <f t="shared" si="229"/>
        <v>2539.6777057569452</v>
      </c>
      <c r="AM264">
        <v>42</v>
      </c>
      <c r="AN264">
        <f t="shared" ref="AN264:AU264" si="273">IF(AN263+AE139/B$74*B$68-AN263/B$74&lt;0,0,AN263+AE139/B$74*B$68-AN263/B$74)</f>
        <v>32.470285641029704</v>
      </c>
      <c r="AO264">
        <f t="shared" si="273"/>
        <v>39.494030576650331</v>
      </c>
      <c r="AP264">
        <f t="shared" si="273"/>
        <v>40.143108428340298</v>
      </c>
      <c r="AQ264">
        <f t="shared" si="273"/>
        <v>143.73811743956958</v>
      </c>
      <c r="AR264">
        <f t="shared" si="273"/>
        <v>358.70942162750231</v>
      </c>
      <c r="AS264">
        <f t="shared" si="273"/>
        <v>596.85284273303296</v>
      </c>
      <c r="AT264">
        <f t="shared" si="273"/>
        <v>599.72632590986962</v>
      </c>
      <c r="AU264">
        <f t="shared" si="273"/>
        <v>970.55607748602574</v>
      </c>
    </row>
    <row r="265" spans="1:47" hidden="1" x14ac:dyDescent="0.4">
      <c r="A265" s="9">
        <v>37</v>
      </c>
      <c r="B265" s="16">
        <f t="shared" si="261"/>
        <v>36.32022422391033</v>
      </c>
      <c r="C265" s="16">
        <f t="shared" si="262"/>
        <v>44.176760928685866</v>
      </c>
      <c r="D265" s="16">
        <f t="shared" si="263"/>
        <v>44.902798678177199</v>
      </c>
      <c r="E265" s="16">
        <f t="shared" si="264"/>
        <v>160.78086631708391</v>
      </c>
      <c r="F265" s="16">
        <f t="shared" si="265"/>
        <v>401.24089971901208</v>
      </c>
      <c r="G265" s="16">
        <f t="shared" si="266"/>
        <v>632.34209743289</v>
      </c>
      <c r="H265" s="16">
        <f t="shared" si="267"/>
        <v>641.64601064021667</v>
      </c>
      <c r="I265" s="16">
        <f t="shared" si="268"/>
        <v>925.24981530583636</v>
      </c>
      <c r="J265" s="16">
        <f t="shared" si="229"/>
        <v>2886.6594732458125</v>
      </c>
      <c r="AM265">
        <v>43</v>
      </c>
      <c r="AN265">
        <f t="shared" ref="AN265:AU265" si="274">IF(AN264+AE140/B$74*B$68-AN264/B$74&lt;0,0,AN264+AE140/B$74*B$68-AN264/B$74)</f>
        <v>36.904665927646214</v>
      </c>
      <c r="AO265">
        <f t="shared" si="274"/>
        <v>44.887624971361483</v>
      </c>
      <c r="AP265">
        <f t="shared" si="274"/>
        <v>45.625345653663835</v>
      </c>
      <c r="AQ265">
        <f t="shared" si="274"/>
        <v>163.36804867750075</v>
      </c>
      <c r="AR265">
        <f t="shared" si="274"/>
        <v>407.69741038355579</v>
      </c>
      <c r="AS265">
        <f t="shared" si="274"/>
        <v>678.36324757335422</v>
      </c>
      <c r="AT265">
        <f t="shared" si="274"/>
        <v>681.62980869691046</v>
      </c>
      <c r="AU265">
        <f t="shared" si="274"/>
        <v>1103.1130850789395</v>
      </c>
    </row>
    <row r="266" spans="1:47" hidden="1" x14ac:dyDescent="0.4">
      <c r="A266" s="9">
        <v>38</v>
      </c>
      <c r="B266" s="16">
        <f t="shared" si="261"/>
        <v>41.280437750281166</v>
      </c>
      <c r="C266" s="16">
        <f t="shared" si="262"/>
        <v>50.209933129353701</v>
      </c>
      <c r="D266" s="16">
        <f t="shared" si="263"/>
        <v>51.035125064774078</v>
      </c>
      <c r="E266" s="16">
        <f t="shared" si="264"/>
        <v>182.73853439124198</v>
      </c>
      <c r="F266" s="16">
        <f t="shared" si="265"/>
        <v>456.03793307017816</v>
      </c>
      <c r="G266" s="16">
        <f t="shared" si="266"/>
        <v>718.6945178339322</v>
      </c>
      <c r="H266" s="16">
        <f t="shared" si="267"/>
        <v>729.28680167243715</v>
      </c>
      <c r="I266" s="16">
        <f t="shared" si="268"/>
        <v>1051.7201838713049</v>
      </c>
      <c r="J266" s="16">
        <f t="shared" si="229"/>
        <v>3281.003466783503</v>
      </c>
      <c r="AM266">
        <v>44</v>
      </c>
      <c r="AN266">
        <f t="shared" ref="AN266:AU266" si="275">IF(AN265+AE141/B$74*B$68-AN265/B$74&lt;0,0,AN265+AE141/B$74*B$68-AN265/B$74)</f>
        <v>41.944637169540187</v>
      </c>
      <c r="AO266">
        <f t="shared" si="275"/>
        <v>51.017807518363142</v>
      </c>
      <c r="AP266">
        <f t="shared" si="275"/>
        <v>51.856276735570091</v>
      </c>
      <c r="AQ266">
        <f t="shared" si="275"/>
        <v>185.67878490779759</v>
      </c>
      <c r="AR266">
        <f t="shared" si="275"/>
        <v>463.37555221408451</v>
      </c>
      <c r="AS266">
        <f t="shared" si="275"/>
        <v>771.00535399772502</v>
      </c>
      <c r="AT266">
        <f t="shared" si="275"/>
        <v>774.71851449944324</v>
      </c>
      <c r="AU266">
        <f t="shared" si="275"/>
        <v>1253.7711461011936</v>
      </c>
    </row>
    <row r="267" spans="1:47" hidden="1" x14ac:dyDescent="0.4">
      <c r="A267" s="9">
        <v>39</v>
      </c>
      <c r="B267" s="16">
        <f t="shared" si="261"/>
        <v>46.918037179690913</v>
      </c>
      <c r="C267" s="16">
        <f t="shared" si="262"/>
        <v>57.067018610692074</v>
      </c>
      <c r="D267" s="16">
        <f t="shared" si="263"/>
        <v>58.004905610356239</v>
      </c>
      <c r="E267" s="16">
        <f t="shared" si="264"/>
        <v>207.6948263629331</v>
      </c>
      <c r="F267" s="16">
        <f t="shared" si="265"/>
        <v>518.31826078419613</v>
      </c>
      <c r="G267" s="16">
        <f t="shared" si="266"/>
        <v>816.84108858772356</v>
      </c>
      <c r="H267" s="16">
        <f t="shared" si="267"/>
        <v>828.89356550798186</v>
      </c>
      <c r="I267" s="16">
        <f t="shared" si="268"/>
        <v>1195.4439667171364</v>
      </c>
      <c r="J267" s="16">
        <f t="shared" si="229"/>
        <v>3729.1816693607102</v>
      </c>
      <c r="AM267">
        <v>45</v>
      </c>
      <c r="AN267">
        <f t="shared" ref="AN267:AU267" si="276">IF(AN266+AE142/B$74*B$68-AN266/B$74&lt;0,0,AN266+AE142/B$74*B$68-AN266/B$74)</f>
        <v>47.672903394376704</v>
      </c>
      <c r="AO267">
        <f t="shared" si="276"/>
        <v>57.98517220175286</v>
      </c>
      <c r="AP267">
        <f t="shared" si="276"/>
        <v>58.938148903625319</v>
      </c>
      <c r="AQ267">
        <f t="shared" si="276"/>
        <v>211.03643689932349</v>
      </c>
      <c r="AR267">
        <f t="shared" si="276"/>
        <v>526.657504432054</v>
      </c>
      <c r="AS267">
        <f t="shared" si="276"/>
        <v>876.2993762255054</v>
      </c>
      <c r="AT267">
        <f t="shared" si="276"/>
        <v>880.52000572038355</v>
      </c>
      <c r="AU267">
        <f t="shared" si="276"/>
        <v>1425.0025983992891</v>
      </c>
    </row>
    <row r="268" spans="1:47" hidden="1" x14ac:dyDescent="0.4">
      <c r="A268" s="9">
        <v>40</v>
      </c>
      <c r="B268" s="16">
        <f t="shared" si="261"/>
        <v>53.325536158471152</v>
      </c>
      <c r="C268" s="16">
        <f t="shared" si="262"/>
        <v>64.860542923519091</v>
      </c>
      <c r="D268" s="16">
        <f t="shared" si="263"/>
        <v>65.926515204533445</v>
      </c>
      <c r="E268" s="16">
        <f t="shared" si="264"/>
        <v>236.05927781518804</v>
      </c>
      <c r="F268" s="16">
        <f t="shared" si="265"/>
        <v>589.10391010576416</v>
      </c>
      <c r="G268" s="16">
        <f t="shared" si="266"/>
        <v>928.39219454454405</v>
      </c>
      <c r="H268" s="16">
        <f t="shared" si="267"/>
        <v>942.10109429373347</v>
      </c>
      <c r="I268" s="16">
        <f t="shared" si="268"/>
        <v>1358.7802779696017</v>
      </c>
      <c r="J268" s="16">
        <f t="shared" si="229"/>
        <v>4238.5493490153549</v>
      </c>
      <c r="AM268">
        <v>46</v>
      </c>
      <c r="AN268">
        <f t="shared" ref="AN268:AU268" si="277">IF(AN267+AE143/B$74*B$68-AN267/B$74&lt;0,0,AN267+AE143/B$74*B$68-AN267/B$74)</f>
        <v>54.183463262750841</v>
      </c>
      <c r="AO268">
        <f t="shared" si="277"/>
        <v>65.90405081450433</v>
      </c>
      <c r="AP268">
        <f t="shared" si="277"/>
        <v>66.987172974885581</v>
      </c>
      <c r="AQ268">
        <f t="shared" si="277"/>
        <v>239.85711403482756</v>
      </c>
      <c r="AR268">
        <f t="shared" si="277"/>
        <v>598.58169970013273</v>
      </c>
      <c r="AS268">
        <f t="shared" si="277"/>
        <v>995.97314319270765</v>
      </c>
      <c r="AT268">
        <f t="shared" si="277"/>
        <v>1000.7704536390352</v>
      </c>
      <c r="AU268">
        <f t="shared" si="277"/>
        <v>1619.6173661394253</v>
      </c>
    </row>
    <row r="269" spans="1:47" hidden="1" x14ac:dyDescent="0.4">
      <c r="A269" s="9">
        <v>41</v>
      </c>
      <c r="B269" s="16">
        <f t="shared" si="261"/>
        <v>60.6080812893629</v>
      </c>
      <c r="C269" s="16">
        <f t="shared" si="262"/>
        <v>73.718397247776693</v>
      </c>
      <c r="D269" s="16">
        <f t="shared" si="263"/>
        <v>74.929946897609199</v>
      </c>
      <c r="E269" s="16">
        <f t="shared" si="264"/>
        <v>268.29734737994619</v>
      </c>
      <c r="F269" s="16">
        <f t="shared" si="265"/>
        <v>669.55646850818914</v>
      </c>
      <c r="G269" s="16">
        <f t="shared" si="266"/>
        <v>1055.1782230195001</v>
      </c>
      <c r="H269" s="16">
        <f t="shared" si="267"/>
        <v>1070.7673057657998</v>
      </c>
      <c r="I269" s="16">
        <f t="shared" si="268"/>
        <v>1544.4099937344613</v>
      </c>
      <c r="J269" s="16">
        <f t="shared" si="229"/>
        <v>4817.4657638426452</v>
      </c>
      <c r="AM269">
        <v>47</v>
      </c>
      <c r="AN269">
        <f t="shared" ref="AN269:AU269" si="278">IF(AN268+AE144/B$74*B$68-AN268/B$74&lt;0,0,AN268+AE144/B$74*B$68-AN268/B$74)</f>
        <v>61.583152555202162</v>
      </c>
      <c r="AO269">
        <f t="shared" si="278"/>
        <v>74.904389105477165</v>
      </c>
      <c r="AP269">
        <f t="shared" si="278"/>
        <v>76.135430335071888</v>
      </c>
      <c r="AQ269">
        <f t="shared" si="278"/>
        <v>272.61375252866014</v>
      </c>
      <c r="AR269">
        <f t="shared" si="278"/>
        <v>680.32838636815495</v>
      </c>
      <c r="AS269">
        <f t="shared" si="278"/>
        <v>1131.990451113355</v>
      </c>
      <c r="AT269">
        <f t="shared" si="278"/>
        <v>1137.4431289687527</v>
      </c>
      <c r="AU269">
        <f t="shared" si="278"/>
        <v>1840.8090716628922</v>
      </c>
    </row>
    <row r="270" spans="1:47" hidden="1" x14ac:dyDescent="0.4">
      <c r="A270" s="9">
        <v>42</v>
      </c>
      <c r="B270" s="16">
        <f t="shared" si="261"/>
        <v>68.885177764670715</v>
      </c>
      <c r="C270" s="16">
        <f t="shared" si="262"/>
        <v>83.785937302571384</v>
      </c>
      <c r="D270" s="16">
        <f t="shared" si="263"/>
        <v>85.162945305860262</v>
      </c>
      <c r="E270" s="16">
        <f t="shared" si="264"/>
        <v>304.9380556995269</v>
      </c>
      <c r="F270" s="16">
        <f t="shared" si="265"/>
        <v>760.99614730365238</v>
      </c>
      <c r="G270" s="16">
        <f t="shared" si="266"/>
        <v>1199.2795905098221</v>
      </c>
      <c r="H270" s="16">
        <f t="shared" si="267"/>
        <v>1217.0037419242826</v>
      </c>
      <c r="I270" s="16">
        <f t="shared" si="268"/>
        <v>1755.379747422443</v>
      </c>
      <c r="J270" s="16">
        <f t="shared" si="229"/>
        <v>5475.431343232829</v>
      </c>
      <c r="AM270">
        <v>48</v>
      </c>
      <c r="AN270">
        <f t="shared" ref="AN270:AU270" si="279">IF(AN269+AE145/B$74*B$68-AN269/B$74&lt;0,0,AN269+AE145/B$74*B$68-AN269/B$74)</f>
        <v>69.993397309719498</v>
      </c>
      <c r="AO270">
        <f t="shared" si="279"/>
        <v>85.133879143356836</v>
      </c>
      <c r="AP270">
        <f t="shared" si="279"/>
        <v>86.533040347558469</v>
      </c>
      <c r="AQ270">
        <f t="shared" si="279"/>
        <v>309.84387614336578</v>
      </c>
      <c r="AR270">
        <f t="shared" si="279"/>
        <v>773.23899593256715</v>
      </c>
      <c r="AS270">
        <f t="shared" si="279"/>
        <v>1286.5832882818347</v>
      </c>
      <c r="AT270">
        <f t="shared" si="279"/>
        <v>1292.7807829794692</v>
      </c>
      <c r="AU270">
        <f t="shared" si="279"/>
        <v>2092.2074434363599</v>
      </c>
    </row>
    <row r="271" spans="1:47" hidden="1" x14ac:dyDescent="0.4">
      <c r="A271" s="9">
        <v>43</v>
      </c>
      <c r="B271" s="16">
        <f t="shared" si="261"/>
        <v>78.292650559705095</v>
      </c>
      <c r="C271" s="16">
        <f t="shared" si="262"/>
        <v>95.22836877125593</v>
      </c>
      <c r="D271" s="16">
        <f t="shared" si="263"/>
        <v>96.793431240684683</v>
      </c>
      <c r="E271" s="16">
        <f t="shared" si="264"/>
        <v>346.58266715664161</v>
      </c>
      <c r="F271" s="16">
        <f t="shared" si="265"/>
        <v>864.92344756180432</v>
      </c>
      <c r="G271" s="16">
        <f t="shared" si="266"/>
        <v>1363.0608743693974</v>
      </c>
      <c r="H271" s="16">
        <f t="shared" si="267"/>
        <v>1383.2102277134079</v>
      </c>
      <c r="I271" s="16">
        <f t="shared" si="268"/>
        <v>1995.1519283465293</v>
      </c>
      <c r="J271" s="16">
        <f t="shared" si="229"/>
        <v>6223.2435957194266</v>
      </c>
      <c r="AM271">
        <v>49</v>
      </c>
      <c r="AN271">
        <f t="shared" ref="AN271:AU271" si="280">IF(AN270+AE146/B$74*B$68-AN270/B$74&lt;0,0,AN270+AE146/B$74*B$68-AN270/B$74)</f>
        <v>79.552206378509453</v>
      </c>
      <c r="AO271">
        <f t="shared" si="280"/>
        <v>96.7603828893578</v>
      </c>
      <c r="AP271">
        <f t="shared" si="280"/>
        <v>98.350623757091697</v>
      </c>
      <c r="AQ271">
        <f t="shared" si="280"/>
        <v>352.15841675756974</v>
      </c>
      <c r="AR271">
        <f t="shared" si="280"/>
        <v>878.83815543551486</v>
      </c>
      <c r="AS271">
        <f t="shared" si="280"/>
        <v>1462.2884608855925</v>
      </c>
      <c r="AT271">
        <f t="shared" si="280"/>
        <v>1469.3324505769447</v>
      </c>
      <c r="AU271">
        <f t="shared" si="280"/>
        <v>2377.9378801059502</v>
      </c>
    </row>
    <row r="272" spans="1:47" hidden="1" x14ac:dyDescent="0.4">
      <c r="A272" s="9">
        <v>44</v>
      </c>
      <c r="B272" s="16">
        <f t="shared" si="261"/>
        <v>88.984873384136705</v>
      </c>
      <c r="C272" s="16">
        <f t="shared" si="262"/>
        <v>108.23345840394045</v>
      </c>
      <c r="D272" s="16">
        <f t="shared" si="263"/>
        <v>110.01225736763344</v>
      </c>
      <c r="E272" s="16">
        <f t="shared" si="264"/>
        <v>393.91455690405371</v>
      </c>
      <c r="F272" s="16">
        <f t="shared" si="265"/>
        <v>983.0437840339232</v>
      </c>
      <c r="G272" s="16">
        <f t="shared" si="266"/>
        <v>1549.2096090900845</v>
      </c>
      <c r="H272" s="16">
        <f t="shared" si="267"/>
        <v>1572.1142586942751</v>
      </c>
      <c r="I272" s="16">
        <f t="shared" si="268"/>
        <v>2267.66150345703</v>
      </c>
      <c r="J272" s="16">
        <f t="shared" si="229"/>
        <v>7073.174301335077</v>
      </c>
      <c r="AM272">
        <v>50</v>
      </c>
      <c r="AN272">
        <f t="shared" ref="AN272:AU272" si="281">IF(AN271+AE147/B$74*B$68-AN271/B$74&lt;0,0,AN271+AE147/B$74*B$68-AN271/B$74)</f>
        <v>90.416436101445854</v>
      </c>
      <c r="AO272">
        <f t="shared" si="281"/>
        <v>109.97468674898337</v>
      </c>
      <c r="AP272">
        <f t="shared" si="281"/>
        <v>111.78210251215208</v>
      </c>
      <c r="AQ272">
        <f t="shared" si="281"/>
        <v>400.25173952873257</v>
      </c>
      <c r="AR272">
        <f t="shared" si="281"/>
        <v>998.85870602218506</v>
      </c>
      <c r="AS272">
        <f t="shared" si="281"/>
        <v>1661.989220822885</v>
      </c>
      <c r="AT272">
        <f t="shared" si="281"/>
        <v>1669.9952792871668</v>
      </c>
      <c r="AU272">
        <f t="shared" si="281"/>
        <v>2702.6891480960803</v>
      </c>
    </row>
    <row r="273" spans="1:47" hidden="1" x14ac:dyDescent="0.4">
      <c r="A273" s="9">
        <v>45</v>
      </c>
      <c r="B273" s="16">
        <f t="shared" si="261"/>
        <v>101.13730197891704</v>
      </c>
      <c r="C273" s="16">
        <f t="shared" si="262"/>
        <v>123.01461529947288</v>
      </c>
      <c r="D273" s="16">
        <f t="shared" si="263"/>
        <v>125.03634012875015</v>
      </c>
      <c r="E273" s="16">
        <f t="shared" si="264"/>
        <v>447.71042515860609</v>
      </c>
      <c r="F273" s="16">
        <f t="shared" si="265"/>
        <v>1117.2954712779328</v>
      </c>
      <c r="G273" s="16">
        <f t="shared" si="266"/>
        <v>1760.7803834664414</v>
      </c>
      <c r="H273" s="16">
        <f t="shared" si="267"/>
        <v>1786.8157642870933</v>
      </c>
      <c r="I273" s="16">
        <f t="shared" si="268"/>
        <v>2577.3805942100962</v>
      </c>
      <c r="J273" s="16">
        <f t="shared" si="229"/>
        <v>8039.1708958073095</v>
      </c>
      <c r="AM273">
        <v>51</v>
      </c>
      <c r="AN273">
        <f t="shared" ref="AN273:AU273" si="282">IF(AN272+AE148/B$74*B$68-AN272/B$74&lt;0,0,AN272+AE148/B$74*B$68-AN272/B$74)</f>
        <v>102.76436425884951</v>
      </c>
      <c r="AO273">
        <f t="shared" si="282"/>
        <v>124.99363230425618</v>
      </c>
      <c r="AP273">
        <f t="shared" si="282"/>
        <v>127.04788195025043</v>
      </c>
      <c r="AQ273">
        <f t="shared" si="282"/>
        <v>454.91303716085196</v>
      </c>
      <c r="AR273">
        <f t="shared" si="282"/>
        <v>1135.2701382038379</v>
      </c>
      <c r="AS273">
        <f t="shared" si="282"/>
        <v>1888.9625786062406</v>
      </c>
      <c r="AT273">
        <f t="shared" si="282"/>
        <v>1898.0620705625427</v>
      </c>
      <c r="AU273">
        <f t="shared" si="282"/>
        <v>3071.7903236638645</v>
      </c>
    </row>
    <row r="274" spans="1:47" hidden="1" x14ac:dyDescent="0.4">
      <c r="A274" s="9">
        <v>46</v>
      </c>
      <c r="B274" s="16">
        <f t="shared" si="261"/>
        <v>114.94935333771454</v>
      </c>
      <c r="C274" s="16">
        <f t="shared" si="262"/>
        <v>139.81439293990499</v>
      </c>
      <c r="D274" s="16">
        <f t="shared" si="263"/>
        <v>142.11221933239335</v>
      </c>
      <c r="E274" s="16">
        <f t="shared" si="264"/>
        <v>508.85304281958349</v>
      </c>
      <c r="F274" s="16">
        <f t="shared" si="265"/>
        <v>1269.8815313199502</v>
      </c>
      <c r="G274" s="16">
        <f t="shared" si="266"/>
        <v>2001.244961976395</v>
      </c>
      <c r="H274" s="16">
        <f t="shared" si="267"/>
        <v>2030.8379813504625</v>
      </c>
      <c r="I274" s="16">
        <f t="shared" si="268"/>
        <v>2929.3918679511553</v>
      </c>
      <c r="J274" s="16">
        <f t="shared" si="229"/>
        <v>9137.0853510275592</v>
      </c>
      <c r="AM274">
        <v>52</v>
      </c>
      <c r="AN274">
        <f t="shared" ref="AN274:AU274" si="283">IF(AN273+AE149/B$74*B$68-AN273/B$74&lt;0,0,AN273+AE149/B$74*B$68-AN273/B$74)</f>
        <v>116.79861554133204</v>
      </c>
      <c r="AO274">
        <f t="shared" si="283"/>
        <v>142.06367460072369</v>
      </c>
      <c r="AP274">
        <f t="shared" si="283"/>
        <v>144.39846756479091</v>
      </c>
      <c r="AQ274">
        <f t="shared" si="283"/>
        <v>517.03928025336359</v>
      </c>
      <c r="AR274">
        <f t="shared" si="283"/>
        <v>1290.31091044001</v>
      </c>
      <c r="AS274">
        <f t="shared" si="283"/>
        <v>2146.9330777261466</v>
      </c>
      <c r="AT274">
        <f t="shared" si="283"/>
        <v>2157.2753135595212</v>
      </c>
      <c r="AU274">
        <f t="shared" si="283"/>
        <v>3491.2982420180383</v>
      </c>
    </row>
    <row r="275" spans="1:47" hidden="1" x14ac:dyDescent="0.4">
      <c r="A275" s="9">
        <v>47</v>
      </c>
      <c r="B275" s="16">
        <f t="shared" si="261"/>
        <v>130.64767810609567</v>
      </c>
      <c r="C275" s="16">
        <f t="shared" si="262"/>
        <v>158.90846945216111</v>
      </c>
      <c r="D275" s="16">
        <f t="shared" si="263"/>
        <v>161.52010382984673</v>
      </c>
      <c r="E275" s="16">
        <f t="shared" si="264"/>
        <v>578.34573759005411</v>
      </c>
      <c r="F275" s="16">
        <f t="shared" si="265"/>
        <v>1443.3058448736058</v>
      </c>
      <c r="G275" s="16">
        <f t="shared" si="266"/>
        <v>2274.5492526241324</v>
      </c>
      <c r="H275" s="16">
        <f t="shared" si="267"/>
        <v>2308.1852731089525</v>
      </c>
      <c r="I275" s="16">
        <f t="shared" si="268"/>
        <v>3329.4719479343789</v>
      </c>
      <c r="J275" s="16">
        <f t="shared" si="229"/>
        <v>10384.934307519226</v>
      </c>
      <c r="AM275">
        <v>53</v>
      </c>
      <c r="AN275">
        <f t="shared" ref="AN275:AU275" si="284">IF(AN274+AE150/B$74*B$68-AN274/B$74&lt;0,0,AN274+AE150/B$74*B$68-AN274/B$74)</f>
        <v>132.74948654264531</v>
      </c>
      <c r="AO275">
        <f t="shared" si="284"/>
        <v>161.46492637948978</v>
      </c>
      <c r="AP275">
        <f t="shared" si="284"/>
        <v>164.11857570338631</v>
      </c>
      <c r="AQ275">
        <f t="shared" si="284"/>
        <v>587.64993624195949</v>
      </c>
      <c r="AR275">
        <f t="shared" si="284"/>
        <v>1466.5251813765728</v>
      </c>
      <c r="AS275">
        <f t="shared" si="284"/>
        <v>2440.1339128824302</v>
      </c>
      <c r="AT275">
        <f t="shared" si="284"/>
        <v>2451.8885980729756</v>
      </c>
      <c r="AU275">
        <f t="shared" si="284"/>
        <v>3968.0968885276702</v>
      </c>
    </row>
    <row r="276" spans="1:47" hidden="1" x14ac:dyDescent="0.4">
      <c r="A276" s="9">
        <v>48</v>
      </c>
      <c r="B276" s="16">
        <f t="shared" si="261"/>
        <v>148.48987986191219</v>
      </c>
      <c r="C276" s="16">
        <f t="shared" si="262"/>
        <v>180.61017141712836</v>
      </c>
      <c r="D276" s="16">
        <f t="shared" si="263"/>
        <v>183.57846967246252</v>
      </c>
      <c r="E276" s="16">
        <f t="shared" si="264"/>
        <v>657.32885833345154</v>
      </c>
      <c r="F276" s="16">
        <f t="shared" si="265"/>
        <v>1640.4142393960997</v>
      </c>
      <c r="G276" s="16">
        <f t="shared" si="266"/>
        <v>2585.1780558874043</v>
      </c>
      <c r="H276" s="16">
        <f t="shared" si="267"/>
        <v>2623.4088423850367</v>
      </c>
      <c r="I276" s="16">
        <f t="shared" si="268"/>
        <v>3784.1862105739292</v>
      </c>
      <c r="J276" s="16">
        <f t="shared" si="229"/>
        <v>11803.194727527425</v>
      </c>
      <c r="AM276">
        <v>54</v>
      </c>
      <c r="AN276">
        <f t="shared" ref="AN276:AU276" si="285">IF(AN275+AE151/B$74*B$68-AN275/B$74&lt;0,0,AN275+AE151/B$74*B$68-AN275/B$74)</f>
        <v>150.8787248374598</v>
      </c>
      <c r="AO276">
        <f t="shared" si="285"/>
        <v>183.51575461864897</v>
      </c>
      <c r="AP276">
        <f t="shared" si="285"/>
        <v>186.53180565268951</v>
      </c>
      <c r="AQ276">
        <f t="shared" si="285"/>
        <v>667.90369846378599</v>
      </c>
      <c r="AR276">
        <f t="shared" si="285"/>
        <v>1666.804558502306</v>
      </c>
      <c r="AS276">
        <f t="shared" si="285"/>
        <v>2773.3763950030179</v>
      </c>
      <c r="AT276">
        <f t="shared" si="285"/>
        <v>2786.7364143991981</v>
      </c>
      <c r="AU276">
        <f t="shared" si="285"/>
        <v>4510.0103630099138</v>
      </c>
    </row>
    <row r="277" spans="1:47" hidden="1" x14ac:dyDescent="0.4">
      <c r="A277" s="9">
        <v>49</v>
      </c>
      <c r="B277" s="16">
        <f t="shared" si="261"/>
        <v>168.76874231225926</v>
      </c>
      <c r="C277" s="16">
        <f t="shared" si="262"/>
        <v>205.27561546427518</v>
      </c>
      <c r="D277" s="16">
        <f t="shared" si="263"/>
        <v>208.64928620753579</v>
      </c>
      <c r="E277" s="16">
        <f t="shared" si="264"/>
        <v>747.09848785422309</v>
      </c>
      <c r="F277" s="16">
        <f t="shared" si="265"/>
        <v>1864.441188257797</v>
      </c>
      <c r="G277" s="16">
        <f t="shared" si="266"/>
        <v>2938.2286571351951</v>
      </c>
      <c r="H277" s="16">
        <f t="shared" si="267"/>
        <v>2981.6814176090343</v>
      </c>
      <c r="I277" s="16">
        <f t="shared" si="268"/>
        <v>4300.9965254365343</v>
      </c>
      <c r="J277" s="16">
        <f t="shared" si="229"/>
        <v>13415.139920276853</v>
      </c>
      <c r="AM277">
        <v>55</v>
      </c>
      <c r="AN277">
        <f t="shared" ref="AN277:AU277" si="286">IF(AN276+AE152/B$74*B$68-AN276/B$74&lt;0,0,AN276+AE152/B$74*B$68-AN276/B$74)</f>
        <v>171.48382415732561</v>
      </c>
      <c r="AO277">
        <f t="shared" si="286"/>
        <v>208.57800481165009</v>
      </c>
      <c r="AP277">
        <f t="shared" si="286"/>
        <v>212.00594977690682</v>
      </c>
      <c r="AQ277">
        <f t="shared" si="286"/>
        <v>759.11749986473217</v>
      </c>
      <c r="AR277">
        <f t="shared" si="286"/>
        <v>1894.4355483038462</v>
      </c>
      <c r="AS277">
        <f t="shared" si="286"/>
        <v>3152.1289029389491</v>
      </c>
      <c r="AT277">
        <f t="shared" si="286"/>
        <v>3167.3134855235257</v>
      </c>
      <c r="AU277">
        <f t="shared" si="286"/>
        <v>5125.9312708135903</v>
      </c>
    </row>
    <row r="278" spans="1:47" hidden="1" x14ac:dyDescent="0.4">
      <c r="A278" s="9">
        <v>50</v>
      </c>
      <c r="B278" s="16">
        <f t="shared" si="261"/>
        <v>191.8170337761577</v>
      </c>
      <c r="C278" s="16">
        <f t="shared" si="262"/>
        <v>233.30955202640169</v>
      </c>
      <c r="D278" s="16">
        <f t="shared" si="263"/>
        <v>237.14395587419671</v>
      </c>
      <c r="E278" s="16">
        <f t="shared" si="264"/>
        <v>849.12771118304511</v>
      </c>
      <c r="F278" s="16">
        <f t="shared" si="265"/>
        <v>2119.0628873681385</v>
      </c>
      <c r="G278" s="16">
        <f t="shared" si="266"/>
        <v>3339.4944700307142</v>
      </c>
      <c r="H278" s="16">
        <f t="shared" si="267"/>
        <v>3388.8821372975772</v>
      </c>
      <c r="I278" s="16">
        <f t="shared" si="268"/>
        <v>4888.3837059091784</v>
      </c>
      <c r="J278" s="16">
        <f t="shared" si="229"/>
        <v>15247.221453465409</v>
      </c>
      <c r="AM278">
        <v>56</v>
      </c>
      <c r="AN278">
        <f t="shared" ref="AN278:AU278" si="287">IF(AN277+AE153/B$74*B$68-AN277/B$74&lt;0,0,AN277+AE153/B$74*B$68-AN277/B$74)</f>
        <v>194.90290614702295</v>
      </c>
      <c r="AO278">
        <f t="shared" si="287"/>
        <v>237.06293871101371</v>
      </c>
      <c r="AP278">
        <f t="shared" si="287"/>
        <v>240.95902884735008</v>
      </c>
      <c r="AQ278">
        <f t="shared" si="287"/>
        <v>862.78812335652083</v>
      </c>
      <c r="AR278">
        <f t="shared" si="287"/>
        <v>2153.1534865580225</v>
      </c>
      <c r="AS278">
        <f t="shared" si="287"/>
        <v>3582.6066173984491</v>
      </c>
      <c r="AT278">
        <f t="shared" si="287"/>
        <v>3599.8649334487195</v>
      </c>
      <c r="AU278">
        <f t="shared" si="287"/>
        <v>5825.9666475616086</v>
      </c>
    </row>
    <row r="279" spans="1:47" hidden="1" x14ac:dyDescent="0.4">
      <c r="A279" s="9">
        <v>51</v>
      </c>
      <c r="B279" s="16">
        <f t="shared" si="261"/>
        <v>218.01296779446596</v>
      </c>
      <c r="C279" s="16">
        <f t="shared" si="262"/>
        <v>265.17200715046977</v>
      </c>
      <c r="D279" s="16">
        <f t="shared" si="263"/>
        <v>269.53006517130137</v>
      </c>
      <c r="E279" s="16">
        <f t="shared" si="264"/>
        <v>965.09078837891911</v>
      </c>
      <c r="F279" s="16">
        <f t="shared" si="265"/>
        <v>2408.4575802446861</v>
      </c>
      <c r="G279" s="16">
        <f t="shared" si="266"/>
        <v>3795.5601033919866</v>
      </c>
      <c r="H279" s="16">
        <f t="shared" si="267"/>
        <v>3851.6930260234858</v>
      </c>
      <c r="I279" s="16">
        <f t="shared" si="268"/>
        <v>5555.9866798996682</v>
      </c>
      <c r="J279" s="16">
        <f t="shared" si="229"/>
        <v>17329.503218054982</v>
      </c>
      <c r="AM279">
        <v>57</v>
      </c>
      <c r="AN279">
        <f t="shared" ref="AN279:AU279" si="288">IF(AN278+AE154/B$74*B$68-AN278/B$74&lt;0,0,AN278+AE154/B$74*B$68-AN278/B$74)</f>
        <v>221.52026880904941</v>
      </c>
      <c r="AO279">
        <f t="shared" si="288"/>
        <v>269.43798297349866</v>
      </c>
      <c r="AP279">
        <f t="shared" si="288"/>
        <v>273.86615160046858</v>
      </c>
      <c r="AQ279">
        <f t="shared" si="288"/>
        <v>980.61676344127272</v>
      </c>
      <c r="AR279">
        <f t="shared" si="288"/>
        <v>2447.2038337369886</v>
      </c>
      <c r="AS279">
        <f t="shared" si="288"/>
        <v>4071.8735096161381</v>
      </c>
      <c r="AT279">
        <f t="shared" si="288"/>
        <v>4091.4887592629493</v>
      </c>
      <c r="AU279">
        <f t="shared" si="288"/>
        <v>6621.6038121341326</v>
      </c>
    </row>
    <row r="280" spans="1:47" hidden="1" x14ac:dyDescent="0.4">
      <c r="A280" s="9">
        <v>52</v>
      </c>
      <c r="B280" s="16">
        <f t="shared" si="261"/>
        <v>247.78640947481773</v>
      </c>
      <c r="C280" s="16">
        <f t="shared" si="262"/>
        <v>301.38583135564051</v>
      </c>
      <c r="D280" s="16">
        <f t="shared" si="263"/>
        <v>306.33905757970092</v>
      </c>
      <c r="E280" s="16">
        <f t="shared" si="264"/>
        <v>1096.8906285202352</v>
      </c>
      <c r="F280" s="16">
        <f t="shared" si="265"/>
        <v>2737.3741214507118</v>
      </c>
      <c r="G280" s="16">
        <f t="shared" si="266"/>
        <v>4313.9094114561467</v>
      </c>
      <c r="H280" s="16">
        <f t="shared" si="267"/>
        <v>4377.7086450939205</v>
      </c>
      <c r="I280" s="16">
        <f t="shared" si="268"/>
        <v>6314.7606643158833</v>
      </c>
      <c r="J280" s="16">
        <f t="shared" si="229"/>
        <v>19696.154769247056</v>
      </c>
      <c r="AM280">
        <v>58</v>
      </c>
      <c r="AN280">
        <f t="shared" ref="AN280:AU280" si="289">IF(AN279+AE155/B$74*B$68-AN279/B$74&lt;0,0,AN279+AE155/B$74*B$68-AN279/B$74)</f>
        <v>251.77269268407736</v>
      </c>
      <c r="AO280">
        <f t="shared" si="289"/>
        <v>306.2343994493794</v>
      </c>
      <c r="AP280">
        <f t="shared" si="289"/>
        <v>311.26731108706076</v>
      </c>
      <c r="AQ280">
        <f t="shared" si="289"/>
        <v>1114.5369421503167</v>
      </c>
      <c r="AR280">
        <f t="shared" si="289"/>
        <v>2781.4118413600827</v>
      </c>
      <c r="AS280">
        <f t="shared" si="289"/>
        <v>4627.9582583495967</v>
      </c>
      <c r="AT280">
        <f t="shared" si="289"/>
        <v>4650.2523186088974</v>
      </c>
      <c r="AU280">
        <f t="shared" si="289"/>
        <v>7525.8988694875443</v>
      </c>
    </row>
    <row r="281" spans="1:47" hidden="1" x14ac:dyDescent="0.4">
      <c r="A281" s="9">
        <v>53</v>
      </c>
      <c r="B281" s="16">
        <f t="shared" si="261"/>
        <v>281.62592941623615</v>
      </c>
      <c r="C281" s="16">
        <f t="shared" si="262"/>
        <v>342.54527941349147</v>
      </c>
      <c r="D281" s="16">
        <f t="shared" si="263"/>
        <v>348.17495434972591</v>
      </c>
      <c r="E281" s="16">
        <f t="shared" si="264"/>
        <v>1246.6900157264886</v>
      </c>
      <c r="F281" s="16">
        <f t="shared" si="265"/>
        <v>3111.2099035110996</v>
      </c>
      <c r="G281" s="16">
        <f t="shared" si="266"/>
        <v>4903.0483005611659</v>
      </c>
      <c r="H281" s="16">
        <f t="shared" si="267"/>
        <v>4975.5607173301796</v>
      </c>
      <c r="I281" s="16">
        <f t="shared" si="268"/>
        <v>7177.1569389263896</v>
      </c>
      <c r="J281" s="16">
        <f t="shared" si="229"/>
        <v>22386.012039234774</v>
      </c>
      <c r="AM281">
        <v>59</v>
      </c>
      <c r="AN281">
        <f t="shared" ref="AN281:AU281" si="290">IF(AN280+AE156/B$74*B$68-AN280/B$74&lt;0,0,AN280+AE156/B$74*B$68-AN280/B$74)</f>
        <v>286.15660824935713</v>
      </c>
      <c r="AO281">
        <f t="shared" si="290"/>
        <v>348.05600298230911</v>
      </c>
      <c r="AP281">
        <f t="shared" si="290"/>
        <v>353.77624574773392</v>
      </c>
      <c r="AQ281">
        <f t="shared" si="290"/>
        <v>1266.7462373869848</v>
      </c>
      <c r="AR281">
        <f t="shared" si="290"/>
        <v>3161.2617324902444</v>
      </c>
      <c r="AS281">
        <f t="shared" si="290"/>
        <v>5259.9859973544617</v>
      </c>
      <c r="AT281">
        <f t="shared" si="290"/>
        <v>5285.3247038737572</v>
      </c>
      <c r="AU281">
        <f t="shared" si="290"/>
        <v>8553.6909565777441</v>
      </c>
    </row>
    <row r="282" spans="1:47" hidden="1" x14ac:dyDescent="0.4">
      <c r="A282" s="9">
        <v>54</v>
      </c>
      <c r="B282" s="16">
        <f t="shared" si="261"/>
        <v>320.08682096626069</v>
      </c>
      <c r="C282" s="16">
        <f t="shared" si="262"/>
        <v>389.32576184209415</v>
      </c>
      <c r="D282" s="16">
        <f t="shared" si="263"/>
        <v>395.72426625945349</v>
      </c>
      <c r="E282" s="16">
        <f t="shared" si="264"/>
        <v>1416.9470996205205</v>
      </c>
      <c r="F282" s="16">
        <f t="shared" si="265"/>
        <v>3536.0994260644311</v>
      </c>
      <c r="G282" s="16">
        <f t="shared" si="266"/>
        <v>5572.6443074174722</v>
      </c>
      <c r="H282" s="16">
        <f t="shared" si="267"/>
        <v>5655.0597710487818</v>
      </c>
      <c r="I282" s="16">
        <f t="shared" si="268"/>
        <v>8157.327169650076</v>
      </c>
      <c r="J282" s="16">
        <f t="shared" si="229"/>
        <v>25443.214622869091</v>
      </c>
      <c r="AM282">
        <v>60</v>
      </c>
      <c r="AN282">
        <f t="shared" ref="AN282:AU282" si="291">IF(AN281+AE157/B$74*B$68-AN281/B$74&lt;0,0,AN281+AE157/B$74*B$68-AN281/B$74)</f>
        <v>325.23624214929043</v>
      </c>
      <c r="AO282">
        <f t="shared" si="291"/>
        <v>395.58906977547582</v>
      </c>
      <c r="AP282">
        <f t="shared" si="291"/>
        <v>402.09051062141731</v>
      </c>
      <c r="AQ282">
        <f t="shared" si="291"/>
        <v>1439.7423443231685</v>
      </c>
      <c r="AR282">
        <f t="shared" si="291"/>
        <v>3592.986695696175</v>
      </c>
      <c r="AS282">
        <f t="shared" si="291"/>
        <v>5978.3280552615915</v>
      </c>
      <c r="AT282">
        <f t="shared" si="291"/>
        <v>6007.1272054423871</v>
      </c>
      <c r="AU282">
        <f t="shared" si="291"/>
        <v>9721.8457470892699</v>
      </c>
    </row>
    <row r="283" spans="1:47" hidden="1" x14ac:dyDescent="0.4">
      <c r="A283" s="9">
        <v>55</v>
      </c>
      <c r="B283" s="16">
        <f t="shared" si="261"/>
        <v>363.80021237114073</v>
      </c>
      <c r="C283" s="16">
        <f t="shared" si="262"/>
        <v>442.49492813276277</v>
      </c>
      <c r="D283" s="16">
        <f t="shared" si="263"/>
        <v>449.76725899245275</v>
      </c>
      <c r="E283" s="16">
        <f t="shared" si="264"/>
        <v>1610.455732618098</v>
      </c>
      <c r="F283" s="16">
        <f t="shared" si="265"/>
        <v>4019.0149606419068</v>
      </c>
      <c r="G283" s="16">
        <f t="shared" si="266"/>
        <v>6333.6852393661775</v>
      </c>
      <c r="H283" s="16">
        <f t="shared" si="267"/>
        <v>6427.3561276111413</v>
      </c>
      <c r="I283" s="16">
        <f t="shared" si="268"/>
        <v>9271.3556341728636</v>
      </c>
      <c r="J283" s="16">
        <f t="shared" si="229"/>
        <v>28917.930093906543</v>
      </c>
    </row>
    <row r="284" spans="1:47" hidden="1" x14ac:dyDescent="0.4">
      <c r="A284" s="9">
        <v>56</v>
      </c>
      <c r="B284" s="16">
        <f t="shared" si="261"/>
        <v>413.48342334627796</v>
      </c>
      <c r="C284" s="16">
        <f t="shared" si="262"/>
        <v>502.92526358133046</v>
      </c>
      <c r="D284" s="16">
        <f t="shared" si="263"/>
        <v>511.19075699589655</v>
      </c>
      <c r="E284" s="16">
        <f t="shared" si="264"/>
        <v>1830.3913159655781</v>
      </c>
      <c r="F284" s="16">
        <f t="shared" si="265"/>
        <v>4567.8809629467596</v>
      </c>
      <c r="G284" s="16">
        <f t="shared" si="266"/>
        <v>7198.6594798272517</v>
      </c>
      <c r="H284" s="16">
        <f t="shared" si="267"/>
        <v>7305.1228743206975</v>
      </c>
      <c r="I284" s="16">
        <f t="shared" si="268"/>
        <v>10537.523160657498</v>
      </c>
      <c r="J284" s="16">
        <f t="shared" si="229"/>
        <v>32867.177237641292</v>
      </c>
    </row>
    <row r="285" spans="1:47" hidden="1" x14ac:dyDescent="0.4">
      <c r="A285" s="9">
        <v>57</v>
      </c>
      <c r="B285" s="16">
        <f t="shared" si="261"/>
        <v>469.95173601444958</v>
      </c>
      <c r="C285" s="16">
        <f t="shared" si="262"/>
        <v>571.608406433347</v>
      </c>
      <c r="D285" s="16">
        <f t="shared" si="263"/>
        <v>581.00269592566917</v>
      </c>
      <c r="E285" s="16">
        <f t="shared" si="264"/>
        <v>2080.3629068423684</v>
      </c>
      <c r="F285" s="16">
        <f t="shared" si="265"/>
        <v>5191.7041100978131</v>
      </c>
      <c r="G285" s="16">
        <f t="shared" si="266"/>
        <v>8181.7609176636079</v>
      </c>
      <c r="H285" s="16">
        <f t="shared" si="267"/>
        <v>8302.7638252100624</v>
      </c>
      <c r="I285" s="16">
        <f t="shared" si="268"/>
        <v>11976.607110711524</v>
      </c>
      <c r="J285" s="16">
        <f t="shared" si="229"/>
        <v>37355.761708898841</v>
      </c>
    </row>
    <row r="286" spans="1:47" hidden="1" x14ac:dyDescent="0.4">
      <c r="A286" s="9">
        <v>58</v>
      </c>
      <c r="B286" s="16">
        <f t="shared" si="261"/>
        <v>534.13177336849799</v>
      </c>
      <c r="C286" s="16">
        <f t="shared" si="262"/>
        <v>649.67142028218245</v>
      </c>
      <c r="D286" s="16">
        <f t="shared" si="263"/>
        <v>660.34866247863829</v>
      </c>
      <c r="E286" s="16">
        <f t="shared" si="264"/>
        <v>2364.4724415861974</v>
      </c>
      <c r="F286" s="16">
        <f t="shared" si="265"/>
        <v>5900.7210966996017</v>
      </c>
      <c r="G286" s="16">
        <f t="shared" si="266"/>
        <v>9299.121863259883</v>
      </c>
      <c r="H286" s="16">
        <f t="shared" si="267"/>
        <v>9436.6498822963913</v>
      </c>
      <c r="I286" s="16">
        <f t="shared" si="268"/>
        <v>13612.222329249493</v>
      </c>
      <c r="J286" s="16">
        <f t="shared" si="229"/>
        <v>42457.339469220882</v>
      </c>
    </row>
    <row r="287" spans="1:47" hidden="1" x14ac:dyDescent="0.4">
      <c r="A287" s="9">
        <v>59</v>
      </c>
      <c r="B287" s="16">
        <f t="shared" si="261"/>
        <v>607.07670479396677</v>
      </c>
      <c r="C287" s="16">
        <f t="shared" si="262"/>
        <v>738.39528874390044</v>
      </c>
      <c r="D287" s="16">
        <f t="shared" si="263"/>
        <v>750.53069302444601</v>
      </c>
      <c r="E287" s="16">
        <f t="shared" si="264"/>
        <v>2687.3820468717913</v>
      </c>
      <c r="F287" s="16">
        <f t="shared" si="265"/>
        <v>6706.566615016327</v>
      </c>
      <c r="G287" s="16">
        <f t="shared" si="266"/>
        <v>10569.077773368845</v>
      </c>
      <c r="H287" s="16">
        <f t="shared" si="267"/>
        <v>10725.387675919008</v>
      </c>
      <c r="I287" s="16">
        <f t="shared" si="268"/>
        <v>15471.208656134084</v>
      </c>
      <c r="J287" s="16">
        <f t="shared" si="229"/>
        <v>48255.625453872366</v>
      </c>
    </row>
    <row r="288" spans="1:47" hidden="1" x14ac:dyDescent="0.4">
      <c r="A288" s="9">
        <v>60</v>
      </c>
      <c r="B288" s="16">
        <f t="shared" si="261"/>
        <v>689.98352816847091</v>
      </c>
      <c r="C288" s="16">
        <f t="shared" si="262"/>
        <v>839.23593589940788</v>
      </c>
      <c r="D288" s="16">
        <f t="shared" si="263"/>
        <v>853.02863951514507</v>
      </c>
      <c r="E288" s="16">
        <f t="shared" si="264"/>
        <v>3054.3905433935429</v>
      </c>
      <c r="F288" s="16">
        <f t="shared" si="265"/>
        <v>7622.4642757397933</v>
      </c>
      <c r="G288" s="16">
        <f t="shared" si="266"/>
        <v>12012.468128750068</v>
      </c>
      <c r="H288" s="16">
        <f t="shared" si="267"/>
        <v>12190.124892456679</v>
      </c>
      <c r="I288" s="16">
        <f t="shared" si="268"/>
        <v>17584.071358538957</v>
      </c>
      <c r="J288" s="16">
        <f t="shared" si="229"/>
        <v>54845.76730246206</v>
      </c>
    </row>
    <row r="289" spans="1:65" hidden="1" x14ac:dyDescent="0.4"/>
    <row r="290" spans="1:65" hidden="1" x14ac:dyDescent="0.4"/>
    <row r="291" spans="1:65" hidden="1" x14ac:dyDescent="0.4">
      <c r="A291" s="9" t="s">
        <v>71</v>
      </c>
      <c r="B291" s="9"/>
      <c r="C291" s="9"/>
      <c r="D291" s="9"/>
      <c r="E291" s="9"/>
      <c r="F291" s="9"/>
      <c r="G291" s="9"/>
      <c r="H291" s="9"/>
      <c r="I291" s="9"/>
      <c r="J291" s="9"/>
      <c r="L291" s="9"/>
      <c r="M291" s="9" t="s">
        <v>72</v>
      </c>
      <c r="N291" s="9"/>
      <c r="O291" s="9"/>
      <c r="P291" s="9"/>
      <c r="Q291" s="9"/>
      <c r="R291" s="9"/>
      <c r="S291" s="9"/>
      <c r="T291" s="9"/>
      <c r="V291" t="s">
        <v>73</v>
      </c>
      <c r="AE291" t="s">
        <v>74</v>
      </c>
      <c r="AN291" t="s">
        <v>75</v>
      </c>
      <c r="AW291" t="s">
        <v>76</v>
      </c>
      <c r="BF291" t="s">
        <v>77</v>
      </c>
    </row>
    <row r="292" spans="1:65" hidden="1" x14ac:dyDescent="0.4">
      <c r="A292" s="9"/>
      <c r="B292" s="9" t="s">
        <v>25</v>
      </c>
      <c r="C292" s="9" t="s">
        <v>0</v>
      </c>
      <c r="D292" s="9" t="s">
        <v>1</v>
      </c>
      <c r="E292" s="9" t="s">
        <v>2</v>
      </c>
      <c r="F292" s="9" t="s">
        <v>3</v>
      </c>
      <c r="G292" s="9" t="s">
        <v>4</v>
      </c>
      <c r="H292" s="9" t="s">
        <v>5</v>
      </c>
      <c r="I292" s="9" t="s">
        <v>17</v>
      </c>
      <c r="J292" s="9" t="s">
        <v>47</v>
      </c>
      <c r="L292" s="9"/>
      <c r="M292" s="9" t="s">
        <v>32</v>
      </c>
      <c r="N292" s="9" t="s">
        <v>33</v>
      </c>
      <c r="O292" s="9" t="s">
        <v>34</v>
      </c>
      <c r="P292" s="9" t="s">
        <v>35</v>
      </c>
      <c r="Q292" s="9" t="s">
        <v>36</v>
      </c>
      <c r="R292" s="9" t="s">
        <v>37</v>
      </c>
      <c r="S292" s="9" t="s">
        <v>38</v>
      </c>
      <c r="T292" s="9" t="s">
        <v>39</v>
      </c>
      <c r="V292" t="s">
        <v>32</v>
      </c>
      <c r="W292" t="s">
        <v>33</v>
      </c>
      <c r="X292" t="s">
        <v>34</v>
      </c>
      <c r="Y292" t="s">
        <v>35</v>
      </c>
      <c r="Z292" t="s">
        <v>36</v>
      </c>
      <c r="AA292" t="s">
        <v>37</v>
      </c>
      <c r="AB292" t="s">
        <v>38</v>
      </c>
      <c r="AC292" t="s">
        <v>39</v>
      </c>
      <c r="AE292" t="s">
        <v>32</v>
      </c>
      <c r="AF292" t="s">
        <v>33</v>
      </c>
      <c r="AG292" t="s">
        <v>34</v>
      </c>
      <c r="AH292" t="s">
        <v>35</v>
      </c>
      <c r="AI292" t="s">
        <v>36</v>
      </c>
      <c r="AJ292" t="s">
        <v>37</v>
      </c>
      <c r="AK292" t="s">
        <v>38</v>
      </c>
      <c r="AL292" t="s">
        <v>39</v>
      </c>
      <c r="AN292" t="s">
        <v>32</v>
      </c>
      <c r="AO292" t="s">
        <v>33</v>
      </c>
      <c r="AP292" t="s">
        <v>34</v>
      </c>
      <c r="AQ292" t="s">
        <v>35</v>
      </c>
      <c r="AR292" t="s">
        <v>36</v>
      </c>
      <c r="AS292" t="s">
        <v>37</v>
      </c>
      <c r="AT292" t="s">
        <v>38</v>
      </c>
      <c r="AU292" t="s">
        <v>39</v>
      </c>
      <c r="AW292" t="s">
        <v>32</v>
      </c>
      <c r="AX292" t="s">
        <v>33</v>
      </c>
      <c r="AY292" t="s">
        <v>34</v>
      </c>
      <c r="AZ292" t="s">
        <v>35</v>
      </c>
      <c r="BA292" t="s">
        <v>36</v>
      </c>
      <c r="BB292" t="s">
        <v>37</v>
      </c>
      <c r="BC292" t="s">
        <v>38</v>
      </c>
      <c r="BD292" t="s">
        <v>39</v>
      </c>
      <c r="BF292" t="s">
        <v>32</v>
      </c>
      <c r="BG292" t="s">
        <v>33</v>
      </c>
      <c r="BH292" t="s">
        <v>34</v>
      </c>
      <c r="BI292" t="s">
        <v>35</v>
      </c>
      <c r="BJ292" t="s">
        <v>36</v>
      </c>
      <c r="BK292" t="s">
        <v>37</v>
      </c>
      <c r="BL292" t="s">
        <v>38</v>
      </c>
      <c r="BM292" t="s">
        <v>39</v>
      </c>
    </row>
    <row r="293" spans="1:65" hidden="1" x14ac:dyDescent="0.4">
      <c r="A293" s="9">
        <v>0</v>
      </c>
      <c r="B293" s="16">
        <f>V293+AE293+AN293+AW293+BF293+B163</f>
        <v>0</v>
      </c>
      <c r="C293" s="16">
        <f t="shared" ref="C293:I293" si="292">W293+AF293+AO293+AX293+BG293+C163</f>
        <v>0</v>
      </c>
      <c r="D293" s="16">
        <f t="shared" si="292"/>
        <v>0</v>
      </c>
      <c r="E293" s="16">
        <f t="shared" si="292"/>
        <v>0</v>
      </c>
      <c r="F293" s="16">
        <f t="shared" si="292"/>
        <v>0</v>
      </c>
      <c r="G293" s="16">
        <f t="shared" si="292"/>
        <v>15285</v>
      </c>
      <c r="H293" s="16">
        <f t="shared" si="292"/>
        <v>0</v>
      </c>
      <c r="I293" s="16">
        <f t="shared" si="292"/>
        <v>0</v>
      </c>
      <c r="J293" s="16">
        <f>SUM(B293:I293)</f>
        <v>15285</v>
      </c>
      <c r="L293" s="9">
        <v>0</v>
      </c>
      <c r="M293" s="9">
        <f>M98</f>
        <v>242.14285714285714</v>
      </c>
      <c r="N293" s="9">
        <f t="shared" ref="N293:T293" si="293">N98</f>
        <v>428.42857142857144</v>
      </c>
      <c r="O293" s="9">
        <f t="shared" si="293"/>
        <v>518.85714285714289</v>
      </c>
      <c r="P293" s="9">
        <f t="shared" si="293"/>
        <v>313.85714285714283</v>
      </c>
      <c r="Q293" s="9">
        <f t="shared" si="293"/>
        <v>324.28571428571428</v>
      </c>
      <c r="R293" s="9">
        <f t="shared" si="293"/>
        <v>222</v>
      </c>
      <c r="S293" s="9">
        <f t="shared" si="293"/>
        <v>109.85714285714286</v>
      </c>
      <c r="T293" s="9">
        <f t="shared" si="293"/>
        <v>141.28571428571428</v>
      </c>
      <c r="V293">
        <v>0</v>
      </c>
      <c r="W293">
        <v>0</v>
      </c>
      <c r="X293">
        <v>0</v>
      </c>
      <c r="Y293">
        <v>0</v>
      </c>
      <c r="Z293">
        <v>0</v>
      </c>
      <c r="AA293">
        <f>($B$29-$B$28-$B$27)/30*8</f>
        <v>4044</v>
      </c>
      <c r="AB293">
        <v>0</v>
      </c>
      <c r="AC293">
        <v>0</v>
      </c>
      <c r="AE293">
        <v>0</v>
      </c>
      <c r="AF293">
        <v>0</v>
      </c>
      <c r="AG293">
        <v>0</v>
      </c>
      <c r="AH293">
        <v>0</v>
      </c>
      <c r="AI293">
        <v>0</v>
      </c>
      <c r="AJ293">
        <f>($B$29-$B$28-$B$27)/30*7</f>
        <v>3538.5</v>
      </c>
      <c r="AK293">
        <v>0</v>
      </c>
      <c r="AL293">
        <v>0</v>
      </c>
      <c r="AN293">
        <v>0</v>
      </c>
      <c r="AO293">
        <v>0</v>
      </c>
      <c r="AP293">
        <v>0</v>
      </c>
      <c r="AQ293">
        <v>0</v>
      </c>
      <c r="AR293">
        <v>0</v>
      </c>
      <c r="AS293">
        <f>($B$29-$B$28-$B$27)/30*6</f>
        <v>3033</v>
      </c>
      <c r="AT293">
        <v>0</v>
      </c>
      <c r="AU293">
        <v>0</v>
      </c>
      <c r="AW293">
        <v>0</v>
      </c>
      <c r="AX293">
        <v>0</v>
      </c>
      <c r="AY293">
        <v>0</v>
      </c>
      <c r="AZ293">
        <v>0</v>
      </c>
      <c r="BA293">
        <v>0</v>
      </c>
      <c r="BB293">
        <f>($B$29-$B$28-$B$27)/30*5</f>
        <v>2527.5</v>
      </c>
      <c r="BC293">
        <v>0</v>
      </c>
      <c r="BD293">
        <v>0</v>
      </c>
      <c r="BF293">
        <v>0</v>
      </c>
      <c r="BG293">
        <v>0</v>
      </c>
      <c r="BH293">
        <v>0</v>
      </c>
      <c r="BI293">
        <v>0</v>
      </c>
      <c r="BJ293">
        <v>0</v>
      </c>
      <c r="BK293">
        <f>($B$29-$B$28-$B$27)/30*4</f>
        <v>2022</v>
      </c>
      <c r="BL293">
        <v>0</v>
      </c>
      <c r="BM293">
        <v>0</v>
      </c>
    </row>
    <row r="294" spans="1:65" hidden="1" x14ac:dyDescent="0.4">
      <c r="A294" s="9">
        <v>1</v>
      </c>
      <c r="B294" s="16">
        <f t="shared" ref="B294:I294" si="294">V294+AE294+AN294+AW294+BF294+B164</f>
        <v>242.14285714285714</v>
      </c>
      <c r="C294" s="16">
        <f t="shared" si="294"/>
        <v>428.42857142857139</v>
      </c>
      <c r="D294" s="16">
        <f t="shared" si="294"/>
        <v>518.85714285714289</v>
      </c>
      <c r="E294" s="16">
        <f t="shared" si="294"/>
        <v>313.85714285714283</v>
      </c>
      <c r="F294" s="16">
        <f t="shared" si="294"/>
        <v>324.28571428571428</v>
      </c>
      <c r="G294" s="16">
        <f t="shared" si="294"/>
        <v>14488.222222222223</v>
      </c>
      <c r="H294" s="16">
        <f t="shared" si="294"/>
        <v>109.85714285714286</v>
      </c>
      <c r="I294" s="16">
        <f t="shared" si="294"/>
        <v>141.28571428571428</v>
      </c>
      <c r="J294" s="16">
        <f t="shared" ref="J294:J353" si="295">SUM(B294:I294)</f>
        <v>16566.936507936509</v>
      </c>
      <c r="L294" s="9">
        <v>1</v>
      </c>
      <c r="M294" s="9">
        <f t="shared" ref="M294:T294" si="296">M99</f>
        <v>275.21165211469423</v>
      </c>
      <c r="N294" s="9">
        <f t="shared" si="296"/>
        <v>486.93790247313751</v>
      </c>
      <c r="O294" s="9">
        <f t="shared" si="296"/>
        <v>589.71605928057204</v>
      </c>
      <c r="P294" s="9">
        <f t="shared" si="296"/>
        <v>356.7197638324385</v>
      </c>
      <c r="Q294" s="9">
        <f t="shared" si="296"/>
        <v>368.57253705035748</v>
      </c>
      <c r="R294" s="9">
        <f t="shared" si="296"/>
        <v>252.31793946090554</v>
      </c>
      <c r="S294" s="9">
        <f t="shared" si="296"/>
        <v>124.86003567917398</v>
      </c>
      <c r="T294" s="9">
        <f t="shared" si="296"/>
        <v>160.58072208934075</v>
      </c>
      <c r="V294">
        <f>IF(V293+M293*(1-B$65)-V293/2&lt;0,0,V293+M293*(1-B$65)-V293/2)</f>
        <v>240.74084999999999</v>
      </c>
      <c r="W294">
        <f t="shared" ref="W294:AC309" si="297">IF(W293+N293*(1-C$65)-W293/2&lt;0,0,W293+N293*(1-C$65)-W293/2)</f>
        <v>426.72329191299133</v>
      </c>
      <c r="X294">
        <f t="shared" si="297"/>
        <v>516.25718460414691</v>
      </c>
      <c r="Y294">
        <f t="shared" si="297"/>
        <v>308.68518683199903</v>
      </c>
      <c r="Z294">
        <f t="shared" si="297"/>
        <v>313.96010608930987</v>
      </c>
      <c r="AA294">
        <f t="shared" si="297"/>
        <v>2234.432184331894</v>
      </c>
      <c r="AB294">
        <f t="shared" si="297"/>
        <v>101.86876942607697</v>
      </c>
      <c r="AC294">
        <f t="shared" si="297"/>
        <v>129.77354361045178</v>
      </c>
      <c r="AE294">
        <f>IF(AE293+V293/2-AE293/2&lt;0,0,AE293+V293/2-AE293/2)</f>
        <v>0</v>
      </c>
      <c r="AF294">
        <f t="shared" ref="AF294:AL309" si="298">IF(AF293+W293/2-AF293/2&lt;0,0,AF293+W293/2-AF293/2)</f>
        <v>0</v>
      </c>
      <c r="AG294">
        <f t="shared" si="298"/>
        <v>0</v>
      </c>
      <c r="AH294">
        <f t="shared" si="298"/>
        <v>0</v>
      </c>
      <c r="AI294">
        <f t="shared" si="298"/>
        <v>0</v>
      </c>
      <c r="AJ294">
        <f t="shared" si="298"/>
        <v>3791.25</v>
      </c>
      <c r="AK294">
        <f t="shared" si="298"/>
        <v>0</v>
      </c>
      <c r="AL294">
        <f t="shared" si="298"/>
        <v>0</v>
      </c>
      <c r="AN294">
        <f>IF(AN293+AE293/2-AN293/2&lt;0,0,AN293+AE293/2-AN293/2)</f>
        <v>0</v>
      </c>
      <c r="AO294">
        <f t="shared" ref="AO294:AU309" si="299">IF(AO293+AF293/2-AO293/2&lt;0,0,AO293+AF293/2-AO293/2)</f>
        <v>0</v>
      </c>
      <c r="AP294">
        <f t="shared" si="299"/>
        <v>0</v>
      </c>
      <c r="AQ294">
        <f t="shared" si="299"/>
        <v>0</v>
      </c>
      <c r="AR294">
        <f t="shared" si="299"/>
        <v>0</v>
      </c>
      <c r="AS294">
        <f t="shared" si="299"/>
        <v>3285.75</v>
      </c>
      <c r="AT294">
        <f t="shared" si="299"/>
        <v>0</v>
      </c>
      <c r="AU294">
        <f t="shared" si="299"/>
        <v>0</v>
      </c>
      <c r="AW294">
        <f>IF(AW293+AN293/2-AW293/2&lt;0,0,AW293+AN293/2-AW293/2)</f>
        <v>0</v>
      </c>
      <c r="AX294">
        <f t="shared" ref="AX294:BD309" si="300">IF(AX293+AO293/2-AX293/2&lt;0,0,AX293+AO293/2-AX293/2)</f>
        <v>0</v>
      </c>
      <c r="AY294">
        <f t="shared" si="300"/>
        <v>0</v>
      </c>
      <c r="AZ294">
        <f t="shared" si="300"/>
        <v>0</v>
      </c>
      <c r="BA294">
        <f t="shared" si="300"/>
        <v>0</v>
      </c>
      <c r="BB294">
        <f t="shared" si="300"/>
        <v>2780.25</v>
      </c>
      <c r="BC294">
        <f t="shared" si="300"/>
        <v>0</v>
      </c>
      <c r="BD294">
        <f t="shared" si="300"/>
        <v>0</v>
      </c>
      <c r="BF294">
        <f>IF(BF293+AW293/2-BF293/2&lt;0,0,BF293+AW293/2-BF293/2)</f>
        <v>0</v>
      </c>
      <c r="BG294">
        <f t="shared" ref="BG294:BM309" si="301">IF(BG293+AX293/2-BG293/2&lt;0,0,BG293+AX293/2-BG293/2)</f>
        <v>0</v>
      </c>
      <c r="BH294">
        <f t="shared" si="301"/>
        <v>0</v>
      </c>
      <c r="BI294">
        <f t="shared" si="301"/>
        <v>0</v>
      </c>
      <c r="BJ294">
        <f t="shared" si="301"/>
        <v>0</v>
      </c>
      <c r="BK294">
        <f t="shared" si="301"/>
        <v>2274.75</v>
      </c>
      <c r="BL294">
        <f t="shared" si="301"/>
        <v>0</v>
      </c>
      <c r="BM294">
        <f t="shared" si="301"/>
        <v>0</v>
      </c>
    </row>
    <row r="295" spans="1:65" hidden="1" x14ac:dyDescent="0.4">
      <c r="A295" s="9">
        <v>2</v>
      </c>
      <c r="B295" s="16">
        <f t="shared" ref="B295:I295" si="302">V295+AE295+AN295+AW295+BF295+B165</f>
        <v>517.3545092575514</v>
      </c>
      <c r="C295" s="16">
        <f t="shared" si="302"/>
        <v>915.3664739017089</v>
      </c>
      <c r="D295" s="16">
        <f t="shared" si="302"/>
        <v>1108.5732021377148</v>
      </c>
      <c r="E295" s="16">
        <f t="shared" si="302"/>
        <v>670.57690668958139</v>
      </c>
      <c r="F295" s="16">
        <f t="shared" si="302"/>
        <v>692.85825133607182</v>
      </c>
      <c r="G295" s="16">
        <f t="shared" si="302"/>
        <v>13594.904050572017</v>
      </c>
      <c r="H295" s="16">
        <f t="shared" si="302"/>
        <v>234.71717853631679</v>
      </c>
      <c r="I295" s="16">
        <f t="shared" si="302"/>
        <v>301.866436375055</v>
      </c>
      <c r="J295" s="16">
        <f t="shared" si="295"/>
        <v>18036.217008806016</v>
      </c>
      <c r="L295" s="9">
        <v>2</v>
      </c>
      <c r="M295" s="9">
        <f t="shared" ref="M295:T295" si="303">M100</f>
        <v>312.79656296041088</v>
      </c>
      <c r="N295" s="9">
        <f t="shared" si="303"/>
        <v>553.43769458305144</v>
      </c>
      <c r="O295" s="9">
        <f t="shared" si="303"/>
        <v>670.25198623729352</v>
      </c>
      <c r="P295" s="9">
        <f t="shared" si="303"/>
        <v>405.43601700532315</v>
      </c>
      <c r="Q295" s="9">
        <f t="shared" si="303"/>
        <v>418.90749139830837</v>
      </c>
      <c r="R295" s="9">
        <f t="shared" si="303"/>
        <v>286.77631789998736</v>
      </c>
      <c r="S295" s="9">
        <f t="shared" si="303"/>
        <v>141.91183298911858</v>
      </c>
      <c r="T295" s="9">
        <f t="shared" si="303"/>
        <v>182.51079691318367</v>
      </c>
      <c r="V295">
        <f t="shared" ref="V295:V353" si="304">IF(V294+M294*(1-B$65)-V294/2&lt;0,0,V294+M294*(1-B$65)-V294/2)</f>
        <v>393.98860164895012</v>
      </c>
      <c r="W295">
        <f t="shared" si="297"/>
        <v>698.36138350361489</v>
      </c>
      <c r="X295">
        <f t="shared" si="297"/>
        <v>844.88962406426549</v>
      </c>
      <c r="Y295">
        <f t="shared" si="297"/>
        <v>505.18408117975923</v>
      </c>
      <c r="Z295">
        <f t="shared" si="297"/>
        <v>513.81684151934849</v>
      </c>
      <c r="AA295">
        <f t="shared" si="297"/>
        <v>1358.6595652551482</v>
      </c>
      <c r="AB295">
        <f t="shared" si="297"/>
        <v>166.71509641126295</v>
      </c>
      <c r="AC295">
        <f t="shared" si="297"/>
        <v>212.38313721211395</v>
      </c>
      <c r="AE295">
        <f t="shared" ref="AE295:AE353" si="305">IF(AE294+V294/2-AE294/2&lt;0,0,AE294+V294/2-AE294/2)</f>
        <v>120.370425</v>
      </c>
      <c r="AF295">
        <f t="shared" si="298"/>
        <v>213.36164595649566</v>
      </c>
      <c r="AG295">
        <f t="shared" si="298"/>
        <v>258.12859230207346</v>
      </c>
      <c r="AH295">
        <f t="shared" si="298"/>
        <v>154.34259341599952</v>
      </c>
      <c r="AI295">
        <f t="shared" si="298"/>
        <v>156.98005304465494</v>
      </c>
      <c r="AJ295">
        <f t="shared" si="298"/>
        <v>3012.841092165947</v>
      </c>
      <c r="AK295">
        <f t="shared" si="298"/>
        <v>50.934384713038483</v>
      </c>
      <c r="AL295">
        <f t="shared" si="298"/>
        <v>64.886771805225891</v>
      </c>
      <c r="AN295">
        <f t="shared" ref="AN295:AN353" si="306">IF(AN294+AE294/2-AN294/2&lt;0,0,AN294+AE294/2-AN294/2)</f>
        <v>0</v>
      </c>
      <c r="AO295">
        <f t="shared" si="299"/>
        <v>0</v>
      </c>
      <c r="AP295">
        <f t="shared" si="299"/>
        <v>0</v>
      </c>
      <c r="AQ295">
        <f t="shared" si="299"/>
        <v>0</v>
      </c>
      <c r="AR295">
        <f t="shared" si="299"/>
        <v>0</v>
      </c>
      <c r="AS295">
        <f t="shared" si="299"/>
        <v>3538.5</v>
      </c>
      <c r="AT295">
        <f t="shared" si="299"/>
        <v>0</v>
      </c>
      <c r="AU295">
        <f t="shared" si="299"/>
        <v>0</v>
      </c>
      <c r="AW295">
        <f t="shared" ref="AW295:AW353" si="307">IF(AW294+AN294/2-AW294/2&lt;0,0,AW294+AN294/2-AW294/2)</f>
        <v>0</v>
      </c>
      <c r="AX295">
        <f t="shared" si="300"/>
        <v>0</v>
      </c>
      <c r="AY295">
        <f t="shared" si="300"/>
        <v>0</v>
      </c>
      <c r="AZ295">
        <f t="shared" si="300"/>
        <v>0</v>
      </c>
      <c r="BA295">
        <f t="shared" si="300"/>
        <v>0</v>
      </c>
      <c r="BB295">
        <f t="shared" si="300"/>
        <v>3033</v>
      </c>
      <c r="BC295">
        <f t="shared" si="300"/>
        <v>0</v>
      </c>
      <c r="BD295">
        <f t="shared" si="300"/>
        <v>0</v>
      </c>
      <c r="BF295">
        <f t="shared" ref="BF295:BF353" si="308">IF(BF294+AW294/2-BF294/2&lt;0,0,BF294+AW294/2-BF294/2)</f>
        <v>0</v>
      </c>
      <c r="BG295">
        <f t="shared" si="301"/>
        <v>0</v>
      </c>
      <c r="BH295">
        <f t="shared" si="301"/>
        <v>0</v>
      </c>
      <c r="BI295">
        <f t="shared" si="301"/>
        <v>0</v>
      </c>
      <c r="BJ295">
        <f t="shared" si="301"/>
        <v>0</v>
      </c>
      <c r="BK295">
        <f t="shared" si="301"/>
        <v>2527.5</v>
      </c>
      <c r="BL295">
        <f t="shared" si="301"/>
        <v>0</v>
      </c>
      <c r="BM295">
        <f t="shared" si="301"/>
        <v>0</v>
      </c>
    </row>
    <row r="296" spans="1:65" hidden="1" x14ac:dyDescent="0.4">
      <c r="A296" s="9">
        <v>3</v>
      </c>
      <c r="B296" s="16">
        <f t="shared" ref="B296:I296" si="309">V296+AE296+AN296+AW296+BF296+B166</f>
        <v>830.15107221796222</v>
      </c>
      <c r="C296" s="16">
        <f t="shared" si="309"/>
        <v>1468.8041684847601</v>
      </c>
      <c r="D296" s="16">
        <f t="shared" si="309"/>
        <v>1778.8251883750083</v>
      </c>
      <c r="E296" s="16">
        <f t="shared" si="309"/>
        <v>1076.0129236949044</v>
      </c>
      <c r="F296" s="16">
        <f t="shared" si="309"/>
        <v>1111.76574273438</v>
      </c>
      <c r="G296" s="16">
        <f t="shared" si="309"/>
        <v>12609.044257360893</v>
      </c>
      <c r="H296" s="16">
        <f t="shared" si="309"/>
        <v>376.62901152543543</v>
      </c>
      <c r="I296" s="16">
        <f t="shared" si="309"/>
        <v>484.37723328823864</v>
      </c>
      <c r="J296" s="16">
        <f t="shared" si="295"/>
        <v>19735.609597681581</v>
      </c>
      <c r="L296" s="9">
        <v>3</v>
      </c>
      <c r="M296" s="9">
        <f t="shared" ref="M296:T296" si="310">M101</f>
        <v>355.51434340821748</v>
      </c>
      <c r="N296" s="9">
        <f t="shared" si="310"/>
        <v>629.0191834107635</v>
      </c>
      <c r="O296" s="9">
        <f t="shared" si="310"/>
        <v>761.78648687825728</v>
      </c>
      <c r="P296" s="9">
        <f t="shared" si="310"/>
        <v>460.80531709017924</v>
      </c>
      <c r="Q296" s="9">
        <f t="shared" si="310"/>
        <v>476.11655429891067</v>
      </c>
      <c r="R296" s="9">
        <f t="shared" si="310"/>
        <v>325.94058386806489</v>
      </c>
      <c r="S296" s="9">
        <f t="shared" si="310"/>
        <v>161.29234813033585</v>
      </c>
      <c r="T296" s="9">
        <f t="shared" si="310"/>
        <v>207.43580273199234</v>
      </c>
      <c r="V296">
        <f t="shared" si="304"/>
        <v>507.9797716853451</v>
      </c>
      <c r="W296">
        <f t="shared" si="297"/>
        <v>900.41553146788442</v>
      </c>
      <c r="X296">
        <f t="shared" si="297"/>
        <v>1089.338210636598</v>
      </c>
      <c r="Y296">
        <f t="shared" si="297"/>
        <v>651.34700126533164</v>
      </c>
      <c r="Z296">
        <f t="shared" si="297"/>
        <v>662.47744414607814</v>
      </c>
      <c r="AA296">
        <f t="shared" si="297"/>
        <v>953.74653770033001</v>
      </c>
      <c r="AB296">
        <f t="shared" si="297"/>
        <v>214.95011849848356</v>
      </c>
      <c r="AC296">
        <f t="shared" si="297"/>
        <v>273.83111363956499</v>
      </c>
      <c r="AE296">
        <f t="shared" si="305"/>
        <v>257.17951332447507</v>
      </c>
      <c r="AF296">
        <f t="shared" si="298"/>
        <v>455.86151473005526</v>
      </c>
      <c r="AG296">
        <f t="shared" si="298"/>
        <v>551.50910818316947</v>
      </c>
      <c r="AH296">
        <f t="shared" si="298"/>
        <v>329.76333729787939</v>
      </c>
      <c r="AI296">
        <f t="shared" si="298"/>
        <v>335.39844728200171</v>
      </c>
      <c r="AJ296">
        <f t="shared" si="298"/>
        <v>2185.7503287105474</v>
      </c>
      <c r="AK296">
        <f t="shared" si="298"/>
        <v>108.82474056215071</v>
      </c>
      <c r="AL296">
        <f t="shared" si="298"/>
        <v>138.63495450866992</v>
      </c>
      <c r="AN296">
        <f t="shared" si="306"/>
        <v>60.185212499999999</v>
      </c>
      <c r="AO296">
        <f t="shared" si="299"/>
        <v>106.68082297824783</v>
      </c>
      <c r="AP296">
        <f t="shared" si="299"/>
        <v>129.06429615103673</v>
      </c>
      <c r="AQ296">
        <f t="shared" si="299"/>
        <v>77.171296707999758</v>
      </c>
      <c r="AR296">
        <f t="shared" si="299"/>
        <v>78.490026522327469</v>
      </c>
      <c r="AS296">
        <f t="shared" si="299"/>
        <v>3275.6705460829735</v>
      </c>
      <c r="AT296">
        <f t="shared" si="299"/>
        <v>25.467192356519242</v>
      </c>
      <c r="AU296">
        <f t="shared" si="299"/>
        <v>32.443385902612945</v>
      </c>
      <c r="AW296">
        <f t="shared" si="307"/>
        <v>0</v>
      </c>
      <c r="AX296">
        <f t="shared" si="300"/>
        <v>0</v>
      </c>
      <c r="AY296">
        <f t="shared" si="300"/>
        <v>0</v>
      </c>
      <c r="AZ296">
        <f t="shared" si="300"/>
        <v>0</v>
      </c>
      <c r="BA296">
        <f t="shared" si="300"/>
        <v>0</v>
      </c>
      <c r="BB296">
        <f t="shared" si="300"/>
        <v>3285.75</v>
      </c>
      <c r="BC296">
        <f t="shared" si="300"/>
        <v>0</v>
      </c>
      <c r="BD296">
        <f t="shared" si="300"/>
        <v>0</v>
      </c>
      <c r="BF296">
        <f t="shared" si="308"/>
        <v>0</v>
      </c>
      <c r="BG296">
        <f t="shared" si="301"/>
        <v>0</v>
      </c>
      <c r="BH296">
        <f t="shared" si="301"/>
        <v>0</v>
      </c>
      <c r="BI296">
        <f t="shared" si="301"/>
        <v>0</v>
      </c>
      <c r="BJ296">
        <f t="shared" si="301"/>
        <v>0</v>
      </c>
      <c r="BK296">
        <f t="shared" si="301"/>
        <v>2780.25</v>
      </c>
      <c r="BL296">
        <f t="shared" si="301"/>
        <v>0</v>
      </c>
      <c r="BM296">
        <f t="shared" si="301"/>
        <v>0</v>
      </c>
    </row>
    <row r="297" spans="1:65" hidden="1" x14ac:dyDescent="0.4">
      <c r="A297" s="9">
        <v>4</v>
      </c>
      <c r="B297" s="16">
        <f t="shared" ref="B297:I297" si="311">V297+AE297+AN297+AW297+BF297+B167</f>
        <v>1185.6186820547514</v>
      </c>
      <c r="C297" s="16">
        <f t="shared" si="311"/>
        <v>2097.7665092450043</v>
      </c>
      <c r="D297" s="16">
        <f t="shared" si="311"/>
        <v>2540.5218001531621</v>
      </c>
      <c r="E297" s="16">
        <f t="shared" si="311"/>
        <v>1536.6496733294496</v>
      </c>
      <c r="F297" s="16">
        <f t="shared" si="311"/>
        <v>1587.5572315900706</v>
      </c>
      <c r="G297" s="16">
        <f t="shared" si="311"/>
        <v>11535.553120700952</v>
      </c>
      <c r="H297" s="16">
        <f t="shared" si="311"/>
        <v>537.81116691633156</v>
      </c>
      <c r="I297" s="16">
        <f t="shared" si="311"/>
        <v>691.7412947233845</v>
      </c>
      <c r="J297" s="16">
        <f t="shared" si="295"/>
        <v>21713.219478713105</v>
      </c>
      <c r="L297" s="9">
        <v>4</v>
      </c>
      <c r="M297" s="9">
        <f t="shared" ref="M297:T297" si="312">M102</f>
        <v>404.06597557458645</v>
      </c>
      <c r="N297" s="9">
        <f t="shared" si="312"/>
        <v>714.92263170984347</v>
      </c>
      <c r="O297" s="9">
        <f t="shared" si="312"/>
        <v>865.82160665893707</v>
      </c>
      <c r="P297" s="9">
        <f t="shared" si="312"/>
        <v>523.73625270641094</v>
      </c>
      <c r="Q297" s="9">
        <f t="shared" si="312"/>
        <v>541.1385041618355</v>
      </c>
      <c r="R297" s="9">
        <f t="shared" si="312"/>
        <v>370.4534076949306</v>
      </c>
      <c r="S297" s="9">
        <f t="shared" si="312"/>
        <v>183.31960779755576</v>
      </c>
      <c r="T297" s="9">
        <f t="shared" si="312"/>
        <v>235.7647491700684</v>
      </c>
      <c r="V297">
        <f t="shared" si="304"/>
        <v>607.44580120255659</v>
      </c>
      <c r="W297">
        <f t="shared" si="297"/>
        <v>1076.7232563475595</v>
      </c>
      <c r="X297">
        <f t="shared" si="297"/>
        <v>1302.6383313361323</v>
      </c>
      <c r="Y297">
        <f t="shared" si="297"/>
        <v>778.88534760313655</v>
      </c>
      <c r="Z297">
        <f t="shared" si="297"/>
        <v>792.19520986596353</v>
      </c>
      <c r="AA297">
        <f t="shared" si="297"/>
        <v>788.76637782992066</v>
      </c>
      <c r="AB297">
        <f t="shared" si="297"/>
        <v>257.03887089184002</v>
      </c>
      <c r="AC297">
        <f t="shared" si="297"/>
        <v>327.44918103157715</v>
      </c>
      <c r="AE297">
        <f t="shared" si="305"/>
        <v>382.57964250491011</v>
      </c>
      <c r="AF297">
        <f t="shared" si="298"/>
        <v>678.13852309896993</v>
      </c>
      <c r="AG297">
        <f t="shared" si="298"/>
        <v>820.42365940988373</v>
      </c>
      <c r="AH297">
        <f t="shared" si="298"/>
        <v>490.55516928160546</v>
      </c>
      <c r="AI297">
        <f t="shared" si="298"/>
        <v>498.93794571403993</v>
      </c>
      <c r="AJ297">
        <f t="shared" si="298"/>
        <v>1569.7484332054387</v>
      </c>
      <c r="AK297">
        <f t="shared" si="298"/>
        <v>161.88742953031715</v>
      </c>
      <c r="AL297">
        <f t="shared" si="298"/>
        <v>206.23303407411748</v>
      </c>
      <c r="AN297">
        <f t="shared" si="306"/>
        <v>158.68236291223755</v>
      </c>
      <c r="AO297">
        <f t="shared" si="299"/>
        <v>281.27116885415154</v>
      </c>
      <c r="AP297">
        <f t="shared" si="299"/>
        <v>340.2867021671031</v>
      </c>
      <c r="AQ297">
        <f t="shared" si="299"/>
        <v>203.46731700293958</v>
      </c>
      <c r="AR297">
        <f t="shared" si="299"/>
        <v>206.94423690216459</v>
      </c>
      <c r="AS297">
        <f t="shared" si="299"/>
        <v>2730.7104373967609</v>
      </c>
      <c r="AT297">
        <f t="shared" si="299"/>
        <v>67.145966459334986</v>
      </c>
      <c r="AU297">
        <f t="shared" si="299"/>
        <v>85.539170205641426</v>
      </c>
      <c r="AW297">
        <f t="shared" si="307"/>
        <v>30.092606249999999</v>
      </c>
      <c r="AX297">
        <f t="shared" si="300"/>
        <v>53.340411489123916</v>
      </c>
      <c r="AY297">
        <f t="shared" si="300"/>
        <v>64.532148075518364</v>
      </c>
      <c r="AZ297">
        <f t="shared" si="300"/>
        <v>38.585648353999879</v>
      </c>
      <c r="BA297">
        <f t="shared" si="300"/>
        <v>39.245013261163734</v>
      </c>
      <c r="BB297">
        <f t="shared" si="300"/>
        <v>3280.7102730414863</v>
      </c>
      <c r="BC297">
        <f t="shared" si="300"/>
        <v>12.733596178259621</v>
      </c>
      <c r="BD297">
        <f t="shared" si="300"/>
        <v>16.221692951306473</v>
      </c>
      <c r="BF297">
        <f t="shared" si="308"/>
        <v>0</v>
      </c>
      <c r="BG297">
        <f t="shared" si="301"/>
        <v>0</v>
      </c>
      <c r="BH297">
        <f t="shared" si="301"/>
        <v>0</v>
      </c>
      <c r="BI297">
        <f t="shared" si="301"/>
        <v>0</v>
      </c>
      <c r="BJ297">
        <f t="shared" si="301"/>
        <v>0</v>
      </c>
      <c r="BK297">
        <f t="shared" si="301"/>
        <v>3033</v>
      </c>
      <c r="BL297">
        <f t="shared" si="301"/>
        <v>0</v>
      </c>
      <c r="BM297">
        <f t="shared" si="301"/>
        <v>0</v>
      </c>
    </row>
    <row r="298" spans="1:65" hidden="1" x14ac:dyDescent="0.4">
      <c r="A298" s="9">
        <v>5</v>
      </c>
      <c r="B298" s="16">
        <f t="shared" ref="B298:I298" si="313">V298+AE298+AN298+AW298+BF298+B168</f>
        <v>1589.5380746376225</v>
      </c>
      <c r="C298" s="16">
        <f t="shared" si="313"/>
        <v>2812.5108501562754</v>
      </c>
      <c r="D298" s="16">
        <f t="shared" si="313"/>
        <v>3406.0615075124906</v>
      </c>
      <c r="E298" s="16">
        <f t="shared" si="313"/>
        <v>2059.8572028675385</v>
      </c>
      <c r="F298" s="16">
        <f t="shared" si="313"/>
        <v>2127.6761461140095</v>
      </c>
      <c r="G298" s="16">
        <f t="shared" si="313"/>
        <v>10379.796123075132</v>
      </c>
      <c r="H298" s="16">
        <f t="shared" si="313"/>
        <v>720.7651127276938</v>
      </c>
      <c r="I298" s="16">
        <f t="shared" si="313"/>
        <v>927.25540059634147</v>
      </c>
      <c r="J298" s="16">
        <f t="shared" si="295"/>
        <v>24023.460417687107</v>
      </c>
      <c r="L298" s="9">
        <v>5</v>
      </c>
      <c r="M298" s="9">
        <f t="shared" ref="M298:T298" si="314">M103</f>
        <v>459.24817280738841</v>
      </c>
      <c r="N298" s="9">
        <f t="shared" si="314"/>
        <v>812.55768156304293</v>
      </c>
      <c r="O298" s="9">
        <f t="shared" si="314"/>
        <v>984.06452131943081</v>
      </c>
      <c r="P298" s="9">
        <f t="shared" si="314"/>
        <v>595.261495963323</v>
      </c>
      <c r="Q298" s="9">
        <f t="shared" si="314"/>
        <v>615.04032582464401</v>
      </c>
      <c r="R298" s="9">
        <f t="shared" si="314"/>
        <v>421.04522745880922</v>
      </c>
      <c r="S298" s="9">
        <f t="shared" si="314"/>
        <v>208.35507073090369</v>
      </c>
      <c r="T298" s="9">
        <f t="shared" si="314"/>
        <v>267.96250318967969</v>
      </c>
      <c r="V298">
        <f t="shared" si="304"/>
        <v>705.44933417728794</v>
      </c>
      <c r="W298">
        <f t="shared" si="297"/>
        <v>1250.4386445339881</v>
      </c>
      <c r="X298">
        <f t="shared" si="297"/>
        <v>1512.8021984770621</v>
      </c>
      <c r="Y298">
        <f t="shared" si="297"/>
        <v>904.54843671535389</v>
      </c>
      <c r="Z298">
        <f t="shared" si="297"/>
        <v>920.00567331607522</v>
      </c>
      <c r="AA298">
        <f t="shared" si="297"/>
        <v>748.87069607634589</v>
      </c>
      <c r="AB298">
        <f t="shared" si="297"/>
        <v>298.50877225483612</v>
      </c>
      <c r="AC298">
        <f t="shared" si="297"/>
        <v>380.27887636776404</v>
      </c>
      <c r="AE298">
        <f t="shared" si="305"/>
        <v>495.01272185373335</v>
      </c>
      <c r="AF298">
        <f t="shared" si="298"/>
        <v>877.43088972326473</v>
      </c>
      <c r="AG298">
        <f t="shared" si="298"/>
        <v>1061.530995373008</v>
      </c>
      <c r="AH298">
        <f t="shared" si="298"/>
        <v>634.72025844237101</v>
      </c>
      <c r="AI298">
        <f t="shared" si="298"/>
        <v>645.5665777900017</v>
      </c>
      <c r="AJ298">
        <f t="shared" si="298"/>
        <v>1179.2574055176797</v>
      </c>
      <c r="AK298">
        <f t="shared" si="298"/>
        <v>209.46315021107858</v>
      </c>
      <c r="AL298">
        <f t="shared" si="298"/>
        <v>266.84110755284735</v>
      </c>
      <c r="AN298">
        <f t="shared" si="306"/>
        <v>270.63100270857387</v>
      </c>
      <c r="AO298">
        <f t="shared" si="299"/>
        <v>479.7048459765607</v>
      </c>
      <c r="AP298">
        <f t="shared" si="299"/>
        <v>580.35518078849339</v>
      </c>
      <c r="AQ298">
        <f t="shared" si="299"/>
        <v>347.01124314227252</v>
      </c>
      <c r="AR298">
        <f t="shared" si="299"/>
        <v>352.94109130810227</v>
      </c>
      <c r="AS298">
        <f t="shared" si="299"/>
        <v>2150.2294353010993</v>
      </c>
      <c r="AT298">
        <f t="shared" si="299"/>
        <v>114.51669799482607</v>
      </c>
      <c r="AU298">
        <f t="shared" si="299"/>
        <v>145.88610213987945</v>
      </c>
      <c r="AW298">
        <f t="shared" si="307"/>
        <v>94.387484581118784</v>
      </c>
      <c r="AX298">
        <f t="shared" si="300"/>
        <v>167.30579017163771</v>
      </c>
      <c r="AY298">
        <f t="shared" si="300"/>
        <v>202.40942512131073</v>
      </c>
      <c r="AZ298">
        <f t="shared" si="300"/>
        <v>121.02648267846973</v>
      </c>
      <c r="BA298">
        <f t="shared" si="300"/>
        <v>123.09462508166418</v>
      </c>
      <c r="BB298">
        <f t="shared" si="300"/>
        <v>3005.7103552191238</v>
      </c>
      <c r="BC298">
        <f t="shared" si="300"/>
        <v>39.939781318797309</v>
      </c>
      <c r="BD298">
        <f t="shared" si="300"/>
        <v>50.880431578473946</v>
      </c>
      <c r="BF298">
        <f t="shared" si="308"/>
        <v>15.046303125</v>
      </c>
      <c r="BG298">
        <f t="shared" si="301"/>
        <v>26.670205744561958</v>
      </c>
      <c r="BH298">
        <f t="shared" si="301"/>
        <v>32.266074037759182</v>
      </c>
      <c r="BI298">
        <f t="shared" si="301"/>
        <v>19.29282417699994</v>
      </c>
      <c r="BJ298">
        <f t="shared" si="301"/>
        <v>19.622506630581867</v>
      </c>
      <c r="BK298">
        <f t="shared" si="301"/>
        <v>3156.8551365207431</v>
      </c>
      <c r="BL298">
        <f t="shared" si="301"/>
        <v>6.3667980891298104</v>
      </c>
      <c r="BM298">
        <f t="shared" si="301"/>
        <v>8.1108464756532364</v>
      </c>
    </row>
    <row r="299" spans="1:65" hidden="1" x14ac:dyDescent="0.4">
      <c r="A299" s="9">
        <v>6</v>
      </c>
      <c r="B299" s="16">
        <f t="shared" ref="B299:I299" si="315">V299+AE299+AN299+AW299+BF299+B169</f>
        <v>2040.9718715910005</v>
      </c>
      <c r="C299" s="16">
        <f t="shared" si="315"/>
        <v>3611.3792089550188</v>
      </c>
      <c r="D299" s="16">
        <f t="shared" si="315"/>
        <v>4373.4329273550511</v>
      </c>
      <c r="E299" s="16">
        <f t="shared" si="315"/>
        <v>2644.421844066183</v>
      </c>
      <c r="F299" s="16">
        <f t="shared" si="315"/>
        <v>2730.8795452048216</v>
      </c>
      <c r="G299" s="16">
        <f t="shared" si="315"/>
        <v>9212.2335748210717</v>
      </c>
      <c r="H299" s="16">
        <f t="shared" si="315"/>
        <v>925.1714823814915</v>
      </c>
      <c r="I299" s="16">
        <f t="shared" si="315"/>
        <v>1190.6118719540677</v>
      </c>
      <c r="J299" s="16">
        <f t="shared" si="295"/>
        <v>26729.102326328706</v>
      </c>
      <c r="L299" s="9">
        <v>6</v>
      </c>
      <c r="M299" s="9">
        <f t="shared" ref="M299:T299" si="316">M104</f>
        <v>521.96645344119872</v>
      </c>
      <c r="N299" s="9">
        <f t="shared" si="316"/>
        <v>923.52648605908837</v>
      </c>
      <c r="O299" s="9">
        <f t="shared" si="316"/>
        <v>1118.4555509725276</v>
      </c>
      <c r="P299" s="9">
        <f t="shared" si="316"/>
        <v>676.55474820667473</v>
      </c>
      <c r="Q299" s="9">
        <f t="shared" si="316"/>
        <v>699.03471935782943</v>
      </c>
      <c r="R299" s="9">
        <f t="shared" si="316"/>
        <v>478.54623519033794</v>
      </c>
      <c r="S299" s="9">
        <f t="shared" si="316"/>
        <v>236.80955911285065</v>
      </c>
      <c r="T299" s="9">
        <f t="shared" si="316"/>
        <v>304.55741737660497</v>
      </c>
      <c r="V299">
        <f t="shared" si="304"/>
        <v>809.31379297547767</v>
      </c>
      <c r="W299">
        <f t="shared" si="297"/>
        <v>1434.5427704898648</v>
      </c>
      <c r="X299">
        <f t="shared" si="297"/>
        <v>1735.5345394137453</v>
      </c>
      <c r="Y299">
        <f t="shared" si="297"/>
        <v>1037.7265818840015</v>
      </c>
      <c r="Z299">
        <f t="shared" si="297"/>
        <v>1055.4596127002237</v>
      </c>
      <c r="AA299">
        <f t="shared" si="297"/>
        <v>777.33425511742428</v>
      </c>
      <c r="AB299">
        <f t="shared" si="297"/>
        <v>342.45870682089361</v>
      </c>
      <c r="AC299">
        <f t="shared" si="297"/>
        <v>436.26795704693768</v>
      </c>
      <c r="AE299">
        <f t="shared" si="305"/>
        <v>600.23102801551056</v>
      </c>
      <c r="AF299">
        <f t="shared" si="298"/>
        <v>1063.9347671286264</v>
      </c>
      <c r="AG299">
        <f t="shared" si="298"/>
        <v>1287.166596925035</v>
      </c>
      <c r="AH299">
        <f t="shared" si="298"/>
        <v>769.6343475788625</v>
      </c>
      <c r="AI299">
        <f t="shared" si="298"/>
        <v>782.78612555303857</v>
      </c>
      <c r="AJ299">
        <f t="shared" si="298"/>
        <v>964.06405079701267</v>
      </c>
      <c r="AK299">
        <f t="shared" si="298"/>
        <v>253.98596123295735</v>
      </c>
      <c r="AL299">
        <f t="shared" si="298"/>
        <v>323.55999196030569</v>
      </c>
      <c r="AN299">
        <f t="shared" si="306"/>
        <v>382.82186228115364</v>
      </c>
      <c r="AO299">
        <f t="shared" si="299"/>
        <v>678.56786784991277</v>
      </c>
      <c r="AP299">
        <f t="shared" si="299"/>
        <v>820.94308808075084</v>
      </c>
      <c r="AQ299">
        <f t="shared" si="299"/>
        <v>490.86575079232176</v>
      </c>
      <c r="AR299">
        <f t="shared" si="299"/>
        <v>499.25383454905199</v>
      </c>
      <c r="AS299">
        <f t="shared" si="299"/>
        <v>1664.7434204093893</v>
      </c>
      <c r="AT299">
        <f t="shared" si="299"/>
        <v>161.98992410295233</v>
      </c>
      <c r="AU299">
        <f t="shared" si="299"/>
        <v>206.36360484636344</v>
      </c>
      <c r="AW299">
        <f t="shared" si="307"/>
        <v>182.50924364484632</v>
      </c>
      <c r="AX299">
        <f t="shared" si="300"/>
        <v>323.50531807409925</v>
      </c>
      <c r="AY299">
        <f t="shared" si="300"/>
        <v>391.38230295490206</v>
      </c>
      <c r="AZ299">
        <f t="shared" si="300"/>
        <v>234.01886291037113</v>
      </c>
      <c r="BA299">
        <f t="shared" si="300"/>
        <v>238.01785819488322</v>
      </c>
      <c r="BB299">
        <f t="shared" si="300"/>
        <v>2577.9698952601116</v>
      </c>
      <c r="BC299">
        <f t="shared" si="300"/>
        <v>77.228239656811695</v>
      </c>
      <c r="BD299">
        <f t="shared" si="300"/>
        <v>98.3832668591767</v>
      </c>
      <c r="BF299">
        <f t="shared" si="308"/>
        <v>54.716893853059396</v>
      </c>
      <c r="BG299">
        <f t="shared" si="301"/>
        <v>96.987997958099825</v>
      </c>
      <c r="BH299">
        <f t="shared" si="301"/>
        <v>117.33774957953496</v>
      </c>
      <c r="BI299">
        <f t="shared" si="301"/>
        <v>70.159653427734838</v>
      </c>
      <c r="BJ299">
        <f t="shared" si="301"/>
        <v>71.358565856123022</v>
      </c>
      <c r="BK299">
        <f t="shared" si="301"/>
        <v>3081.2827458699335</v>
      </c>
      <c r="BL299">
        <f t="shared" si="301"/>
        <v>23.153289703963562</v>
      </c>
      <c r="BM299">
        <f t="shared" si="301"/>
        <v>29.495639027063589</v>
      </c>
    </row>
    <row r="300" spans="1:65" hidden="1" x14ac:dyDescent="0.4">
      <c r="A300" s="9">
        <v>7</v>
      </c>
      <c r="B300" s="16">
        <f t="shared" ref="B300:I300" si="317">V300+AE300+AN300+AW300+BF300+B170</f>
        <v>2535.1092906534841</v>
      </c>
      <c r="C300" s="16">
        <f t="shared" si="317"/>
        <v>4485.8393143987805</v>
      </c>
      <c r="D300" s="16">
        <f t="shared" si="317"/>
        <v>5432.3153693545419</v>
      </c>
      <c r="E300" s="16">
        <f t="shared" si="317"/>
        <v>3284.198442562521</v>
      </c>
      <c r="F300" s="16">
        <f t="shared" si="317"/>
        <v>3390.9571198783551</v>
      </c>
      <c r="G300" s="16">
        <f t="shared" si="317"/>
        <v>8139.427896236878</v>
      </c>
      <c r="H300" s="16">
        <f t="shared" si="317"/>
        <v>1149.1042155428318</v>
      </c>
      <c r="I300" s="16">
        <f t="shared" si="317"/>
        <v>1479.4424871710394</v>
      </c>
      <c r="J300" s="16">
        <f t="shared" si="295"/>
        <v>29896.394135798433</v>
      </c>
      <c r="L300" s="9">
        <v>7</v>
      </c>
      <c r="M300" s="9">
        <f t="shared" ref="M300:T300" si="318">M105</f>
        <v>593.24999999999977</v>
      </c>
      <c r="N300" s="9">
        <f t="shared" si="318"/>
        <v>1049.6499999999994</v>
      </c>
      <c r="O300" s="9">
        <f t="shared" si="318"/>
        <v>1271.1999999999998</v>
      </c>
      <c r="P300" s="9">
        <f t="shared" si="318"/>
        <v>768.9499999999997</v>
      </c>
      <c r="Q300" s="9">
        <f t="shared" si="318"/>
        <v>794.49999999999955</v>
      </c>
      <c r="R300" s="9">
        <f t="shared" si="318"/>
        <v>543.89999999999975</v>
      </c>
      <c r="S300" s="9">
        <f t="shared" si="318"/>
        <v>269.14999999999992</v>
      </c>
      <c r="T300" s="9">
        <f t="shared" si="318"/>
        <v>346.14999999999975</v>
      </c>
      <c r="V300">
        <f t="shared" si="304"/>
        <v>923.6011641635132</v>
      </c>
      <c r="W300">
        <f t="shared" si="297"/>
        <v>1637.1219474656064</v>
      </c>
      <c r="X300">
        <f t="shared" si="297"/>
        <v>1980.6183151225389</v>
      </c>
      <c r="Y300">
        <f t="shared" si="297"/>
        <v>1184.269300029745</v>
      </c>
      <c r="Z300">
        <f t="shared" si="297"/>
        <v>1204.5065035077619</v>
      </c>
      <c r="AA300">
        <f t="shared" si="297"/>
        <v>846.58884848343087</v>
      </c>
      <c r="AB300">
        <f t="shared" si="297"/>
        <v>390.81906553802219</v>
      </c>
      <c r="AC300">
        <f t="shared" si="297"/>
        <v>497.87560339775177</v>
      </c>
      <c r="AE300">
        <f t="shared" si="305"/>
        <v>704.77241049549411</v>
      </c>
      <c r="AF300">
        <f t="shared" si="298"/>
        <v>1249.2387688092456</v>
      </c>
      <c r="AG300">
        <f t="shared" si="298"/>
        <v>1511.35056816939</v>
      </c>
      <c r="AH300">
        <f t="shared" si="298"/>
        <v>903.68046473143204</v>
      </c>
      <c r="AI300">
        <f t="shared" si="298"/>
        <v>919.12286912663114</v>
      </c>
      <c r="AJ300">
        <f t="shared" si="298"/>
        <v>870.69915295721842</v>
      </c>
      <c r="AK300">
        <f t="shared" si="298"/>
        <v>298.22233402692547</v>
      </c>
      <c r="AL300">
        <f t="shared" si="298"/>
        <v>379.91397450362172</v>
      </c>
      <c r="AN300">
        <f t="shared" si="306"/>
        <v>491.52644514833207</v>
      </c>
      <c r="AO300">
        <f t="shared" si="299"/>
        <v>871.25131748926958</v>
      </c>
      <c r="AP300">
        <f t="shared" si="299"/>
        <v>1054.0548425028931</v>
      </c>
      <c r="AQ300">
        <f t="shared" si="299"/>
        <v>630.25004918559216</v>
      </c>
      <c r="AR300">
        <f t="shared" si="299"/>
        <v>641.0199800510452</v>
      </c>
      <c r="AS300">
        <f t="shared" si="299"/>
        <v>1314.4037356032011</v>
      </c>
      <c r="AT300">
        <f t="shared" si="299"/>
        <v>207.98794266795485</v>
      </c>
      <c r="AU300">
        <f t="shared" si="299"/>
        <v>264.96179840333457</v>
      </c>
      <c r="AW300">
        <f t="shared" si="307"/>
        <v>282.66555296299998</v>
      </c>
      <c r="AX300">
        <f t="shared" si="300"/>
        <v>501.03659296200601</v>
      </c>
      <c r="AY300">
        <f t="shared" si="300"/>
        <v>606.16269551782648</v>
      </c>
      <c r="AZ300">
        <f t="shared" si="300"/>
        <v>362.44230685134642</v>
      </c>
      <c r="BA300">
        <f t="shared" si="300"/>
        <v>368.63584637196755</v>
      </c>
      <c r="BB300">
        <f t="shared" si="300"/>
        <v>2121.35665783475</v>
      </c>
      <c r="BC300">
        <f t="shared" si="300"/>
        <v>119.60908187988201</v>
      </c>
      <c r="BD300">
        <f t="shared" si="300"/>
        <v>152.37343585277006</v>
      </c>
      <c r="BF300">
        <f t="shared" si="308"/>
        <v>118.61306874895286</v>
      </c>
      <c r="BG300">
        <f t="shared" si="301"/>
        <v>210.24665801609953</v>
      </c>
      <c r="BH300">
        <f t="shared" si="301"/>
        <v>254.36002626721853</v>
      </c>
      <c r="BI300">
        <f t="shared" si="301"/>
        <v>152.08925816905298</v>
      </c>
      <c r="BJ300">
        <f t="shared" si="301"/>
        <v>154.68821202550311</v>
      </c>
      <c r="BK300">
        <f t="shared" si="301"/>
        <v>2829.6263205650221</v>
      </c>
      <c r="BL300">
        <f t="shared" si="301"/>
        <v>50.19076468038763</v>
      </c>
      <c r="BM300">
        <f t="shared" si="301"/>
        <v>63.939452943120145</v>
      </c>
    </row>
    <row r="301" spans="1:65" hidden="1" x14ac:dyDescent="0.4">
      <c r="A301" s="9">
        <v>8</v>
      </c>
      <c r="B301" s="16">
        <f t="shared" ref="B301:I301" si="319">V301+AE301+AN301+AW301+BF301+B171</f>
        <v>3068.3758429919203</v>
      </c>
      <c r="C301" s="16">
        <f t="shared" si="319"/>
        <v>5429.5426469589866</v>
      </c>
      <c r="D301" s="16">
        <f t="shared" si="319"/>
        <v>6575.0368993663378</v>
      </c>
      <c r="E301" s="16">
        <f t="shared" si="319"/>
        <v>3974.6582077273683</v>
      </c>
      <c r="F301" s="16">
        <f t="shared" si="319"/>
        <v>4103.3846961920908</v>
      </c>
      <c r="G301" s="16">
        <f t="shared" si="319"/>
        <v>7257.233770680461</v>
      </c>
      <c r="H301" s="16">
        <f t="shared" si="319"/>
        <v>1391.1948079829203</v>
      </c>
      <c r="I301" s="16">
        <f t="shared" si="319"/>
        <v>1792.0799278317547</v>
      </c>
      <c r="J301" s="16">
        <f t="shared" si="295"/>
        <v>33591.50679973184</v>
      </c>
      <c r="L301" s="9">
        <v>8</v>
      </c>
      <c r="M301" s="9">
        <f t="shared" ref="M301:T301" si="320">M106</f>
        <v>674.26854768100065</v>
      </c>
      <c r="N301" s="9">
        <f t="shared" si="320"/>
        <v>1192.9978610591861</v>
      </c>
      <c r="O301" s="9">
        <f t="shared" si="320"/>
        <v>1444.8043452374011</v>
      </c>
      <c r="P301" s="9">
        <f t="shared" si="320"/>
        <v>873.96342138947398</v>
      </c>
      <c r="Q301" s="9">
        <f t="shared" si="320"/>
        <v>903.00271577337537</v>
      </c>
      <c r="R301" s="9">
        <f t="shared" si="320"/>
        <v>618.17895167921824</v>
      </c>
      <c r="S301" s="9">
        <f t="shared" si="320"/>
        <v>305.90708741397611</v>
      </c>
      <c r="T301" s="9">
        <f t="shared" si="320"/>
        <v>393.42276911888462</v>
      </c>
      <c r="V301">
        <f t="shared" si="304"/>
        <v>1051.6156645817564</v>
      </c>
      <c r="W301">
        <f t="shared" si="297"/>
        <v>1864.0330389196315</v>
      </c>
      <c r="X301">
        <f t="shared" si="297"/>
        <v>2255.1392598414291</v>
      </c>
      <c r="Y301">
        <f t="shared" si="297"/>
        <v>1348.4133577532698</v>
      </c>
      <c r="Z301">
        <f t="shared" si="297"/>
        <v>1371.4555116726897</v>
      </c>
      <c r="AA301">
        <f t="shared" si="297"/>
        <v>943.75327585485434</v>
      </c>
      <c r="AB301">
        <f t="shared" si="297"/>
        <v>444.9880178628996</v>
      </c>
      <c r="AC301">
        <f t="shared" si="297"/>
        <v>566.8829835444825</v>
      </c>
      <c r="AE301">
        <f t="shared" si="305"/>
        <v>814.18678732950366</v>
      </c>
      <c r="AF301">
        <f t="shared" si="298"/>
        <v>1443.1803581374261</v>
      </c>
      <c r="AG301">
        <f t="shared" si="298"/>
        <v>1745.9844416459644</v>
      </c>
      <c r="AH301">
        <f t="shared" si="298"/>
        <v>1043.9748823805885</v>
      </c>
      <c r="AI301">
        <f t="shared" si="298"/>
        <v>1061.8146863171967</v>
      </c>
      <c r="AJ301">
        <f t="shared" si="298"/>
        <v>858.64400072032481</v>
      </c>
      <c r="AK301">
        <f t="shared" si="298"/>
        <v>344.5206997824738</v>
      </c>
      <c r="AL301">
        <f t="shared" si="298"/>
        <v>438.89478895068675</v>
      </c>
      <c r="AN301">
        <f t="shared" si="306"/>
        <v>598.14942782191315</v>
      </c>
      <c r="AO301">
        <f t="shared" si="299"/>
        <v>1060.2450431492575</v>
      </c>
      <c r="AP301">
        <f t="shared" si="299"/>
        <v>1282.7027053361417</v>
      </c>
      <c r="AQ301">
        <f t="shared" si="299"/>
        <v>766.9652569585121</v>
      </c>
      <c r="AR301">
        <f t="shared" si="299"/>
        <v>780.07142458883811</v>
      </c>
      <c r="AS301">
        <f t="shared" si="299"/>
        <v>1092.5514442802096</v>
      </c>
      <c r="AT301">
        <f t="shared" si="299"/>
        <v>253.10513834744017</v>
      </c>
      <c r="AU301">
        <f t="shared" si="299"/>
        <v>322.43788645347814</v>
      </c>
      <c r="AW301">
        <f t="shared" si="307"/>
        <v>387.09599905566608</v>
      </c>
      <c r="AX301">
        <f t="shared" si="300"/>
        <v>686.14395522563768</v>
      </c>
      <c r="AY301">
        <f t="shared" si="300"/>
        <v>830.10876901035988</v>
      </c>
      <c r="AZ301">
        <f t="shared" si="300"/>
        <v>496.34617801846929</v>
      </c>
      <c r="BA301">
        <f t="shared" si="300"/>
        <v>504.82791321150637</v>
      </c>
      <c r="BB301">
        <f t="shared" si="300"/>
        <v>1717.8801967189756</v>
      </c>
      <c r="BC301">
        <f t="shared" si="300"/>
        <v>163.79851227391842</v>
      </c>
      <c r="BD301">
        <f t="shared" si="300"/>
        <v>208.66761712805231</v>
      </c>
      <c r="BF301">
        <f t="shared" si="308"/>
        <v>200.63931085597642</v>
      </c>
      <c r="BG301">
        <f t="shared" si="301"/>
        <v>355.64162548905273</v>
      </c>
      <c r="BH301">
        <f t="shared" si="301"/>
        <v>430.26136089252259</v>
      </c>
      <c r="BI301">
        <f t="shared" si="301"/>
        <v>257.2657825101997</v>
      </c>
      <c r="BJ301">
        <f t="shared" si="301"/>
        <v>261.66202919873535</v>
      </c>
      <c r="BK301">
        <f t="shared" si="301"/>
        <v>2475.491489199886</v>
      </c>
      <c r="BL301">
        <f t="shared" si="301"/>
        <v>84.899923280134828</v>
      </c>
      <c r="BM301">
        <f t="shared" si="301"/>
        <v>108.15644439794511</v>
      </c>
    </row>
    <row r="302" spans="1:65" hidden="1" x14ac:dyDescent="0.4">
      <c r="A302" s="9">
        <v>9</v>
      </c>
      <c r="B302" s="16">
        <f t="shared" ref="B302:I302" si="321">V302+AE302+AN302+AW302+BF302+B172</f>
        <v>3641.4193796790782</v>
      </c>
      <c r="C302" s="16">
        <f t="shared" si="321"/>
        <v>6443.6184995282219</v>
      </c>
      <c r="D302" s="16">
        <f t="shared" si="321"/>
        <v>7802.9778802324499</v>
      </c>
      <c r="E302" s="16">
        <f t="shared" si="321"/>
        <v>4716.7130576280415</v>
      </c>
      <c r="F302" s="16">
        <f t="shared" si="321"/>
        <v>4869.2087249292763</v>
      </c>
      <c r="G302" s="16">
        <f t="shared" si="321"/>
        <v>6625.7767927904879</v>
      </c>
      <c r="H302" s="16">
        <f t="shared" si="321"/>
        <v>1651.8973555143618</v>
      </c>
      <c r="I302" s="16">
        <f t="shared" si="321"/>
        <v>2129.1744256154311</v>
      </c>
      <c r="J302" s="16">
        <f t="shared" si="295"/>
        <v>37880.786115917348</v>
      </c>
      <c r="L302" s="9">
        <v>9</v>
      </c>
      <c r="M302" s="9">
        <f t="shared" ref="M302:T302" si="322">M107</f>
        <v>766.35157925300632</v>
      </c>
      <c r="N302" s="9">
        <f t="shared" si="322"/>
        <v>1355.9223517284752</v>
      </c>
      <c r="O302" s="9">
        <f t="shared" si="322"/>
        <v>1642.1173662813685</v>
      </c>
      <c r="P302" s="9">
        <f t="shared" si="322"/>
        <v>993.31824166304125</v>
      </c>
      <c r="Q302" s="9">
        <f t="shared" si="322"/>
        <v>1026.3233539258549</v>
      </c>
      <c r="R302" s="9">
        <f t="shared" si="322"/>
        <v>702.60197885496859</v>
      </c>
      <c r="S302" s="9">
        <f t="shared" si="322"/>
        <v>347.68399082334037</v>
      </c>
      <c r="T302" s="9">
        <f t="shared" si="322"/>
        <v>447.15145243729972</v>
      </c>
      <c r="V302">
        <f t="shared" si="304"/>
        <v>1196.1723650808058</v>
      </c>
      <c r="W302">
        <f t="shared" si="297"/>
        <v>2120.2658764502571</v>
      </c>
      <c r="X302">
        <f t="shared" si="297"/>
        <v>2565.1341577380845</v>
      </c>
      <c r="Y302">
        <f t="shared" si="297"/>
        <v>1533.7683238978459</v>
      </c>
      <c r="Z302">
        <f t="shared" si="297"/>
        <v>1559.9778875993434</v>
      </c>
      <c r="AA302">
        <f t="shared" si="297"/>
        <v>1063.4131469959698</v>
      </c>
      <c r="AB302">
        <f t="shared" si="297"/>
        <v>506.15675259209956</v>
      </c>
      <c r="AC302">
        <f t="shared" si="297"/>
        <v>644.80758701911668</v>
      </c>
      <c r="AE302">
        <f t="shared" si="305"/>
        <v>932.90122595563003</v>
      </c>
      <c r="AF302">
        <f t="shared" si="298"/>
        <v>1653.6066985285288</v>
      </c>
      <c r="AG302">
        <f t="shared" si="298"/>
        <v>2000.5618507436966</v>
      </c>
      <c r="AH302">
        <f t="shared" si="298"/>
        <v>1196.1941200669291</v>
      </c>
      <c r="AI302">
        <f t="shared" si="298"/>
        <v>1216.6350989949433</v>
      </c>
      <c r="AJ302">
        <f t="shared" si="298"/>
        <v>901.19863828758969</v>
      </c>
      <c r="AK302">
        <f t="shared" si="298"/>
        <v>394.7543588226867</v>
      </c>
      <c r="AL302">
        <f t="shared" si="298"/>
        <v>502.88888624758465</v>
      </c>
      <c r="AN302">
        <f t="shared" si="306"/>
        <v>706.1681075757084</v>
      </c>
      <c r="AO302">
        <f t="shared" si="299"/>
        <v>1251.7127006433418</v>
      </c>
      <c r="AP302">
        <f t="shared" si="299"/>
        <v>1514.3435734910531</v>
      </c>
      <c r="AQ302">
        <f t="shared" si="299"/>
        <v>905.4700696695503</v>
      </c>
      <c r="AR302">
        <f t="shared" si="299"/>
        <v>920.94305545301745</v>
      </c>
      <c r="AS302">
        <f t="shared" si="299"/>
        <v>975.59772250026708</v>
      </c>
      <c r="AT302">
        <f t="shared" si="299"/>
        <v>298.81291906495699</v>
      </c>
      <c r="AU302">
        <f t="shared" si="299"/>
        <v>380.6663377020825</v>
      </c>
      <c r="AW302">
        <f t="shared" si="307"/>
        <v>492.62271343878962</v>
      </c>
      <c r="AX302">
        <f t="shared" si="300"/>
        <v>873.1944991874476</v>
      </c>
      <c r="AY302">
        <f t="shared" si="300"/>
        <v>1056.4057371732508</v>
      </c>
      <c r="AZ302">
        <f t="shared" si="300"/>
        <v>631.65571748849061</v>
      </c>
      <c r="BA302">
        <f t="shared" si="300"/>
        <v>642.44966890017236</v>
      </c>
      <c r="BB302">
        <f t="shared" si="300"/>
        <v>1405.2158204995926</v>
      </c>
      <c r="BC302">
        <f t="shared" si="300"/>
        <v>208.45182531067934</v>
      </c>
      <c r="BD302">
        <f t="shared" si="300"/>
        <v>265.55275179076523</v>
      </c>
      <c r="BF302">
        <f t="shared" si="308"/>
        <v>293.86765495582125</v>
      </c>
      <c r="BG302">
        <f t="shared" si="301"/>
        <v>520.89279035734512</v>
      </c>
      <c r="BH302">
        <f t="shared" si="301"/>
        <v>630.18506495144129</v>
      </c>
      <c r="BI302">
        <f t="shared" si="301"/>
        <v>376.80598026433449</v>
      </c>
      <c r="BJ302">
        <f t="shared" si="301"/>
        <v>383.24497120512081</v>
      </c>
      <c r="BK302">
        <f t="shared" si="301"/>
        <v>2096.6858429594308</v>
      </c>
      <c r="BL302">
        <f t="shared" si="301"/>
        <v>124.34921777702661</v>
      </c>
      <c r="BM302">
        <f t="shared" si="301"/>
        <v>158.41203076299871</v>
      </c>
    </row>
    <row r="303" spans="1:65" hidden="1" x14ac:dyDescent="0.4">
      <c r="A303" s="9">
        <v>10</v>
      </c>
      <c r="B303" s="16">
        <f t="shared" ref="B303:I303" si="323">V303+AE303+AN303+AW303+BF303+B173</f>
        <v>4259.6834715195637</v>
      </c>
      <c r="C303" s="16">
        <f t="shared" si="323"/>
        <v>7537.6912445006383</v>
      </c>
      <c r="D303" s="16">
        <f t="shared" si="323"/>
        <v>9127.8003789650666</v>
      </c>
      <c r="E303" s="16">
        <f t="shared" si="323"/>
        <v>5517.4476018560063</v>
      </c>
      <c r="F303" s="16">
        <f t="shared" si="323"/>
        <v>5695.7878890085594</v>
      </c>
      <c r="G303" s="16">
        <f t="shared" si="323"/>
        <v>6267.4759235229267</v>
      </c>
      <c r="H303" s="16">
        <f t="shared" si="323"/>
        <v>1933.7343107777806</v>
      </c>
      <c r="I303" s="16">
        <f t="shared" si="323"/>
        <v>2494.0110310143532</v>
      </c>
      <c r="J303" s="16">
        <f t="shared" si="295"/>
        <v>42833.631851164886</v>
      </c>
      <c r="L303" s="9">
        <v>10</v>
      </c>
      <c r="M303" s="9">
        <f t="shared" ref="M303:T303" si="324">M108</f>
        <v>871.01014135013236</v>
      </c>
      <c r="N303" s="9">
        <f t="shared" si="324"/>
        <v>1541.0969993563697</v>
      </c>
      <c r="O303" s="9">
        <f t="shared" si="324"/>
        <v>1866.3768928517295</v>
      </c>
      <c r="P303" s="9">
        <f t="shared" si="324"/>
        <v>1128.9730268709386</v>
      </c>
      <c r="Q303" s="9">
        <f t="shared" si="324"/>
        <v>1166.4855580323306</v>
      </c>
      <c r="R303" s="9">
        <f t="shared" si="324"/>
        <v>798.55443047675851</v>
      </c>
      <c r="S303" s="9">
        <f t="shared" si="324"/>
        <v>395.16625291932263</v>
      </c>
      <c r="T303" s="9">
        <f t="shared" si="324"/>
        <v>508.21771669338096</v>
      </c>
      <c r="V303">
        <f t="shared" si="304"/>
        <v>1360.0005861495345</v>
      </c>
      <c r="W303">
        <f t="shared" si="297"/>
        <v>2410.6582955295162</v>
      </c>
      <c r="X303">
        <f t="shared" si="297"/>
        <v>2916.4559054499814</v>
      </c>
      <c r="Y303">
        <f t="shared" si="297"/>
        <v>1743.8338156037798</v>
      </c>
      <c r="Z303">
        <f t="shared" si="297"/>
        <v>1773.6330510963608</v>
      </c>
      <c r="AA303">
        <f t="shared" si="297"/>
        <v>1204.0276234262367</v>
      </c>
      <c r="AB303">
        <f t="shared" si="297"/>
        <v>575.48017351353724</v>
      </c>
      <c r="AC303">
        <f t="shared" si="297"/>
        <v>733.12067884165265</v>
      </c>
      <c r="AE303">
        <f t="shared" si="305"/>
        <v>1064.5367955182178</v>
      </c>
      <c r="AF303">
        <f t="shared" si="298"/>
        <v>1886.9362874893932</v>
      </c>
      <c r="AG303">
        <f t="shared" si="298"/>
        <v>2282.8480042408905</v>
      </c>
      <c r="AH303">
        <f t="shared" si="298"/>
        <v>1364.9812219823875</v>
      </c>
      <c r="AI303">
        <f t="shared" si="298"/>
        <v>1388.3064932971433</v>
      </c>
      <c r="AJ303">
        <f t="shared" si="298"/>
        <v>982.30589264177956</v>
      </c>
      <c r="AK303">
        <f t="shared" si="298"/>
        <v>450.45555570739316</v>
      </c>
      <c r="AL303">
        <f t="shared" si="298"/>
        <v>573.84823663335067</v>
      </c>
      <c r="AN303">
        <f t="shared" si="306"/>
        <v>819.53466676566927</v>
      </c>
      <c r="AO303">
        <f t="shared" si="299"/>
        <v>1452.6596995859354</v>
      </c>
      <c r="AP303">
        <f t="shared" si="299"/>
        <v>1757.4527121173749</v>
      </c>
      <c r="AQ303">
        <f t="shared" si="299"/>
        <v>1050.8320948682397</v>
      </c>
      <c r="AR303">
        <f t="shared" si="299"/>
        <v>1068.7890772239803</v>
      </c>
      <c r="AS303">
        <f t="shared" si="299"/>
        <v>938.39818039392844</v>
      </c>
      <c r="AT303">
        <f t="shared" si="299"/>
        <v>346.78363894382187</v>
      </c>
      <c r="AU303">
        <f t="shared" si="299"/>
        <v>441.77761197483358</v>
      </c>
      <c r="AW303">
        <f t="shared" si="307"/>
        <v>599.39541050724904</v>
      </c>
      <c r="AX303">
        <f t="shared" si="300"/>
        <v>1062.4535999153948</v>
      </c>
      <c r="AY303">
        <f t="shared" si="300"/>
        <v>1285.3746553321521</v>
      </c>
      <c r="AZ303">
        <f t="shared" si="300"/>
        <v>768.56289357902051</v>
      </c>
      <c r="BA303">
        <f t="shared" si="300"/>
        <v>781.69636217659502</v>
      </c>
      <c r="BB303">
        <f t="shared" si="300"/>
        <v>1190.4067714999298</v>
      </c>
      <c r="BC303">
        <f t="shared" si="300"/>
        <v>253.63237218781816</v>
      </c>
      <c r="BD303">
        <f t="shared" si="300"/>
        <v>323.10954474642386</v>
      </c>
      <c r="BF303">
        <f t="shared" si="308"/>
        <v>393.24518419730543</v>
      </c>
      <c r="BG303">
        <f t="shared" si="301"/>
        <v>697.04364477239631</v>
      </c>
      <c r="BH303">
        <f t="shared" si="301"/>
        <v>843.29540106234595</v>
      </c>
      <c r="BI303">
        <f t="shared" si="301"/>
        <v>504.23084887641255</v>
      </c>
      <c r="BJ303">
        <f t="shared" si="301"/>
        <v>512.84732005264664</v>
      </c>
      <c r="BK303">
        <f t="shared" si="301"/>
        <v>1750.9508317295119</v>
      </c>
      <c r="BL303">
        <f t="shared" si="301"/>
        <v>166.40052154385296</v>
      </c>
      <c r="BM303">
        <f t="shared" si="301"/>
        <v>211.98239127688197</v>
      </c>
    </row>
    <row r="304" spans="1:65" hidden="1" x14ac:dyDescent="0.4">
      <c r="A304" s="9">
        <v>11</v>
      </c>
      <c r="B304" s="16">
        <f t="shared" ref="B304:I304" si="325">V304+AE304+AN304+AW304+BF304+B174</f>
        <v>4932.6492923071282</v>
      </c>
      <c r="C304" s="16">
        <f t="shared" si="325"/>
        <v>8728.5371546560273</v>
      </c>
      <c r="D304" s="16">
        <f t="shared" si="325"/>
        <v>10569.822206750052</v>
      </c>
      <c r="E304" s="16">
        <f t="shared" si="325"/>
        <v>6389.1450407234606</v>
      </c>
      <c r="F304" s="16">
        <f t="shared" si="325"/>
        <v>6595.8009043963593</v>
      </c>
      <c r="G304" s="16">
        <f t="shared" si="325"/>
        <v>6177.2276137933659</v>
      </c>
      <c r="H304" s="16">
        <f t="shared" si="325"/>
        <v>2240.9802193980017</v>
      </c>
      <c r="I304" s="16">
        <f t="shared" si="325"/>
        <v>2892.1102435622747</v>
      </c>
      <c r="J304" s="16">
        <f t="shared" si="295"/>
        <v>48526.272675586668</v>
      </c>
      <c r="L304" s="9">
        <v>11</v>
      </c>
      <c r="M304" s="9">
        <f t="shared" ref="M304:T304" si="326">M109</f>
        <v>989.96164015773627</v>
      </c>
      <c r="N304" s="9">
        <f t="shared" si="326"/>
        <v>1751.5604476891156</v>
      </c>
      <c r="O304" s="9">
        <f t="shared" si="326"/>
        <v>2121.2629363143947</v>
      </c>
      <c r="P304" s="9">
        <f t="shared" si="326"/>
        <v>1283.1538191307061</v>
      </c>
      <c r="Q304" s="9">
        <f t="shared" si="326"/>
        <v>1325.7893351964963</v>
      </c>
      <c r="R304" s="9">
        <f t="shared" si="326"/>
        <v>907.61084885257947</v>
      </c>
      <c r="S304" s="9">
        <f t="shared" si="326"/>
        <v>449.1330391040114</v>
      </c>
      <c r="T304" s="9">
        <f t="shared" si="326"/>
        <v>577.62363546666722</v>
      </c>
      <c r="V304">
        <f t="shared" si="304"/>
        <v>1545.967285706482</v>
      </c>
      <c r="W304">
        <f t="shared" si="297"/>
        <v>2740.2920997681199</v>
      </c>
      <c r="X304">
        <f t="shared" si="297"/>
        <v>3315.2525564686816</v>
      </c>
      <c r="Y304">
        <f t="shared" si="297"/>
        <v>1982.2859328795425</v>
      </c>
      <c r="Z304">
        <f t="shared" si="297"/>
        <v>2016.159920640845</v>
      </c>
      <c r="AA304">
        <f t="shared" si="297"/>
        <v>1366.1519287135193</v>
      </c>
      <c r="AB304">
        <f t="shared" si="297"/>
        <v>654.17142528113402</v>
      </c>
      <c r="AC304">
        <f t="shared" si="297"/>
        <v>833.36771873972316</v>
      </c>
      <c r="AE304">
        <f t="shared" si="305"/>
        <v>1212.2686908338762</v>
      </c>
      <c r="AF304">
        <f t="shared" si="298"/>
        <v>2148.7972915094547</v>
      </c>
      <c r="AG304">
        <f t="shared" si="298"/>
        <v>2599.6519548454362</v>
      </c>
      <c r="AH304">
        <f t="shared" si="298"/>
        <v>1554.4075187930837</v>
      </c>
      <c r="AI304">
        <f t="shared" si="298"/>
        <v>1580.969772196752</v>
      </c>
      <c r="AJ304">
        <f t="shared" si="298"/>
        <v>1093.1667580340081</v>
      </c>
      <c r="AK304">
        <f t="shared" si="298"/>
        <v>512.9678646104652</v>
      </c>
      <c r="AL304">
        <f t="shared" si="298"/>
        <v>653.48445773750177</v>
      </c>
      <c r="AN304">
        <f t="shared" si="306"/>
        <v>942.03573114194353</v>
      </c>
      <c r="AO304">
        <f t="shared" si="299"/>
        <v>1669.7979935376643</v>
      </c>
      <c r="AP304">
        <f t="shared" si="299"/>
        <v>2020.1503581791326</v>
      </c>
      <c r="AQ304">
        <f t="shared" si="299"/>
        <v>1207.9066584253137</v>
      </c>
      <c r="AR304">
        <f t="shared" si="299"/>
        <v>1228.5477852605618</v>
      </c>
      <c r="AS304">
        <f t="shared" si="299"/>
        <v>960.35203651785389</v>
      </c>
      <c r="AT304">
        <f t="shared" si="299"/>
        <v>398.61959732560751</v>
      </c>
      <c r="AU304">
        <f t="shared" si="299"/>
        <v>507.81292430409218</v>
      </c>
      <c r="AW304">
        <f t="shared" si="307"/>
        <v>709.46503863645921</v>
      </c>
      <c r="AX304">
        <f t="shared" si="300"/>
        <v>1257.5566497506652</v>
      </c>
      <c r="AY304">
        <f t="shared" si="300"/>
        <v>1521.4136837247636</v>
      </c>
      <c r="AZ304">
        <f t="shared" si="300"/>
        <v>909.69749422362997</v>
      </c>
      <c r="BA304">
        <f t="shared" si="300"/>
        <v>925.24271970028781</v>
      </c>
      <c r="BB304">
        <f t="shared" si="300"/>
        <v>1064.4024759469289</v>
      </c>
      <c r="BC304">
        <f t="shared" si="300"/>
        <v>300.20800556582003</v>
      </c>
      <c r="BD304">
        <f t="shared" si="300"/>
        <v>382.44357836062875</v>
      </c>
      <c r="BF304">
        <f t="shared" si="308"/>
        <v>496.32029735227718</v>
      </c>
      <c r="BG304">
        <f t="shared" si="301"/>
        <v>879.74862234389548</v>
      </c>
      <c r="BH304">
        <f t="shared" si="301"/>
        <v>1064.3350281972489</v>
      </c>
      <c r="BI304">
        <f t="shared" si="301"/>
        <v>636.39687122771647</v>
      </c>
      <c r="BJ304">
        <f t="shared" si="301"/>
        <v>647.27184111462077</v>
      </c>
      <c r="BK304">
        <f t="shared" si="301"/>
        <v>1470.6788016147207</v>
      </c>
      <c r="BL304">
        <f t="shared" si="301"/>
        <v>210.01644686583558</v>
      </c>
      <c r="BM304">
        <f t="shared" si="301"/>
        <v>267.54596801165292</v>
      </c>
    </row>
    <row r="305" spans="1:65" hidden="1" x14ac:dyDescent="0.4">
      <c r="A305" s="9">
        <v>12</v>
      </c>
      <c r="B305" s="16">
        <f t="shared" ref="B305:I305" si="327">V305+AE305+AN305+AW305+BF305+B175</f>
        <v>5672.7395407208378</v>
      </c>
      <c r="C305" s="16">
        <f t="shared" si="327"/>
        <v>10038.141883981572</v>
      </c>
      <c r="D305" s="16">
        <f t="shared" si="327"/>
        <v>12155.666282729218</v>
      </c>
      <c r="E305" s="16">
        <f t="shared" si="327"/>
        <v>7347.8807136302894</v>
      </c>
      <c r="F305" s="16">
        <f t="shared" si="327"/>
        <v>7585.815434254152</v>
      </c>
      <c r="G305" s="16">
        <f t="shared" si="327"/>
        <v>6335.2627663105131</v>
      </c>
      <c r="H305" s="16">
        <f t="shared" si="327"/>
        <v>2579.2031182378792</v>
      </c>
      <c r="I305" s="16">
        <f t="shared" si="327"/>
        <v>3330.6471486232017</v>
      </c>
      <c r="J305" s="16">
        <f t="shared" si="295"/>
        <v>55045.356888487673</v>
      </c>
      <c r="L305" s="9">
        <v>12</v>
      </c>
      <c r="M305" s="9">
        <f t="shared" ref="M305:T305" si="328">M110</f>
        <v>1125.158023378101</v>
      </c>
      <c r="N305" s="9">
        <f t="shared" si="328"/>
        <v>1990.7663198294542</v>
      </c>
      <c r="O305" s="9">
        <f t="shared" si="328"/>
        <v>2410.958077232604</v>
      </c>
      <c r="P305" s="9">
        <f t="shared" si="328"/>
        <v>1458.3906651101406</v>
      </c>
      <c r="Q305" s="9">
        <f t="shared" si="328"/>
        <v>1506.8487982703771</v>
      </c>
      <c r="R305" s="9">
        <f t="shared" si="328"/>
        <v>1031.560807274082</v>
      </c>
      <c r="S305" s="9">
        <f t="shared" si="328"/>
        <v>510.46992329071378</v>
      </c>
      <c r="T305" s="9">
        <f t="shared" si="328"/>
        <v>656.50813281471483</v>
      </c>
      <c r="V305">
        <f t="shared" si="304"/>
        <v>1757.2134051144637</v>
      </c>
      <c r="W305">
        <f t="shared" si="297"/>
        <v>3114.7347399665696</v>
      </c>
      <c r="X305">
        <f t="shared" si="297"/>
        <v>3768.2597086163796</v>
      </c>
      <c r="Y305">
        <f t="shared" si="297"/>
        <v>2253.1520855785457</v>
      </c>
      <c r="Z305">
        <f t="shared" si="297"/>
        <v>2291.6547278590015</v>
      </c>
      <c r="AA305">
        <f t="shared" si="297"/>
        <v>1551.5703569021541</v>
      </c>
      <c r="AB305">
        <f t="shared" si="297"/>
        <v>743.55958782241146</v>
      </c>
      <c r="AC305">
        <f t="shared" si="297"/>
        <v>947.24185970720112</v>
      </c>
      <c r="AE305">
        <f t="shared" si="305"/>
        <v>1379.117988270179</v>
      </c>
      <c r="AF305">
        <f t="shared" si="298"/>
        <v>2444.5446956387877</v>
      </c>
      <c r="AG305">
        <f t="shared" si="298"/>
        <v>2957.4522556570591</v>
      </c>
      <c r="AH305">
        <f t="shared" si="298"/>
        <v>1768.346725836313</v>
      </c>
      <c r="AI305">
        <f t="shared" si="298"/>
        <v>1798.5648464187984</v>
      </c>
      <c r="AJ305">
        <f t="shared" si="298"/>
        <v>1229.6593433737637</v>
      </c>
      <c r="AK305">
        <f t="shared" si="298"/>
        <v>583.56964494579961</v>
      </c>
      <c r="AL305">
        <f t="shared" si="298"/>
        <v>743.42608823861235</v>
      </c>
      <c r="AN305">
        <f t="shared" si="306"/>
        <v>1077.1522109879099</v>
      </c>
      <c r="AO305">
        <f t="shared" si="299"/>
        <v>1909.2976425235593</v>
      </c>
      <c r="AP305">
        <f t="shared" si="299"/>
        <v>2309.9011565122846</v>
      </c>
      <c r="AQ305">
        <f t="shared" si="299"/>
        <v>1381.1570886091988</v>
      </c>
      <c r="AR305">
        <f t="shared" si="299"/>
        <v>1404.758778728657</v>
      </c>
      <c r="AS305">
        <f t="shared" si="299"/>
        <v>1026.759397275931</v>
      </c>
      <c r="AT305">
        <f t="shared" si="299"/>
        <v>455.7937309680363</v>
      </c>
      <c r="AU305">
        <f t="shared" si="299"/>
        <v>580.64869102079706</v>
      </c>
      <c r="AW305">
        <f t="shared" si="307"/>
        <v>825.75038488920131</v>
      </c>
      <c r="AX305">
        <f t="shared" si="300"/>
        <v>1463.6773216441647</v>
      </c>
      <c r="AY305">
        <f t="shared" si="300"/>
        <v>1770.7820209519482</v>
      </c>
      <c r="AZ305">
        <f t="shared" si="300"/>
        <v>1058.8020763244717</v>
      </c>
      <c r="BA305">
        <f t="shared" si="300"/>
        <v>1076.8952524804249</v>
      </c>
      <c r="BB305">
        <f t="shared" si="300"/>
        <v>1012.3772562323913</v>
      </c>
      <c r="BC305">
        <f t="shared" si="300"/>
        <v>349.41380144571377</v>
      </c>
      <c r="BD305">
        <f t="shared" si="300"/>
        <v>445.12825133236043</v>
      </c>
      <c r="BF305">
        <f t="shared" si="308"/>
        <v>602.89266799436814</v>
      </c>
      <c r="BG305">
        <f t="shared" si="301"/>
        <v>1068.6526360472803</v>
      </c>
      <c r="BH305">
        <f t="shared" si="301"/>
        <v>1292.8743559610061</v>
      </c>
      <c r="BI305">
        <f t="shared" si="301"/>
        <v>773.04718272567334</v>
      </c>
      <c r="BJ305">
        <f t="shared" si="301"/>
        <v>786.25728040745435</v>
      </c>
      <c r="BK305">
        <f t="shared" si="301"/>
        <v>1267.5406387808248</v>
      </c>
      <c r="BL305">
        <f t="shared" si="301"/>
        <v>255.1122262158278</v>
      </c>
      <c r="BM305">
        <f t="shared" si="301"/>
        <v>324.99477318614083</v>
      </c>
    </row>
    <row r="306" spans="1:65" hidden="1" x14ac:dyDescent="0.4">
      <c r="A306" s="9">
        <v>13</v>
      </c>
      <c r="B306" s="16">
        <f t="shared" ref="B306:I306" si="329">V306+AE306+AN306+AW306+BF306+B176</f>
        <v>6494.4258706492092</v>
      </c>
      <c r="C306" s="16">
        <f t="shared" si="329"/>
        <v>11492.118414753228</v>
      </c>
      <c r="D306" s="16">
        <f t="shared" si="329"/>
        <v>13916.346466769699</v>
      </c>
      <c r="E306" s="16">
        <f t="shared" si="329"/>
        <v>8412.3774933956611</v>
      </c>
      <c r="F306" s="16">
        <f t="shared" si="329"/>
        <v>8685.1241127789708</v>
      </c>
      <c r="G306" s="16">
        <f t="shared" si="329"/>
        <v>6717.7216114344747</v>
      </c>
      <c r="H306" s="16">
        <f t="shared" si="329"/>
        <v>2954.8922540835756</v>
      </c>
      <c r="I306" s="16">
        <f t="shared" si="329"/>
        <v>3817.9806457788718</v>
      </c>
      <c r="J306" s="16">
        <f t="shared" si="295"/>
        <v>62490.98686964369</v>
      </c>
      <c r="L306" s="9">
        <v>13</v>
      </c>
      <c r="M306" s="9">
        <f t="shared" ref="M306:T306" si="330">M111</f>
        <v>1278.817810930936</v>
      </c>
      <c r="N306" s="9">
        <f t="shared" si="330"/>
        <v>2262.6398908447654</v>
      </c>
      <c r="O306" s="9">
        <f t="shared" si="330"/>
        <v>2740.2160998826907</v>
      </c>
      <c r="P306" s="9">
        <f t="shared" si="330"/>
        <v>1657.5591331063522</v>
      </c>
      <c r="Q306" s="9">
        <f t="shared" si="330"/>
        <v>1712.6350624266813</v>
      </c>
      <c r="R306" s="9">
        <f t="shared" si="330"/>
        <v>1172.4382762163273</v>
      </c>
      <c r="S306" s="9">
        <f t="shared" si="330"/>
        <v>580.18341982648383</v>
      </c>
      <c r="T306" s="9">
        <f t="shared" si="330"/>
        <v>746.16567257268173</v>
      </c>
      <c r="V306">
        <f t="shared" si="304"/>
        <v>1997.2500609799736</v>
      </c>
      <c r="W306">
        <f t="shared" si="297"/>
        <v>3540.2098181293172</v>
      </c>
      <c r="X306">
        <f t="shared" si="297"/>
        <v>4283.0067827374623</v>
      </c>
      <c r="Y306">
        <f t="shared" si="297"/>
        <v>2560.9343334287678</v>
      </c>
      <c r="Z306">
        <f t="shared" si="297"/>
        <v>2604.6964652328561</v>
      </c>
      <c r="AA306">
        <f t="shared" si="297"/>
        <v>1762.8875007952424</v>
      </c>
      <c r="AB306">
        <f t="shared" si="297"/>
        <v>845.13037961022053</v>
      </c>
      <c r="AC306">
        <f t="shared" si="297"/>
        <v>1076.6358010680865</v>
      </c>
      <c r="AE306">
        <f t="shared" si="305"/>
        <v>1568.1656966923215</v>
      </c>
      <c r="AF306">
        <f t="shared" si="298"/>
        <v>2779.6397178026787</v>
      </c>
      <c r="AG306">
        <f t="shared" si="298"/>
        <v>3362.8559821367198</v>
      </c>
      <c r="AH306">
        <f t="shared" si="298"/>
        <v>2010.7494057074293</v>
      </c>
      <c r="AI306">
        <f t="shared" si="298"/>
        <v>2045.1097871388999</v>
      </c>
      <c r="AJ306">
        <f t="shared" si="298"/>
        <v>1390.6148501379589</v>
      </c>
      <c r="AK306">
        <f t="shared" si="298"/>
        <v>663.56461638410553</v>
      </c>
      <c r="AL306">
        <f t="shared" si="298"/>
        <v>845.33397397290673</v>
      </c>
      <c r="AN306">
        <f t="shared" si="306"/>
        <v>1228.1350996290444</v>
      </c>
      <c r="AO306">
        <f t="shared" si="299"/>
        <v>2176.9211690811735</v>
      </c>
      <c r="AP306">
        <f t="shared" si="299"/>
        <v>2633.6767060846719</v>
      </c>
      <c r="AQ306">
        <f t="shared" si="299"/>
        <v>1574.751907222756</v>
      </c>
      <c r="AR306">
        <f t="shared" si="299"/>
        <v>1601.661812573728</v>
      </c>
      <c r="AS306">
        <f t="shared" si="299"/>
        <v>1128.2093703248472</v>
      </c>
      <c r="AT306">
        <f t="shared" si="299"/>
        <v>519.68168795691793</v>
      </c>
      <c r="AU306">
        <f t="shared" si="299"/>
        <v>662.03738962970476</v>
      </c>
      <c r="AW306">
        <f t="shared" si="307"/>
        <v>951.45129793855574</v>
      </c>
      <c r="AX306">
        <f t="shared" si="300"/>
        <v>1686.487482083862</v>
      </c>
      <c r="AY306">
        <f t="shared" si="300"/>
        <v>2040.3415887321164</v>
      </c>
      <c r="AZ306">
        <f t="shared" si="300"/>
        <v>1219.9795824668352</v>
      </c>
      <c r="BA306">
        <f t="shared" si="300"/>
        <v>1240.827015604541</v>
      </c>
      <c r="BB306">
        <f t="shared" si="300"/>
        <v>1019.5683267541611</v>
      </c>
      <c r="BC306">
        <f t="shared" si="300"/>
        <v>402.60376620687509</v>
      </c>
      <c r="BD306">
        <f t="shared" si="300"/>
        <v>512.88847117657883</v>
      </c>
      <c r="BF306">
        <f t="shared" si="308"/>
        <v>714.32152644178473</v>
      </c>
      <c r="BG306">
        <f t="shared" si="301"/>
        <v>1266.1649788457225</v>
      </c>
      <c r="BH306">
        <f t="shared" si="301"/>
        <v>1531.8281884564769</v>
      </c>
      <c r="BI306">
        <f t="shared" si="301"/>
        <v>915.92462952507253</v>
      </c>
      <c r="BJ306">
        <f t="shared" si="301"/>
        <v>931.57626644393963</v>
      </c>
      <c r="BK306">
        <f t="shared" si="301"/>
        <v>1139.958947506608</v>
      </c>
      <c r="BL306">
        <f t="shared" si="301"/>
        <v>302.26301383077077</v>
      </c>
      <c r="BM306">
        <f t="shared" si="301"/>
        <v>385.06151225925061</v>
      </c>
    </row>
    <row r="307" spans="1:65" hidden="1" x14ac:dyDescent="0.4">
      <c r="A307" s="9">
        <v>14</v>
      </c>
      <c r="B307" s="16">
        <f t="shared" ref="B307:I307" si="331">V307+AE307+AN307+AW307+BF307+B177</f>
        <v>7413.7144535447596</v>
      </c>
      <c r="C307" s="16">
        <f t="shared" si="331"/>
        <v>13118.795021628468</v>
      </c>
      <c r="D307" s="16">
        <f t="shared" si="331"/>
        <v>15886.164279947494</v>
      </c>
      <c r="E307" s="16">
        <f t="shared" si="331"/>
        <v>9603.3469122578845</v>
      </c>
      <c r="F307" s="16">
        <f t="shared" si="331"/>
        <v>9915.075549829935</v>
      </c>
      <c r="G307" s="16">
        <f t="shared" si="331"/>
        <v>7303.5241560388795</v>
      </c>
      <c r="H307" s="16">
        <f t="shared" si="331"/>
        <v>3375.2459396765857</v>
      </c>
      <c r="I307" s="16">
        <f t="shared" si="331"/>
        <v>4363.3868660043299</v>
      </c>
      <c r="J307" s="16">
        <f t="shared" si="295"/>
        <v>70979.253178928338</v>
      </c>
      <c r="L307" s="9">
        <v>14</v>
      </c>
      <c r="M307" s="9">
        <f t="shared" ref="M307:T307" si="332">M112</f>
        <v>1453.4624999999985</v>
      </c>
      <c r="N307" s="9">
        <f t="shared" si="332"/>
        <v>2571.6424999999972</v>
      </c>
      <c r="O307" s="9">
        <f t="shared" si="332"/>
        <v>3114.4399999999973</v>
      </c>
      <c r="P307" s="9">
        <f t="shared" si="332"/>
        <v>1883.9274999999982</v>
      </c>
      <c r="Q307" s="9">
        <f t="shared" si="332"/>
        <v>1946.5249999999978</v>
      </c>
      <c r="R307" s="9">
        <f t="shared" si="332"/>
        <v>1332.5549999999987</v>
      </c>
      <c r="S307" s="9">
        <f t="shared" si="332"/>
        <v>659.41749999999945</v>
      </c>
      <c r="T307" s="9">
        <f t="shared" si="332"/>
        <v>848.06749999999897</v>
      </c>
      <c r="V307">
        <f t="shared" si="304"/>
        <v>2270.0384862956325</v>
      </c>
      <c r="W307">
        <f t="shared" si="297"/>
        <v>4023.7387865053088</v>
      </c>
      <c r="X307">
        <f t="shared" si="297"/>
        <v>4867.9884526371106</v>
      </c>
      <c r="Y307">
        <f t="shared" si="297"/>
        <v>2910.7118889793564</v>
      </c>
      <c r="Z307">
        <f t="shared" si="297"/>
        <v>2960.4511406526694</v>
      </c>
      <c r="AA307">
        <f t="shared" si="297"/>
        <v>2003.3519666631812</v>
      </c>
      <c r="AB307">
        <f t="shared" si="297"/>
        <v>960.55998451766959</v>
      </c>
      <c r="AC307">
        <f t="shared" si="297"/>
        <v>1223.6848814760363</v>
      </c>
      <c r="AE307">
        <f t="shared" si="305"/>
        <v>1782.7078788361475</v>
      </c>
      <c r="AF307">
        <f t="shared" si="298"/>
        <v>3159.9247679659984</v>
      </c>
      <c r="AG307">
        <f t="shared" si="298"/>
        <v>3822.9313824370911</v>
      </c>
      <c r="AH307">
        <f t="shared" si="298"/>
        <v>2285.8418695680984</v>
      </c>
      <c r="AI307">
        <f t="shared" si="298"/>
        <v>2324.9031261858777</v>
      </c>
      <c r="AJ307">
        <f t="shared" si="298"/>
        <v>1576.7511754666004</v>
      </c>
      <c r="AK307">
        <f t="shared" si="298"/>
        <v>754.34749799716292</v>
      </c>
      <c r="AL307">
        <f t="shared" si="298"/>
        <v>960.98488752049661</v>
      </c>
      <c r="AN307">
        <f t="shared" si="306"/>
        <v>1398.1503981606829</v>
      </c>
      <c r="AO307">
        <f t="shared" si="299"/>
        <v>2478.2804434419259</v>
      </c>
      <c r="AP307">
        <f t="shared" si="299"/>
        <v>2998.2663441106961</v>
      </c>
      <c r="AQ307">
        <f t="shared" si="299"/>
        <v>1792.7506564650926</v>
      </c>
      <c r="AR307">
        <f t="shared" si="299"/>
        <v>1823.385799856314</v>
      </c>
      <c r="AS307">
        <f t="shared" si="299"/>
        <v>1259.4121102314029</v>
      </c>
      <c r="AT307">
        <f t="shared" si="299"/>
        <v>591.62315217051173</v>
      </c>
      <c r="AU307">
        <f t="shared" si="299"/>
        <v>753.68568180130592</v>
      </c>
      <c r="AW307">
        <f t="shared" si="307"/>
        <v>1089.7931987837999</v>
      </c>
      <c r="AX307">
        <f t="shared" si="300"/>
        <v>1931.7043255825179</v>
      </c>
      <c r="AY307">
        <f t="shared" si="300"/>
        <v>2337.0091474083943</v>
      </c>
      <c r="AZ307">
        <f t="shared" si="300"/>
        <v>1397.3657448447957</v>
      </c>
      <c r="BA307">
        <f t="shared" si="300"/>
        <v>1421.2444140891344</v>
      </c>
      <c r="BB307">
        <f t="shared" si="300"/>
        <v>1073.8888485395041</v>
      </c>
      <c r="BC307">
        <f t="shared" si="300"/>
        <v>461.14272708189657</v>
      </c>
      <c r="BD307">
        <f t="shared" si="300"/>
        <v>587.46293040314174</v>
      </c>
      <c r="BF307">
        <f t="shared" si="308"/>
        <v>832.88641219017029</v>
      </c>
      <c r="BG307">
        <f t="shared" si="301"/>
        <v>1476.3262304647924</v>
      </c>
      <c r="BH307">
        <f t="shared" si="301"/>
        <v>1786.0848885942969</v>
      </c>
      <c r="BI307">
        <f t="shared" si="301"/>
        <v>1067.9521059959538</v>
      </c>
      <c r="BJ307">
        <f t="shared" si="301"/>
        <v>1086.2016410242404</v>
      </c>
      <c r="BK307">
        <f t="shared" si="301"/>
        <v>1079.7636371303847</v>
      </c>
      <c r="BL307">
        <f t="shared" si="301"/>
        <v>352.43339001882293</v>
      </c>
      <c r="BM307">
        <f t="shared" si="301"/>
        <v>448.9749917179148</v>
      </c>
    </row>
    <row r="308" spans="1:65" hidden="1" x14ac:dyDescent="0.4">
      <c r="A308" s="9">
        <v>15</v>
      </c>
      <c r="B308" s="16">
        <f t="shared" ref="B308:I308" si="333">V308+AE308+AN308+AW308+BF308+B178</f>
        <v>8447.9877490493891</v>
      </c>
      <c r="C308" s="16">
        <f t="shared" si="333"/>
        <v>14948.934412840634</v>
      </c>
      <c r="D308" s="16">
        <f t="shared" si="333"/>
        <v>18102.36944651432</v>
      </c>
      <c r="E308" s="16">
        <f t="shared" si="333"/>
        <v>10943.287892698812</v>
      </c>
      <c r="F308" s="16">
        <f t="shared" si="333"/>
        <v>11298.871870494939</v>
      </c>
      <c r="G308" s="16">
        <f t="shared" si="333"/>
        <v>8077.9466972590308</v>
      </c>
      <c r="H308" s="16">
        <f t="shared" si="333"/>
        <v>3848.1104691242049</v>
      </c>
      <c r="I308" s="16">
        <f t="shared" si="333"/>
        <v>4976.9851524203823</v>
      </c>
      <c r="J308" s="16">
        <f t="shared" si="295"/>
        <v>80644.493690401709</v>
      </c>
      <c r="L308" s="9">
        <v>15</v>
      </c>
      <c r="M308" s="9">
        <f t="shared" ref="M308:T308" si="334">M113</f>
        <v>1651.9579418184505</v>
      </c>
      <c r="N308" s="9">
        <f t="shared" si="334"/>
        <v>2922.8447595950047</v>
      </c>
      <c r="O308" s="9">
        <f t="shared" si="334"/>
        <v>3539.7706458316302</v>
      </c>
      <c r="P308" s="9">
        <f t="shared" si="334"/>
        <v>2141.2103824042101</v>
      </c>
      <c r="Q308" s="9">
        <f t="shared" si="334"/>
        <v>2212.3566536447684</v>
      </c>
      <c r="R308" s="9">
        <f t="shared" si="334"/>
        <v>1514.5384316140839</v>
      </c>
      <c r="S308" s="9">
        <f t="shared" si="334"/>
        <v>749.47236416424118</v>
      </c>
      <c r="T308" s="9">
        <f t="shared" si="334"/>
        <v>963.8857843412668</v>
      </c>
      <c r="V308">
        <f t="shared" si="304"/>
        <v>2580.0661952728151</v>
      </c>
      <c r="W308">
        <f t="shared" si="297"/>
        <v>4573.2759529603827</v>
      </c>
      <c r="X308">
        <f t="shared" si="297"/>
        <v>5532.8279769049441</v>
      </c>
      <c r="Y308">
        <f t="shared" si="297"/>
        <v>3308.238778448751</v>
      </c>
      <c r="Z308">
        <f t="shared" si="297"/>
        <v>3364.7711071274152</v>
      </c>
      <c r="AA308">
        <f t="shared" si="297"/>
        <v>2276.8001697837803</v>
      </c>
      <c r="AB308">
        <f t="shared" si="297"/>
        <v>1091.7472807388613</v>
      </c>
      <c r="AC308">
        <f t="shared" si="297"/>
        <v>1390.8081362597541</v>
      </c>
      <c r="AE308">
        <f t="shared" si="305"/>
        <v>2026.3731825658901</v>
      </c>
      <c r="AF308">
        <f t="shared" si="298"/>
        <v>3591.831777235654</v>
      </c>
      <c r="AG308">
        <f t="shared" si="298"/>
        <v>4345.4599175371004</v>
      </c>
      <c r="AH308">
        <f t="shared" si="298"/>
        <v>2598.2768792737274</v>
      </c>
      <c r="AI308">
        <f t="shared" si="298"/>
        <v>2642.6771334192736</v>
      </c>
      <c r="AJ308">
        <f t="shared" si="298"/>
        <v>1790.051571064891</v>
      </c>
      <c r="AK308">
        <f t="shared" si="298"/>
        <v>857.45374125741614</v>
      </c>
      <c r="AL308">
        <f t="shared" si="298"/>
        <v>1092.3348844982663</v>
      </c>
      <c r="AN308">
        <f t="shared" si="306"/>
        <v>1590.4291384984153</v>
      </c>
      <c r="AO308">
        <f t="shared" si="299"/>
        <v>2819.1026057039621</v>
      </c>
      <c r="AP308">
        <f t="shared" si="299"/>
        <v>3410.5988632738936</v>
      </c>
      <c r="AQ308">
        <f t="shared" si="299"/>
        <v>2039.2962630165955</v>
      </c>
      <c r="AR308">
        <f t="shared" si="299"/>
        <v>2074.1444630210954</v>
      </c>
      <c r="AS308">
        <f t="shared" si="299"/>
        <v>1418.0816428490016</v>
      </c>
      <c r="AT308">
        <f t="shared" si="299"/>
        <v>672.98532508383732</v>
      </c>
      <c r="AU308">
        <f t="shared" si="299"/>
        <v>857.33528466090127</v>
      </c>
      <c r="AW308">
        <f t="shared" si="307"/>
        <v>1243.9717984722415</v>
      </c>
      <c r="AX308">
        <f t="shared" si="300"/>
        <v>2204.9923845122221</v>
      </c>
      <c r="AY308">
        <f t="shared" si="300"/>
        <v>2667.6377457595454</v>
      </c>
      <c r="AZ308">
        <f t="shared" si="300"/>
        <v>1595.0582006549439</v>
      </c>
      <c r="BA308">
        <f t="shared" si="300"/>
        <v>1622.3151069727239</v>
      </c>
      <c r="BB308">
        <f t="shared" si="300"/>
        <v>1166.6504793854535</v>
      </c>
      <c r="BC308">
        <f t="shared" si="300"/>
        <v>526.38293962620412</v>
      </c>
      <c r="BD308">
        <f t="shared" si="300"/>
        <v>670.57430610222377</v>
      </c>
      <c r="BF308">
        <f t="shared" si="308"/>
        <v>961.33980548698514</v>
      </c>
      <c r="BG308">
        <f t="shared" si="301"/>
        <v>1704.0152780236549</v>
      </c>
      <c r="BH308">
        <f t="shared" si="301"/>
        <v>2061.5470180013458</v>
      </c>
      <c r="BI308">
        <f t="shared" si="301"/>
        <v>1232.6589254203748</v>
      </c>
      <c r="BJ308">
        <f t="shared" si="301"/>
        <v>1253.7230275566874</v>
      </c>
      <c r="BK308">
        <f t="shared" si="301"/>
        <v>1076.8262428349444</v>
      </c>
      <c r="BL308">
        <f t="shared" si="301"/>
        <v>406.78805855035972</v>
      </c>
      <c r="BM308">
        <f t="shared" si="301"/>
        <v>518.21896106052827</v>
      </c>
    </row>
    <row r="309" spans="1:65" hidden="1" x14ac:dyDescent="0.4">
      <c r="A309" s="9">
        <v>16</v>
      </c>
      <c r="B309" s="16">
        <f t="shared" ref="B309:I309" si="335">V309+AE309+AN309+AW309+BF309+B179</f>
        <v>9616.1114520152714</v>
      </c>
      <c r="C309" s="16">
        <f t="shared" si="335"/>
        <v>17015.922710274292</v>
      </c>
      <c r="D309" s="16">
        <f t="shared" si="335"/>
        <v>20605.389009213573</v>
      </c>
      <c r="E309" s="16">
        <f t="shared" si="335"/>
        <v>12456.626327981545</v>
      </c>
      <c r="F309" s="16">
        <f t="shared" si="335"/>
        <v>12861.714124814356</v>
      </c>
      <c r="G309" s="16">
        <f t="shared" si="335"/>
        <v>9033.9182081305844</v>
      </c>
      <c r="H309" s="16">
        <f t="shared" si="335"/>
        <v>4382.0318992530338</v>
      </c>
      <c r="I309" s="16">
        <f t="shared" si="335"/>
        <v>5669.807870330179</v>
      </c>
      <c r="J309" s="16">
        <f t="shared" si="295"/>
        <v>91641.521602012843</v>
      </c>
      <c r="L309" s="9">
        <v>16</v>
      </c>
      <c r="M309" s="9">
        <f t="shared" ref="M309:T309" si="336">M114</f>
        <v>1877.5613691698643</v>
      </c>
      <c r="N309" s="9">
        <f t="shared" si="336"/>
        <v>3322.0097617347628</v>
      </c>
      <c r="O309" s="9">
        <f t="shared" si="336"/>
        <v>4023.1875473893501</v>
      </c>
      <c r="P309" s="9">
        <f t="shared" si="336"/>
        <v>2433.6296920744498</v>
      </c>
      <c r="Q309" s="9">
        <f t="shared" si="336"/>
        <v>2514.4922171183434</v>
      </c>
      <c r="R309" s="9">
        <f t="shared" si="336"/>
        <v>1721.3748481946723</v>
      </c>
      <c r="S309" s="9">
        <f t="shared" si="336"/>
        <v>851.8257775171835</v>
      </c>
      <c r="T309" s="9">
        <f t="shared" si="336"/>
        <v>1095.5210584713839</v>
      </c>
      <c r="V309">
        <f t="shared" si="304"/>
        <v>2932.4262029717293</v>
      </c>
      <c r="W309">
        <f t="shared" si="297"/>
        <v>5197.8489011067713</v>
      </c>
      <c r="X309">
        <f t="shared" si="297"/>
        <v>6288.4470816050271</v>
      </c>
      <c r="Y309">
        <f t="shared" si="297"/>
        <v>3760.045419526341</v>
      </c>
      <c r="Z309">
        <f t="shared" si="297"/>
        <v>3824.2983763830534</v>
      </c>
      <c r="AA309">
        <f t="shared" si="297"/>
        <v>2587.6645321098185</v>
      </c>
      <c r="AB309">
        <f t="shared" si="297"/>
        <v>1240.8473623380223</v>
      </c>
      <c r="AC309">
        <f t="shared" si="297"/>
        <v>1580.7510014847217</v>
      </c>
      <c r="AE309">
        <f t="shared" si="305"/>
        <v>2303.2196889193528</v>
      </c>
      <c r="AF309">
        <f t="shared" si="298"/>
        <v>4082.5538650980184</v>
      </c>
      <c r="AG309">
        <f t="shared" si="298"/>
        <v>4939.1439472210222</v>
      </c>
      <c r="AH309">
        <f t="shared" si="298"/>
        <v>2953.2578288612394</v>
      </c>
      <c r="AI309">
        <f t="shared" si="298"/>
        <v>3003.7241202733444</v>
      </c>
      <c r="AJ309">
        <f t="shared" si="298"/>
        <v>2033.4258704243355</v>
      </c>
      <c r="AK309">
        <f t="shared" si="298"/>
        <v>974.6005109981387</v>
      </c>
      <c r="AL309">
        <f t="shared" si="298"/>
        <v>1241.5715103790103</v>
      </c>
      <c r="AN309">
        <f t="shared" si="306"/>
        <v>1808.401160532153</v>
      </c>
      <c r="AO309">
        <f t="shared" si="299"/>
        <v>3205.4671914698083</v>
      </c>
      <c r="AP309">
        <f t="shared" si="299"/>
        <v>3878.029390405497</v>
      </c>
      <c r="AQ309">
        <f t="shared" si="299"/>
        <v>2318.7865711451614</v>
      </c>
      <c r="AR309">
        <f t="shared" si="299"/>
        <v>2358.4107982201845</v>
      </c>
      <c r="AS309">
        <f t="shared" si="299"/>
        <v>1604.0666069569461</v>
      </c>
      <c r="AT309">
        <f t="shared" si="299"/>
        <v>765.21953317062685</v>
      </c>
      <c r="AU309">
        <f t="shared" si="299"/>
        <v>974.83508457958374</v>
      </c>
      <c r="AW309">
        <f t="shared" si="307"/>
        <v>1417.2004684853284</v>
      </c>
      <c r="AX309">
        <f t="shared" si="300"/>
        <v>2512.0474951080919</v>
      </c>
      <c r="AY309">
        <f t="shared" si="300"/>
        <v>3039.1183045167195</v>
      </c>
      <c r="AZ309">
        <f t="shared" si="300"/>
        <v>1817.1772318357698</v>
      </c>
      <c r="BA309">
        <f t="shared" si="300"/>
        <v>1848.2297849969095</v>
      </c>
      <c r="BB309">
        <f t="shared" si="300"/>
        <v>1292.3660611172277</v>
      </c>
      <c r="BC309">
        <f t="shared" si="300"/>
        <v>599.68413235502067</v>
      </c>
      <c r="BD309">
        <f t="shared" si="300"/>
        <v>763.95479538156258</v>
      </c>
      <c r="BF309">
        <f t="shared" si="308"/>
        <v>1102.6558019796134</v>
      </c>
      <c r="BG309">
        <f t="shared" si="301"/>
        <v>1954.5038312679385</v>
      </c>
      <c r="BH309">
        <f t="shared" si="301"/>
        <v>2364.5923818804458</v>
      </c>
      <c r="BI309">
        <f t="shared" si="301"/>
        <v>1413.8585630376592</v>
      </c>
      <c r="BJ309">
        <f t="shared" si="301"/>
        <v>1438.0190672647059</v>
      </c>
      <c r="BK309">
        <f t="shared" si="301"/>
        <v>1121.7383611101991</v>
      </c>
      <c r="BL309">
        <f t="shared" si="301"/>
        <v>466.58549908828195</v>
      </c>
      <c r="BM309">
        <f t="shared" si="301"/>
        <v>594.39663358137602</v>
      </c>
    </row>
    <row r="310" spans="1:65" hidden="1" x14ac:dyDescent="0.4">
      <c r="A310" s="9">
        <v>17</v>
      </c>
      <c r="B310" s="16">
        <f t="shared" ref="B310:I310" si="337">V310+AE310+AN310+AW310+BF310+B180</f>
        <v>10938.714182308553</v>
      </c>
      <c r="C310" s="16">
        <f t="shared" si="337"/>
        <v>19356.264442679589</v>
      </c>
      <c r="D310" s="16">
        <f t="shared" si="337"/>
        <v>23439.426780964983</v>
      </c>
      <c r="E310" s="16">
        <f t="shared" si="337"/>
        <v>14170.076950196493</v>
      </c>
      <c r="F310" s="16">
        <f t="shared" si="337"/>
        <v>14631.174995334753</v>
      </c>
      <c r="G310" s="16">
        <f t="shared" si="337"/>
        <v>10172.01905086328</v>
      </c>
      <c r="H310" s="16">
        <f t="shared" si="337"/>
        <v>4986.3819339834545</v>
      </c>
      <c r="I310" s="16">
        <f t="shared" si="337"/>
        <v>6453.964625997467</v>
      </c>
      <c r="J310" s="16">
        <f t="shared" si="295"/>
        <v>104148.02296232858</v>
      </c>
      <c r="L310" s="9">
        <v>17</v>
      </c>
      <c r="M310" s="9">
        <f t="shared" ref="M310:T310" si="338">M115</f>
        <v>2133.9748463078231</v>
      </c>
      <c r="N310" s="9">
        <f t="shared" si="338"/>
        <v>3775.6876484231038</v>
      </c>
      <c r="O310" s="9">
        <f t="shared" si="338"/>
        <v>4572.6233874867339</v>
      </c>
      <c r="P310" s="9">
        <f t="shared" si="338"/>
        <v>2765.9839158337982</v>
      </c>
      <c r="Q310" s="9">
        <f t="shared" si="338"/>
        <v>2857.8896171792085</v>
      </c>
      <c r="R310" s="9">
        <f t="shared" si="338"/>
        <v>1956.4583546680574</v>
      </c>
      <c r="S310" s="9">
        <f t="shared" si="338"/>
        <v>968.15731965233999</v>
      </c>
      <c r="T310" s="9">
        <f t="shared" si="338"/>
        <v>1245.1334058987827</v>
      </c>
      <c r="V310">
        <f t="shared" si="304"/>
        <v>3332.9033903282357</v>
      </c>
      <c r="W310">
        <f t="shared" ref="W310:W353" si="339">IF(W309+N309*(1-C$65)-W309/2&lt;0,0,W309+N309*(1-C$65)-W309/2)</f>
        <v>5907.7115759491335</v>
      </c>
      <c r="X310">
        <f t="shared" ref="X310:X353" si="340">IF(X309+O309*(1-D$65)-X309/2&lt;0,0,X309+O309*(1-D$65)-X309/2)</f>
        <v>7147.2511659258125</v>
      </c>
      <c r="Y310">
        <f t="shared" ref="Y310:Y353" si="341">IF(Y309+P309*(1-E$65)-Y309/2&lt;0,0,Y309+P309*(1-E$65)-Y309/2)</f>
        <v>4273.5493612175687</v>
      </c>
      <c r="Z310">
        <f t="shared" ref="Z310:Z353" si="342">IF(Z309+Q309*(1-F$65)-Z309/2&lt;0,0,Z309+Q309*(1-F$65)-Z309/2)</f>
        <v>4346.5772510684146</v>
      </c>
      <c r="AA310">
        <f t="shared" ref="AA310:AA353" si="343">IF(AA309+R309*(1-G$65)-AA309/2&lt;0,0,AA309+R309*(1-G$65)-AA309/2)</f>
        <v>2941.0188383791246</v>
      </c>
      <c r="AB310">
        <f t="shared" ref="AB310:AB353" si="344">IF(AB309+S309*(1-H$65)-AB309/2&lt;0,0,AB309+S309*(1-H$65)-AB309/2)</f>
        <v>1410.3080843518551</v>
      </c>
      <c r="AC310">
        <f t="shared" ref="AC310:AC353" si="345">IF(AC309+T309*(1-I$65)-AC309/2&lt;0,0,AC309+T309*(1-I$65)-AC309/2)</f>
        <v>1796.631869805992</v>
      </c>
      <c r="AE310">
        <f t="shared" si="305"/>
        <v>2617.8229459455411</v>
      </c>
      <c r="AF310">
        <f t="shared" ref="AF310:AF353" si="346">IF(AF309+W309/2-AF309/2&lt;0,0,AF309+W309/2-AF309/2)</f>
        <v>4640.2013831023951</v>
      </c>
      <c r="AG310">
        <f t="shared" ref="AG310:AG353" si="347">IF(AG309+X309/2-AG309/2&lt;0,0,AG309+X309/2-AG309/2)</f>
        <v>5613.7955144130246</v>
      </c>
      <c r="AH310">
        <f t="shared" ref="AH310:AH353" si="348">IF(AH309+Y309/2-AH309/2&lt;0,0,AH309+Y309/2-AH309/2)</f>
        <v>3356.6516241937902</v>
      </c>
      <c r="AI310">
        <f t="shared" ref="AI310:AI353" si="349">IF(AI309+Z309/2-AI309/2&lt;0,0,AI309+Z309/2-AI309/2)</f>
        <v>3414.0112483281991</v>
      </c>
      <c r="AJ310">
        <f t="shared" ref="AJ310:AJ353" si="350">IF(AJ309+AA309/2-AJ309/2&lt;0,0,AJ309+AA309/2-AJ309/2)</f>
        <v>2310.5452012670771</v>
      </c>
      <c r="AK310">
        <f t="shared" ref="AK310:AK353" si="351">IF(AK309+AB309/2-AK309/2&lt;0,0,AK309+AB309/2-AK309/2)</f>
        <v>1107.7239366680806</v>
      </c>
      <c r="AL310">
        <f t="shared" ref="AL310:AL353" si="352">IF(AL309+AC309/2-AL309/2&lt;0,0,AL309+AC309/2-AL309/2)</f>
        <v>1411.161255931866</v>
      </c>
      <c r="AN310">
        <f t="shared" si="306"/>
        <v>2055.8104247257529</v>
      </c>
      <c r="AO310">
        <f t="shared" ref="AO310:AO353" si="353">IF(AO309+AF309/2-AO309/2&lt;0,0,AO309+AF309/2-AO309/2)</f>
        <v>3644.0105282839131</v>
      </c>
      <c r="AP310">
        <f t="shared" ref="AP310:AP353" si="354">IF(AP309+AG309/2-AP309/2&lt;0,0,AP309+AG309/2-AP309/2)</f>
        <v>4408.5866688132592</v>
      </c>
      <c r="AQ310">
        <f t="shared" ref="AQ310:AQ353" si="355">IF(AQ309+AH309/2-AQ309/2&lt;0,0,AQ309+AH309/2-AQ309/2)</f>
        <v>2636.0222000032004</v>
      </c>
      <c r="AR310">
        <f t="shared" ref="AR310:AR353" si="356">IF(AR309+AI309/2-AR309/2&lt;0,0,AR309+AI309/2-AR309/2)</f>
        <v>2681.0674592467649</v>
      </c>
      <c r="AS310">
        <f t="shared" ref="AS310:AS353" si="357">IF(AS309+AJ309/2-AS309/2&lt;0,0,AS309+AJ309/2-AS309/2)</f>
        <v>1818.7462386906409</v>
      </c>
      <c r="AT310">
        <f t="shared" ref="AT310:AT353" si="358">IF(AT309+AK309/2-AT309/2&lt;0,0,AT309+AK309/2-AT309/2)</f>
        <v>869.91002208438283</v>
      </c>
      <c r="AU310">
        <f t="shared" ref="AU310:AU353" si="359">IF(AU309+AL309/2-AU309/2&lt;0,0,AU309+AL309/2-AU309/2)</f>
        <v>1108.2032974792969</v>
      </c>
      <c r="AW310">
        <f t="shared" si="307"/>
        <v>1612.800814508741</v>
      </c>
      <c r="AX310">
        <f t="shared" ref="AX310:AX353" si="360">IF(AX309+AO309/2-AX309/2&lt;0,0,AX309+AO309/2-AX309/2)</f>
        <v>2858.7573432889503</v>
      </c>
      <c r="AY310">
        <f t="shared" ref="AY310:AY353" si="361">IF(AY309+AP309/2-AY309/2&lt;0,0,AY309+AP309/2-AY309/2)</f>
        <v>3458.573847461108</v>
      </c>
      <c r="AZ310">
        <f t="shared" ref="AZ310:AZ353" si="362">IF(AZ309+AQ309/2-AZ309/2&lt;0,0,AZ309+AQ309/2-AZ309/2)</f>
        <v>2067.9819014904656</v>
      </c>
      <c r="BA310">
        <f t="shared" ref="BA310:BA353" si="363">IF(BA309+AR309/2-BA309/2&lt;0,0,BA309+AR309/2-BA309/2)</f>
        <v>2103.3202916085474</v>
      </c>
      <c r="BB310">
        <f t="shared" ref="BB310:BB353" si="364">IF(BB309+AS309/2-BB309/2&lt;0,0,BB309+AS309/2-BB309/2)</f>
        <v>1448.2163340370869</v>
      </c>
      <c r="BC310">
        <f t="shared" ref="BC310:BC353" si="365">IF(BC309+AT309/2-BC309/2&lt;0,0,BC309+AT309/2-BC309/2)</f>
        <v>682.45183276282376</v>
      </c>
      <c r="BD310">
        <f t="shared" ref="BD310:BD353" si="366">IF(BD309+AU309/2-BD309/2&lt;0,0,BD309+AU309/2-BD309/2)</f>
        <v>869.3949399805731</v>
      </c>
      <c r="BF310">
        <f t="shared" si="308"/>
        <v>1259.9281352324708</v>
      </c>
      <c r="BG310">
        <f t="shared" ref="BG310:BG353" si="367">IF(BG309+AX309/2-BG309/2&lt;0,0,BG309+AX309/2-BG309/2)</f>
        <v>2233.2756631880147</v>
      </c>
      <c r="BH310">
        <f t="shared" ref="BH310:BH353" si="368">IF(BH309+AY309/2-BH309/2&lt;0,0,BH309+AY309/2-BH309/2)</f>
        <v>2701.8553431985829</v>
      </c>
      <c r="BI310">
        <f t="shared" ref="BI310:BI353" si="369">IF(BI309+AZ309/2-BI309/2&lt;0,0,BI309+AZ309/2-BI309/2)</f>
        <v>1615.5178974367145</v>
      </c>
      <c r="BJ310">
        <f t="shared" ref="BJ310:BJ353" si="370">IF(BJ309+BA309/2-BJ309/2&lt;0,0,BJ309+BA309/2-BJ309/2)</f>
        <v>1643.1244261308075</v>
      </c>
      <c r="BK310">
        <f t="shared" ref="BK310:BK353" si="371">IF(BK309+BB309/2-BK309/2&lt;0,0,BK309+BB309/2-BK309/2)</f>
        <v>1207.0522111137134</v>
      </c>
      <c r="BL310">
        <f t="shared" ref="BL310:BL353" si="372">IF(BL309+BC309/2-BL309/2&lt;0,0,BL309+BC309/2-BL309/2)</f>
        <v>533.13481572165131</v>
      </c>
      <c r="BM310">
        <f t="shared" ref="BM310:BM353" si="373">IF(BM309+BD309/2-BM309/2&lt;0,0,BM309+BD309/2-BM309/2)</f>
        <v>679.17571448146919</v>
      </c>
    </row>
    <row r="311" spans="1:65" hidden="1" x14ac:dyDescent="0.4">
      <c r="A311" s="9">
        <v>18</v>
      </c>
      <c r="B311" s="16">
        <f t="shared" ref="B311:I311" si="374">V311+AE311+AN311+AW311+BF311+B181</f>
        <v>12438.571607661775</v>
      </c>
      <c r="C311" s="16">
        <f t="shared" si="374"/>
        <v>22010.262481844806</v>
      </c>
      <c r="D311" s="16">
        <f t="shared" si="374"/>
        <v>26653.286639869497</v>
      </c>
      <c r="E311" s="16">
        <f t="shared" si="374"/>
        <v>16113.13986096014</v>
      </c>
      <c r="F311" s="16">
        <f t="shared" si="374"/>
        <v>16637.709662178138</v>
      </c>
      <c r="G311" s="16">
        <f t="shared" si="374"/>
        <v>11499.906625538895</v>
      </c>
      <c r="H311" s="16">
        <f t="shared" si="374"/>
        <v>5671.5293282238608</v>
      </c>
      <c r="I311" s="16">
        <f t="shared" si="374"/>
        <v>7342.8644988960941</v>
      </c>
      <c r="J311" s="16">
        <f t="shared" si="295"/>
        <v>118367.27070517318</v>
      </c>
      <c r="L311" s="9">
        <v>18</v>
      </c>
      <c r="M311" s="9">
        <f t="shared" ref="M311:T311" si="375">M116</f>
        <v>2425.4060183864526</v>
      </c>
      <c r="N311" s="9">
        <f t="shared" si="375"/>
        <v>4291.3230968383314</v>
      </c>
      <c r="O311" s="9">
        <f t="shared" si="375"/>
        <v>5197.0941939702634</v>
      </c>
      <c r="P311" s="9">
        <f t="shared" si="375"/>
        <v>3143.7268568702284</v>
      </c>
      <c r="Q311" s="9">
        <f t="shared" si="375"/>
        <v>3248.1838712314143</v>
      </c>
      <c r="R311" s="9">
        <f t="shared" si="375"/>
        <v>2223.6465796888187</v>
      </c>
      <c r="S311" s="9">
        <f t="shared" si="375"/>
        <v>1100.3759458048273</v>
      </c>
      <c r="T311" s="9">
        <f t="shared" si="375"/>
        <v>1415.177906893334</v>
      </c>
      <c r="V311">
        <f t="shared" si="304"/>
        <v>3788.0708271118183</v>
      </c>
      <c r="W311">
        <f t="shared" si="339"/>
        <v>6714.5150203828007</v>
      </c>
      <c r="X311">
        <f t="shared" si="340"/>
        <v>8123.3358621349453</v>
      </c>
      <c r="Y311">
        <f t="shared" si="341"/>
        <v>4857.1787920490315</v>
      </c>
      <c r="Z311">
        <f t="shared" si="342"/>
        <v>4940.1799435112334</v>
      </c>
      <c r="AA311">
        <f t="shared" si="343"/>
        <v>3342.6478058405446</v>
      </c>
      <c r="AB311">
        <f t="shared" si="344"/>
        <v>1602.9108215606227</v>
      </c>
      <c r="AC311">
        <f t="shared" si="345"/>
        <v>2041.9940142342925</v>
      </c>
      <c r="AE311">
        <f t="shared" si="305"/>
        <v>2975.3631681368879</v>
      </c>
      <c r="AF311">
        <f t="shared" si="346"/>
        <v>5273.9564795257647</v>
      </c>
      <c r="AG311">
        <f t="shared" si="347"/>
        <v>6380.5233401694186</v>
      </c>
      <c r="AH311">
        <f t="shared" si="348"/>
        <v>3815.1004927056802</v>
      </c>
      <c r="AI311">
        <f t="shared" si="349"/>
        <v>3880.2942496983069</v>
      </c>
      <c r="AJ311">
        <f t="shared" si="350"/>
        <v>2625.7820198231011</v>
      </c>
      <c r="AK311">
        <f t="shared" si="351"/>
        <v>1259.0160105099678</v>
      </c>
      <c r="AL311">
        <f t="shared" si="352"/>
        <v>1603.8965628689291</v>
      </c>
      <c r="AN311">
        <f t="shared" si="306"/>
        <v>2336.816685335647</v>
      </c>
      <c r="AO311">
        <f t="shared" si="353"/>
        <v>4142.1059556931541</v>
      </c>
      <c r="AP311">
        <f t="shared" si="354"/>
        <v>5011.1910916131419</v>
      </c>
      <c r="AQ311">
        <f t="shared" si="355"/>
        <v>2996.3369120984953</v>
      </c>
      <c r="AR311">
        <f t="shared" si="356"/>
        <v>3047.539353787482</v>
      </c>
      <c r="AS311">
        <f t="shared" si="357"/>
        <v>2064.6457199788592</v>
      </c>
      <c r="AT311">
        <f t="shared" si="358"/>
        <v>988.81697937623176</v>
      </c>
      <c r="AU311">
        <f t="shared" si="359"/>
        <v>1259.6822767055814</v>
      </c>
      <c r="AW311">
        <f t="shared" si="307"/>
        <v>1834.3056196172472</v>
      </c>
      <c r="AX311">
        <f t="shared" si="360"/>
        <v>3251.3839357864313</v>
      </c>
      <c r="AY311">
        <f t="shared" si="361"/>
        <v>3933.5802581371836</v>
      </c>
      <c r="AZ311">
        <f t="shared" si="362"/>
        <v>2352.0020507468325</v>
      </c>
      <c r="BA311">
        <f t="shared" si="363"/>
        <v>2392.1938754276562</v>
      </c>
      <c r="BB311">
        <f t="shared" si="364"/>
        <v>1633.481286363864</v>
      </c>
      <c r="BC311">
        <f t="shared" si="365"/>
        <v>776.18092742360318</v>
      </c>
      <c r="BD311">
        <f t="shared" si="366"/>
        <v>988.799118729935</v>
      </c>
      <c r="BF311">
        <f t="shared" si="308"/>
        <v>1436.364474870606</v>
      </c>
      <c r="BG311">
        <f t="shared" si="367"/>
        <v>2546.0165032384825</v>
      </c>
      <c r="BH311">
        <f t="shared" si="368"/>
        <v>3080.2145953298455</v>
      </c>
      <c r="BI311">
        <f t="shared" si="369"/>
        <v>1841.7498994635903</v>
      </c>
      <c r="BJ311">
        <f t="shared" si="370"/>
        <v>1873.2223588696775</v>
      </c>
      <c r="BK311">
        <f t="shared" si="371"/>
        <v>1327.6342725754002</v>
      </c>
      <c r="BL311">
        <f t="shared" si="372"/>
        <v>607.79332424223753</v>
      </c>
      <c r="BM311">
        <f t="shared" si="373"/>
        <v>774.28532723102126</v>
      </c>
    </row>
    <row r="312" spans="1:65" hidden="1" x14ac:dyDescent="0.4">
      <c r="A312" s="9">
        <v>19</v>
      </c>
      <c r="B312" s="16">
        <f t="shared" ref="B312:I312" si="376">V312+AE312+AN312+AW312+BF312+B182</f>
        <v>14141.054109691473</v>
      </c>
      <c r="C312" s="16">
        <f t="shared" si="376"/>
        <v>25022.810447869593</v>
      </c>
      <c r="D312" s="16">
        <f t="shared" si="376"/>
        <v>30301.331980427272</v>
      </c>
      <c r="E312" s="16">
        <f t="shared" si="376"/>
        <v>18318.679276180574</v>
      </c>
      <c r="F312" s="16">
        <f t="shared" si="376"/>
        <v>18915.251463336859</v>
      </c>
      <c r="G312" s="16">
        <f t="shared" si="376"/>
        <v>13031.618126568716</v>
      </c>
      <c r="H312" s="16">
        <f t="shared" si="376"/>
        <v>6449.039787910654</v>
      </c>
      <c r="I312" s="16">
        <f t="shared" si="376"/>
        <v>8351.4746714331814</v>
      </c>
      <c r="J312" s="16">
        <f t="shared" si="295"/>
        <v>134531.25986341832</v>
      </c>
      <c r="L312" s="9">
        <v>19</v>
      </c>
      <c r="M312" s="9">
        <f t="shared" ref="M312:T312" si="377">M117</f>
        <v>2756.6371572763464</v>
      </c>
      <c r="N312" s="9">
        <f t="shared" si="377"/>
        <v>4877.3774835821605</v>
      </c>
      <c r="O312" s="9">
        <f t="shared" si="377"/>
        <v>5906.8472892198761</v>
      </c>
      <c r="P312" s="9">
        <f t="shared" si="377"/>
        <v>3573.0571295198429</v>
      </c>
      <c r="Q312" s="9">
        <f t="shared" si="377"/>
        <v>3691.7795557624222</v>
      </c>
      <c r="R312" s="9">
        <f t="shared" si="377"/>
        <v>2527.3239778215002</v>
      </c>
      <c r="S312" s="9">
        <f t="shared" si="377"/>
        <v>1250.6513120622481</v>
      </c>
      <c r="T312" s="9">
        <f t="shared" si="377"/>
        <v>1608.4449253960506</v>
      </c>
      <c r="V312">
        <f t="shared" si="304"/>
        <v>4305.3983310959038</v>
      </c>
      <c r="W312">
        <f t="shared" si="339"/>
        <v>7631.4998008935472</v>
      </c>
      <c r="X312">
        <f t="shared" si="340"/>
        <v>9232.7198355034634</v>
      </c>
      <c r="Y312">
        <f t="shared" si="341"/>
        <v>5520.5117379145104</v>
      </c>
      <c r="Z312">
        <f t="shared" si="342"/>
        <v>5614.8481522251323</v>
      </c>
      <c r="AA312">
        <f t="shared" si="343"/>
        <v>3799.1351646564872</v>
      </c>
      <c r="AB312">
        <f t="shared" si="344"/>
        <v>1821.8164049758288</v>
      </c>
      <c r="AC312">
        <f t="shared" si="345"/>
        <v>2320.8641079436275</v>
      </c>
      <c r="AE312">
        <f t="shared" si="305"/>
        <v>3381.7169976243531</v>
      </c>
      <c r="AF312">
        <f t="shared" si="346"/>
        <v>5994.2357499542832</v>
      </c>
      <c r="AG312">
        <f t="shared" si="347"/>
        <v>7251.929601152181</v>
      </c>
      <c r="AH312">
        <f t="shared" si="348"/>
        <v>4336.1396423773558</v>
      </c>
      <c r="AI312">
        <f t="shared" si="349"/>
        <v>4410.2370966047702</v>
      </c>
      <c r="AJ312">
        <f t="shared" si="350"/>
        <v>2984.2149128318229</v>
      </c>
      <c r="AK312">
        <f t="shared" si="351"/>
        <v>1430.9634160352953</v>
      </c>
      <c r="AL312">
        <f t="shared" si="352"/>
        <v>1822.9452885516107</v>
      </c>
      <c r="AN312">
        <f t="shared" si="306"/>
        <v>2656.0899267362674</v>
      </c>
      <c r="AO312">
        <f t="shared" si="353"/>
        <v>4708.0312176094594</v>
      </c>
      <c r="AP312">
        <f t="shared" si="354"/>
        <v>5695.8572158912812</v>
      </c>
      <c r="AQ312">
        <f t="shared" si="355"/>
        <v>3405.7187024020877</v>
      </c>
      <c r="AR312">
        <f t="shared" si="356"/>
        <v>3463.9168017428938</v>
      </c>
      <c r="AS312">
        <f t="shared" si="357"/>
        <v>2345.2138699009802</v>
      </c>
      <c r="AT312">
        <f t="shared" si="358"/>
        <v>1123.9164949430997</v>
      </c>
      <c r="AU312">
        <f t="shared" si="359"/>
        <v>1431.7894197872554</v>
      </c>
      <c r="AW312">
        <f t="shared" si="307"/>
        <v>2085.5611524764472</v>
      </c>
      <c r="AX312">
        <f t="shared" si="360"/>
        <v>3696.7449457397925</v>
      </c>
      <c r="AY312">
        <f t="shared" si="361"/>
        <v>4472.3856748751623</v>
      </c>
      <c r="AZ312">
        <f t="shared" si="362"/>
        <v>2674.1694814226639</v>
      </c>
      <c r="BA312">
        <f t="shared" si="363"/>
        <v>2719.8666146075693</v>
      </c>
      <c r="BB312">
        <f t="shared" si="364"/>
        <v>1849.0635031713616</v>
      </c>
      <c r="BC312">
        <f t="shared" si="365"/>
        <v>882.49895339991747</v>
      </c>
      <c r="BD312">
        <f t="shared" si="366"/>
        <v>1124.2406977177584</v>
      </c>
      <c r="BF312">
        <f t="shared" si="308"/>
        <v>1635.3350472439267</v>
      </c>
      <c r="BG312">
        <f t="shared" si="367"/>
        <v>2898.7002195124569</v>
      </c>
      <c r="BH312">
        <f t="shared" si="368"/>
        <v>3506.8974267335143</v>
      </c>
      <c r="BI312">
        <f t="shared" si="369"/>
        <v>2096.8759751052112</v>
      </c>
      <c r="BJ312">
        <f t="shared" si="370"/>
        <v>2132.708117148667</v>
      </c>
      <c r="BK312">
        <f t="shared" si="371"/>
        <v>1480.5577794696319</v>
      </c>
      <c r="BL312">
        <f t="shared" si="372"/>
        <v>691.98712583292036</v>
      </c>
      <c r="BM312">
        <f t="shared" si="373"/>
        <v>881.54222298047807</v>
      </c>
    </row>
    <row r="313" spans="1:65" hidden="1" x14ac:dyDescent="0.4">
      <c r="A313" s="9">
        <v>20</v>
      </c>
      <c r="B313" s="16">
        <f t="shared" ref="B313:I313" si="378">V313+AE313+AN313+AW313+BF313+B183</f>
        <v>16074.619083615902</v>
      </c>
      <c r="C313" s="16">
        <f t="shared" si="378"/>
        <v>28444.264063799128</v>
      </c>
      <c r="D313" s="16">
        <f t="shared" si="378"/>
        <v>34444.540770712381</v>
      </c>
      <c r="E313" s="16">
        <f t="shared" si="378"/>
        <v>20823.560245484525</v>
      </c>
      <c r="F313" s="16">
        <f t="shared" si="378"/>
        <v>21501.867703418971</v>
      </c>
      <c r="G313" s="16">
        <f t="shared" si="378"/>
        <v>14786.988695847436</v>
      </c>
      <c r="H313" s="16">
        <f t="shared" si="378"/>
        <v>7331.8966091178818</v>
      </c>
      <c r="I313" s="16">
        <f t="shared" si="378"/>
        <v>9496.6056829943263</v>
      </c>
      <c r="J313" s="16">
        <f t="shared" si="295"/>
        <v>152904.34285499054</v>
      </c>
      <c r="L313" s="9">
        <v>20</v>
      </c>
      <c r="M313" s="9">
        <f t="shared" ref="M313:T313" si="379">M118</f>
        <v>3133.1036367807924</v>
      </c>
      <c r="N313" s="9">
        <f t="shared" si="379"/>
        <v>5543.467732569673</v>
      </c>
      <c r="O313" s="9">
        <f t="shared" si="379"/>
        <v>6713.529444712588</v>
      </c>
      <c r="P313" s="9">
        <f t="shared" si="379"/>
        <v>4061.0198761105612</v>
      </c>
      <c r="Q313" s="9">
        <f t="shared" si="379"/>
        <v>4195.9559029453676</v>
      </c>
      <c r="R313" s="9">
        <f t="shared" si="379"/>
        <v>2872.4737767300012</v>
      </c>
      <c r="S313" s="9">
        <f t="shared" si="379"/>
        <v>1421.4493785748846</v>
      </c>
      <c r="T313" s="9">
        <f t="shared" si="379"/>
        <v>1828.1058978030694</v>
      </c>
      <c r="V313">
        <f t="shared" si="304"/>
        <v>4893.3753936836674</v>
      </c>
      <c r="W313">
        <f t="shared" si="339"/>
        <v>8673.7138984045505</v>
      </c>
      <c r="X313">
        <f t="shared" si="340"/>
        <v>10493.608392403446</v>
      </c>
      <c r="Y313">
        <f t="shared" si="341"/>
        <v>6274.4336810240156</v>
      </c>
      <c r="Z313">
        <f t="shared" si="342"/>
        <v>6381.6533743057862</v>
      </c>
      <c r="AA313">
        <f t="shared" si="343"/>
        <v>4317.9682720714482</v>
      </c>
      <c r="AB313">
        <f t="shared" si="344"/>
        <v>2070.6171374505002</v>
      </c>
      <c r="AC313">
        <f t="shared" si="345"/>
        <v>2637.8184884473039</v>
      </c>
      <c r="AE313">
        <f t="shared" si="305"/>
        <v>3843.5576643601289</v>
      </c>
      <c r="AF313">
        <f t="shared" si="346"/>
        <v>6812.8677754239152</v>
      </c>
      <c r="AG313">
        <f t="shared" si="347"/>
        <v>8242.3247183278218</v>
      </c>
      <c r="AH313">
        <f t="shared" si="348"/>
        <v>4928.3256901459335</v>
      </c>
      <c r="AI313">
        <f t="shared" si="349"/>
        <v>5012.5426244149512</v>
      </c>
      <c r="AJ313">
        <f t="shared" si="350"/>
        <v>3391.6750387441552</v>
      </c>
      <c r="AK313">
        <f t="shared" si="351"/>
        <v>1626.3899105055621</v>
      </c>
      <c r="AL313">
        <f t="shared" si="352"/>
        <v>2071.9046982476193</v>
      </c>
      <c r="AN313">
        <f t="shared" si="306"/>
        <v>3018.9034621803103</v>
      </c>
      <c r="AO313">
        <f t="shared" si="353"/>
        <v>5351.1334837818713</v>
      </c>
      <c r="AP313">
        <f t="shared" si="354"/>
        <v>6473.8934085217306</v>
      </c>
      <c r="AQ313">
        <f t="shared" si="355"/>
        <v>3870.9291723897213</v>
      </c>
      <c r="AR313">
        <f t="shared" si="356"/>
        <v>3937.0769491738315</v>
      </c>
      <c r="AS313">
        <f t="shared" si="357"/>
        <v>2664.7143913664017</v>
      </c>
      <c r="AT313">
        <f t="shared" si="358"/>
        <v>1277.4399554891975</v>
      </c>
      <c r="AU313">
        <f t="shared" si="359"/>
        <v>1627.3673541694329</v>
      </c>
      <c r="AW313">
        <f t="shared" si="307"/>
        <v>2370.8255396063573</v>
      </c>
      <c r="AX313">
        <f t="shared" si="360"/>
        <v>4202.3880816746259</v>
      </c>
      <c r="AY313">
        <f t="shared" si="361"/>
        <v>5084.1214453832217</v>
      </c>
      <c r="AZ313">
        <f t="shared" si="362"/>
        <v>3039.9440919123758</v>
      </c>
      <c r="BA313">
        <f t="shared" si="363"/>
        <v>3091.891708175232</v>
      </c>
      <c r="BB313">
        <f t="shared" si="364"/>
        <v>2097.1386865361706</v>
      </c>
      <c r="BC313">
        <f t="shared" si="365"/>
        <v>1003.2077241715085</v>
      </c>
      <c r="BD313">
        <f t="shared" si="366"/>
        <v>1278.015058752507</v>
      </c>
      <c r="BF313">
        <f t="shared" si="308"/>
        <v>1860.4480998601866</v>
      </c>
      <c r="BG313">
        <f t="shared" si="367"/>
        <v>3297.7225826261247</v>
      </c>
      <c r="BH313">
        <f t="shared" si="368"/>
        <v>3989.6415508043383</v>
      </c>
      <c r="BI313">
        <f t="shared" si="369"/>
        <v>2385.5227282639376</v>
      </c>
      <c r="BJ313">
        <f t="shared" si="370"/>
        <v>2426.2873658781182</v>
      </c>
      <c r="BK313">
        <f t="shared" si="371"/>
        <v>1664.8106413204969</v>
      </c>
      <c r="BL313">
        <f t="shared" si="372"/>
        <v>787.24303961641886</v>
      </c>
      <c r="BM313">
        <f t="shared" si="373"/>
        <v>1002.8914603491182</v>
      </c>
    </row>
    <row r="314" spans="1:65" hidden="1" x14ac:dyDescent="0.4">
      <c r="A314" s="9">
        <v>21</v>
      </c>
      <c r="B314" s="16">
        <f t="shared" ref="B314:I314" si="380">V314+AE314+AN314+AW314+BF314+B184</f>
        <v>18271.343840624548</v>
      </c>
      <c r="C314" s="16">
        <f t="shared" si="380"/>
        <v>32331.384305498908</v>
      </c>
      <c r="D314" s="16">
        <f t="shared" si="380"/>
        <v>39151.647569482928</v>
      </c>
      <c r="E314" s="16">
        <f t="shared" si="380"/>
        <v>23669.338212558116</v>
      </c>
      <c r="F314" s="16">
        <f t="shared" si="380"/>
        <v>24440.470432979579</v>
      </c>
      <c r="G314" s="16">
        <f t="shared" si="380"/>
        <v>16791.286022211891</v>
      </c>
      <c r="H314" s="16">
        <f t="shared" si="380"/>
        <v>8334.7405774786639</v>
      </c>
      <c r="I314" s="16">
        <f t="shared" si="380"/>
        <v>10797.221556522609</v>
      </c>
      <c r="J314" s="16">
        <f t="shared" si="295"/>
        <v>173787.43251735726</v>
      </c>
      <c r="L314" s="9">
        <v>21</v>
      </c>
      <c r="M314" s="9">
        <f t="shared" ref="M314:T314" si="381">M119</f>
        <v>3560.9831249999952</v>
      </c>
      <c r="N314" s="9">
        <f t="shared" si="381"/>
        <v>6300.5241249999908</v>
      </c>
      <c r="O314" s="9">
        <f t="shared" si="381"/>
        <v>7630.3779999999888</v>
      </c>
      <c r="P314" s="9">
        <f t="shared" si="381"/>
        <v>4615.6223749999936</v>
      </c>
      <c r="Q314" s="9">
        <f t="shared" si="381"/>
        <v>4768.9862499999927</v>
      </c>
      <c r="R314" s="9">
        <f t="shared" si="381"/>
        <v>3264.7597499999961</v>
      </c>
      <c r="S314" s="9">
        <f t="shared" si="381"/>
        <v>1615.5728749999978</v>
      </c>
      <c r="T314" s="9">
        <f t="shared" si="381"/>
        <v>2077.7653749999963</v>
      </c>
      <c r="V314">
        <f t="shared" si="304"/>
        <v>5561.6506635656651</v>
      </c>
      <c r="W314">
        <f t="shared" si="339"/>
        <v>9858.2599489318636</v>
      </c>
      <c r="X314">
        <f t="shared" si="340"/>
        <v>11926.692596309251</v>
      </c>
      <c r="Y314">
        <f t="shared" si="341"/>
        <v>7131.3164100611884</v>
      </c>
      <c r="Z314">
        <f t="shared" si="342"/>
        <v>7253.1788118416835</v>
      </c>
      <c r="AA314">
        <f t="shared" si="343"/>
        <v>4907.6592658863465</v>
      </c>
      <c r="AB314">
        <f t="shared" si="344"/>
        <v>2353.3958157710199</v>
      </c>
      <c r="AC314">
        <f t="shared" si="345"/>
        <v>2998.0583475315339</v>
      </c>
      <c r="AE314">
        <f t="shared" si="305"/>
        <v>4368.4665290218982</v>
      </c>
      <c r="AF314">
        <f t="shared" si="346"/>
        <v>7743.2908369142333</v>
      </c>
      <c r="AG314">
        <f t="shared" si="347"/>
        <v>9367.9665553656341</v>
      </c>
      <c r="AH314">
        <f t="shared" si="348"/>
        <v>5601.3796855849751</v>
      </c>
      <c r="AI314">
        <f t="shared" si="349"/>
        <v>5697.0979993603678</v>
      </c>
      <c r="AJ314">
        <f t="shared" si="350"/>
        <v>3854.8216554078017</v>
      </c>
      <c r="AK314">
        <f t="shared" si="351"/>
        <v>1848.5035239780311</v>
      </c>
      <c r="AL314">
        <f t="shared" si="352"/>
        <v>2354.8615933474616</v>
      </c>
      <c r="AN314">
        <f t="shared" si="306"/>
        <v>3431.2305632702196</v>
      </c>
      <c r="AO314">
        <f t="shared" si="353"/>
        <v>6082.0006296028932</v>
      </c>
      <c r="AP314">
        <f t="shared" si="354"/>
        <v>7358.1090634247757</v>
      </c>
      <c r="AQ314">
        <f t="shared" si="355"/>
        <v>4399.627431267827</v>
      </c>
      <c r="AR314">
        <f t="shared" si="356"/>
        <v>4474.8097867943907</v>
      </c>
      <c r="AS314">
        <f t="shared" si="357"/>
        <v>3028.1947150552778</v>
      </c>
      <c r="AT314">
        <f t="shared" si="358"/>
        <v>1451.9149329973795</v>
      </c>
      <c r="AU314">
        <f t="shared" si="359"/>
        <v>1849.6360262085261</v>
      </c>
      <c r="AW314">
        <f t="shared" si="307"/>
        <v>2694.8645008933336</v>
      </c>
      <c r="AX314">
        <f t="shared" si="360"/>
        <v>4776.7607827282491</v>
      </c>
      <c r="AY314">
        <f t="shared" si="361"/>
        <v>5779.0074269524757</v>
      </c>
      <c r="AZ314">
        <f t="shared" si="362"/>
        <v>3455.4366321510488</v>
      </c>
      <c r="BA314">
        <f t="shared" si="363"/>
        <v>3514.4843286745318</v>
      </c>
      <c r="BB314">
        <f t="shared" si="364"/>
        <v>2380.9265389512857</v>
      </c>
      <c r="BC314">
        <f t="shared" si="365"/>
        <v>1140.3238398303529</v>
      </c>
      <c r="BD314">
        <f t="shared" si="366"/>
        <v>1452.6912064609701</v>
      </c>
      <c r="BF314">
        <f t="shared" si="308"/>
        <v>2115.6368197332722</v>
      </c>
      <c r="BG314">
        <f t="shared" si="367"/>
        <v>3750.0553321503753</v>
      </c>
      <c r="BH314">
        <f t="shared" si="368"/>
        <v>4536.8814980937805</v>
      </c>
      <c r="BI314">
        <f t="shared" si="369"/>
        <v>2712.7334100881571</v>
      </c>
      <c r="BJ314">
        <f t="shared" si="370"/>
        <v>2759.0895370266749</v>
      </c>
      <c r="BK314">
        <f t="shared" si="371"/>
        <v>1880.9746639283339</v>
      </c>
      <c r="BL314">
        <f t="shared" si="372"/>
        <v>895.22538189396357</v>
      </c>
      <c r="BM314">
        <f t="shared" si="373"/>
        <v>1140.4532595508126</v>
      </c>
    </row>
    <row r="315" spans="1:65" hidden="1" x14ac:dyDescent="0.4">
      <c r="A315" s="9">
        <v>22</v>
      </c>
      <c r="B315" s="16">
        <f t="shared" ref="B315:I315" si="382">V315+AE315+AN315+AW315+BF315+B185</f>
        <v>20767.504068856855</v>
      </c>
      <c r="C315" s="16">
        <f t="shared" si="382"/>
        <v>36748.361115939486</v>
      </c>
      <c r="D315" s="16">
        <f t="shared" si="382"/>
        <v>44500.383126236826</v>
      </c>
      <c r="E315" s="16">
        <f t="shared" si="382"/>
        <v>26903.007834135406</v>
      </c>
      <c r="F315" s="16">
        <f t="shared" si="382"/>
        <v>27779.588810859404</v>
      </c>
      <c r="G315" s="16">
        <f t="shared" si="382"/>
        <v>19075.085645783176</v>
      </c>
      <c r="H315" s="16">
        <f t="shared" si="382"/>
        <v>9474.1314536042373</v>
      </c>
      <c r="I315" s="16">
        <f t="shared" si="382"/>
        <v>12274.7779039785</v>
      </c>
      <c r="J315" s="16">
        <f t="shared" si="295"/>
        <v>197522.8399593939</v>
      </c>
      <c r="L315" s="9">
        <v>22</v>
      </c>
      <c r="M315" s="9">
        <f t="shared" ref="M315:T315" si="383">M120</f>
        <v>4047.2969574552026</v>
      </c>
      <c r="N315" s="9">
        <f t="shared" si="383"/>
        <v>7160.969661007759</v>
      </c>
      <c r="O315" s="9">
        <f t="shared" si="383"/>
        <v>8672.4380822874882</v>
      </c>
      <c r="P315" s="9">
        <f t="shared" si="383"/>
        <v>5245.965436890312</v>
      </c>
      <c r="Q315" s="9">
        <f t="shared" si="383"/>
        <v>5420.2738014296801</v>
      </c>
      <c r="R315" s="9">
        <f t="shared" si="383"/>
        <v>3710.6191574545046</v>
      </c>
      <c r="S315" s="9">
        <f t="shared" si="383"/>
        <v>1836.2072922023897</v>
      </c>
      <c r="T315" s="9">
        <f t="shared" si="383"/>
        <v>2361.5201716361025</v>
      </c>
      <c r="V315">
        <f t="shared" si="304"/>
        <v>6321.1903644890772</v>
      </c>
      <c r="W315">
        <f t="shared" si="339"/>
        <v>11204.576045749864</v>
      </c>
      <c r="X315">
        <f t="shared" si="340"/>
        <v>13555.488987091274</v>
      </c>
      <c r="Y315">
        <f t="shared" si="341"/>
        <v>8105.2211482303201</v>
      </c>
      <c r="Z315">
        <f t="shared" si="342"/>
        <v>8243.725971083486</v>
      </c>
      <c r="AA315">
        <f t="shared" si="343"/>
        <v>5577.8838897510377</v>
      </c>
      <c r="AB315">
        <f t="shared" si="344"/>
        <v>2674.7927646615735</v>
      </c>
      <c r="AC315">
        <f t="shared" si="345"/>
        <v>3407.495127794019</v>
      </c>
      <c r="AE315">
        <f t="shared" si="305"/>
        <v>4965.0585962937821</v>
      </c>
      <c r="AF315">
        <f t="shared" si="346"/>
        <v>8800.7753929230494</v>
      </c>
      <c r="AG315">
        <f t="shared" si="347"/>
        <v>10647.329575837442</v>
      </c>
      <c r="AH315">
        <f t="shared" si="348"/>
        <v>6366.3480478230813</v>
      </c>
      <c r="AI315">
        <f t="shared" si="349"/>
        <v>6475.1384056010247</v>
      </c>
      <c r="AJ315">
        <f t="shared" si="350"/>
        <v>4381.2404606470736</v>
      </c>
      <c r="AK315">
        <f t="shared" si="351"/>
        <v>2100.9496698745256</v>
      </c>
      <c r="AL315">
        <f t="shared" si="352"/>
        <v>2676.4599704394977</v>
      </c>
      <c r="AN315">
        <f t="shared" si="306"/>
        <v>3899.8485461460587</v>
      </c>
      <c r="AO315">
        <f t="shared" si="353"/>
        <v>6912.6457332585642</v>
      </c>
      <c r="AP315">
        <f t="shared" si="354"/>
        <v>8363.0378093952058</v>
      </c>
      <c r="AQ315">
        <f t="shared" si="355"/>
        <v>5000.5035584264015</v>
      </c>
      <c r="AR315">
        <f t="shared" si="356"/>
        <v>5085.9538930773797</v>
      </c>
      <c r="AS315">
        <f t="shared" si="357"/>
        <v>3441.5081852315393</v>
      </c>
      <c r="AT315">
        <f t="shared" si="358"/>
        <v>1650.2092284877053</v>
      </c>
      <c r="AU315">
        <f t="shared" si="359"/>
        <v>2102.2488097779938</v>
      </c>
      <c r="AW315">
        <f t="shared" si="307"/>
        <v>3063.0475320817764</v>
      </c>
      <c r="AX315">
        <f t="shared" si="360"/>
        <v>5429.3807061655716</v>
      </c>
      <c r="AY315">
        <f t="shared" si="361"/>
        <v>6568.5582451886266</v>
      </c>
      <c r="AZ315">
        <f t="shared" si="362"/>
        <v>3927.5320317094379</v>
      </c>
      <c r="BA315">
        <f t="shared" si="363"/>
        <v>3994.6470577344612</v>
      </c>
      <c r="BB315">
        <f t="shared" si="364"/>
        <v>2704.5606270032818</v>
      </c>
      <c r="BC315">
        <f t="shared" si="365"/>
        <v>1296.1193864138663</v>
      </c>
      <c r="BD315">
        <f t="shared" si="366"/>
        <v>1651.1636163347482</v>
      </c>
      <c r="BF315">
        <f t="shared" si="308"/>
        <v>2405.2506603133029</v>
      </c>
      <c r="BG315">
        <f t="shared" si="367"/>
        <v>4263.408057439312</v>
      </c>
      <c r="BH315">
        <f t="shared" si="368"/>
        <v>5157.9444625231281</v>
      </c>
      <c r="BI315">
        <f t="shared" si="369"/>
        <v>3084.0850211196025</v>
      </c>
      <c r="BJ315">
        <f t="shared" si="370"/>
        <v>3136.7869328506031</v>
      </c>
      <c r="BK315">
        <f t="shared" si="371"/>
        <v>2130.9506014398098</v>
      </c>
      <c r="BL315">
        <f t="shared" si="372"/>
        <v>1017.7746108621582</v>
      </c>
      <c r="BM315">
        <f t="shared" si="373"/>
        <v>1296.5722330058913</v>
      </c>
    </row>
    <row r="316" spans="1:65" hidden="1" x14ac:dyDescent="0.4">
      <c r="A316" s="9">
        <v>23</v>
      </c>
      <c r="B316" s="16">
        <f t="shared" ref="B316:I316" si="384">V316+AE316+AN316+AW316+BF316+B186</f>
        <v>23604.207797615294</v>
      </c>
      <c r="C316" s="16">
        <f t="shared" si="384"/>
        <v>41767.935289641304</v>
      </c>
      <c r="D316" s="16">
        <f t="shared" si="384"/>
        <v>50578.832881504386</v>
      </c>
      <c r="E316" s="16">
        <f t="shared" si="384"/>
        <v>30577.82389876496</v>
      </c>
      <c r="F316" s="16">
        <f t="shared" si="384"/>
        <v>31574.2162368631</v>
      </c>
      <c r="G316" s="16">
        <f t="shared" si="384"/>
        <v>21674.375247346357</v>
      </c>
      <c r="H316" s="16">
        <f t="shared" si="384"/>
        <v>10768.835500026073</v>
      </c>
      <c r="I316" s="16">
        <f t="shared" si="384"/>
        <v>13953.593834637875</v>
      </c>
      <c r="J316" s="16">
        <f t="shared" si="295"/>
        <v>224499.82068639935</v>
      </c>
      <c r="L316" s="9">
        <v>23</v>
      </c>
      <c r="M316" s="9">
        <f t="shared" ref="M316:T316" si="385">M121</f>
        <v>4600.0253544661664</v>
      </c>
      <c r="N316" s="9">
        <f t="shared" si="385"/>
        <v>8138.9239162501663</v>
      </c>
      <c r="O316" s="9">
        <f t="shared" si="385"/>
        <v>9856.8094911039007</v>
      </c>
      <c r="P316" s="9">
        <f t="shared" si="385"/>
        <v>5962.3927455823987</v>
      </c>
      <c r="Q316" s="9">
        <f t="shared" si="385"/>
        <v>6160.5059319399379</v>
      </c>
      <c r="R316" s="9">
        <f t="shared" si="385"/>
        <v>4217.3683780769461</v>
      </c>
      <c r="S316" s="9">
        <f t="shared" si="385"/>
        <v>2086.9731549170983</v>
      </c>
      <c r="T316" s="9">
        <f t="shared" si="385"/>
        <v>2684.0265932548891</v>
      </c>
      <c r="V316">
        <f t="shared" si="304"/>
        <v>7184.4582903160754</v>
      </c>
      <c r="W316">
        <f t="shared" si="339"/>
        <v>12734.754788210052</v>
      </c>
      <c r="X316">
        <f t="shared" si="340"/>
        <v>15406.725571769392</v>
      </c>
      <c r="Y316">
        <f t="shared" si="341"/>
        <v>9212.1293483549725</v>
      </c>
      <c r="Z316">
        <f t="shared" si="342"/>
        <v>9369.5494014491378</v>
      </c>
      <c r="AA316">
        <f t="shared" si="343"/>
        <v>6339.6398405594418</v>
      </c>
      <c r="AB316">
        <f t="shared" si="344"/>
        <v>3040.0820011538353</v>
      </c>
      <c r="AC316">
        <f t="shared" si="345"/>
        <v>3872.8475506163782</v>
      </c>
      <c r="AE316">
        <f t="shared" si="305"/>
        <v>5643.1244803914296</v>
      </c>
      <c r="AF316">
        <f t="shared" si="346"/>
        <v>10002.675719336456</v>
      </c>
      <c r="AG316">
        <f t="shared" si="347"/>
        <v>12101.409281464359</v>
      </c>
      <c r="AH316">
        <f t="shared" si="348"/>
        <v>7235.7845980267011</v>
      </c>
      <c r="AI316">
        <f t="shared" si="349"/>
        <v>7359.4321883422544</v>
      </c>
      <c r="AJ316">
        <f t="shared" si="350"/>
        <v>4979.5621751990557</v>
      </c>
      <c r="AK316">
        <f t="shared" si="351"/>
        <v>2387.8712172680498</v>
      </c>
      <c r="AL316">
        <f t="shared" si="352"/>
        <v>3041.9775491167579</v>
      </c>
      <c r="AN316">
        <f t="shared" si="306"/>
        <v>4432.4535712199204</v>
      </c>
      <c r="AO316">
        <f t="shared" si="353"/>
        <v>7856.7105630908081</v>
      </c>
      <c r="AP316">
        <f t="shared" si="354"/>
        <v>9505.1836926163251</v>
      </c>
      <c r="AQ316">
        <f t="shared" si="355"/>
        <v>5683.4258031247409</v>
      </c>
      <c r="AR316">
        <f t="shared" si="356"/>
        <v>5780.5461493392022</v>
      </c>
      <c r="AS316">
        <f t="shared" si="357"/>
        <v>3911.3743229393067</v>
      </c>
      <c r="AT316">
        <f t="shared" si="358"/>
        <v>1875.5794491811157</v>
      </c>
      <c r="AU316">
        <f t="shared" si="359"/>
        <v>2389.354390108746</v>
      </c>
      <c r="AW316">
        <f t="shared" si="307"/>
        <v>3481.4480391139177</v>
      </c>
      <c r="AX316">
        <f t="shared" si="360"/>
        <v>6171.0132197120674</v>
      </c>
      <c r="AY316">
        <f t="shared" si="361"/>
        <v>7465.7980272919176</v>
      </c>
      <c r="AZ316">
        <f t="shared" si="362"/>
        <v>4464.0177950679199</v>
      </c>
      <c r="BA316">
        <f t="shared" si="363"/>
        <v>4540.3004754059211</v>
      </c>
      <c r="BB316">
        <f t="shared" si="364"/>
        <v>3073.0344061174101</v>
      </c>
      <c r="BC316">
        <f t="shared" si="365"/>
        <v>1473.1643074507858</v>
      </c>
      <c r="BD316">
        <f t="shared" si="366"/>
        <v>1876.7062130563709</v>
      </c>
      <c r="BF316">
        <f t="shared" si="308"/>
        <v>2734.1490961975396</v>
      </c>
      <c r="BG316">
        <f t="shared" si="367"/>
        <v>4846.3943818024418</v>
      </c>
      <c r="BH316">
        <f t="shared" si="368"/>
        <v>5863.2513538558769</v>
      </c>
      <c r="BI316">
        <f t="shared" si="369"/>
        <v>3505.8085264145202</v>
      </c>
      <c r="BJ316">
        <f t="shared" si="370"/>
        <v>3565.7169952925319</v>
      </c>
      <c r="BK316">
        <f t="shared" si="371"/>
        <v>2417.7556142215453</v>
      </c>
      <c r="BL316">
        <f t="shared" si="372"/>
        <v>1156.9469986380122</v>
      </c>
      <c r="BM316">
        <f t="shared" si="373"/>
        <v>1473.8679246703196</v>
      </c>
    </row>
    <row r="317" spans="1:65" hidden="1" x14ac:dyDescent="0.4">
      <c r="A317" s="9">
        <v>24</v>
      </c>
      <c r="B317" s="16">
        <f t="shared" ref="B317:I317" si="386">V317+AE317+AN317+AW317+BF317+B187</f>
        <v>26828.09746383335</v>
      </c>
      <c r="C317" s="16">
        <f t="shared" si="386"/>
        <v>47472.640832421253</v>
      </c>
      <c r="D317" s="16">
        <f t="shared" si="386"/>
        <v>57486.941373139183</v>
      </c>
      <c r="E317" s="16">
        <f t="shared" si="386"/>
        <v>34754.210615389115</v>
      </c>
      <c r="F317" s="16">
        <f t="shared" si="386"/>
        <v>35886.748970079563</v>
      </c>
      <c r="G317" s="16">
        <f t="shared" si="386"/>
        <v>24630.864381657106</v>
      </c>
      <c r="H317" s="16">
        <f t="shared" si="386"/>
        <v>12240.144661631926</v>
      </c>
      <c r="I317" s="16">
        <f t="shared" si="386"/>
        <v>15861.264964695802</v>
      </c>
      <c r="J317" s="16">
        <f t="shared" si="295"/>
        <v>255160.91326284729</v>
      </c>
      <c r="L317" s="9">
        <v>24</v>
      </c>
      <c r="M317" s="9">
        <f t="shared" ref="M317:T317" si="387">M122</f>
        <v>5228.2383734541654</v>
      </c>
      <c r="N317" s="9">
        <f t="shared" si="387"/>
        <v>9250.4347386366026</v>
      </c>
      <c r="O317" s="9">
        <f t="shared" si="387"/>
        <v>11202.927299342491</v>
      </c>
      <c r="P317" s="9">
        <f t="shared" si="387"/>
        <v>6776.6605937928016</v>
      </c>
      <c r="Q317" s="9">
        <f t="shared" si="387"/>
        <v>7001.8295620890567</v>
      </c>
      <c r="R317" s="9">
        <f t="shared" si="387"/>
        <v>4793.3229689367399</v>
      </c>
      <c r="S317" s="9">
        <f t="shared" si="387"/>
        <v>2371.9854331482316</v>
      </c>
      <c r="T317" s="9">
        <f t="shared" si="387"/>
        <v>3050.5768444520163</v>
      </c>
      <c r="V317">
        <f t="shared" si="304"/>
        <v>8165.6203528218439</v>
      </c>
      <c r="W317">
        <f t="shared" si="339"/>
        <v>14473.905851324607</v>
      </c>
      <c r="X317">
        <f t="shared" si="340"/>
        <v>17510.780467436769</v>
      </c>
      <c r="Y317">
        <f t="shared" si="341"/>
        <v>10470.20497024076</v>
      </c>
      <c r="Z317">
        <f t="shared" si="342"/>
        <v>10649.123454772938</v>
      </c>
      <c r="AA317">
        <f t="shared" si="343"/>
        <v>7205.4270224740485</v>
      </c>
      <c r="AB317">
        <f t="shared" si="344"/>
        <v>3455.2577883748841</v>
      </c>
      <c r="AC317">
        <f t="shared" si="345"/>
        <v>4401.7518795140841</v>
      </c>
      <c r="AE317">
        <f t="shared" si="305"/>
        <v>6413.791385353752</v>
      </c>
      <c r="AF317">
        <f t="shared" si="346"/>
        <v>11368.715253773255</v>
      </c>
      <c r="AG317">
        <f t="shared" si="347"/>
        <v>13754.067426616875</v>
      </c>
      <c r="AH317">
        <f t="shared" si="348"/>
        <v>8223.9569731908377</v>
      </c>
      <c r="AI317">
        <f t="shared" si="349"/>
        <v>8364.490794895697</v>
      </c>
      <c r="AJ317">
        <f t="shared" si="350"/>
        <v>5659.6010078792497</v>
      </c>
      <c r="AK317">
        <f t="shared" si="351"/>
        <v>2713.9766092109426</v>
      </c>
      <c r="AL317">
        <f t="shared" si="352"/>
        <v>3457.412549866568</v>
      </c>
      <c r="AN317">
        <f t="shared" si="306"/>
        <v>5037.7890258056741</v>
      </c>
      <c r="AO317">
        <f t="shared" si="353"/>
        <v>8929.693141213631</v>
      </c>
      <c r="AP317">
        <f t="shared" si="354"/>
        <v>10803.296487040341</v>
      </c>
      <c r="AQ317">
        <f t="shared" si="355"/>
        <v>6459.605200575721</v>
      </c>
      <c r="AR317">
        <f t="shared" si="356"/>
        <v>6569.9891688407279</v>
      </c>
      <c r="AS317">
        <f t="shared" si="357"/>
        <v>4445.4682490691812</v>
      </c>
      <c r="AT317">
        <f t="shared" si="358"/>
        <v>2131.7253332245828</v>
      </c>
      <c r="AU317">
        <f t="shared" si="359"/>
        <v>2715.6659696127522</v>
      </c>
      <c r="AW317">
        <f t="shared" si="307"/>
        <v>3956.9508051669186</v>
      </c>
      <c r="AX317">
        <f t="shared" si="360"/>
        <v>7013.8618914014378</v>
      </c>
      <c r="AY317">
        <f t="shared" si="361"/>
        <v>8485.4908599541232</v>
      </c>
      <c r="AZ317">
        <f t="shared" si="362"/>
        <v>5073.7217990963309</v>
      </c>
      <c r="BA317">
        <f t="shared" si="363"/>
        <v>5160.4233123725608</v>
      </c>
      <c r="BB317">
        <f t="shared" si="364"/>
        <v>3492.2043645283579</v>
      </c>
      <c r="BC317">
        <f t="shared" si="365"/>
        <v>1674.3718783159507</v>
      </c>
      <c r="BD317">
        <f t="shared" si="366"/>
        <v>2133.0303015825584</v>
      </c>
      <c r="BF317">
        <f t="shared" si="308"/>
        <v>3107.7985676557291</v>
      </c>
      <c r="BG317">
        <f t="shared" si="367"/>
        <v>5508.7038007572546</v>
      </c>
      <c r="BH317">
        <f t="shared" si="368"/>
        <v>6664.5246905738968</v>
      </c>
      <c r="BI317">
        <f t="shared" si="369"/>
        <v>3984.9131607412196</v>
      </c>
      <c r="BJ317">
        <f t="shared" si="370"/>
        <v>4053.0087353492263</v>
      </c>
      <c r="BK317">
        <f t="shared" si="371"/>
        <v>2745.3950101694777</v>
      </c>
      <c r="BL317">
        <f t="shared" si="372"/>
        <v>1315.0556530443989</v>
      </c>
      <c r="BM317">
        <f t="shared" si="373"/>
        <v>1675.2870688633452</v>
      </c>
    </row>
    <row r="318" spans="1:65" hidden="1" x14ac:dyDescent="0.4">
      <c r="A318" s="9">
        <v>25</v>
      </c>
      <c r="B318" s="16">
        <f t="shared" ref="B318:I318" si="388">V318+AE318+AN318+AW318+BF318+B188</f>
        <v>30492.134188281885</v>
      </c>
      <c r="C318" s="16">
        <f t="shared" si="388"/>
        <v>53956.192769970789</v>
      </c>
      <c r="D318" s="16">
        <f t="shared" si="388"/>
        <v>65338.192785524472</v>
      </c>
      <c r="E318" s="16">
        <f t="shared" si="388"/>
        <v>39500.7775004492</v>
      </c>
      <c r="F318" s="16">
        <f t="shared" si="388"/>
        <v>40788.034979530414</v>
      </c>
      <c r="G318" s="16">
        <f t="shared" si="388"/>
        <v>27992.476850646912</v>
      </c>
      <c r="H318" s="16">
        <f t="shared" si="388"/>
        <v>13912.233694692823</v>
      </c>
      <c r="I318" s="16">
        <f t="shared" si="388"/>
        <v>18029.125698303167</v>
      </c>
      <c r="J318" s="16">
        <f t="shared" si="295"/>
        <v>290009.16846739966</v>
      </c>
      <c r="L318" s="9">
        <v>25</v>
      </c>
      <c r="M318" s="9">
        <f t="shared" ref="M318:T318" si="389">M123</f>
        <v>5942.244745046808</v>
      </c>
      <c r="N318" s="9">
        <f t="shared" si="389"/>
        <v>10513.74158725391</v>
      </c>
      <c r="O318" s="9">
        <f t="shared" si="389"/>
        <v>12732.880775227137</v>
      </c>
      <c r="P318" s="9">
        <f t="shared" si="389"/>
        <v>7702.1307993320552</v>
      </c>
      <c r="Q318" s="9">
        <f t="shared" si="389"/>
        <v>7958.0504845169608</v>
      </c>
      <c r="R318" s="9">
        <f t="shared" si="389"/>
        <v>5447.9341202376045</v>
      </c>
      <c r="S318" s="9">
        <f t="shared" si="389"/>
        <v>2695.9210672218255</v>
      </c>
      <c r="T318" s="9">
        <f t="shared" si="389"/>
        <v>3467.185871888667</v>
      </c>
      <c r="V318">
        <f t="shared" si="304"/>
        <v>9280.7770496827889</v>
      </c>
      <c r="W318">
        <f t="shared" si="339"/>
        <v>16450.568045062475</v>
      </c>
      <c r="X318">
        <f t="shared" si="340"/>
        <v>19902.180417689873</v>
      </c>
      <c r="Y318">
        <f t="shared" si="341"/>
        <v>11900.092558148983</v>
      </c>
      <c r="Z318">
        <f t="shared" si="342"/>
        <v>12103.445456430178</v>
      </c>
      <c r="AA318">
        <f t="shared" si="343"/>
        <v>8189.4525585319288</v>
      </c>
      <c r="AB318">
        <f t="shared" si="344"/>
        <v>3927.1330036799436</v>
      </c>
      <c r="AC318">
        <f t="shared" si="345"/>
        <v>5002.8872341187171</v>
      </c>
      <c r="AE318">
        <f t="shared" si="305"/>
        <v>7289.7058690877975</v>
      </c>
      <c r="AF318">
        <f t="shared" si="346"/>
        <v>12921.31055254893</v>
      </c>
      <c r="AG318">
        <f t="shared" si="347"/>
        <v>15632.423947026824</v>
      </c>
      <c r="AH318">
        <f t="shared" si="348"/>
        <v>9347.080971715799</v>
      </c>
      <c r="AI318">
        <f t="shared" si="349"/>
        <v>9506.8071248343185</v>
      </c>
      <c r="AJ318">
        <f t="shared" si="350"/>
        <v>6432.5140151766482</v>
      </c>
      <c r="AK318">
        <f t="shared" si="351"/>
        <v>3084.6171987929138</v>
      </c>
      <c r="AL318">
        <f t="shared" si="352"/>
        <v>3929.5822146903261</v>
      </c>
      <c r="AN318">
        <f t="shared" si="306"/>
        <v>5725.7902055797122</v>
      </c>
      <c r="AO318">
        <f t="shared" si="353"/>
        <v>10149.204197493444</v>
      </c>
      <c r="AP318">
        <f t="shared" si="354"/>
        <v>12278.681956828606</v>
      </c>
      <c r="AQ318">
        <f t="shared" si="355"/>
        <v>7341.7810868832794</v>
      </c>
      <c r="AR318">
        <f t="shared" si="356"/>
        <v>7467.2399818682125</v>
      </c>
      <c r="AS318">
        <f t="shared" si="357"/>
        <v>5052.5346284742154</v>
      </c>
      <c r="AT318">
        <f t="shared" si="358"/>
        <v>2422.8509712177624</v>
      </c>
      <c r="AU318">
        <f t="shared" si="359"/>
        <v>3086.5392597396603</v>
      </c>
      <c r="AW318">
        <f t="shared" si="307"/>
        <v>4497.369915486297</v>
      </c>
      <c r="AX318">
        <f t="shared" si="360"/>
        <v>7971.7775163075348</v>
      </c>
      <c r="AY318">
        <f t="shared" si="361"/>
        <v>9644.3936734972322</v>
      </c>
      <c r="AZ318">
        <f t="shared" si="362"/>
        <v>5766.663499836025</v>
      </c>
      <c r="BA318">
        <f t="shared" si="363"/>
        <v>5865.2062406066452</v>
      </c>
      <c r="BB318">
        <f t="shared" si="364"/>
        <v>3968.8363067987693</v>
      </c>
      <c r="BC318">
        <f t="shared" si="365"/>
        <v>1903.0486057702667</v>
      </c>
      <c r="BD318">
        <f t="shared" si="366"/>
        <v>2424.3481355976551</v>
      </c>
      <c r="BF318">
        <f t="shared" si="308"/>
        <v>3532.3746864113236</v>
      </c>
      <c r="BG318">
        <f t="shared" si="367"/>
        <v>6261.2828460793462</v>
      </c>
      <c r="BH318">
        <f t="shared" si="368"/>
        <v>7575.00777526401</v>
      </c>
      <c r="BI318">
        <f t="shared" si="369"/>
        <v>4529.3174799187746</v>
      </c>
      <c r="BJ318">
        <f t="shared" si="370"/>
        <v>4606.716023860894</v>
      </c>
      <c r="BK318">
        <f t="shared" si="371"/>
        <v>3118.7996873489183</v>
      </c>
      <c r="BL318">
        <f t="shared" si="372"/>
        <v>1494.7137656801747</v>
      </c>
      <c r="BM318">
        <f t="shared" si="373"/>
        <v>1904.1586852229518</v>
      </c>
    </row>
    <row r="319" spans="1:65" hidden="1" x14ac:dyDescent="0.4">
      <c r="A319" s="9">
        <v>26</v>
      </c>
      <c r="B319" s="16">
        <f t="shared" ref="B319:I319" si="390">V319+AE319+AN319+AW319+BF319+B189</f>
        <v>34656.479479494068</v>
      </c>
      <c r="C319" s="16">
        <f t="shared" si="390"/>
        <v>61325.047341755962</v>
      </c>
      <c r="D319" s="16">
        <f t="shared" si="390"/>
        <v>74261.50025642832</v>
      </c>
      <c r="E319" s="16">
        <f t="shared" si="390"/>
        <v>44895.461540587698</v>
      </c>
      <c r="F319" s="16">
        <f t="shared" si="390"/>
        <v>46358.553285862756</v>
      </c>
      <c r="G319" s="16">
        <f t="shared" si="390"/>
        <v>31814.00912002426</v>
      </c>
      <c r="H319" s="16">
        <f t="shared" si="390"/>
        <v>15812.562063848742</v>
      </c>
      <c r="I319" s="16">
        <f t="shared" si="390"/>
        <v>20492.769621751893</v>
      </c>
      <c r="J319" s="16">
        <f t="shared" si="295"/>
        <v>329616.3827097537</v>
      </c>
      <c r="L319" s="9">
        <v>26</v>
      </c>
      <c r="M319" s="9">
        <f t="shared" ref="M319:T319" si="391">M124</f>
        <v>6753.7610353270475</v>
      </c>
      <c r="N319" s="9">
        <f t="shared" si="391"/>
        <v>11949.574834776291</v>
      </c>
      <c r="O319" s="9">
        <f t="shared" si="391"/>
        <v>14471.775858588688</v>
      </c>
      <c r="P319" s="9">
        <f t="shared" si="391"/>
        <v>8753.9899673236105</v>
      </c>
      <c r="Q319" s="9">
        <f t="shared" si="391"/>
        <v>9044.8599116179303</v>
      </c>
      <c r="R319" s="9">
        <f t="shared" si="391"/>
        <v>6191.9437456626738</v>
      </c>
      <c r="S319" s="9">
        <f t="shared" si="391"/>
        <v>3064.0957145525063</v>
      </c>
      <c r="T319" s="9">
        <f t="shared" si="391"/>
        <v>3940.6900672203224</v>
      </c>
      <c r="V319">
        <f t="shared" si="304"/>
        <v>10548.227672814381</v>
      </c>
      <c r="W319">
        <f t="shared" si="339"/>
        <v>18697.17763475149</v>
      </c>
      <c r="X319">
        <f t="shared" si="340"/>
        <v>22620.167374713106</v>
      </c>
      <c r="Y319">
        <f t="shared" si="341"/>
        <v>13525.256016704972</v>
      </c>
      <c r="Z319">
        <f t="shared" si="342"/>
        <v>13756.380270365396</v>
      </c>
      <c r="AA319">
        <f t="shared" si="343"/>
        <v>9307.86387051969</v>
      </c>
      <c r="AB319">
        <f t="shared" si="344"/>
        <v>4463.450937618989</v>
      </c>
      <c r="AC319">
        <f t="shared" si="345"/>
        <v>5686.1180140842353</v>
      </c>
      <c r="AE319">
        <f t="shared" si="305"/>
        <v>8285.2414593852936</v>
      </c>
      <c r="AF319">
        <f t="shared" si="346"/>
        <v>14685.939298805704</v>
      </c>
      <c r="AG319">
        <f t="shared" si="347"/>
        <v>17767.302182358348</v>
      </c>
      <c r="AH319">
        <f t="shared" si="348"/>
        <v>10623.586764932392</v>
      </c>
      <c r="AI319">
        <f t="shared" si="349"/>
        <v>10805.126290632248</v>
      </c>
      <c r="AJ319">
        <f t="shared" si="350"/>
        <v>7310.9832868542881</v>
      </c>
      <c r="AK319">
        <f t="shared" si="351"/>
        <v>3505.8751012364291</v>
      </c>
      <c r="AL319">
        <f t="shared" si="352"/>
        <v>4466.2347244045213</v>
      </c>
      <c r="AN319">
        <f t="shared" si="306"/>
        <v>6507.7480373337548</v>
      </c>
      <c r="AO319">
        <f t="shared" si="353"/>
        <v>11535.257375021187</v>
      </c>
      <c r="AP319">
        <f t="shared" si="354"/>
        <v>13955.552951927715</v>
      </c>
      <c r="AQ319">
        <f t="shared" si="355"/>
        <v>8344.4310292995397</v>
      </c>
      <c r="AR319">
        <f t="shared" si="356"/>
        <v>8487.0235533512659</v>
      </c>
      <c r="AS319">
        <f t="shared" si="357"/>
        <v>5742.5243218254309</v>
      </c>
      <c r="AT319">
        <f t="shared" si="358"/>
        <v>2753.7340850053379</v>
      </c>
      <c r="AU319">
        <f t="shared" si="359"/>
        <v>3508.0607372149934</v>
      </c>
      <c r="AW319">
        <f t="shared" si="307"/>
        <v>5111.5800605330051</v>
      </c>
      <c r="AX319">
        <f t="shared" si="360"/>
        <v>9060.4908569004892</v>
      </c>
      <c r="AY319">
        <f t="shared" si="361"/>
        <v>10961.537815162919</v>
      </c>
      <c r="AZ319">
        <f t="shared" si="362"/>
        <v>6554.2222933596531</v>
      </c>
      <c r="BA319">
        <f t="shared" si="363"/>
        <v>6666.2231112374293</v>
      </c>
      <c r="BB319">
        <f t="shared" si="364"/>
        <v>4510.6854676364928</v>
      </c>
      <c r="BC319">
        <f t="shared" si="365"/>
        <v>2162.9497884940147</v>
      </c>
      <c r="BD319">
        <f t="shared" si="366"/>
        <v>2755.4436976686575</v>
      </c>
      <c r="BF319">
        <f t="shared" si="308"/>
        <v>4014.8723009488103</v>
      </c>
      <c r="BG319">
        <f t="shared" si="367"/>
        <v>7116.5301811934405</v>
      </c>
      <c r="BH319">
        <f t="shared" si="368"/>
        <v>8609.7007243806202</v>
      </c>
      <c r="BI319">
        <f t="shared" si="369"/>
        <v>5147.9904898773993</v>
      </c>
      <c r="BJ319">
        <f t="shared" si="370"/>
        <v>5235.9611322337696</v>
      </c>
      <c r="BK319">
        <f t="shared" si="371"/>
        <v>3543.8179970738433</v>
      </c>
      <c r="BL319">
        <f t="shared" si="372"/>
        <v>1698.8811857252206</v>
      </c>
      <c r="BM319">
        <f t="shared" si="373"/>
        <v>2164.2534104103033</v>
      </c>
    </row>
    <row r="320" spans="1:65" hidden="1" x14ac:dyDescent="0.4">
      <c r="A320" s="9">
        <v>27</v>
      </c>
      <c r="B320" s="16">
        <f t="shared" ref="B320:I320" si="392">V320+AE320+AN320+AW320+BF320+B190</f>
        <v>39389.490722669689</v>
      </c>
      <c r="C320" s="16">
        <f t="shared" si="392"/>
        <v>69700.163530470949</v>
      </c>
      <c r="D320" s="16">
        <f t="shared" si="392"/>
        <v>84403.338995777463</v>
      </c>
      <c r="E320" s="16">
        <f t="shared" si="392"/>
        <v>51026.81679417743</v>
      </c>
      <c r="F320" s="16">
        <f t="shared" si="392"/>
        <v>52689.745604263349</v>
      </c>
      <c r="G320" s="16">
        <f t="shared" si="392"/>
        <v>36157.946012470871</v>
      </c>
      <c r="H320" s="16">
        <f t="shared" si="392"/>
        <v>17972.32797125115</v>
      </c>
      <c r="I320" s="16">
        <f t="shared" si="392"/>
        <v>23292.637553936202</v>
      </c>
      <c r="J320" s="16">
        <f t="shared" si="295"/>
        <v>374632.46718501713</v>
      </c>
      <c r="L320" s="9">
        <v>27</v>
      </c>
      <c r="M320" s="9">
        <f t="shared" ref="M320:T320" si="393">M125</f>
        <v>7676.10391011294</v>
      </c>
      <c r="N320" s="9">
        <f t="shared" si="393"/>
        <v>13581.495944795695</v>
      </c>
      <c r="O320" s="9">
        <f t="shared" si="393"/>
        <v>16448.147139545832</v>
      </c>
      <c r="P320" s="9">
        <f t="shared" si="393"/>
        <v>9949.4986964708696</v>
      </c>
      <c r="Q320" s="9">
        <f t="shared" si="393"/>
        <v>10280.091962216145</v>
      </c>
      <c r="R320" s="9">
        <f t="shared" si="393"/>
        <v>7037.560752988501</v>
      </c>
      <c r="S320" s="9">
        <f t="shared" si="393"/>
        <v>3482.5509775084656</v>
      </c>
      <c r="T320" s="9">
        <f t="shared" si="393"/>
        <v>4478.8594496175183</v>
      </c>
      <c r="V320">
        <f t="shared" si="304"/>
        <v>11988.770595339693</v>
      </c>
      <c r="W320">
        <f t="shared" si="339"/>
        <v>21250.600612372295</v>
      </c>
      <c r="X320">
        <f t="shared" si="340"/>
        <v>25709.342450253247</v>
      </c>
      <c r="Y320">
        <f t="shared" si="341"/>
        <v>15372.363647916045</v>
      </c>
      <c r="Z320">
        <f t="shared" si="342"/>
        <v>15635.051915756083</v>
      </c>
      <c r="AA320">
        <f t="shared" si="343"/>
        <v>10579.013625130694</v>
      </c>
      <c r="AB320">
        <f t="shared" si="344"/>
        <v>5073.012359467828</v>
      </c>
      <c r="AC320">
        <f t="shared" si="345"/>
        <v>6462.6557715070658</v>
      </c>
      <c r="AE320">
        <f t="shared" si="305"/>
        <v>9416.7345660998362</v>
      </c>
      <c r="AF320">
        <f t="shared" si="346"/>
        <v>16691.558466778595</v>
      </c>
      <c r="AG320">
        <f t="shared" si="347"/>
        <v>20193.734778535727</v>
      </c>
      <c r="AH320">
        <f t="shared" si="348"/>
        <v>12074.421390818683</v>
      </c>
      <c r="AI320">
        <f t="shared" si="349"/>
        <v>12280.753280498824</v>
      </c>
      <c r="AJ320">
        <f t="shared" si="350"/>
        <v>8309.4235786869904</v>
      </c>
      <c r="AK320">
        <f t="shared" si="351"/>
        <v>3984.6630194277091</v>
      </c>
      <c r="AL320">
        <f t="shared" si="352"/>
        <v>5076.1763692443783</v>
      </c>
      <c r="AN320">
        <f t="shared" si="306"/>
        <v>7396.4947483595233</v>
      </c>
      <c r="AO320">
        <f t="shared" si="353"/>
        <v>13110.598336913445</v>
      </c>
      <c r="AP320">
        <f t="shared" si="354"/>
        <v>15861.427567143031</v>
      </c>
      <c r="AQ320">
        <f t="shared" si="355"/>
        <v>9484.0088971159657</v>
      </c>
      <c r="AR320">
        <f t="shared" si="356"/>
        <v>9646.0749219917561</v>
      </c>
      <c r="AS320">
        <f t="shared" si="357"/>
        <v>6526.753804339859</v>
      </c>
      <c r="AT320">
        <f t="shared" si="358"/>
        <v>3129.8045931208831</v>
      </c>
      <c r="AU320">
        <f t="shared" si="359"/>
        <v>3987.1477308097574</v>
      </c>
      <c r="AW320">
        <f t="shared" si="307"/>
        <v>5809.6640489333804</v>
      </c>
      <c r="AX320">
        <f t="shared" si="360"/>
        <v>10297.874115960836</v>
      </c>
      <c r="AY320">
        <f t="shared" si="361"/>
        <v>12458.545383545319</v>
      </c>
      <c r="AZ320">
        <f t="shared" si="362"/>
        <v>7449.3266613295964</v>
      </c>
      <c r="BA320">
        <f t="shared" si="363"/>
        <v>7576.6233322943481</v>
      </c>
      <c r="BB320">
        <f t="shared" si="364"/>
        <v>5126.6048947309619</v>
      </c>
      <c r="BC320">
        <f t="shared" si="365"/>
        <v>2458.3419367496763</v>
      </c>
      <c r="BD320">
        <f t="shared" si="366"/>
        <v>3131.7522174418255</v>
      </c>
      <c r="BF320">
        <f t="shared" si="308"/>
        <v>4563.2261807409086</v>
      </c>
      <c r="BG320">
        <f t="shared" si="367"/>
        <v>8088.5105190469658</v>
      </c>
      <c r="BH320">
        <f t="shared" si="368"/>
        <v>9785.6192697717706</v>
      </c>
      <c r="BI320">
        <f t="shared" si="369"/>
        <v>5851.1063916185249</v>
      </c>
      <c r="BJ320">
        <f t="shared" si="370"/>
        <v>5951.092121735599</v>
      </c>
      <c r="BK320">
        <f t="shared" si="371"/>
        <v>4027.2517323551683</v>
      </c>
      <c r="BL320">
        <f t="shared" si="372"/>
        <v>1930.915487109618</v>
      </c>
      <c r="BM320">
        <f t="shared" si="373"/>
        <v>2459.8485540394804</v>
      </c>
    </row>
    <row r="321" spans="1:65" hidden="1" x14ac:dyDescent="0.4">
      <c r="A321" s="9">
        <v>28</v>
      </c>
      <c r="B321" s="16">
        <f t="shared" ref="B321:I321" si="394">V321+AE321+AN321+AW321+BF321+B191</f>
        <v>44768.848201957517</v>
      </c>
      <c r="C321" s="16">
        <f t="shared" si="394"/>
        <v>79218.997336997141</v>
      </c>
      <c r="D321" s="16">
        <f t="shared" si="394"/>
        <v>95930.161250133708</v>
      </c>
      <c r="E321" s="16">
        <f t="shared" si="394"/>
        <v>57995.47440581031</v>
      </c>
      <c r="F321" s="16">
        <f t="shared" si="394"/>
        <v>59885.523982898514</v>
      </c>
      <c r="G321" s="16">
        <f t="shared" si="394"/>
        <v>41095.43255571081</v>
      </c>
      <c r="H321" s="16">
        <f t="shared" si="394"/>
        <v>20426.982541485871</v>
      </c>
      <c r="I321" s="16">
        <f t="shared" si="394"/>
        <v>26474.68364797721</v>
      </c>
      <c r="J321" s="16">
        <f t="shared" si="295"/>
        <v>425796.103922971</v>
      </c>
      <c r="L321" s="9">
        <v>28</v>
      </c>
      <c r="M321" s="9">
        <f t="shared" ref="M321:T321" si="395">M126</f>
        <v>8724.408656249987</v>
      </c>
      <c r="N321" s="9">
        <f t="shared" si="395"/>
        <v>15436.284106249974</v>
      </c>
      <c r="O321" s="9">
        <f t="shared" si="395"/>
        <v>18694.426099999961</v>
      </c>
      <c r="P321" s="9">
        <f t="shared" si="395"/>
        <v>11308.274818749978</v>
      </c>
      <c r="Q321" s="9">
        <f t="shared" si="395"/>
        <v>11684.016312499976</v>
      </c>
      <c r="R321" s="9">
        <f t="shared" si="395"/>
        <v>7998.6613874999875</v>
      </c>
      <c r="S321" s="9">
        <f t="shared" si="395"/>
        <v>3958.1535437499929</v>
      </c>
      <c r="T321" s="9">
        <f t="shared" si="395"/>
        <v>5090.5251687499895</v>
      </c>
      <c r="V321">
        <f t="shared" si="304"/>
        <v>13626.044566143231</v>
      </c>
      <c r="W321">
        <f t="shared" si="339"/>
        <v>24152.737655523641</v>
      </c>
      <c r="X321">
        <f t="shared" si="340"/>
        <v>29220.397805390057</v>
      </c>
      <c r="Y321">
        <f t="shared" si="341"/>
        <v>17471.725769353514</v>
      </c>
      <c r="Z321">
        <f t="shared" si="342"/>
        <v>17770.288663365576</v>
      </c>
      <c r="AA321">
        <f t="shared" si="343"/>
        <v>12023.760880699368</v>
      </c>
      <c r="AB321">
        <f t="shared" si="344"/>
        <v>5765.8199349960496</v>
      </c>
      <c r="AC321">
        <f t="shared" si="345"/>
        <v>7345.2431888578412</v>
      </c>
      <c r="AE321">
        <f t="shared" si="305"/>
        <v>10702.752580719765</v>
      </c>
      <c r="AF321">
        <f t="shared" si="346"/>
        <v>18971.079539575443</v>
      </c>
      <c r="AG321">
        <f t="shared" si="347"/>
        <v>22951.538614394485</v>
      </c>
      <c r="AH321">
        <f t="shared" si="348"/>
        <v>13723.392519367362</v>
      </c>
      <c r="AI321">
        <f t="shared" si="349"/>
        <v>13957.902598127454</v>
      </c>
      <c r="AJ321">
        <f t="shared" si="350"/>
        <v>9444.2186019088422</v>
      </c>
      <c r="AK321">
        <f t="shared" si="351"/>
        <v>4528.8376894477678</v>
      </c>
      <c r="AL321">
        <f t="shared" si="352"/>
        <v>5769.4160703757225</v>
      </c>
      <c r="AN321">
        <f t="shared" si="306"/>
        <v>8406.6146572296784</v>
      </c>
      <c r="AO321">
        <f t="shared" si="353"/>
        <v>14901.07840184602</v>
      </c>
      <c r="AP321">
        <f t="shared" si="354"/>
        <v>18027.581172839378</v>
      </c>
      <c r="AQ321">
        <f t="shared" si="355"/>
        <v>10779.215143967325</v>
      </c>
      <c r="AR321">
        <f t="shared" si="356"/>
        <v>10963.414101245289</v>
      </c>
      <c r="AS321">
        <f t="shared" si="357"/>
        <v>7418.0886915134251</v>
      </c>
      <c r="AT321">
        <f t="shared" si="358"/>
        <v>3557.2338062742956</v>
      </c>
      <c r="AU321">
        <f t="shared" si="359"/>
        <v>4531.6620500270674</v>
      </c>
      <c r="AW321">
        <f t="shared" si="307"/>
        <v>6603.0793986464523</v>
      </c>
      <c r="AX321">
        <f t="shared" si="360"/>
        <v>11704.236226437139</v>
      </c>
      <c r="AY321">
        <f t="shared" si="361"/>
        <v>14159.986475344174</v>
      </c>
      <c r="AZ321">
        <f t="shared" si="362"/>
        <v>8466.6677792227802</v>
      </c>
      <c r="BA321">
        <f t="shared" si="363"/>
        <v>8611.3491271430521</v>
      </c>
      <c r="BB321">
        <f t="shared" si="364"/>
        <v>5826.6793495354104</v>
      </c>
      <c r="BC321">
        <f t="shared" si="365"/>
        <v>2794.0732649352799</v>
      </c>
      <c r="BD321">
        <f t="shared" si="366"/>
        <v>3559.4499741257919</v>
      </c>
      <c r="BF321">
        <f t="shared" si="308"/>
        <v>5186.4451148371445</v>
      </c>
      <c r="BG321">
        <f t="shared" si="367"/>
        <v>9193.192317503901</v>
      </c>
      <c r="BH321">
        <f t="shared" si="368"/>
        <v>11122.082326658545</v>
      </c>
      <c r="BI321">
        <f t="shared" si="369"/>
        <v>6650.2165264740606</v>
      </c>
      <c r="BJ321">
        <f t="shared" si="370"/>
        <v>6763.8577270149735</v>
      </c>
      <c r="BK321">
        <f t="shared" si="371"/>
        <v>4576.9283135430651</v>
      </c>
      <c r="BL321">
        <f t="shared" si="372"/>
        <v>2194.6287119296471</v>
      </c>
      <c r="BM321">
        <f t="shared" si="373"/>
        <v>2795.8003857406529</v>
      </c>
    </row>
    <row r="322" spans="1:65" hidden="1" x14ac:dyDescent="0.4">
      <c r="A322" s="9">
        <v>29</v>
      </c>
      <c r="B322" s="16">
        <f t="shared" ref="B322:I322" si="396">V322+AE322+AN322+AW322+BF322+B192</f>
        <v>50882.833155678585</v>
      </c>
      <c r="C322" s="16">
        <f t="shared" si="396"/>
        <v>90037.763308062538</v>
      </c>
      <c r="D322" s="16">
        <f t="shared" si="396"/>
        <v>109031.13489798328</v>
      </c>
      <c r="E322" s="16">
        <f t="shared" si="396"/>
        <v>65915.798283078373</v>
      </c>
      <c r="F322" s="16">
        <f t="shared" si="396"/>
        <v>68063.980491274808</v>
      </c>
      <c r="G322" s="16">
        <f t="shared" si="396"/>
        <v>46707.407673729678</v>
      </c>
      <c r="H322" s="16">
        <f t="shared" si="396"/>
        <v>23216.813006003711</v>
      </c>
      <c r="I322" s="16">
        <f t="shared" si="396"/>
        <v>30091.131000069472</v>
      </c>
      <c r="J322" s="16">
        <f t="shared" si="295"/>
        <v>483946.86181588052</v>
      </c>
      <c r="L322" s="9">
        <v>29</v>
      </c>
      <c r="M322" s="9">
        <f t="shared" ref="M322:T322" si="397">M127</f>
        <v>9915.8775457652446</v>
      </c>
      <c r="N322" s="9">
        <f t="shared" si="397"/>
        <v>17544.375669469006</v>
      </c>
      <c r="O322" s="9">
        <f t="shared" si="397"/>
        <v>21247.473301604336</v>
      </c>
      <c r="P322" s="9">
        <f t="shared" si="397"/>
        <v>12852.615320381259</v>
      </c>
      <c r="Q322" s="9">
        <f t="shared" si="397"/>
        <v>13279.670813502709</v>
      </c>
      <c r="R322" s="9">
        <f t="shared" si="397"/>
        <v>9091.0169357635332</v>
      </c>
      <c r="S322" s="9">
        <f t="shared" si="397"/>
        <v>4498.7078658958526</v>
      </c>
      <c r="T322" s="9">
        <f t="shared" si="397"/>
        <v>5785.7244205084489</v>
      </c>
      <c r="V322">
        <f t="shared" si="304"/>
        <v>15486.916613201916</v>
      </c>
      <c r="W322">
        <f t="shared" si="339"/>
        <v>27451.211702407447</v>
      </c>
      <c r="X322">
        <f t="shared" si="340"/>
        <v>33210.948490589799</v>
      </c>
      <c r="Y322">
        <f t="shared" si="341"/>
        <v>19857.792095516081</v>
      </c>
      <c r="Z322">
        <f t="shared" si="342"/>
        <v>20197.128916331261</v>
      </c>
      <c r="AA322">
        <f t="shared" si="343"/>
        <v>13665.813369528951</v>
      </c>
      <c r="AB322">
        <f t="shared" si="344"/>
        <v>6553.2423665993811</v>
      </c>
      <c r="AC322">
        <f t="shared" si="345"/>
        <v>8348.3631817981368</v>
      </c>
      <c r="AE322">
        <f t="shared" si="305"/>
        <v>12164.398573431499</v>
      </c>
      <c r="AF322">
        <f t="shared" si="346"/>
        <v>21561.90859754954</v>
      </c>
      <c r="AG322">
        <f t="shared" si="347"/>
        <v>26085.968209892268</v>
      </c>
      <c r="AH322">
        <f t="shared" si="348"/>
        <v>15597.559144360435</v>
      </c>
      <c r="AI322">
        <f t="shared" si="349"/>
        <v>15864.095630746513</v>
      </c>
      <c r="AJ322">
        <f t="shared" si="350"/>
        <v>10733.989741304107</v>
      </c>
      <c r="AK322">
        <f t="shared" si="351"/>
        <v>5147.3288122219083</v>
      </c>
      <c r="AL322">
        <f t="shared" si="352"/>
        <v>6557.3296296167828</v>
      </c>
      <c r="AN322">
        <f t="shared" si="306"/>
        <v>9554.6836189747228</v>
      </c>
      <c r="AO322">
        <f t="shared" si="353"/>
        <v>16936.078970710732</v>
      </c>
      <c r="AP322">
        <f t="shared" si="354"/>
        <v>20489.559893616934</v>
      </c>
      <c r="AQ322">
        <f t="shared" si="355"/>
        <v>12251.303831667345</v>
      </c>
      <c r="AR322">
        <f t="shared" si="356"/>
        <v>12460.658349686371</v>
      </c>
      <c r="AS322">
        <f t="shared" si="357"/>
        <v>8431.1536467111328</v>
      </c>
      <c r="AT322">
        <f t="shared" si="358"/>
        <v>4043.0357478610317</v>
      </c>
      <c r="AU322">
        <f t="shared" si="359"/>
        <v>5150.5390602013949</v>
      </c>
      <c r="AW322">
        <f t="shared" si="307"/>
        <v>7504.8470279380654</v>
      </c>
      <c r="AX322">
        <f t="shared" si="360"/>
        <v>13302.657314141579</v>
      </c>
      <c r="AY322">
        <f t="shared" si="361"/>
        <v>16093.783824091777</v>
      </c>
      <c r="AZ322">
        <f t="shared" si="362"/>
        <v>9622.9414615950518</v>
      </c>
      <c r="BA322">
        <f t="shared" si="363"/>
        <v>9787.3816141941716</v>
      </c>
      <c r="BB322">
        <f t="shared" si="364"/>
        <v>6622.3840205244178</v>
      </c>
      <c r="BC322">
        <f t="shared" si="365"/>
        <v>3175.653535604788</v>
      </c>
      <c r="BD322">
        <f t="shared" si="366"/>
        <v>4045.5560120764303</v>
      </c>
      <c r="BF322">
        <f t="shared" si="308"/>
        <v>5894.7622567417984</v>
      </c>
      <c r="BG322">
        <f t="shared" si="367"/>
        <v>10448.714271970521</v>
      </c>
      <c r="BH322">
        <f t="shared" si="368"/>
        <v>12641.034401001361</v>
      </c>
      <c r="BI322">
        <f t="shared" si="369"/>
        <v>7558.4421528484199</v>
      </c>
      <c r="BJ322">
        <f t="shared" si="370"/>
        <v>7687.6034270790133</v>
      </c>
      <c r="BK322">
        <f t="shared" si="371"/>
        <v>5201.8038315392378</v>
      </c>
      <c r="BL322">
        <f t="shared" si="372"/>
        <v>2494.350988432464</v>
      </c>
      <c r="BM322">
        <f t="shared" si="373"/>
        <v>3177.6251799332222</v>
      </c>
    </row>
    <row r="323" spans="1:65" hidden="1" x14ac:dyDescent="0.4">
      <c r="A323" s="9">
        <v>30</v>
      </c>
      <c r="B323" s="16">
        <f t="shared" ref="B323:I323" si="398">V323+AE323+AN323+AW323+BF323+B193</f>
        <v>57831.778526816379</v>
      </c>
      <c r="C323" s="16">
        <f t="shared" si="398"/>
        <v>102334.00164979813</v>
      </c>
      <c r="D323" s="16">
        <f t="shared" si="398"/>
        <v>123921.25209456755</v>
      </c>
      <c r="E323" s="16">
        <f t="shared" si="398"/>
        <v>74917.764491409733</v>
      </c>
      <c r="F323" s="16">
        <f t="shared" si="398"/>
        <v>77359.327918337047</v>
      </c>
      <c r="G323" s="16">
        <f t="shared" si="398"/>
        <v>53085.911319204919</v>
      </c>
      <c r="H323" s="16">
        <f t="shared" si="398"/>
        <v>26387.604734229277</v>
      </c>
      <c r="I323" s="16">
        <f t="shared" si="398"/>
        <v>34201.329521228312</v>
      </c>
      <c r="J323" s="16">
        <f t="shared" si="295"/>
        <v>550038.97025559132</v>
      </c>
      <c r="L323" s="9">
        <v>30</v>
      </c>
      <c r="M323" s="9">
        <f t="shared" ref="M323:T323" si="399">M128</f>
        <v>11270.062118442105</v>
      </c>
      <c r="N323" s="9">
        <f t="shared" si="399"/>
        <v>19940.363594812901</v>
      </c>
      <c r="O323" s="9">
        <f t="shared" si="399"/>
        <v>24149.183253204545</v>
      </c>
      <c r="P323" s="9">
        <f t="shared" si="399"/>
        <v>14607.862226676871</v>
      </c>
      <c r="Q323" s="9">
        <f t="shared" si="399"/>
        <v>15093.239533252841</v>
      </c>
      <c r="R323" s="9">
        <f t="shared" si="399"/>
        <v>10332.552526288513</v>
      </c>
      <c r="S323" s="9">
        <f t="shared" si="399"/>
        <v>5113.0842295468883</v>
      </c>
      <c r="T323" s="9">
        <f t="shared" si="399"/>
        <v>6575.8651534744749</v>
      </c>
      <c r="V323">
        <f t="shared" si="304"/>
        <v>17601.922921376223</v>
      </c>
      <c r="W323">
        <f t="shared" si="339"/>
        <v>31200.149426274762</v>
      </c>
      <c r="X323">
        <f t="shared" si="340"/>
        <v>37746.477886943088</v>
      </c>
      <c r="Y323">
        <f t="shared" si="341"/>
        <v>22569.717044645578</v>
      </c>
      <c r="Z323">
        <f t="shared" si="342"/>
        <v>22955.39617713874</v>
      </c>
      <c r="AA323">
        <f t="shared" si="343"/>
        <v>15532.116529190083</v>
      </c>
      <c r="AB323">
        <f t="shared" si="344"/>
        <v>7448.2009494161593</v>
      </c>
      <c r="AC323">
        <f t="shared" si="345"/>
        <v>9488.476558361519</v>
      </c>
      <c r="AE323">
        <f t="shared" si="305"/>
        <v>13825.657593316708</v>
      </c>
      <c r="AF323">
        <f t="shared" si="346"/>
        <v>24506.560149978497</v>
      </c>
      <c r="AG323">
        <f t="shared" si="347"/>
        <v>29648.458350241031</v>
      </c>
      <c r="AH323">
        <f t="shared" si="348"/>
        <v>17727.675619938258</v>
      </c>
      <c r="AI323">
        <f t="shared" si="349"/>
        <v>18030.612273538885</v>
      </c>
      <c r="AJ323">
        <f t="shared" si="350"/>
        <v>12199.901555416529</v>
      </c>
      <c r="AK323">
        <f t="shared" si="351"/>
        <v>5850.2855894106433</v>
      </c>
      <c r="AL323">
        <f t="shared" si="352"/>
        <v>7452.8464057074598</v>
      </c>
      <c r="AN323">
        <f t="shared" si="306"/>
        <v>10859.541096203111</v>
      </c>
      <c r="AO323">
        <f t="shared" si="353"/>
        <v>19248.993784130136</v>
      </c>
      <c r="AP323">
        <f t="shared" si="354"/>
        <v>23287.764051754599</v>
      </c>
      <c r="AQ323">
        <f t="shared" si="355"/>
        <v>13924.43148801389</v>
      </c>
      <c r="AR323">
        <f t="shared" si="356"/>
        <v>14162.376990216444</v>
      </c>
      <c r="AS323">
        <f t="shared" si="357"/>
        <v>9582.57169400762</v>
      </c>
      <c r="AT323">
        <f t="shared" si="358"/>
        <v>4595.1822800414702</v>
      </c>
      <c r="AU323">
        <f t="shared" si="359"/>
        <v>5853.9343449090884</v>
      </c>
      <c r="AW323">
        <f t="shared" si="307"/>
        <v>8529.765323456395</v>
      </c>
      <c r="AX323">
        <f t="shared" si="360"/>
        <v>15119.368142426156</v>
      </c>
      <c r="AY323">
        <f t="shared" si="361"/>
        <v>18291.671858854355</v>
      </c>
      <c r="AZ323">
        <f t="shared" si="362"/>
        <v>10937.122646631198</v>
      </c>
      <c r="BA323">
        <f t="shared" si="363"/>
        <v>11124.019981940271</v>
      </c>
      <c r="BB323">
        <f t="shared" si="364"/>
        <v>7526.7688336177753</v>
      </c>
      <c r="BC323">
        <f t="shared" si="365"/>
        <v>3609.3446417329096</v>
      </c>
      <c r="BD323">
        <f t="shared" si="366"/>
        <v>4598.0475361389126</v>
      </c>
      <c r="BF323">
        <f t="shared" si="308"/>
        <v>6699.8046423399328</v>
      </c>
      <c r="BG323">
        <f t="shared" si="367"/>
        <v>11875.685793056047</v>
      </c>
      <c r="BH323">
        <f t="shared" si="368"/>
        <v>14367.409112546569</v>
      </c>
      <c r="BI323">
        <f t="shared" si="369"/>
        <v>8590.6918072217359</v>
      </c>
      <c r="BJ323">
        <f t="shared" si="370"/>
        <v>8737.4925206365915</v>
      </c>
      <c r="BK323">
        <f t="shared" si="371"/>
        <v>5912.0939260318282</v>
      </c>
      <c r="BL323">
        <f t="shared" si="372"/>
        <v>2835.002262018626</v>
      </c>
      <c r="BM323">
        <f t="shared" si="373"/>
        <v>3611.5905960048267</v>
      </c>
    </row>
    <row r="324" spans="1:65" hidden="1" x14ac:dyDescent="0.4">
      <c r="A324" s="9">
        <v>31</v>
      </c>
      <c r="B324" s="16">
        <f t="shared" ref="B324:I324" si="400">V324+AE324+AN324+AW324+BF324+B194</f>
        <v>65729.716675099611</v>
      </c>
      <c r="C324" s="16">
        <f t="shared" si="400"/>
        <v>116309.49386751051</v>
      </c>
      <c r="D324" s="16">
        <f t="shared" si="400"/>
        <v>140844.85996432501</v>
      </c>
      <c r="E324" s="16">
        <f t="shared" si="400"/>
        <v>85149.095799157018</v>
      </c>
      <c r="F324" s="16">
        <f t="shared" si="400"/>
        <v>87924.103931553414</v>
      </c>
      <c r="G324" s="16">
        <f t="shared" si="400"/>
        <v>60335.581842750769</v>
      </c>
      <c r="H324" s="16">
        <f t="shared" si="400"/>
        <v>29991.393159094136</v>
      </c>
      <c r="I324" s="16">
        <f t="shared" si="400"/>
        <v>38872.730383366747</v>
      </c>
      <c r="J324" s="16">
        <f t="shared" si="295"/>
        <v>625156.97562285722</v>
      </c>
      <c r="L324" s="9">
        <v>31</v>
      </c>
      <c r="M324" s="9">
        <f t="shared" ref="M324:T324" si="401">M129</f>
        <v>12809.184014962702</v>
      </c>
      <c r="N324" s="9">
        <f t="shared" si="401"/>
        <v>22663.565109659667</v>
      </c>
      <c r="O324" s="9">
        <f t="shared" si="401"/>
        <v>27447.171883389088</v>
      </c>
      <c r="P324" s="9">
        <f t="shared" si="401"/>
        <v>16602.818454792356</v>
      </c>
      <c r="Q324" s="9">
        <f t="shared" si="401"/>
        <v>17154.482427118182</v>
      </c>
      <c r="R324" s="9">
        <f t="shared" si="401"/>
        <v>11743.641273895008</v>
      </c>
      <c r="S324" s="9">
        <f t="shared" si="401"/>
        <v>5811.3643112131649</v>
      </c>
      <c r="T324" s="9">
        <f t="shared" si="401"/>
        <v>7473.9132689074358</v>
      </c>
      <c r="V324">
        <f t="shared" si="304"/>
        <v>20005.769919464437</v>
      </c>
      <c r="W324">
        <f t="shared" si="339"/>
        <v>35461.069433325349</v>
      </c>
      <c r="X324">
        <f t="shared" si="340"/>
        <v>42901.412263274113</v>
      </c>
      <c r="Y324">
        <f t="shared" si="341"/>
        <v>25652.002247677799</v>
      </c>
      <c r="Z324">
        <f t="shared" si="342"/>
        <v>26090.352535987869</v>
      </c>
      <c r="AA324">
        <f t="shared" si="343"/>
        <v>17653.295664971141</v>
      </c>
      <c r="AB324">
        <f t="shared" si="344"/>
        <v>8465.3816048130939</v>
      </c>
      <c r="AC324">
        <f t="shared" si="345"/>
        <v>10784.292134485198</v>
      </c>
      <c r="AE324">
        <f t="shared" si="305"/>
        <v>15713.790257346465</v>
      </c>
      <c r="AF324">
        <f t="shared" si="346"/>
        <v>27853.354788126628</v>
      </c>
      <c r="AG324">
        <f t="shared" si="347"/>
        <v>33697.468118592064</v>
      </c>
      <c r="AH324">
        <f t="shared" si="348"/>
        <v>20148.696332291918</v>
      </c>
      <c r="AI324">
        <f t="shared" si="349"/>
        <v>20493.004225338813</v>
      </c>
      <c r="AJ324">
        <f t="shared" si="350"/>
        <v>13866.009042303307</v>
      </c>
      <c r="AK324">
        <f t="shared" si="351"/>
        <v>6649.2432694134022</v>
      </c>
      <c r="AL324">
        <f t="shared" si="352"/>
        <v>8470.6614820344894</v>
      </c>
      <c r="AN324">
        <f t="shared" si="306"/>
        <v>12342.59934475991</v>
      </c>
      <c r="AO324">
        <f t="shared" si="353"/>
        <v>21877.776967054317</v>
      </c>
      <c r="AP324">
        <f t="shared" si="354"/>
        <v>26468.111200997817</v>
      </c>
      <c r="AQ324">
        <f t="shared" si="355"/>
        <v>15826.053553976071</v>
      </c>
      <c r="AR324">
        <f t="shared" si="356"/>
        <v>16096.494631877667</v>
      </c>
      <c r="AS324">
        <f t="shared" si="357"/>
        <v>10891.236624712075</v>
      </c>
      <c r="AT324">
        <f t="shared" si="358"/>
        <v>5222.7339347260568</v>
      </c>
      <c r="AU324">
        <f t="shared" si="359"/>
        <v>6653.3903753082741</v>
      </c>
      <c r="AW324">
        <f t="shared" si="307"/>
        <v>9694.6532098297521</v>
      </c>
      <c r="AX324">
        <f t="shared" si="360"/>
        <v>17184.180963278144</v>
      </c>
      <c r="AY324">
        <f t="shared" si="361"/>
        <v>20789.717955304477</v>
      </c>
      <c r="AZ324">
        <f t="shared" si="362"/>
        <v>12430.777067322542</v>
      </c>
      <c r="BA324">
        <f t="shared" si="363"/>
        <v>12643.19848607836</v>
      </c>
      <c r="BB324">
        <f t="shared" si="364"/>
        <v>8554.670263812699</v>
      </c>
      <c r="BC324">
        <f t="shared" si="365"/>
        <v>4102.2634608871904</v>
      </c>
      <c r="BD324">
        <f t="shared" si="366"/>
        <v>5225.9909405240005</v>
      </c>
      <c r="BF324">
        <f t="shared" si="308"/>
        <v>7614.7849828981653</v>
      </c>
      <c r="BG324">
        <f t="shared" si="367"/>
        <v>13497.5269677411</v>
      </c>
      <c r="BH324">
        <f t="shared" si="368"/>
        <v>16329.540485700461</v>
      </c>
      <c r="BI324">
        <f t="shared" si="369"/>
        <v>9763.9072269264652</v>
      </c>
      <c r="BJ324">
        <f t="shared" si="370"/>
        <v>9930.7562512884306</v>
      </c>
      <c r="BK324">
        <f t="shared" si="371"/>
        <v>6719.4313798248013</v>
      </c>
      <c r="BL324">
        <f t="shared" si="372"/>
        <v>3222.1734518757676</v>
      </c>
      <c r="BM324">
        <f t="shared" si="373"/>
        <v>4104.8190660718701</v>
      </c>
    </row>
    <row r="325" spans="1:65" hidden="1" x14ac:dyDescent="0.4">
      <c r="A325" s="9">
        <v>32</v>
      </c>
      <c r="B325" s="16">
        <f t="shared" ref="B325:I325" si="402">V325+AE325+AN325+AW325+BF325+B195</f>
        <v>74706.251388821038</v>
      </c>
      <c r="C325" s="16">
        <f t="shared" si="402"/>
        <v>132193.57530718151</v>
      </c>
      <c r="D325" s="16">
        <f t="shared" si="402"/>
        <v>160079.67192097919</v>
      </c>
      <c r="E325" s="16">
        <f t="shared" si="402"/>
        <v>96777.686786432052</v>
      </c>
      <c r="F325" s="16">
        <f t="shared" si="402"/>
        <v>99931.675262359116</v>
      </c>
      <c r="G325" s="16">
        <f t="shared" si="402"/>
        <v>68575.365146321099</v>
      </c>
      <c r="H325" s="16">
        <f t="shared" si="402"/>
        <v>34087.318055280208</v>
      </c>
      <c r="I325" s="16">
        <f t="shared" si="402"/>
        <v>44181.99317950214</v>
      </c>
      <c r="J325" s="16">
        <f t="shared" si="295"/>
        <v>710533.5370468765</v>
      </c>
      <c r="L325" s="9">
        <v>32</v>
      </c>
      <c r="M325" s="9">
        <f t="shared" ref="M325:T325" si="403">M130</f>
        <v>14558.499625364675</v>
      </c>
      <c r="N325" s="9">
        <f t="shared" si="403"/>
        <v>25758.666888772066</v>
      </c>
      <c r="O325" s="9">
        <f t="shared" si="403"/>
        <v>31195.55789930647</v>
      </c>
      <c r="P325" s="9">
        <f t="shared" si="403"/>
        <v>18870.220458363525</v>
      </c>
      <c r="Q325" s="9">
        <f t="shared" si="403"/>
        <v>19497.223687066547</v>
      </c>
      <c r="R325" s="9">
        <f t="shared" si="403"/>
        <v>13347.438594582127</v>
      </c>
      <c r="S325" s="9">
        <f t="shared" si="403"/>
        <v>6605.0066146934696</v>
      </c>
      <c r="T325" s="9">
        <f t="shared" si="403"/>
        <v>8494.6053861272285</v>
      </c>
      <c r="V325">
        <f t="shared" si="304"/>
        <v>22737.903799248288</v>
      </c>
      <c r="W325">
        <f t="shared" si="339"/>
        <v>40303.891759193088</v>
      </c>
      <c r="X325">
        <f t="shared" si="340"/>
        <v>48760.342082367191</v>
      </c>
      <c r="Y325">
        <f t="shared" si="341"/>
        <v>29155.226802758967</v>
      </c>
      <c r="Z325">
        <f t="shared" si="342"/>
        <v>29653.441404151024</v>
      </c>
      <c r="AA325">
        <f t="shared" si="343"/>
        <v>20064.158498358083</v>
      </c>
      <c r="AB325">
        <f t="shared" si="344"/>
        <v>9621.4758706631728</v>
      </c>
      <c r="AC325">
        <f t="shared" si="345"/>
        <v>12257.073738428699</v>
      </c>
      <c r="AE325">
        <f t="shared" si="305"/>
        <v>17859.780088405452</v>
      </c>
      <c r="AF325">
        <f t="shared" si="346"/>
        <v>31657.212110725988</v>
      </c>
      <c r="AG325">
        <f t="shared" si="347"/>
        <v>38299.440190933085</v>
      </c>
      <c r="AH325">
        <f t="shared" si="348"/>
        <v>22900.349289984857</v>
      </c>
      <c r="AI325">
        <f t="shared" si="349"/>
        <v>23291.678380663347</v>
      </c>
      <c r="AJ325">
        <f t="shared" si="350"/>
        <v>15759.652353637224</v>
      </c>
      <c r="AK325">
        <f t="shared" si="351"/>
        <v>7557.3124371132481</v>
      </c>
      <c r="AL325">
        <f t="shared" si="352"/>
        <v>9627.4768082598421</v>
      </c>
      <c r="AN325">
        <f t="shared" si="306"/>
        <v>14028.194801053189</v>
      </c>
      <c r="AO325">
        <f t="shared" si="353"/>
        <v>24865.565877590474</v>
      </c>
      <c r="AP325">
        <f t="shared" si="354"/>
        <v>30082.78965979494</v>
      </c>
      <c r="AQ325">
        <f t="shared" si="355"/>
        <v>17987.374943133997</v>
      </c>
      <c r="AR325">
        <f t="shared" si="356"/>
        <v>18294.749428608244</v>
      </c>
      <c r="AS325">
        <f t="shared" si="357"/>
        <v>12378.622833507692</v>
      </c>
      <c r="AT325">
        <f t="shared" si="358"/>
        <v>5935.9886020697304</v>
      </c>
      <c r="AU325">
        <f t="shared" si="359"/>
        <v>7562.0259286713826</v>
      </c>
      <c r="AW325">
        <f t="shared" si="307"/>
        <v>11018.626277294832</v>
      </c>
      <c r="AX325">
        <f t="shared" si="360"/>
        <v>19530.978965166232</v>
      </c>
      <c r="AY325">
        <f t="shared" si="361"/>
        <v>23628.914578151151</v>
      </c>
      <c r="AZ325">
        <f t="shared" si="362"/>
        <v>14128.415310649305</v>
      </c>
      <c r="BA325">
        <f t="shared" si="363"/>
        <v>14369.846558978015</v>
      </c>
      <c r="BB325">
        <f t="shared" si="364"/>
        <v>9722.9534442623863</v>
      </c>
      <c r="BC325">
        <f t="shared" si="365"/>
        <v>4662.4986978066236</v>
      </c>
      <c r="BD325">
        <f t="shared" si="366"/>
        <v>5939.6906579161387</v>
      </c>
      <c r="BF325">
        <f t="shared" si="308"/>
        <v>8654.7190963639587</v>
      </c>
      <c r="BG325">
        <f t="shared" si="367"/>
        <v>15340.853965509625</v>
      </c>
      <c r="BH325">
        <f t="shared" si="368"/>
        <v>18559.629220502469</v>
      </c>
      <c r="BI325">
        <f t="shared" si="369"/>
        <v>11097.342147124504</v>
      </c>
      <c r="BJ325">
        <f t="shared" si="370"/>
        <v>11286.977368683394</v>
      </c>
      <c r="BK325">
        <f t="shared" si="371"/>
        <v>7637.0508218187515</v>
      </c>
      <c r="BL325">
        <f t="shared" si="372"/>
        <v>3662.218456381479</v>
      </c>
      <c r="BM325">
        <f t="shared" si="373"/>
        <v>4665.4050032979349</v>
      </c>
    </row>
    <row r="326" spans="1:65" hidden="1" x14ac:dyDescent="0.4">
      <c r="A326" s="9">
        <v>33</v>
      </c>
      <c r="B326" s="16">
        <f t="shared" ref="B326:I326" si="404">V326+AE326+AN326+AW326+BF326+B196</f>
        <v>84908.685107101046</v>
      </c>
      <c r="C326" s="16">
        <f t="shared" si="404"/>
        <v>150246.8992956494</v>
      </c>
      <c r="D326" s="16">
        <f t="shared" si="404"/>
        <v>181941.32585038894</v>
      </c>
      <c r="E326" s="16">
        <f t="shared" si="404"/>
        <v>109994.35956036019</v>
      </c>
      <c r="F326" s="16">
        <f t="shared" si="404"/>
        <v>113579.08326515657</v>
      </c>
      <c r="G326" s="16">
        <f t="shared" si="404"/>
        <v>77940.461738298021</v>
      </c>
      <c r="H326" s="16">
        <f t="shared" si="404"/>
        <v>38742.594264770436</v>
      </c>
      <c r="I326" s="16">
        <f t="shared" si="404"/>
        <v>50216.24405925045</v>
      </c>
      <c r="J326" s="16">
        <f t="shared" si="295"/>
        <v>807569.65314097505</v>
      </c>
      <c r="L326" s="9">
        <v>33</v>
      </c>
      <c r="M326" s="9">
        <f t="shared" ref="M326:T326" si="405">M131</f>
        <v>16546.714536551259</v>
      </c>
      <c r="N326" s="9">
        <f t="shared" si="405"/>
        <v>29276.4583452019</v>
      </c>
      <c r="O326" s="9">
        <f t="shared" si="405"/>
        <v>35455.850853542266</v>
      </c>
      <c r="P326" s="9">
        <f t="shared" si="405"/>
        <v>21447.275419942831</v>
      </c>
      <c r="Q326" s="9">
        <f t="shared" si="405"/>
        <v>22159.906783463921</v>
      </c>
      <c r="R326" s="9">
        <f t="shared" si="405"/>
        <v>15170.262176873544</v>
      </c>
      <c r="S326" s="9">
        <f t="shared" si="405"/>
        <v>7507.0345006536372</v>
      </c>
      <c r="T326" s="9">
        <f t="shared" si="405"/>
        <v>9654.6906646897842</v>
      </c>
      <c r="V326">
        <f t="shared" si="304"/>
        <v>25843.157812157959</v>
      </c>
      <c r="W326">
        <f t="shared" si="339"/>
        <v>45808.085229536155</v>
      </c>
      <c r="X326">
        <f t="shared" si="340"/>
        <v>55419.410097560598</v>
      </c>
      <c r="Y326">
        <f t="shared" si="341"/>
        <v>33136.877258574154</v>
      </c>
      <c r="Z326">
        <f t="shared" si="342"/>
        <v>33703.131680343766</v>
      </c>
      <c r="AA326">
        <f t="shared" si="343"/>
        <v>22804.266347750665</v>
      </c>
      <c r="AB326">
        <f t="shared" si="344"/>
        <v>10935.454802990176</v>
      </c>
      <c r="AC326">
        <f t="shared" si="345"/>
        <v>13930.989141925293</v>
      </c>
      <c r="AE326">
        <f t="shared" si="305"/>
        <v>20298.841943826872</v>
      </c>
      <c r="AF326">
        <f t="shared" si="346"/>
        <v>35980.551934959542</v>
      </c>
      <c r="AG326">
        <f t="shared" si="347"/>
        <v>43529.891136650142</v>
      </c>
      <c r="AH326">
        <f t="shared" si="348"/>
        <v>26027.788046371916</v>
      </c>
      <c r="AI326">
        <f t="shared" si="349"/>
        <v>26472.559892407189</v>
      </c>
      <c r="AJ326">
        <f t="shared" si="350"/>
        <v>17911.905425997655</v>
      </c>
      <c r="AK326">
        <f t="shared" si="351"/>
        <v>8589.3941538882118</v>
      </c>
      <c r="AL326">
        <f t="shared" si="352"/>
        <v>10942.27527334427</v>
      </c>
      <c r="AN326">
        <f t="shared" si="306"/>
        <v>15943.98744472932</v>
      </c>
      <c r="AO326">
        <f t="shared" si="353"/>
        <v>28261.388994158231</v>
      </c>
      <c r="AP326">
        <f t="shared" si="354"/>
        <v>34191.114925364011</v>
      </c>
      <c r="AQ326">
        <f t="shared" si="355"/>
        <v>20443.862116559427</v>
      </c>
      <c r="AR326">
        <f t="shared" si="356"/>
        <v>20793.213904635795</v>
      </c>
      <c r="AS326">
        <f t="shared" si="357"/>
        <v>14069.137593572459</v>
      </c>
      <c r="AT326">
        <f t="shared" si="358"/>
        <v>6746.6505195914888</v>
      </c>
      <c r="AU326">
        <f t="shared" si="359"/>
        <v>8594.7513684656114</v>
      </c>
      <c r="AW326">
        <f t="shared" si="307"/>
        <v>12523.410539174012</v>
      </c>
      <c r="AX326">
        <f t="shared" si="360"/>
        <v>22198.272421378351</v>
      </c>
      <c r="AY326">
        <f t="shared" si="361"/>
        <v>26855.852118973045</v>
      </c>
      <c r="AZ326">
        <f t="shared" si="362"/>
        <v>16057.89512689165</v>
      </c>
      <c r="BA326">
        <f t="shared" si="363"/>
        <v>16332.297993793127</v>
      </c>
      <c r="BB326">
        <f t="shared" si="364"/>
        <v>11050.78813888504</v>
      </c>
      <c r="BC326">
        <f t="shared" si="365"/>
        <v>5299.2436499381765</v>
      </c>
      <c r="BD326">
        <f t="shared" si="366"/>
        <v>6750.8582932937597</v>
      </c>
      <c r="BF326">
        <f t="shared" si="308"/>
        <v>9836.6726868293954</v>
      </c>
      <c r="BG326">
        <f t="shared" si="367"/>
        <v>17435.916465337927</v>
      </c>
      <c r="BH326">
        <f t="shared" si="368"/>
        <v>21094.271899326814</v>
      </c>
      <c r="BI326">
        <f t="shared" si="369"/>
        <v>12612.878728886906</v>
      </c>
      <c r="BJ326">
        <f t="shared" si="370"/>
        <v>12828.411963830706</v>
      </c>
      <c r="BK326">
        <f t="shared" si="371"/>
        <v>8680.0021330405689</v>
      </c>
      <c r="BL326">
        <f t="shared" si="372"/>
        <v>4162.3585770940508</v>
      </c>
      <c r="BM326">
        <f t="shared" si="373"/>
        <v>5302.5478306070363</v>
      </c>
    </row>
    <row r="327" spans="1:65" hidden="1" x14ac:dyDescent="0.4">
      <c r="A327" s="9">
        <v>34</v>
      </c>
      <c r="B327" s="16">
        <f t="shared" ref="B327:I327" si="406">V327+AE327+AN327+AW327+BF327+B197</f>
        <v>96504.436380136496</v>
      </c>
      <c r="C327" s="16">
        <f t="shared" si="406"/>
        <v>170765.71486107545</v>
      </c>
      <c r="D327" s="16">
        <f t="shared" si="406"/>
        <v>206788.56421269011</v>
      </c>
      <c r="E327" s="16">
        <f t="shared" si="406"/>
        <v>125015.995453148</v>
      </c>
      <c r="F327" s="16">
        <f t="shared" si="406"/>
        <v>129090.27770555658</v>
      </c>
      <c r="G327" s="16">
        <f t="shared" si="406"/>
        <v>88584.542428995803</v>
      </c>
      <c r="H327" s="16">
        <f t="shared" si="406"/>
        <v>44033.614846944256</v>
      </c>
      <c r="I327" s="16">
        <f t="shared" si="406"/>
        <v>57074.505541648017</v>
      </c>
      <c r="J327" s="16">
        <f t="shared" si="295"/>
        <v>917857.65143019473</v>
      </c>
      <c r="L327" s="9">
        <v>34</v>
      </c>
      <c r="M327" s="9">
        <f t="shared" ref="M327:T327" si="407">M132</f>
        <v>18806.454579776695</v>
      </c>
      <c r="N327" s="9">
        <f t="shared" si="407"/>
        <v>33274.665064749439</v>
      </c>
      <c r="O327" s="9">
        <f t="shared" si="407"/>
        <v>40297.960491887265</v>
      </c>
      <c r="P327" s="9">
        <f t="shared" si="407"/>
        <v>24376.271806353616</v>
      </c>
      <c r="Q327" s="9">
        <f t="shared" si="407"/>
        <v>25186.225307429548</v>
      </c>
      <c r="R327" s="9">
        <f t="shared" si="407"/>
        <v>17242.023844821819</v>
      </c>
      <c r="S327" s="9">
        <f t="shared" si="407"/>
        <v>8532.2498948957364</v>
      </c>
      <c r="T327" s="9">
        <f t="shared" si="407"/>
        <v>10973.205651562914</v>
      </c>
      <c r="V327">
        <f t="shared" si="304"/>
        <v>29372.487965463606</v>
      </c>
      <c r="W327">
        <f t="shared" si="339"/>
        <v>52063.971512509605</v>
      </c>
      <c r="X327">
        <f t="shared" si="340"/>
        <v>62987.889017877176</v>
      </c>
      <c r="Y327">
        <f t="shared" si="341"/>
        <v>37662.290946217778</v>
      </c>
      <c r="Z327">
        <f t="shared" si="342"/>
        <v>38305.877202576667</v>
      </c>
      <c r="AA327">
        <f t="shared" si="343"/>
        <v>25918.583314058906</v>
      </c>
      <c r="AB327">
        <f t="shared" si="344"/>
        <v>12428.880283608003</v>
      </c>
      <c r="AC327">
        <f t="shared" si="345"/>
        <v>15833.506643901766</v>
      </c>
      <c r="AE327">
        <f t="shared" si="305"/>
        <v>23070.999877992414</v>
      </c>
      <c r="AF327">
        <f t="shared" si="346"/>
        <v>40894.318582247848</v>
      </c>
      <c r="AG327">
        <f t="shared" si="347"/>
        <v>49474.650617105377</v>
      </c>
      <c r="AH327">
        <f t="shared" si="348"/>
        <v>29582.332652473036</v>
      </c>
      <c r="AI327">
        <f t="shared" si="349"/>
        <v>30087.845786375477</v>
      </c>
      <c r="AJ327">
        <f t="shared" si="350"/>
        <v>20358.08588687416</v>
      </c>
      <c r="AK327">
        <f t="shared" si="351"/>
        <v>9762.4244784391922</v>
      </c>
      <c r="AL327">
        <f t="shared" si="352"/>
        <v>12436.632207634782</v>
      </c>
      <c r="AN327">
        <f t="shared" si="306"/>
        <v>18121.414694278097</v>
      </c>
      <c r="AO327">
        <f t="shared" si="353"/>
        <v>32120.970464558886</v>
      </c>
      <c r="AP327">
        <f t="shared" si="354"/>
        <v>38860.503031007072</v>
      </c>
      <c r="AQ327">
        <f t="shared" si="355"/>
        <v>23235.825081465671</v>
      </c>
      <c r="AR327">
        <f t="shared" si="356"/>
        <v>23632.886898521494</v>
      </c>
      <c r="AS327">
        <f t="shared" si="357"/>
        <v>15990.521509785056</v>
      </c>
      <c r="AT327">
        <f t="shared" si="358"/>
        <v>7668.0223367398494</v>
      </c>
      <c r="AU327">
        <f t="shared" si="359"/>
        <v>9768.51332090494</v>
      </c>
      <c r="AW327">
        <f t="shared" si="307"/>
        <v>14233.698991951665</v>
      </c>
      <c r="AX327">
        <f t="shared" si="360"/>
        <v>25229.830707768291</v>
      </c>
      <c r="AY327">
        <f t="shared" si="361"/>
        <v>30523.483522168532</v>
      </c>
      <c r="AZ327">
        <f t="shared" si="362"/>
        <v>18250.878621725537</v>
      </c>
      <c r="BA327">
        <f t="shared" si="363"/>
        <v>18562.755949214465</v>
      </c>
      <c r="BB327">
        <f t="shared" si="364"/>
        <v>12559.962866228749</v>
      </c>
      <c r="BC327">
        <f t="shared" si="365"/>
        <v>6022.9470847648317</v>
      </c>
      <c r="BD327">
        <f t="shared" si="366"/>
        <v>7672.8048308796842</v>
      </c>
      <c r="BF327">
        <f t="shared" si="308"/>
        <v>11180.041613001704</v>
      </c>
      <c r="BG327">
        <f t="shared" si="367"/>
        <v>19817.094443358139</v>
      </c>
      <c r="BH327">
        <f t="shared" si="368"/>
        <v>23975.062009149933</v>
      </c>
      <c r="BI327">
        <f t="shared" si="369"/>
        <v>14335.386927889278</v>
      </c>
      <c r="BJ327">
        <f t="shared" si="370"/>
        <v>14580.354978811918</v>
      </c>
      <c r="BK327">
        <f t="shared" si="371"/>
        <v>9865.3951359628045</v>
      </c>
      <c r="BL327">
        <f t="shared" si="372"/>
        <v>4730.8011135161141</v>
      </c>
      <c r="BM327">
        <f t="shared" si="373"/>
        <v>6026.7030619503985</v>
      </c>
    </row>
    <row r="328" spans="1:65" hidden="1" x14ac:dyDescent="0.4">
      <c r="A328" s="9">
        <v>35</v>
      </c>
      <c r="B328" s="16">
        <f t="shared" ref="B328:I328" si="408">V328+AE328+AN328+AW328+BF328+B198</f>
        <v>109683.78731191056</v>
      </c>
      <c r="C328" s="16">
        <f t="shared" si="408"/>
        <v>194086.72836190712</v>
      </c>
      <c r="D328" s="16">
        <f t="shared" si="408"/>
        <v>235029.12122761289</v>
      </c>
      <c r="E328" s="16">
        <f t="shared" si="408"/>
        <v>142089.09419015489</v>
      </c>
      <c r="F328" s="16">
        <f t="shared" si="408"/>
        <v>146719.79194391484</v>
      </c>
      <c r="G328" s="16">
        <f t="shared" si="408"/>
        <v>100682.26827410863</v>
      </c>
      <c r="H328" s="16">
        <f t="shared" si="408"/>
        <v>50047.204785472022</v>
      </c>
      <c r="I328" s="16">
        <f t="shared" si="408"/>
        <v>64869.321501413666</v>
      </c>
      <c r="J328" s="16">
        <f t="shared" si="295"/>
        <v>1043207.3175964947</v>
      </c>
      <c r="L328" s="9">
        <v>35</v>
      </c>
      <c r="M328" s="9">
        <f t="shared" ref="M328:T328" si="409">M133</f>
        <v>21374.801207812459</v>
      </c>
      <c r="N328" s="9">
        <f t="shared" si="409"/>
        <v>37818.896060312421</v>
      </c>
      <c r="O328" s="9">
        <f t="shared" si="409"/>
        <v>45801.343944999884</v>
      </c>
      <c r="P328" s="9">
        <f t="shared" si="409"/>
        <v>27705.273305937433</v>
      </c>
      <c r="Q328" s="9">
        <f t="shared" si="409"/>
        <v>28625.839965624935</v>
      </c>
      <c r="R328" s="9">
        <f t="shared" si="409"/>
        <v>19596.720399374961</v>
      </c>
      <c r="S328" s="9">
        <f t="shared" si="409"/>
        <v>9697.4761821874781</v>
      </c>
      <c r="T328" s="9">
        <f t="shared" si="409"/>
        <v>12471.786663437468</v>
      </c>
      <c r="V328">
        <f t="shared" si="304"/>
        <v>33383.809190491593</v>
      </c>
      <c r="W328">
        <f t="shared" si="339"/>
        <v>59174.207262131633</v>
      </c>
      <c r="X328">
        <f t="shared" si="340"/>
        <v>71589.97463058398</v>
      </c>
      <c r="Y328">
        <f t="shared" si="341"/>
        <v>42805.728139327824</v>
      </c>
      <c r="Z328">
        <f t="shared" si="342"/>
        <v>43537.207229732783</v>
      </c>
      <c r="AA328">
        <f t="shared" si="343"/>
        <v>29458.214123957798</v>
      </c>
      <c r="AB328">
        <f t="shared" si="344"/>
        <v>14126.258842196226</v>
      </c>
      <c r="AC328">
        <f t="shared" si="345"/>
        <v>17995.845814556433</v>
      </c>
      <c r="AE328">
        <f t="shared" si="305"/>
        <v>26221.743921728008</v>
      </c>
      <c r="AF328">
        <f t="shared" si="346"/>
        <v>46479.145047378726</v>
      </c>
      <c r="AG328">
        <f t="shared" si="347"/>
        <v>56231.269817491273</v>
      </c>
      <c r="AH328">
        <f t="shared" si="348"/>
        <v>33622.311799345407</v>
      </c>
      <c r="AI328">
        <f t="shared" si="349"/>
        <v>34196.86149447607</v>
      </c>
      <c r="AJ328">
        <f t="shared" si="350"/>
        <v>23138.334600466529</v>
      </c>
      <c r="AK328">
        <f t="shared" si="351"/>
        <v>11095.652381023598</v>
      </c>
      <c r="AL328">
        <f t="shared" si="352"/>
        <v>14135.069425768275</v>
      </c>
      <c r="AN328">
        <f t="shared" si="306"/>
        <v>20596.207286135257</v>
      </c>
      <c r="AO328">
        <f t="shared" si="353"/>
        <v>36507.64452340336</v>
      </c>
      <c r="AP328">
        <f t="shared" si="354"/>
        <v>44167.576824056225</v>
      </c>
      <c r="AQ328">
        <f t="shared" si="355"/>
        <v>26409.078866969354</v>
      </c>
      <c r="AR328">
        <f t="shared" si="356"/>
        <v>26860.366342448484</v>
      </c>
      <c r="AS328">
        <f t="shared" si="357"/>
        <v>18174.303698329604</v>
      </c>
      <c r="AT328">
        <f t="shared" si="358"/>
        <v>8715.2234075895212</v>
      </c>
      <c r="AU328">
        <f t="shared" si="359"/>
        <v>11102.572764269862</v>
      </c>
      <c r="AW328">
        <f t="shared" si="307"/>
        <v>16177.556843114882</v>
      </c>
      <c r="AX328">
        <f t="shared" si="360"/>
        <v>28675.400586163585</v>
      </c>
      <c r="AY328">
        <f t="shared" si="361"/>
        <v>34691.993276587804</v>
      </c>
      <c r="AZ328">
        <f t="shared" si="362"/>
        <v>20743.351851595602</v>
      </c>
      <c r="BA328">
        <f t="shared" si="363"/>
        <v>21097.821423867979</v>
      </c>
      <c r="BB328">
        <f t="shared" si="364"/>
        <v>14275.242188006901</v>
      </c>
      <c r="BC328">
        <f t="shared" si="365"/>
        <v>6845.484710752341</v>
      </c>
      <c r="BD328">
        <f t="shared" si="366"/>
        <v>8720.6590758923121</v>
      </c>
      <c r="BF328">
        <f t="shared" si="308"/>
        <v>12706.870302476684</v>
      </c>
      <c r="BG328">
        <f t="shared" si="367"/>
        <v>22523.462575563215</v>
      </c>
      <c r="BH328">
        <f t="shared" si="368"/>
        <v>27249.272765659232</v>
      </c>
      <c r="BI328">
        <f t="shared" si="369"/>
        <v>16293.132774807405</v>
      </c>
      <c r="BJ328">
        <f t="shared" si="370"/>
        <v>16571.555464013192</v>
      </c>
      <c r="BK328">
        <f t="shared" si="371"/>
        <v>11212.679001095777</v>
      </c>
      <c r="BL328">
        <f t="shared" si="372"/>
        <v>5376.8740991404729</v>
      </c>
      <c r="BM328">
        <f t="shared" si="373"/>
        <v>6849.7539464150404</v>
      </c>
    </row>
    <row r="329" spans="1:65" hidden="1" x14ac:dyDescent="0.4">
      <c r="A329" s="9">
        <v>36</v>
      </c>
      <c r="B329" s="16">
        <f t="shared" ref="B329:I329" si="410">V329+AE329+AN329+AW329+BF329+B199</f>
        <v>124663.00611577416</v>
      </c>
      <c r="C329" s="16">
        <f t="shared" si="410"/>
        <v>220592.62888300282</v>
      </c>
      <c r="D329" s="16">
        <f t="shared" si="410"/>
        <v>267126.41384777031</v>
      </c>
      <c r="E329" s="16">
        <f t="shared" si="410"/>
        <v>161493.81899241745</v>
      </c>
      <c r="F329" s="16">
        <f t="shared" si="410"/>
        <v>166756.91988498752</v>
      </c>
      <c r="G329" s="16">
        <f t="shared" si="410"/>
        <v>114432.1556568993</v>
      </c>
      <c r="H329" s="16">
        <f t="shared" si="410"/>
        <v>56882.045843527492</v>
      </c>
      <c r="I329" s="16">
        <f t="shared" si="410"/>
        <v>73728.604013260454</v>
      </c>
      <c r="J329" s="16">
        <f t="shared" si="295"/>
        <v>1185675.5932376394</v>
      </c>
      <c r="L329" s="9">
        <v>36</v>
      </c>
      <c r="M329" s="9">
        <f t="shared" ref="M329:T329" si="411">M134</f>
        <v>24293.899987124842</v>
      </c>
      <c r="N329" s="9">
        <f t="shared" si="411"/>
        <v>42983.720390199043</v>
      </c>
      <c r="O329" s="9">
        <f t="shared" si="411"/>
        <v>52056.309588930599</v>
      </c>
      <c r="P329" s="9">
        <f t="shared" si="411"/>
        <v>31488.907534934067</v>
      </c>
      <c r="Q329" s="9">
        <f t="shared" si="411"/>
        <v>32535.193493081631</v>
      </c>
      <c r="R329" s="9">
        <f t="shared" si="411"/>
        <v>22272.991492620647</v>
      </c>
      <c r="S329" s="9">
        <f t="shared" si="411"/>
        <v>11021.834271444835</v>
      </c>
      <c r="T329" s="9">
        <f t="shared" si="411"/>
        <v>14175.024830245693</v>
      </c>
      <c r="V329">
        <f t="shared" si="304"/>
        <v>37942.945704065023</v>
      </c>
      <c r="W329">
        <f t="shared" si="339"/>
        <v>67255.468673947587</v>
      </c>
      <c r="X329">
        <f t="shared" si="340"/>
        <v>81366.82380563418</v>
      </c>
      <c r="Y329">
        <f t="shared" si="341"/>
        <v>48651.590636220244</v>
      </c>
      <c r="Z329">
        <f t="shared" si="342"/>
        <v>49482.965847255145</v>
      </c>
      <c r="AA329">
        <f t="shared" si="343"/>
        <v>33481.242738468092</v>
      </c>
      <c r="AB329">
        <f t="shared" si="344"/>
        <v>16055.443798896427</v>
      </c>
      <c r="AC329">
        <f t="shared" si="345"/>
        <v>20453.489796332789</v>
      </c>
      <c r="AE329">
        <f t="shared" si="305"/>
        <v>29802.776556109799</v>
      </c>
      <c r="AF329">
        <f t="shared" si="346"/>
        <v>52826.676154755172</v>
      </c>
      <c r="AG329">
        <f t="shared" si="347"/>
        <v>63910.622224037637</v>
      </c>
      <c r="AH329">
        <f t="shared" si="348"/>
        <v>38214.019969336616</v>
      </c>
      <c r="AI329">
        <f t="shared" si="349"/>
        <v>38867.03436210443</v>
      </c>
      <c r="AJ329">
        <f t="shared" si="350"/>
        <v>26298.274362212167</v>
      </c>
      <c r="AK329">
        <f t="shared" si="351"/>
        <v>12610.955611609912</v>
      </c>
      <c r="AL329">
        <f t="shared" si="352"/>
        <v>16065.457620162353</v>
      </c>
      <c r="AN329">
        <f t="shared" si="306"/>
        <v>23408.975603931631</v>
      </c>
      <c r="AO329">
        <f t="shared" si="353"/>
        <v>41493.394785391043</v>
      </c>
      <c r="AP329">
        <f t="shared" si="354"/>
        <v>50199.423320773756</v>
      </c>
      <c r="AQ329">
        <f t="shared" si="355"/>
        <v>30015.695333157375</v>
      </c>
      <c r="AR329">
        <f t="shared" si="356"/>
        <v>30528.613918462273</v>
      </c>
      <c r="AS329">
        <f t="shared" si="357"/>
        <v>20656.319149398067</v>
      </c>
      <c r="AT329">
        <f t="shared" si="358"/>
        <v>9905.4378943065585</v>
      </c>
      <c r="AU329">
        <f t="shared" si="359"/>
        <v>12618.82109501907</v>
      </c>
      <c r="AW329">
        <f t="shared" si="307"/>
        <v>18386.882064625068</v>
      </c>
      <c r="AX329">
        <f t="shared" si="360"/>
        <v>32591.522554783478</v>
      </c>
      <c r="AY329">
        <f t="shared" si="361"/>
        <v>39429.785050322011</v>
      </c>
      <c r="AZ329">
        <f t="shared" si="362"/>
        <v>23576.21535928248</v>
      </c>
      <c r="BA329">
        <f t="shared" si="363"/>
        <v>23979.093883158232</v>
      </c>
      <c r="BB329">
        <f t="shared" si="364"/>
        <v>16224.772943168253</v>
      </c>
      <c r="BC329">
        <f t="shared" si="365"/>
        <v>7780.3540591709298</v>
      </c>
      <c r="BD329">
        <f t="shared" si="366"/>
        <v>9911.6159200810871</v>
      </c>
      <c r="BF329">
        <f t="shared" si="308"/>
        <v>14442.213572795781</v>
      </c>
      <c r="BG329">
        <f t="shared" si="367"/>
        <v>25599.431580863398</v>
      </c>
      <c r="BH329">
        <f t="shared" si="368"/>
        <v>30970.633021123518</v>
      </c>
      <c r="BI329">
        <f t="shared" si="369"/>
        <v>18518.242313201506</v>
      </c>
      <c r="BJ329">
        <f t="shared" si="370"/>
        <v>18834.688443940584</v>
      </c>
      <c r="BK329">
        <f t="shared" si="371"/>
        <v>12743.960594551339</v>
      </c>
      <c r="BL329">
        <f t="shared" si="372"/>
        <v>6111.1794049464061</v>
      </c>
      <c r="BM329">
        <f t="shared" si="373"/>
        <v>7785.2065111536758</v>
      </c>
    </row>
    <row r="330" spans="1:65" hidden="1" x14ac:dyDescent="0.4">
      <c r="A330" s="9">
        <v>37</v>
      </c>
      <c r="B330" s="16">
        <f t="shared" ref="B330:I330" si="412">V330+AE330+AN330+AW330+BF330+B200</f>
        <v>141687.89605071867</v>
      </c>
      <c r="C330" s="16">
        <f t="shared" si="412"/>
        <v>250718.36811780086</v>
      </c>
      <c r="D330" s="16">
        <f t="shared" si="412"/>
        <v>303607.146375885</v>
      </c>
      <c r="E330" s="16">
        <f t="shared" si="412"/>
        <v>183548.59402872503</v>
      </c>
      <c r="F330" s="16">
        <f t="shared" si="412"/>
        <v>189530.46327425391</v>
      </c>
      <c r="G330" s="16">
        <f t="shared" si="412"/>
        <v>130059.83324439604</v>
      </c>
      <c r="H330" s="16">
        <f t="shared" si="412"/>
        <v>64650.295960303527</v>
      </c>
      <c r="I330" s="16">
        <f t="shared" si="412"/>
        <v>83797.732370918457</v>
      </c>
      <c r="J330" s="16">
        <f t="shared" si="295"/>
        <v>1347600.3294230017</v>
      </c>
      <c r="L330" s="9">
        <v>37</v>
      </c>
      <c r="M330" s="9">
        <f t="shared" ref="M330:T330" si="413">M135</f>
        <v>27611.652190183151</v>
      </c>
      <c r="N330" s="9">
        <f t="shared" si="413"/>
        <v>48853.890807291587</v>
      </c>
      <c r="O330" s="9">
        <f t="shared" si="413"/>
        <v>59165.498970351109</v>
      </c>
      <c r="P330" s="9">
        <f t="shared" si="413"/>
        <v>35789.262455358315</v>
      </c>
      <c r="Q330" s="9">
        <f t="shared" si="413"/>
        <v>36978.436856469452</v>
      </c>
      <c r="R330" s="9">
        <f t="shared" si="413"/>
        <v>25314.753689406847</v>
      </c>
      <c r="S330" s="9">
        <f t="shared" si="413"/>
        <v>12527.056362389872</v>
      </c>
      <c r="T330" s="9">
        <f t="shared" si="413"/>
        <v>16110.869626012456</v>
      </c>
      <c r="V330">
        <f t="shared" si="304"/>
        <v>43124.711158231905</v>
      </c>
      <c r="W330">
        <f t="shared" si="339"/>
        <v>76440.366095897814</v>
      </c>
      <c r="X330">
        <f t="shared" si="340"/>
        <v>92478.870824855141</v>
      </c>
      <c r="Y330">
        <f t="shared" si="341"/>
        <v>55295.806760484571</v>
      </c>
      <c r="Z330">
        <f t="shared" si="342"/>
        <v>56240.720635111691</v>
      </c>
      <c r="AA330">
        <f t="shared" si="343"/>
        <v>38053.685488076779</v>
      </c>
      <c r="AB330">
        <f t="shared" si="344"/>
        <v>18248.092326433554</v>
      </c>
      <c r="AC330">
        <f t="shared" si="345"/>
        <v>23246.767568449392</v>
      </c>
      <c r="AE330">
        <f t="shared" si="305"/>
        <v>33872.861130087404</v>
      </c>
      <c r="AF330">
        <f t="shared" si="346"/>
        <v>60041.07241435138</v>
      </c>
      <c r="AG330">
        <f t="shared" si="347"/>
        <v>72638.723014835909</v>
      </c>
      <c r="AH330">
        <f t="shared" si="348"/>
        <v>43432.805302778426</v>
      </c>
      <c r="AI330">
        <f t="shared" si="349"/>
        <v>44175.000104679784</v>
      </c>
      <c r="AJ330">
        <f t="shared" si="350"/>
        <v>29889.758550340135</v>
      </c>
      <c r="AK330">
        <f t="shared" si="351"/>
        <v>14333.19970525317</v>
      </c>
      <c r="AL330">
        <f t="shared" si="352"/>
        <v>18259.473708247569</v>
      </c>
      <c r="AN330">
        <f t="shared" si="306"/>
        <v>26605.876080020716</v>
      </c>
      <c r="AO330">
        <f t="shared" si="353"/>
        <v>47160.035470073111</v>
      </c>
      <c r="AP330">
        <f t="shared" si="354"/>
        <v>57055.022772405704</v>
      </c>
      <c r="AQ330">
        <f t="shared" si="355"/>
        <v>34114.857651246995</v>
      </c>
      <c r="AR330">
        <f t="shared" si="356"/>
        <v>34697.824140283352</v>
      </c>
      <c r="AS330">
        <f t="shared" si="357"/>
        <v>23477.296755805117</v>
      </c>
      <c r="AT330">
        <f t="shared" si="358"/>
        <v>11258.196752958236</v>
      </c>
      <c r="AU330">
        <f t="shared" si="359"/>
        <v>14342.139357590713</v>
      </c>
      <c r="AW330">
        <f t="shared" si="307"/>
        <v>20897.928834278347</v>
      </c>
      <c r="AX330">
        <f t="shared" si="360"/>
        <v>37042.458670087261</v>
      </c>
      <c r="AY330">
        <f t="shared" si="361"/>
        <v>44814.604185547883</v>
      </c>
      <c r="AZ330">
        <f t="shared" si="362"/>
        <v>26795.955346219926</v>
      </c>
      <c r="BA330">
        <f t="shared" si="363"/>
        <v>27253.853900810253</v>
      </c>
      <c r="BB330">
        <f t="shared" si="364"/>
        <v>18440.546046283162</v>
      </c>
      <c r="BC330">
        <f t="shared" si="365"/>
        <v>8842.8959767387423</v>
      </c>
      <c r="BD330">
        <f t="shared" si="366"/>
        <v>11265.218507550078</v>
      </c>
      <c r="BF330">
        <f t="shared" si="308"/>
        <v>16414.547818710424</v>
      </c>
      <c r="BG330">
        <f t="shared" si="367"/>
        <v>29095.477067823434</v>
      </c>
      <c r="BH330">
        <f t="shared" si="368"/>
        <v>35200.209035722764</v>
      </c>
      <c r="BI330">
        <f t="shared" si="369"/>
        <v>21047.228836241993</v>
      </c>
      <c r="BJ330">
        <f t="shared" si="370"/>
        <v>21406.891163549408</v>
      </c>
      <c r="BK330">
        <f t="shared" si="371"/>
        <v>14484.366768859796</v>
      </c>
      <c r="BL330">
        <f t="shared" si="372"/>
        <v>6945.766732058667</v>
      </c>
      <c r="BM330">
        <f t="shared" si="373"/>
        <v>8848.4112156173815</v>
      </c>
    </row>
    <row r="331" spans="1:65" hidden="1" x14ac:dyDescent="0.4">
      <c r="A331" s="9">
        <v>38</v>
      </c>
      <c r="B331" s="16">
        <f t="shared" ref="B331:I331" si="414">V331+AE331+AN331+AW331+BF331+B201</f>
        <v>161037.82899179158</v>
      </c>
      <c r="C331" s="16">
        <f t="shared" si="414"/>
        <v>284958.297816584</v>
      </c>
      <c r="D331" s="16">
        <f t="shared" si="414"/>
        <v>345069.95355066814</v>
      </c>
      <c r="E331" s="16">
        <f t="shared" si="414"/>
        <v>208615.32968177163</v>
      </c>
      <c r="F331" s="16">
        <f t="shared" si="414"/>
        <v>215414.12726568614</v>
      </c>
      <c r="G331" s="16">
        <f t="shared" si="414"/>
        <v>147821.74409454758</v>
      </c>
      <c r="H331" s="16">
        <f t="shared" si="414"/>
        <v>73479.429769856826</v>
      </c>
      <c r="I331" s="16">
        <f t="shared" si="414"/>
        <v>95241.938730611699</v>
      </c>
      <c r="J331" s="16">
        <f t="shared" si="295"/>
        <v>1531638.6499015177</v>
      </c>
      <c r="L331" s="9">
        <v>38</v>
      </c>
      <c r="M331" s="9">
        <f t="shared" ref="M331:T331" si="415">M136</f>
        <v>31382.500836658612</v>
      </c>
      <c r="N331" s="9">
        <f t="shared" si="415"/>
        <v>55525.734518666162</v>
      </c>
      <c r="O331" s="9">
        <f t="shared" si="415"/>
        <v>67245.571114303239</v>
      </c>
      <c r="P331" s="9">
        <f t="shared" si="415"/>
        <v>40676.905214241255</v>
      </c>
      <c r="Q331" s="9">
        <f t="shared" si="415"/>
        <v>42028.481946439533</v>
      </c>
      <c r="R331" s="9">
        <f t="shared" si="415"/>
        <v>28771.921121042757</v>
      </c>
      <c r="S331" s="9">
        <f t="shared" si="415"/>
        <v>14237.842562472249</v>
      </c>
      <c r="T331" s="9">
        <f t="shared" si="415"/>
        <v>18311.08750882321</v>
      </c>
      <c r="V331">
        <f t="shared" si="304"/>
        <v>49014.136303117943</v>
      </c>
      <c r="W331">
        <f t="shared" si="339"/>
        <v>86879.620112409408</v>
      </c>
      <c r="X331">
        <f t="shared" si="340"/>
        <v>105108.46004594384</v>
      </c>
      <c r="Y331">
        <f t="shared" si="341"/>
        <v>62847.405507362048</v>
      </c>
      <c r="Z331">
        <f t="shared" si="342"/>
        <v>63921.363713731167</v>
      </c>
      <c r="AA331">
        <f t="shared" si="343"/>
        <v>43250.574374959826</v>
      </c>
      <c r="AB331">
        <f t="shared" si="344"/>
        <v>20740.184931974058</v>
      </c>
      <c r="AC331">
        <f t="shared" si="345"/>
        <v>26421.515729720566</v>
      </c>
      <c r="AE331">
        <f t="shared" si="305"/>
        <v>38498.786144159654</v>
      </c>
      <c r="AF331">
        <f t="shared" si="346"/>
        <v>68240.719255124597</v>
      </c>
      <c r="AG331">
        <f t="shared" si="347"/>
        <v>82558.796919845525</v>
      </c>
      <c r="AH331">
        <f t="shared" si="348"/>
        <v>49364.306031631495</v>
      </c>
      <c r="AI331">
        <f t="shared" si="349"/>
        <v>50207.86036989573</v>
      </c>
      <c r="AJ331">
        <f t="shared" si="350"/>
        <v>33971.722019208457</v>
      </c>
      <c r="AK331">
        <f t="shared" si="351"/>
        <v>16290.64601584336</v>
      </c>
      <c r="AL331">
        <f t="shared" si="352"/>
        <v>20753.120638348479</v>
      </c>
      <c r="AN331">
        <f t="shared" si="306"/>
        <v>30239.36860505406</v>
      </c>
      <c r="AO331">
        <f t="shared" si="353"/>
        <v>53600.553942212253</v>
      </c>
      <c r="AP331">
        <f t="shared" si="354"/>
        <v>64846.872893620806</v>
      </c>
      <c r="AQ331">
        <f t="shared" si="355"/>
        <v>38773.831477012704</v>
      </c>
      <c r="AR331">
        <f t="shared" si="356"/>
        <v>39436.412122481568</v>
      </c>
      <c r="AS331">
        <f t="shared" si="357"/>
        <v>26683.527653072626</v>
      </c>
      <c r="AT331">
        <f t="shared" si="358"/>
        <v>12795.698229105705</v>
      </c>
      <c r="AU331">
        <f t="shared" si="359"/>
        <v>16300.806532919141</v>
      </c>
      <c r="AW331">
        <f t="shared" si="307"/>
        <v>23751.902457149536</v>
      </c>
      <c r="AX331">
        <f t="shared" si="360"/>
        <v>42101.247070080186</v>
      </c>
      <c r="AY331">
        <f t="shared" si="361"/>
        <v>50934.813478976794</v>
      </c>
      <c r="AZ331">
        <f t="shared" si="362"/>
        <v>30455.406498733464</v>
      </c>
      <c r="BA331">
        <f t="shared" si="363"/>
        <v>30975.839020546802</v>
      </c>
      <c r="BB331">
        <f t="shared" si="364"/>
        <v>20958.921401044139</v>
      </c>
      <c r="BC331">
        <f t="shared" si="365"/>
        <v>10050.546364848489</v>
      </c>
      <c r="BD331">
        <f t="shared" si="366"/>
        <v>12803.678932570396</v>
      </c>
      <c r="BF331">
        <f t="shared" si="308"/>
        <v>18656.238326494386</v>
      </c>
      <c r="BG331">
        <f t="shared" si="367"/>
        <v>33068.967868955348</v>
      </c>
      <c r="BH331">
        <f t="shared" si="368"/>
        <v>40007.406610635328</v>
      </c>
      <c r="BI331">
        <f t="shared" si="369"/>
        <v>23921.592091230959</v>
      </c>
      <c r="BJ331">
        <f t="shared" si="370"/>
        <v>24330.37253217983</v>
      </c>
      <c r="BK331">
        <f t="shared" si="371"/>
        <v>16462.456407571481</v>
      </c>
      <c r="BL331">
        <f t="shared" si="372"/>
        <v>7894.3313543987042</v>
      </c>
      <c r="BM331">
        <f t="shared" si="373"/>
        <v>10056.814861583731</v>
      </c>
    </row>
    <row r="332" spans="1:65" hidden="1" x14ac:dyDescent="0.4">
      <c r="A332" s="9">
        <v>39</v>
      </c>
      <c r="B332" s="16">
        <f t="shared" ref="B332:I332" si="416">V332+AE332+AN332+AW332+BF332+B202</f>
        <v>183030.32983400018</v>
      </c>
      <c r="C332" s="16">
        <f t="shared" si="416"/>
        <v>323874.28194125765</v>
      </c>
      <c r="D332" s="16">
        <f t="shared" si="416"/>
        <v>392195.22395244229</v>
      </c>
      <c r="E332" s="16">
        <f t="shared" si="416"/>
        <v>237105.36138628071</v>
      </c>
      <c r="F332" s="16">
        <f t="shared" si="416"/>
        <v>244832.65281444622</v>
      </c>
      <c r="G332" s="16">
        <f t="shared" si="416"/>
        <v>168009.35356367863</v>
      </c>
      <c r="H332" s="16">
        <f t="shared" si="416"/>
        <v>83514.330449205605</v>
      </c>
      <c r="I332" s="16">
        <f t="shared" si="416"/>
        <v>108249.01952928619</v>
      </c>
      <c r="J332" s="16">
        <f t="shared" si="295"/>
        <v>1740810.5534705976</v>
      </c>
      <c r="L332" s="9">
        <v>39</v>
      </c>
      <c r="M332" s="9">
        <f t="shared" ref="M332:T332" si="417">M137</f>
        <v>35668.324082143445</v>
      </c>
      <c r="N332" s="9">
        <f t="shared" si="417"/>
        <v>63108.733877491533</v>
      </c>
      <c r="O332" s="9">
        <f t="shared" si="417"/>
        <v>76429.116853300817</v>
      </c>
      <c r="P332" s="9">
        <f t="shared" si="417"/>
        <v>46232.04012299062</v>
      </c>
      <c r="Q332" s="9">
        <f t="shared" si="417"/>
        <v>47768.19803331302</v>
      </c>
      <c r="R332" s="9">
        <f t="shared" si="417"/>
        <v>32701.224556726196</v>
      </c>
      <c r="S332" s="9">
        <f t="shared" si="417"/>
        <v>16182.266205998996</v>
      </c>
      <c r="T332" s="9">
        <f t="shared" si="417"/>
        <v>20811.783196011704</v>
      </c>
      <c r="V332">
        <f t="shared" si="304"/>
        <v>55707.864308373333</v>
      </c>
      <c r="W332">
        <f t="shared" si="339"/>
        <v>98744.534810404206</v>
      </c>
      <c r="X332">
        <f t="shared" si="340"/>
        <v>119462.83810226072</v>
      </c>
      <c r="Y332">
        <f t="shared" si="341"/>
        <v>71430.305667035165</v>
      </c>
      <c r="Z332">
        <f t="shared" si="342"/>
        <v>72650.931440450426</v>
      </c>
      <c r="AA332">
        <f t="shared" si="343"/>
        <v>49157.188318867542</v>
      </c>
      <c r="AB332">
        <f t="shared" si="344"/>
        <v>23572.61588321576</v>
      </c>
      <c r="AC332">
        <f t="shared" si="345"/>
        <v>30029.830659266223</v>
      </c>
      <c r="AE332">
        <f t="shared" si="305"/>
        <v>43756.461223638806</v>
      </c>
      <c r="AF332">
        <f t="shared" si="346"/>
        <v>77560.169683767002</v>
      </c>
      <c r="AG332">
        <f t="shared" si="347"/>
        <v>93833.628482894681</v>
      </c>
      <c r="AH332">
        <f t="shared" si="348"/>
        <v>56105.855769496768</v>
      </c>
      <c r="AI332">
        <f t="shared" si="349"/>
        <v>57064.612041813452</v>
      </c>
      <c r="AJ332">
        <f t="shared" si="350"/>
        <v>38611.148197084141</v>
      </c>
      <c r="AK332">
        <f t="shared" si="351"/>
        <v>18515.41547390871</v>
      </c>
      <c r="AL332">
        <f t="shared" si="352"/>
        <v>23587.318184034521</v>
      </c>
      <c r="AN332">
        <f t="shared" si="306"/>
        <v>34369.077374606859</v>
      </c>
      <c r="AO332">
        <f t="shared" si="353"/>
        <v>60920.636598668425</v>
      </c>
      <c r="AP332">
        <f t="shared" si="354"/>
        <v>73702.834906733158</v>
      </c>
      <c r="AQ332">
        <f t="shared" si="355"/>
        <v>44069.068754322099</v>
      </c>
      <c r="AR332">
        <f t="shared" si="356"/>
        <v>44822.136246188646</v>
      </c>
      <c r="AS332">
        <f t="shared" si="357"/>
        <v>30327.624836140538</v>
      </c>
      <c r="AT332">
        <f t="shared" si="358"/>
        <v>14543.172122474531</v>
      </c>
      <c r="AU332">
        <f t="shared" si="359"/>
        <v>18526.963585633806</v>
      </c>
      <c r="AW332">
        <f t="shared" si="307"/>
        <v>26995.635531101798</v>
      </c>
      <c r="AX332">
        <f t="shared" si="360"/>
        <v>47850.900506146223</v>
      </c>
      <c r="AY332">
        <f t="shared" si="361"/>
        <v>57890.8431862988</v>
      </c>
      <c r="AZ332">
        <f t="shared" si="362"/>
        <v>34614.61898787308</v>
      </c>
      <c r="BA332">
        <f t="shared" si="363"/>
        <v>35206.125571514182</v>
      </c>
      <c r="BB332">
        <f t="shared" si="364"/>
        <v>23821.224527058388</v>
      </c>
      <c r="BC332">
        <f t="shared" si="365"/>
        <v>11423.122296977097</v>
      </c>
      <c r="BD332">
        <f t="shared" si="366"/>
        <v>14552.242732744769</v>
      </c>
      <c r="BF332">
        <f t="shared" si="308"/>
        <v>21204.070391821962</v>
      </c>
      <c r="BG332">
        <f t="shared" si="367"/>
        <v>37585.107469517767</v>
      </c>
      <c r="BH332">
        <f t="shared" si="368"/>
        <v>45471.110044806061</v>
      </c>
      <c r="BI332">
        <f t="shared" si="369"/>
        <v>27188.499294982208</v>
      </c>
      <c r="BJ332">
        <f t="shared" si="370"/>
        <v>27653.105776363322</v>
      </c>
      <c r="BK332">
        <f t="shared" si="371"/>
        <v>18710.688904307808</v>
      </c>
      <c r="BL332">
        <f t="shared" si="372"/>
        <v>8972.4388596235985</v>
      </c>
      <c r="BM332">
        <f t="shared" si="373"/>
        <v>11430.246897077062</v>
      </c>
    </row>
    <row r="333" spans="1:65" hidden="1" x14ac:dyDescent="0.4">
      <c r="A333" s="9">
        <v>40</v>
      </c>
      <c r="B333" s="16">
        <f t="shared" ref="B333:I333" si="418">V333+AE333+AN333+AW333+BF333+B203</f>
        <v>208026.28696393143</v>
      </c>
      <c r="C333" s="16">
        <f t="shared" si="418"/>
        <v>368104.91665440658</v>
      </c>
      <c r="D333" s="16">
        <f t="shared" si="418"/>
        <v>445756.26493945986</v>
      </c>
      <c r="E333" s="16">
        <f t="shared" si="418"/>
        <v>269486.19950109901</v>
      </c>
      <c r="F333" s="16">
        <f t="shared" si="418"/>
        <v>278268.78653338412</v>
      </c>
      <c r="G333" s="16">
        <f t="shared" si="418"/>
        <v>190953.93200435498</v>
      </c>
      <c r="H333" s="16">
        <f t="shared" si="418"/>
        <v>94919.667225207304</v>
      </c>
      <c r="I333" s="16">
        <f t="shared" si="418"/>
        <v>123032.41717217235</v>
      </c>
      <c r="J333" s="16">
        <f t="shared" si="295"/>
        <v>1978548.4709940155</v>
      </c>
      <c r="L333" s="9">
        <v>40</v>
      </c>
      <c r="M333" s="9">
        <f t="shared" ref="M333:T333" si="419">M138</f>
        <v>40539.45061455058</v>
      </c>
      <c r="N333" s="9">
        <f t="shared" si="419"/>
        <v>71727.322945744629</v>
      </c>
      <c r="O333" s="9">
        <f t="shared" si="419"/>
        <v>86866.834591178515</v>
      </c>
      <c r="P333" s="9">
        <f t="shared" si="419"/>
        <v>52545.824778859918</v>
      </c>
      <c r="Q333" s="9">
        <f t="shared" si="419"/>
        <v>54291.771619486579</v>
      </c>
      <c r="R333" s="9">
        <f t="shared" si="419"/>
        <v>37167.142333340169</v>
      </c>
      <c r="S333" s="9">
        <f t="shared" si="419"/>
        <v>18392.234526601405</v>
      </c>
      <c r="T333" s="9">
        <f t="shared" si="419"/>
        <v>23653.992128489965</v>
      </c>
      <c r="V333">
        <f t="shared" si="304"/>
        <v>63315.736639894501</v>
      </c>
      <c r="W333">
        <f t="shared" si="339"/>
        <v>112229.80881255413</v>
      </c>
      <c r="X333">
        <f t="shared" si="340"/>
        <v>135777.554739254</v>
      </c>
      <c r="Y333">
        <f t="shared" si="341"/>
        <v>81185.349283644508</v>
      </c>
      <c r="Z333">
        <f t="shared" si="342"/>
        <v>82572.672616982411</v>
      </c>
      <c r="AA333">
        <f t="shared" si="343"/>
        <v>55870.452550934242</v>
      </c>
      <c r="AB333">
        <f t="shared" si="344"/>
        <v>26791.864267371424</v>
      </c>
      <c r="AC333">
        <f t="shared" si="345"/>
        <v>34130.923397774917</v>
      </c>
      <c r="AE333">
        <f t="shared" si="305"/>
        <v>49732.162766006069</v>
      </c>
      <c r="AF333">
        <f t="shared" si="346"/>
        <v>88152.352247085597</v>
      </c>
      <c r="AG333">
        <f t="shared" si="347"/>
        <v>106648.2332925777</v>
      </c>
      <c r="AH333">
        <f t="shared" si="348"/>
        <v>63768.080718265963</v>
      </c>
      <c r="AI333">
        <f t="shared" si="349"/>
        <v>64857.771741131939</v>
      </c>
      <c r="AJ333">
        <f t="shared" si="350"/>
        <v>43884.168257975842</v>
      </c>
      <c r="AK333">
        <f t="shared" si="351"/>
        <v>21044.015678562235</v>
      </c>
      <c r="AL333">
        <f t="shared" si="352"/>
        <v>26808.574421650374</v>
      </c>
      <c r="AN333">
        <f t="shared" si="306"/>
        <v>39062.769299122832</v>
      </c>
      <c r="AO333">
        <f t="shared" si="353"/>
        <v>69240.403141217714</v>
      </c>
      <c r="AP333">
        <f t="shared" si="354"/>
        <v>83768.23169481392</v>
      </c>
      <c r="AQ333">
        <f t="shared" si="355"/>
        <v>50087.46226190943</v>
      </c>
      <c r="AR333">
        <f t="shared" si="356"/>
        <v>50943.374144001056</v>
      </c>
      <c r="AS333">
        <f t="shared" si="357"/>
        <v>34469.386516612343</v>
      </c>
      <c r="AT333">
        <f t="shared" si="358"/>
        <v>16529.293798191618</v>
      </c>
      <c r="AU333">
        <f t="shared" si="359"/>
        <v>21057.140884834163</v>
      </c>
      <c r="AW333">
        <f t="shared" si="307"/>
        <v>30682.356452854328</v>
      </c>
      <c r="AX333">
        <f t="shared" si="360"/>
        <v>54385.768552407317</v>
      </c>
      <c r="AY333">
        <f t="shared" si="361"/>
        <v>65796.83904651599</v>
      </c>
      <c r="AZ333">
        <f t="shared" si="362"/>
        <v>39341.84387109759</v>
      </c>
      <c r="BA333">
        <f t="shared" si="363"/>
        <v>40014.13090885141</v>
      </c>
      <c r="BB333">
        <f t="shared" si="364"/>
        <v>27074.424681599459</v>
      </c>
      <c r="BC333">
        <f t="shared" si="365"/>
        <v>12983.147209725812</v>
      </c>
      <c r="BD333">
        <f t="shared" si="366"/>
        <v>16539.60315918929</v>
      </c>
      <c r="BF333">
        <f t="shared" si="308"/>
        <v>24099.852961461875</v>
      </c>
      <c r="BG333">
        <f t="shared" si="367"/>
        <v>42718.003987831995</v>
      </c>
      <c r="BH333">
        <f t="shared" si="368"/>
        <v>51680.976615552427</v>
      </c>
      <c r="BI333">
        <f t="shared" si="369"/>
        <v>30901.559141427642</v>
      </c>
      <c r="BJ333">
        <f t="shared" si="370"/>
        <v>31429.615673938748</v>
      </c>
      <c r="BK333">
        <f t="shared" si="371"/>
        <v>21265.956715683096</v>
      </c>
      <c r="BL333">
        <f t="shared" si="372"/>
        <v>10197.780578300348</v>
      </c>
      <c r="BM333">
        <f t="shared" si="373"/>
        <v>12991.244814910915</v>
      </c>
    </row>
    <row r="334" spans="1:65" hidden="1" x14ac:dyDescent="0.4">
      <c r="A334" s="9">
        <v>41</v>
      </c>
      <c r="B334" s="16">
        <f t="shared" ref="B334:I334" si="420">V334+AE334+AN334+AW334+BF334+B204</f>
        <v>236435.87430440469</v>
      </c>
      <c r="C334" s="16">
        <f t="shared" si="420"/>
        <v>418376.00944521674</v>
      </c>
      <c r="D334" s="16">
        <f t="shared" si="420"/>
        <v>506631.99233464495</v>
      </c>
      <c r="E334" s="16">
        <f t="shared" si="420"/>
        <v>306289.20098278992</v>
      </c>
      <c r="F334" s="16">
        <f t="shared" si="420"/>
        <v>316271.20239125786</v>
      </c>
      <c r="G334" s="16">
        <f t="shared" si="420"/>
        <v>217031.99070026114</v>
      </c>
      <c r="H334" s="16">
        <f t="shared" si="420"/>
        <v>107882.59755629666</v>
      </c>
      <c r="I334" s="16">
        <f t="shared" si="420"/>
        <v>139834.72255944024</v>
      </c>
      <c r="J334" s="16">
        <f t="shared" si="295"/>
        <v>2248753.5902743125</v>
      </c>
      <c r="L334" s="9">
        <v>41</v>
      </c>
      <c r="M334" s="9">
        <f t="shared" ref="M334:T334" si="421">M139</f>
        <v>46075.813720452898</v>
      </c>
      <c r="N334" s="9">
        <f t="shared" si="421"/>
        <v>81522.92940863609</v>
      </c>
      <c r="O334" s="9">
        <f t="shared" si="421"/>
        <v>98730.003205123765</v>
      </c>
      <c r="P334" s="9">
        <f t="shared" si="421"/>
        <v>59721.865925566337</v>
      </c>
      <c r="Q334" s="9">
        <f t="shared" si="421"/>
        <v>61706.25200320236</v>
      </c>
      <c r="R334" s="9">
        <f t="shared" si="421"/>
        <v>42242.95841981344</v>
      </c>
      <c r="S334" s="9">
        <f t="shared" si="421"/>
        <v>20904.012242494548</v>
      </c>
      <c r="T334" s="9">
        <f t="shared" si="421"/>
        <v>26884.35384632913</v>
      </c>
      <c r="V334">
        <f t="shared" si="304"/>
        <v>71962.595515439578</v>
      </c>
      <c r="W334">
        <f t="shared" si="339"/>
        <v>127556.73020574381</v>
      </c>
      <c r="X334">
        <f t="shared" si="340"/>
        <v>154320.32809391432</v>
      </c>
      <c r="Y334">
        <f t="shared" si="341"/>
        <v>92272.612818302441</v>
      </c>
      <c r="Z334">
        <f t="shared" si="342"/>
        <v>93849.399146382901</v>
      </c>
      <c r="AA334">
        <f t="shared" si="343"/>
        <v>63500.529118916864</v>
      </c>
      <c r="AB334">
        <f t="shared" si="344"/>
        <v>30450.75669486235</v>
      </c>
      <c r="AC334">
        <f t="shared" si="345"/>
        <v>38792.09127758829</v>
      </c>
      <c r="AE334">
        <f t="shared" si="305"/>
        <v>56523.949702950282</v>
      </c>
      <c r="AF334">
        <f t="shared" si="346"/>
        <v>100191.08052981985</v>
      </c>
      <c r="AG334">
        <f t="shared" si="347"/>
        <v>121212.89401591585</v>
      </c>
      <c r="AH334">
        <f t="shared" si="348"/>
        <v>72476.715000955242</v>
      </c>
      <c r="AI334">
        <f t="shared" si="349"/>
        <v>73715.222179057178</v>
      </c>
      <c r="AJ334">
        <f t="shared" si="350"/>
        <v>49877.310404455042</v>
      </c>
      <c r="AK334">
        <f t="shared" si="351"/>
        <v>23917.939972966829</v>
      </c>
      <c r="AL334">
        <f t="shared" si="352"/>
        <v>30469.748909712642</v>
      </c>
      <c r="AN334">
        <f t="shared" si="306"/>
        <v>44397.466032564451</v>
      </c>
      <c r="AO334">
        <f t="shared" si="353"/>
        <v>78696.377694151655</v>
      </c>
      <c r="AP334">
        <f t="shared" si="354"/>
        <v>95208.232493695803</v>
      </c>
      <c r="AQ334">
        <f t="shared" si="355"/>
        <v>56927.771490087696</v>
      </c>
      <c r="AR334">
        <f t="shared" si="356"/>
        <v>57900.572942566505</v>
      </c>
      <c r="AS334">
        <f t="shared" si="357"/>
        <v>39176.777387294089</v>
      </c>
      <c r="AT334">
        <f t="shared" si="358"/>
        <v>18786.654738376928</v>
      </c>
      <c r="AU334">
        <f t="shared" si="359"/>
        <v>23932.857653242267</v>
      </c>
      <c r="AW334">
        <f t="shared" si="307"/>
        <v>34872.562875988588</v>
      </c>
      <c r="AX334">
        <f t="shared" si="360"/>
        <v>61813.085846812515</v>
      </c>
      <c r="AY334">
        <f t="shared" si="361"/>
        <v>74782.535370664962</v>
      </c>
      <c r="AZ334">
        <f t="shared" si="362"/>
        <v>44714.65306650351</v>
      </c>
      <c r="BA334">
        <f t="shared" si="363"/>
        <v>45478.752526426229</v>
      </c>
      <c r="BB334">
        <f t="shared" si="364"/>
        <v>30771.905599105899</v>
      </c>
      <c r="BC334">
        <f t="shared" si="365"/>
        <v>14756.220503958715</v>
      </c>
      <c r="BD334">
        <f t="shared" si="366"/>
        <v>18798.372022011728</v>
      </c>
      <c r="BF334">
        <f t="shared" si="308"/>
        <v>27391.104707158098</v>
      </c>
      <c r="BG334">
        <f t="shared" si="367"/>
        <v>48551.886270119663</v>
      </c>
      <c r="BH334">
        <f t="shared" si="368"/>
        <v>58738.907831034208</v>
      </c>
      <c r="BI334">
        <f t="shared" si="369"/>
        <v>35121.701506262616</v>
      </c>
      <c r="BJ334">
        <f t="shared" si="370"/>
        <v>35721.873291395073</v>
      </c>
      <c r="BK334">
        <f t="shared" si="371"/>
        <v>24170.190698641276</v>
      </c>
      <c r="BL334">
        <f t="shared" si="372"/>
        <v>11590.463894013079</v>
      </c>
      <c r="BM334">
        <f t="shared" si="373"/>
        <v>14765.423987050102</v>
      </c>
    </row>
    <row r="335" spans="1:65" hidden="1" x14ac:dyDescent="0.4">
      <c r="A335" s="9">
        <v>42</v>
      </c>
      <c r="B335" s="16">
        <f t="shared" ref="B335:I335" si="422">V335+AE335+AN335+AW335+BF335+B205</f>
        <v>268725.28211265843</v>
      </c>
      <c r="C335" s="16">
        <f t="shared" si="422"/>
        <v>475512.48935424146</v>
      </c>
      <c r="D335" s="16">
        <f t="shared" si="422"/>
        <v>575821.35309994943</v>
      </c>
      <c r="E335" s="16">
        <f t="shared" si="422"/>
        <v>348118.28875273798</v>
      </c>
      <c r="F335" s="16">
        <f t="shared" si="422"/>
        <v>359463.50524787715</v>
      </c>
      <c r="G335" s="16">
        <f t="shared" si="422"/>
        <v>246671.46021857616</v>
      </c>
      <c r="H335" s="16">
        <f t="shared" si="422"/>
        <v>122615.83833232659</v>
      </c>
      <c r="I335" s="16">
        <f t="shared" si="422"/>
        <v>158931.65592713648</v>
      </c>
      <c r="J335" s="16">
        <f t="shared" si="295"/>
        <v>2555859.8730455036</v>
      </c>
      <c r="L335" s="9">
        <v>42</v>
      </c>
      <c r="M335" s="9">
        <f t="shared" ref="M335:T335" si="423">M140</f>
        <v>52368.262959140513</v>
      </c>
      <c r="N335" s="9">
        <f t="shared" si="423"/>
        <v>92656.295347765379</v>
      </c>
      <c r="O335" s="9">
        <f t="shared" si="423"/>
        <v>112213.29266524967</v>
      </c>
      <c r="P335" s="9">
        <f t="shared" si="423"/>
        <v>67877.919599546687</v>
      </c>
      <c r="Q335" s="9">
        <f t="shared" si="423"/>
        <v>70133.307915781057</v>
      </c>
      <c r="R335" s="9">
        <f t="shared" si="423"/>
        <v>48011.964978468633</v>
      </c>
      <c r="S335" s="9">
        <f t="shared" si="423"/>
        <v>23758.816646359312</v>
      </c>
      <c r="T335" s="9">
        <f t="shared" si="423"/>
        <v>30555.877325421785</v>
      </c>
      <c r="V335">
        <f t="shared" si="304"/>
        <v>81790.332516731258</v>
      </c>
      <c r="W335">
        <f t="shared" si="339"/>
        <v>144976.80779227012</v>
      </c>
      <c r="X335">
        <f t="shared" si="340"/>
        <v>175395.43784498831</v>
      </c>
      <c r="Y335">
        <f t="shared" si="341"/>
        <v>104874.03394138759</v>
      </c>
      <c r="Z335">
        <f t="shared" si="342"/>
        <v>106666.1577128803</v>
      </c>
      <c r="AA335">
        <f t="shared" si="343"/>
        <v>72172.624603432865</v>
      </c>
      <c r="AB335">
        <f t="shared" si="344"/>
        <v>34609.334163392123</v>
      </c>
      <c r="AC335">
        <f t="shared" si="345"/>
        <v>44089.822245677737</v>
      </c>
      <c r="AE335">
        <f t="shared" si="305"/>
        <v>64243.27260919493</v>
      </c>
      <c r="AF335">
        <f t="shared" si="346"/>
        <v>113873.90536778183</v>
      </c>
      <c r="AG335">
        <f t="shared" si="347"/>
        <v>137766.61105491509</v>
      </c>
      <c r="AH335">
        <f t="shared" si="348"/>
        <v>82374.663909628842</v>
      </c>
      <c r="AI335">
        <f t="shared" si="349"/>
        <v>83782.310662720032</v>
      </c>
      <c r="AJ335">
        <f t="shared" si="350"/>
        <v>56688.919761685953</v>
      </c>
      <c r="AK335">
        <f t="shared" si="351"/>
        <v>27184.348333914586</v>
      </c>
      <c r="AL335">
        <f t="shared" si="352"/>
        <v>34630.920093650471</v>
      </c>
      <c r="AN335">
        <f t="shared" si="306"/>
        <v>50460.707867757366</v>
      </c>
      <c r="AO335">
        <f t="shared" si="353"/>
        <v>89443.729111985755</v>
      </c>
      <c r="AP335">
        <f t="shared" si="354"/>
        <v>108210.56325480583</v>
      </c>
      <c r="AQ335">
        <f t="shared" si="355"/>
        <v>64702.243245521458</v>
      </c>
      <c r="AR335">
        <f t="shared" si="356"/>
        <v>65807.897560811849</v>
      </c>
      <c r="AS335">
        <f t="shared" si="357"/>
        <v>44527.043895874565</v>
      </c>
      <c r="AT335">
        <f t="shared" si="358"/>
        <v>21352.297355671879</v>
      </c>
      <c r="AU335">
        <f t="shared" si="359"/>
        <v>27201.303281477452</v>
      </c>
      <c r="AW335">
        <f t="shared" si="307"/>
        <v>39635.014454276519</v>
      </c>
      <c r="AX335">
        <f t="shared" si="360"/>
        <v>70254.731770482089</v>
      </c>
      <c r="AY335">
        <f t="shared" si="361"/>
        <v>84995.383932180383</v>
      </c>
      <c r="AZ335">
        <f t="shared" si="362"/>
        <v>50821.212278295607</v>
      </c>
      <c r="BA335">
        <f t="shared" si="363"/>
        <v>51689.662734496378</v>
      </c>
      <c r="BB335">
        <f t="shared" si="364"/>
        <v>34974.341493199994</v>
      </c>
      <c r="BC335">
        <f t="shared" si="365"/>
        <v>16771.437621167825</v>
      </c>
      <c r="BD335">
        <f t="shared" si="366"/>
        <v>21365.614837626999</v>
      </c>
      <c r="BF335">
        <f t="shared" si="308"/>
        <v>31131.833791573343</v>
      </c>
      <c r="BG335">
        <f t="shared" si="367"/>
        <v>55182.486058466093</v>
      </c>
      <c r="BH335">
        <f t="shared" si="368"/>
        <v>66760.721600849589</v>
      </c>
      <c r="BI335">
        <f t="shared" si="369"/>
        <v>39918.177286383063</v>
      </c>
      <c r="BJ335">
        <f t="shared" si="370"/>
        <v>40600.312908910651</v>
      </c>
      <c r="BK335">
        <f t="shared" si="371"/>
        <v>27471.04814887359</v>
      </c>
      <c r="BL335">
        <f t="shared" si="372"/>
        <v>13173.342198985896</v>
      </c>
      <c r="BM335">
        <f t="shared" si="373"/>
        <v>16781.898004530914</v>
      </c>
    </row>
    <row r="336" spans="1:65" hidden="1" x14ac:dyDescent="0.4">
      <c r="A336" s="9">
        <v>43</v>
      </c>
      <c r="B336" s="16">
        <f t="shared" ref="B336:I336" si="424">V336+AE336+AN336+AW336+BF336+B206</f>
        <v>305424.36698305054</v>
      </c>
      <c r="C336" s="16">
        <f t="shared" si="424"/>
        <v>540451.94374125905</v>
      </c>
      <c r="D336" s="16">
        <f t="shared" si="424"/>
        <v>654459.71767134196</v>
      </c>
      <c r="E336" s="16">
        <f t="shared" si="424"/>
        <v>395659.86184086913</v>
      </c>
      <c r="F336" s="16">
        <f t="shared" si="424"/>
        <v>408554.46397264389</v>
      </c>
      <c r="G336" s="16">
        <f t="shared" si="424"/>
        <v>280358.71255171113</v>
      </c>
      <c r="H336" s="16">
        <f t="shared" si="424"/>
        <v>139361.15649079459</v>
      </c>
      <c r="I336" s="16">
        <f t="shared" si="424"/>
        <v>180636.59132639194</v>
      </c>
      <c r="J336" s="16">
        <f t="shared" si="295"/>
        <v>2904906.8145780619</v>
      </c>
      <c r="L336" s="9">
        <v>43</v>
      </c>
      <c r="M336" s="9">
        <f t="shared" ref="M336:T336" si="425">M141</f>
        <v>59520.054968455843</v>
      </c>
      <c r="N336" s="9">
        <f t="shared" si="425"/>
        <v>105310.11495598761</v>
      </c>
      <c r="O336" s="9">
        <f t="shared" si="425"/>
        <v>127537.95849287992</v>
      </c>
      <c r="P336" s="9">
        <f t="shared" si="425"/>
        <v>77147.823460588435</v>
      </c>
      <c r="Q336" s="9">
        <f t="shared" si="425"/>
        <v>79711.224058049964</v>
      </c>
      <c r="R336" s="9">
        <f t="shared" si="425"/>
        <v>54568.829156920561</v>
      </c>
      <c r="S336" s="9">
        <f t="shared" si="425"/>
        <v>27003.493965039834</v>
      </c>
      <c r="T336" s="9">
        <f t="shared" si="425"/>
        <v>34728.810834101932</v>
      </c>
      <c r="V336">
        <f t="shared" si="304"/>
        <v>92960.216974972733</v>
      </c>
      <c r="W336">
        <f t="shared" si="339"/>
        <v>164775.89825119532</v>
      </c>
      <c r="X336">
        <f t="shared" si="340"/>
        <v>199348.71832383244</v>
      </c>
      <c r="Y336">
        <f t="shared" si="341"/>
        <v>119196.39705875676</v>
      </c>
      <c r="Z336">
        <f t="shared" si="342"/>
        <v>121233.26632579259</v>
      </c>
      <c r="AA336">
        <f t="shared" si="343"/>
        <v>82029.044709114925</v>
      </c>
      <c r="AB336">
        <f t="shared" si="344"/>
        <v>39335.837307301925</v>
      </c>
      <c r="AC336">
        <f t="shared" si="345"/>
        <v>50111.050001022566</v>
      </c>
      <c r="AE336">
        <f t="shared" si="305"/>
        <v>73016.802562963101</v>
      </c>
      <c r="AF336">
        <f t="shared" si="346"/>
        <v>129425.35658002598</v>
      </c>
      <c r="AG336">
        <f t="shared" si="347"/>
        <v>156581.02444995171</v>
      </c>
      <c r="AH336">
        <f t="shared" si="348"/>
        <v>93624.348925508224</v>
      </c>
      <c r="AI336">
        <f t="shared" si="349"/>
        <v>95224.234187800161</v>
      </c>
      <c r="AJ336">
        <f t="shared" si="350"/>
        <v>64430.77218255942</v>
      </c>
      <c r="AK336">
        <f t="shared" si="351"/>
        <v>30896.841248653349</v>
      </c>
      <c r="AL336">
        <f t="shared" si="352"/>
        <v>39360.371169664111</v>
      </c>
      <c r="AN336">
        <f t="shared" si="306"/>
        <v>57351.990238476152</v>
      </c>
      <c r="AO336">
        <f t="shared" si="353"/>
        <v>101658.81723988379</v>
      </c>
      <c r="AP336">
        <f t="shared" si="354"/>
        <v>122988.58715486045</v>
      </c>
      <c r="AQ336">
        <f t="shared" si="355"/>
        <v>73538.453577575157</v>
      </c>
      <c r="AR336">
        <f t="shared" si="356"/>
        <v>74795.104111765948</v>
      </c>
      <c r="AS336">
        <f t="shared" si="357"/>
        <v>50607.981828780255</v>
      </c>
      <c r="AT336">
        <f t="shared" si="358"/>
        <v>24268.322844793234</v>
      </c>
      <c r="AU336">
        <f t="shared" si="359"/>
        <v>30916.111687563964</v>
      </c>
      <c r="AW336">
        <f t="shared" si="307"/>
        <v>45047.861161016939</v>
      </c>
      <c r="AX336">
        <f t="shared" si="360"/>
        <v>79849.230441233929</v>
      </c>
      <c r="AY336">
        <f t="shared" si="361"/>
        <v>96602.973593493094</v>
      </c>
      <c r="AZ336">
        <f t="shared" si="362"/>
        <v>57761.727761908536</v>
      </c>
      <c r="BA336">
        <f t="shared" si="363"/>
        <v>58748.780147654106</v>
      </c>
      <c r="BB336">
        <f t="shared" si="364"/>
        <v>39750.692694537283</v>
      </c>
      <c r="BC336">
        <f t="shared" si="365"/>
        <v>19061.867488419852</v>
      </c>
      <c r="BD336">
        <f t="shared" si="366"/>
        <v>24283.459059552224</v>
      </c>
      <c r="BF336">
        <f t="shared" si="308"/>
        <v>35383.424122924931</v>
      </c>
      <c r="BG336">
        <f t="shared" si="367"/>
        <v>62718.608914474091</v>
      </c>
      <c r="BH336">
        <f t="shared" si="368"/>
        <v>75878.052766514986</v>
      </c>
      <c r="BI336">
        <f t="shared" si="369"/>
        <v>45369.694782339342</v>
      </c>
      <c r="BJ336">
        <f t="shared" si="370"/>
        <v>46144.987821703515</v>
      </c>
      <c r="BK336">
        <f t="shared" si="371"/>
        <v>31222.694821036795</v>
      </c>
      <c r="BL336">
        <f t="shared" si="372"/>
        <v>14972.389910076858</v>
      </c>
      <c r="BM336">
        <f t="shared" si="373"/>
        <v>19073.756421078957</v>
      </c>
    </row>
    <row r="337" spans="1:65" hidden="1" x14ac:dyDescent="0.4">
      <c r="A337" s="9">
        <v>44</v>
      </c>
      <c r="B337" s="16">
        <f t="shared" ref="B337:I337" si="426">V337+AE337+AN337+AW337+BF337+B207</f>
        <v>347135.34658853436</v>
      </c>
      <c r="C337" s="16">
        <f t="shared" si="426"/>
        <v>614260.00373052398</v>
      </c>
      <c r="D337" s="16">
        <f t="shared" si="426"/>
        <v>743837.51094774122</v>
      </c>
      <c r="E337" s="16">
        <f t="shared" si="426"/>
        <v>449694.05892858969</v>
      </c>
      <c r="F337" s="16">
        <f t="shared" si="426"/>
        <v>464349.64206918684</v>
      </c>
      <c r="G337" s="16">
        <f t="shared" si="426"/>
        <v>318646.54227160057</v>
      </c>
      <c r="H337" s="16">
        <f t="shared" si="426"/>
        <v>158393.33632992581</v>
      </c>
      <c r="I337" s="16">
        <f t="shared" si="426"/>
        <v>205305.69898574974</v>
      </c>
      <c r="J337" s="16">
        <f t="shared" si="295"/>
        <v>3301622.1398518528</v>
      </c>
      <c r="L337" s="9">
        <v>44</v>
      </c>
      <c r="M337" s="9">
        <f t="shared" ref="M337:T337" si="427">M142</f>
        <v>67648.547865948698</v>
      </c>
      <c r="N337" s="9">
        <f t="shared" si="427"/>
        <v>119692.03247786434</v>
      </c>
      <c r="O337" s="9">
        <f t="shared" si="427"/>
        <v>144955.47247736016</v>
      </c>
      <c r="P337" s="9">
        <f t="shared" si="427"/>
        <v>87683.693015627839</v>
      </c>
      <c r="Q337" s="9">
        <f t="shared" si="427"/>
        <v>90597.170298350116</v>
      </c>
      <c r="R337" s="9">
        <f t="shared" si="427"/>
        <v>62021.146539046749</v>
      </c>
      <c r="S337" s="9">
        <f t="shared" si="427"/>
        <v>30691.288087855173</v>
      </c>
      <c r="T337" s="9">
        <f t="shared" si="427"/>
        <v>39471.630583730504</v>
      </c>
      <c r="V337">
        <f t="shared" si="304"/>
        <v>105655.54233767485</v>
      </c>
      <c r="W337">
        <f t="shared" si="339"/>
        <v>187278.89693496143</v>
      </c>
      <c r="X337">
        <f t="shared" si="340"/>
        <v>226573.23352090936</v>
      </c>
      <c r="Y337">
        <f t="shared" si="341"/>
        <v>135474.72656319576</v>
      </c>
      <c r="Z337">
        <f t="shared" si="342"/>
        <v>137789.76555603233</v>
      </c>
      <c r="AA337">
        <f t="shared" si="343"/>
        <v>93231.529445722117</v>
      </c>
      <c r="AB337">
        <f t="shared" si="344"/>
        <v>44707.826199765041</v>
      </c>
      <c r="AC337">
        <f t="shared" si="345"/>
        <v>56954.580542704607</v>
      </c>
      <c r="AE337">
        <f t="shared" si="305"/>
        <v>82988.509768967924</v>
      </c>
      <c r="AF337">
        <f t="shared" si="346"/>
        <v>147100.62741561065</v>
      </c>
      <c r="AG337">
        <f t="shared" si="347"/>
        <v>177964.87138689207</v>
      </c>
      <c r="AH337">
        <f t="shared" si="348"/>
        <v>106410.3729921325</v>
      </c>
      <c r="AI337">
        <f t="shared" si="349"/>
        <v>108228.7502567964</v>
      </c>
      <c r="AJ337">
        <f t="shared" si="350"/>
        <v>73229.90844583718</v>
      </c>
      <c r="AK337">
        <f t="shared" si="351"/>
        <v>35116.33927797764</v>
      </c>
      <c r="AL337">
        <f t="shared" si="352"/>
        <v>44735.710585343339</v>
      </c>
      <c r="AN337">
        <f t="shared" si="306"/>
        <v>65184.396400719626</v>
      </c>
      <c r="AO337">
        <f t="shared" si="353"/>
        <v>115542.08690995489</v>
      </c>
      <c r="AP337">
        <f t="shared" si="354"/>
        <v>139784.80580240607</v>
      </c>
      <c r="AQ337">
        <f t="shared" si="355"/>
        <v>83581.401251541683</v>
      </c>
      <c r="AR337">
        <f t="shared" si="356"/>
        <v>85009.669149783047</v>
      </c>
      <c r="AS337">
        <f t="shared" si="357"/>
        <v>57519.377005669841</v>
      </c>
      <c r="AT337">
        <f t="shared" si="358"/>
        <v>27582.582046723292</v>
      </c>
      <c r="AU337">
        <f t="shared" si="359"/>
        <v>35138.241428614041</v>
      </c>
      <c r="AW337">
        <f t="shared" si="307"/>
        <v>51199.925699746542</v>
      </c>
      <c r="AX337">
        <f t="shared" si="360"/>
        <v>90754.023840558861</v>
      </c>
      <c r="AY337">
        <f t="shared" si="361"/>
        <v>109795.78037417677</v>
      </c>
      <c r="AZ337">
        <f t="shared" si="362"/>
        <v>65650.090669741854</v>
      </c>
      <c r="BA337">
        <f t="shared" si="363"/>
        <v>66771.94212971002</v>
      </c>
      <c r="BB337">
        <f t="shared" si="364"/>
        <v>45179.337261658773</v>
      </c>
      <c r="BC337">
        <f t="shared" si="365"/>
        <v>21665.095166606545</v>
      </c>
      <c r="BD337">
        <f t="shared" si="366"/>
        <v>27599.78537355809</v>
      </c>
      <c r="BF337">
        <f t="shared" si="308"/>
        <v>40215.642641970939</v>
      </c>
      <c r="BG337">
        <f t="shared" si="367"/>
        <v>71283.919677854021</v>
      </c>
      <c r="BH337">
        <f t="shared" si="368"/>
        <v>86240.513180004025</v>
      </c>
      <c r="BI337">
        <f t="shared" si="369"/>
        <v>51565.711272123932</v>
      </c>
      <c r="BJ337">
        <f t="shared" si="370"/>
        <v>52446.883984678818</v>
      </c>
      <c r="BK337">
        <f t="shared" si="371"/>
        <v>35486.693757787041</v>
      </c>
      <c r="BL337">
        <f t="shared" si="372"/>
        <v>17017.128699248351</v>
      </c>
      <c r="BM337">
        <f t="shared" si="373"/>
        <v>21678.60774031559</v>
      </c>
    </row>
    <row r="338" spans="1:65" hidden="1" x14ac:dyDescent="0.4">
      <c r="A338" s="9">
        <v>45</v>
      </c>
      <c r="B338" s="16">
        <f t="shared" ref="B338:I338" si="428">V338+AE338+AN338+AW338+BF338+B208</f>
        <v>394542.6818386357</v>
      </c>
      <c r="C338" s="16">
        <f t="shared" si="428"/>
        <v>698147.83080327895</v>
      </c>
      <c r="D338" s="16">
        <f t="shared" si="428"/>
        <v>845421.38766201446</v>
      </c>
      <c r="E338" s="16">
        <f t="shared" si="428"/>
        <v>511107.56012189703</v>
      </c>
      <c r="F338" s="16">
        <f t="shared" si="428"/>
        <v>527764.61666085909</v>
      </c>
      <c r="G338" s="16">
        <f t="shared" si="428"/>
        <v>362163.2376597526</v>
      </c>
      <c r="H338" s="16">
        <f t="shared" si="428"/>
        <v>180024.68862130758</v>
      </c>
      <c r="I338" s="16">
        <f t="shared" si="428"/>
        <v>233343.78994070529</v>
      </c>
      <c r="J338" s="16">
        <f t="shared" si="295"/>
        <v>3752515.7933084508</v>
      </c>
      <c r="L338" s="9">
        <v>45</v>
      </c>
      <c r="M338" s="9">
        <f t="shared" ref="M338:T338" si="429">M143</f>
        <v>76887.127049813571</v>
      </c>
      <c r="N338" s="9">
        <f t="shared" si="429"/>
        <v>136038.04957073205</v>
      </c>
      <c r="O338" s="9">
        <f t="shared" si="429"/>
        <v>164751.64923004288</v>
      </c>
      <c r="P338" s="9">
        <f t="shared" si="429"/>
        <v>99658.41777489103</v>
      </c>
      <c r="Q338" s="9">
        <f t="shared" si="429"/>
        <v>102969.78076877682</v>
      </c>
      <c r="R338" s="9">
        <f t="shared" si="429"/>
        <v>70491.206746554715</v>
      </c>
      <c r="S338" s="9">
        <f t="shared" si="429"/>
        <v>34882.714278056992</v>
      </c>
      <c r="T338" s="9">
        <f t="shared" si="429"/>
        <v>44862.164396616849</v>
      </c>
      <c r="V338">
        <f t="shared" si="304"/>
        <v>120084.63394264226</v>
      </c>
      <c r="W338">
        <f t="shared" si="339"/>
        <v>212855.06927540887</v>
      </c>
      <c r="X338">
        <f t="shared" si="340"/>
        <v>257515.7271125695</v>
      </c>
      <c r="Y338">
        <f t="shared" si="341"/>
        <v>153976.14349304125</v>
      </c>
      <c r="Z338">
        <f t="shared" si="342"/>
        <v>156607.34109864564</v>
      </c>
      <c r="AA338">
        <f t="shared" si="343"/>
        <v>105963.90721861855</v>
      </c>
      <c r="AB338">
        <f t="shared" si="344"/>
        <v>50813.453083337859</v>
      </c>
      <c r="AC338">
        <f t="shared" si="345"/>
        <v>64732.713537817166</v>
      </c>
      <c r="AE338">
        <f t="shared" si="305"/>
        <v>94322.026053321402</v>
      </c>
      <c r="AF338">
        <f t="shared" si="346"/>
        <v>167189.76217528604</v>
      </c>
      <c r="AG338">
        <f t="shared" si="347"/>
        <v>202269.05245390075</v>
      </c>
      <c r="AH338">
        <f t="shared" si="348"/>
        <v>120942.54977766413</v>
      </c>
      <c r="AI338">
        <f t="shared" si="349"/>
        <v>123009.25790641438</v>
      </c>
      <c r="AJ338">
        <f t="shared" si="350"/>
        <v>83230.718945779648</v>
      </c>
      <c r="AK338">
        <f t="shared" si="351"/>
        <v>39912.082738871337</v>
      </c>
      <c r="AL338">
        <f t="shared" si="352"/>
        <v>50845.145564023973</v>
      </c>
      <c r="AN338">
        <f t="shared" si="306"/>
        <v>74086.453084843772</v>
      </c>
      <c r="AO338">
        <f t="shared" si="353"/>
        <v>131321.35716278275</v>
      </c>
      <c r="AP338">
        <f t="shared" si="354"/>
        <v>158874.8385946491</v>
      </c>
      <c r="AQ338">
        <f t="shared" si="355"/>
        <v>94995.887121837091</v>
      </c>
      <c r="AR338">
        <f t="shared" si="356"/>
        <v>96619.209703289729</v>
      </c>
      <c r="AS338">
        <f t="shared" si="357"/>
        <v>65374.642725753511</v>
      </c>
      <c r="AT338">
        <f t="shared" si="358"/>
        <v>31349.460662350462</v>
      </c>
      <c r="AU338">
        <f t="shared" si="359"/>
        <v>39936.976006978686</v>
      </c>
      <c r="AW338">
        <f t="shared" si="307"/>
        <v>58192.16105023308</v>
      </c>
      <c r="AX338">
        <f t="shared" si="360"/>
        <v>103148.05537525688</v>
      </c>
      <c r="AY338">
        <f t="shared" si="361"/>
        <v>124790.29308829144</v>
      </c>
      <c r="AZ338">
        <f t="shared" si="362"/>
        <v>74615.745960641769</v>
      </c>
      <c r="BA338">
        <f t="shared" si="363"/>
        <v>75890.805639746526</v>
      </c>
      <c r="BB338">
        <f t="shared" si="364"/>
        <v>51349.357133664307</v>
      </c>
      <c r="BC338">
        <f t="shared" si="365"/>
        <v>24623.838606664922</v>
      </c>
      <c r="BD338">
        <f t="shared" si="366"/>
        <v>31369.013401086064</v>
      </c>
      <c r="BF338">
        <f t="shared" si="308"/>
        <v>45707.784170858737</v>
      </c>
      <c r="BG338">
        <f t="shared" si="367"/>
        <v>81018.971759206441</v>
      </c>
      <c r="BH338">
        <f t="shared" si="368"/>
        <v>98018.146777090413</v>
      </c>
      <c r="BI338">
        <f t="shared" si="369"/>
        <v>58607.900970932897</v>
      </c>
      <c r="BJ338">
        <f t="shared" si="370"/>
        <v>59609.413057194419</v>
      </c>
      <c r="BK338">
        <f t="shared" si="371"/>
        <v>40333.015509722907</v>
      </c>
      <c r="BL338">
        <f t="shared" si="372"/>
        <v>19341.111932927448</v>
      </c>
      <c r="BM338">
        <f t="shared" si="373"/>
        <v>24639.19655693684</v>
      </c>
    </row>
    <row r="339" spans="1:65" hidden="1" x14ac:dyDescent="0.4">
      <c r="A339" s="9">
        <v>46</v>
      </c>
      <c r="B339" s="16">
        <f t="shared" ref="B339:I339" si="430">V339+AE339+AN339+AW339+BF339+B209</f>
        <v>448424.30861652916</v>
      </c>
      <c r="C339" s="16">
        <f t="shared" si="430"/>
        <v>793491.99148609629</v>
      </c>
      <c r="D339" s="16">
        <f t="shared" si="430"/>
        <v>960878.29961412656</v>
      </c>
      <c r="E339" s="16">
        <f t="shared" si="430"/>
        <v>580908.13702712662</v>
      </c>
      <c r="F339" s="16">
        <f t="shared" si="430"/>
        <v>599840.00275596348</v>
      </c>
      <c r="G339" s="16">
        <f t="shared" si="430"/>
        <v>411622.89066410321</v>
      </c>
      <c r="H339" s="16">
        <f t="shared" si="430"/>
        <v>204610.17551535202</v>
      </c>
      <c r="I339" s="16">
        <f t="shared" si="430"/>
        <v>265210.95883851737</v>
      </c>
      <c r="J339" s="16">
        <f t="shared" si="295"/>
        <v>4264986.7645178149</v>
      </c>
      <c r="L339" s="9">
        <v>46</v>
      </c>
      <c r="M339" s="9">
        <f t="shared" ref="M339:T339" si="431">M144</f>
        <v>87387.394001251407</v>
      </c>
      <c r="N339" s="9">
        <f t="shared" si="431"/>
        <v>154616.39799985421</v>
      </c>
      <c r="O339" s="9">
        <f t="shared" si="431"/>
        <v>187251.33629058694</v>
      </c>
      <c r="P339" s="9">
        <f t="shared" si="431"/>
        <v>113268.49830132697</v>
      </c>
      <c r="Q339" s="9">
        <f t="shared" si="431"/>
        <v>117032.08518161687</v>
      </c>
      <c r="R339" s="9">
        <f t="shared" si="431"/>
        <v>80118.00016397913</v>
      </c>
      <c r="S339" s="9">
        <f t="shared" si="431"/>
        <v>39646.552204697517</v>
      </c>
      <c r="T339" s="9">
        <f t="shared" si="431"/>
        <v>50988.868830228654</v>
      </c>
      <c r="V339">
        <f t="shared" si="304"/>
        <v>136484.26755551627</v>
      </c>
      <c r="W339">
        <f t="shared" si="339"/>
        <v>241924.11028549314</v>
      </c>
      <c r="X339">
        <f t="shared" si="340"/>
        <v>292683.95335054229</v>
      </c>
      <c r="Y339">
        <f t="shared" si="341"/>
        <v>175004.24888423824</v>
      </c>
      <c r="Z339">
        <f t="shared" si="342"/>
        <v>177994.78202910567</v>
      </c>
      <c r="AA339">
        <f t="shared" si="343"/>
        <v>120435.11138120896</v>
      </c>
      <c r="AB339">
        <f t="shared" si="344"/>
        <v>57752.908913879292</v>
      </c>
      <c r="AC339">
        <f t="shared" si="345"/>
        <v>73573.08511520311</v>
      </c>
      <c r="AE339">
        <f t="shared" si="305"/>
        <v>107203.32999798183</v>
      </c>
      <c r="AF339">
        <f t="shared" si="346"/>
        <v>190022.41572534741</v>
      </c>
      <c r="AG339">
        <f t="shared" si="347"/>
        <v>229892.38978323512</v>
      </c>
      <c r="AH339">
        <f t="shared" si="348"/>
        <v>137459.3466353527</v>
      </c>
      <c r="AI339">
        <f t="shared" si="349"/>
        <v>139808.29950252999</v>
      </c>
      <c r="AJ339">
        <f t="shared" si="350"/>
        <v>94597.313082199107</v>
      </c>
      <c r="AK339">
        <f t="shared" si="351"/>
        <v>45362.767911104602</v>
      </c>
      <c r="AL339">
        <f t="shared" si="352"/>
        <v>57788.929550920562</v>
      </c>
      <c r="AN339">
        <f t="shared" si="306"/>
        <v>84204.239569082594</v>
      </c>
      <c r="AO339">
        <f t="shared" si="353"/>
        <v>149255.55966903441</v>
      </c>
      <c r="AP339">
        <f t="shared" si="354"/>
        <v>180571.94552427492</v>
      </c>
      <c r="AQ339">
        <f t="shared" si="355"/>
        <v>107969.21844975061</v>
      </c>
      <c r="AR339">
        <f t="shared" si="356"/>
        <v>109814.23380485206</v>
      </c>
      <c r="AS339">
        <f t="shared" si="357"/>
        <v>74302.680835766587</v>
      </c>
      <c r="AT339">
        <f t="shared" si="358"/>
        <v>35630.771700610901</v>
      </c>
      <c r="AU339">
        <f t="shared" si="359"/>
        <v>45391.06078550133</v>
      </c>
      <c r="AW339">
        <f t="shared" si="307"/>
        <v>66139.307067538422</v>
      </c>
      <c r="AX339">
        <f t="shared" si="360"/>
        <v>117234.70626901984</v>
      </c>
      <c r="AY339">
        <f t="shared" si="361"/>
        <v>141832.56584147026</v>
      </c>
      <c r="AZ339">
        <f t="shared" si="362"/>
        <v>84805.81654123943</v>
      </c>
      <c r="BA339">
        <f t="shared" si="363"/>
        <v>86255.007671518135</v>
      </c>
      <c r="BB339">
        <f t="shared" si="364"/>
        <v>58361.999929708909</v>
      </c>
      <c r="BC339">
        <f t="shared" si="365"/>
        <v>27986.649634507688</v>
      </c>
      <c r="BD339">
        <f t="shared" si="366"/>
        <v>35652.994704032375</v>
      </c>
      <c r="BF339">
        <f t="shared" si="308"/>
        <v>51949.972610545912</v>
      </c>
      <c r="BG339">
        <f t="shared" si="367"/>
        <v>92083.513567231654</v>
      </c>
      <c r="BH339">
        <f t="shared" si="368"/>
        <v>111404.21993269092</v>
      </c>
      <c r="BI339">
        <f t="shared" si="369"/>
        <v>66611.82346578734</v>
      </c>
      <c r="BJ339">
        <f t="shared" si="370"/>
        <v>67750.109348470476</v>
      </c>
      <c r="BK339">
        <f t="shared" si="371"/>
        <v>45841.186321693604</v>
      </c>
      <c r="BL339">
        <f t="shared" si="372"/>
        <v>21982.475269796181</v>
      </c>
      <c r="BM339">
        <f t="shared" si="373"/>
        <v>28004.104979011452</v>
      </c>
    </row>
    <row r="340" spans="1:65" hidden="1" x14ac:dyDescent="0.4">
      <c r="A340" s="9">
        <v>47</v>
      </c>
      <c r="B340" s="16">
        <f t="shared" ref="B340:I340" si="432">V340+AE340+AN340+AW340+BF340+B210</f>
        <v>509664.40340377425</v>
      </c>
      <c r="C340" s="16">
        <f t="shared" si="432"/>
        <v>901857.04627117421</v>
      </c>
      <c r="D340" s="16">
        <f t="shared" si="432"/>
        <v>1092102.8497006309</v>
      </c>
      <c r="E340" s="16">
        <f t="shared" si="432"/>
        <v>660241.1898906288</v>
      </c>
      <c r="F340" s="16">
        <f t="shared" si="432"/>
        <v>681758.52933534165</v>
      </c>
      <c r="G340" s="16">
        <f t="shared" si="432"/>
        <v>467837.11486342869</v>
      </c>
      <c r="H340" s="16">
        <f t="shared" si="432"/>
        <v>232553.23533768335</v>
      </c>
      <c r="I340" s="16">
        <f t="shared" si="432"/>
        <v>301430.13392413803</v>
      </c>
      <c r="J340" s="16">
        <f t="shared" si="295"/>
        <v>4847444.5027267989</v>
      </c>
      <c r="L340" s="9">
        <v>47</v>
      </c>
      <c r="M340" s="9">
        <f t="shared" ref="M340:T340" si="433">M145</f>
        <v>99321.654005648874</v>
      </c>
      <c r="N340" s="9">
        <f t="shared" si="433"/>
        <v>175731.94121707426</v>
      </c>
      <c r="O340" s="9">
        <f t="shared" si="433"/>
        <v>212823.74474838728</v>
      </c>
      <c r="P340" s="9">
        <f t="shared" si="433"/>
        <v>128737.27070820675</v>
      </c>
      <c r="Q340" s="9">
        <f t="shared" si="433"/>
        <v>133014.84046774209</v>
      </c>
      <c r="R340" s="9">
        <f t="shared" si="433"/>
        <v>91059.49871668336</v>
      </c>
      <c r="S340" s="9">
        <f t="shared" si="433"/>
        <v>45060.974590173413</v>
      </c>
      <c r="T340" s="9">
        <f t="shared" si="433"/>
        <v>57952.280714800385</v>
      </c>
      <c r="V340">
        <f t="shared" si="304"/>
        <v>155123.55476774232</v>
      </c>
      <c r="W340">
        <f t="shared" si="339"/>
        <v>274963.03159075906</v>
      </c>
      <c r="X340">
        <f t="shared" si="340"/>
        <v>332655.00911117392</v>
      </c>
      <c r="Y340">
        <f t="shared" si="341"/>
        <v>198904.10574493001</v>
      </c>
      <c r="Z340">
        <f t="shared" si="342"/>
        <v>202303.04791160795</v>
      </c>
      <c r="AA340">
        <f t="shared" si="343"/>
        <v>136882.60874978057</v>
      </c>
      <c r="AB340">
        <f t="shared" si="344"/>
        <v>65640.067455060285</v>
      </c>
      <c r="AC340">
        <f t="shared" si="345"/>
        <v>83620.762324548967</v>
      </c>
      <c r="AE340">
        <f t="shared" si="305"/>
        <v>121843.79877674903</v>
      </c>
      <c r="AF340">
        <f t="shared" si="346"/>
        <v>215973.2630054203</v>
      </c>
      <c r="AG340">
        <f t="shared" si="347"/>
        <v>261288.17156688869</v>
      </c>
      <c r="AH340">
        <f t="shared" si="348"/>
        <v>156231.79775979547</v>
      </c>
      <c r="AI340">
        <f t="shared" si="349"/>
        <v>158901.5407658178</v>
      </c>
      <c r="AJ340">
        <f t="shared" si="350"/>
        <v>107516.21223170402</v>
      </c>
      <c r="AK340">
        <f t="shared" si="351"/>
        <v>51557.838412491954</v>
      </c>
      <c r="AL340">
        <f t="shared" si="352"/>
        <v>65681.007333061832</v>
      </c>
      <c r="AN340">
        <f t="shared" si="306"/>
        <v>95703.784783532217</v>
      </c>
      <c r="AO340">
        <f t="shared" si="353"/>
        <v>169638.9876971909</v>
      </c>
      <c r="AP340">
        <f t="shared" si="354"/>
        <v>205232.16765375499</v>
      </c>
      <c r="AQ340">
        <f t="shared" si="355"/>
        <v>122714.28254255166</v>
      </c>
      <c r="AR340">
        <f t="shared" si="356"/>
        <v>124811.26665369104</v>
      </c>
      <c r="AS340">
        <f t="shared" si="357"/>
        <v>84449.99695898284</v>
      </c>
      <c r="AT340">
        <f t="shared" si="358"/>
        <v>40496.769805857752</v>
      </c>
      <c r="AU340">
        <f t="shared" si="359"/>
        <v>51589.995168210953</v>
      </c>
      <c r="AW340">
        <f t="shared" si="307"/>
        <v>75171.773318310501</v>
      </c>
      <c r="AX340">
        <f t="shared" si="360"/>
        <v>133245.13296902709</v>
      </c>
      <c r="AY340">
        <f t="shared" si="361"/>
        <v>161202.25568287261</v>
      </c>
      <c r="AZ340">
        <f t="shared" si="362"/>
        <v>96387.517495495005</v>
      </c>
      <c r="BA340">
        <f t="shared" si="363"/>
        <v>98034.620738185098</v>
      </c>
      <c r="BB340">
        <f t="shared" si="364"/>
        <v>66332.340382737748</v>
      </c>
      <c r="BC340">
        <f t="shared" si="365"/>
        <v>31808.710667559295</v>
      </c>
      <c r="BD340">
        <f t="shared" si="366"/>
        <v>40522.027744766849</v>
      </c>
      <c r="BF340">
        <f t="shared" si="308"/>
        <v>59044.63983904216</v>
      </c>
      <c r="BG340">
        <f t="shared" si="367"/>
        <v>104659.10991812576</v>
      </c>
      <c r="BH340">
        <f t="shared" si="368"/>
        <v>126618.39288708058</v>
      </c>
      <c r="BI340">
        <f t="shared" si="369"/>
        <v>75708.820003513392</v>
      </c>
      <c r="BJ340">
        <f t="shared" si="370"/>
        <v>77002.558509994298</v>
      </c>
      <c r="BK340">
        <f t="shared" si="371"/>
        <v>52101.593125701263</v>
      </c>
      <c r="BL340">
        <f t="shared" si="372"/>
        <v>24984.562452151935</v>
      </c>
      <c r="BM340">
        <f t="shared" si="373"/>
        <v>31828.549841521912</v>
      </c>
    </row>
    <row r="341" spans="1:65" hidden="1" x14ac:dyDescent="0.4">
      <c r="A341" s="9">
        <v>48</v>
      </c>
      <c r="B341" s="16">
        <f t="shared" ref="B341:I341" si="434">V341+AE341+AN341+AW341+BF341+B211</f>
        <v>579267.89227171941</v>
      </c>
      <c r="C341" s="16">
        <f t="shared" si="434"/>
        <v>1025021.2234440944</v>
      </c>
      <c r="D341" s="16">
        <f t="shared" si="434"/>
        <v>1241248.3816096326</v>
      </c>
      <c r="E341" s="16">
        <f t="shared" si="434"/>
        <v>750408.54317051684</v>
      </c>
      <c r="F341" s="16">
        <f t="shared" si="434"/>
        <v>774864.44747444871</v>
      </c>
      <c r="G341" s="16">
        <f t="shared" si="434"/>
        <v>531728.36372554419</v>
      </c>
      <c r="H341" s="16">
        <f t="shared" si="434"/>
        <v>264312.4028594023</v>
      </c>
      <c r="I341" s="16">
        <f t="shared" si="434"/>
        <v>342595.65809963021</v>
      </c>
      <c r="J341" s="16">
        <f t="shared" si="295"/>
        <v>5509446.9126549875</v>
      </c>
      <c r="L341" s="9">
        <v>48</v>
      </c>
      <c r="M341" s="9">
        <f t="shared" ref="M341:T341" si="435">M146</f>
        <v>112885.74361510953</v>
      </c>
      <c r="N341" s="9">
        <f t="shared" si="435"/>
        <v>199731.17705115833</v>
      </c>
      <c r="O341" s="9">
        <f t="shared" si="435"/>
        <v>241888.50785255313</v>
      </c>
      <c r="P341" s="9">
        <f t="shared" si="435"/>
        <v>146318.57151763747</v>
      </c>
      <c r="Q341" s="9">
        <f t="shared" si="435"/>
        <v>151180.31740784575</v>
      </c>
      <c r="R341" s="9">
        <f t="shared" si="435"/>
        <v>103495.24812854287</v>
      </c>
      <c r="S341" s="9">
        <f t="shared" si="435"/>
        <v>51214.829994111613</v>
      </c>
      <c r="T341" s="9">
        <f t="shared" si="435"/>
        <v>65866.666923506331</v>
      </c>
      <c r="V341">
        <f t="shared" si="304"/>
        <v>176308.35901282734</v>
      </c>
      <c r="W341">
        <f t="shared" si="339"/>
        <v>312513.98900407291</v>
      </c>
      <c r="X341">
        <f t="shared" si="340"/>
        <v>378084.80383009079</v>
      </c>
      <c r="Y341">
        <f t="shared" si="341"/>
        <v>226067.90140484145</v>
      </c>
      <c r="Z341">
        <f t="shared" si="342"/>
        <v>229931.02790863856</v>
      </c>
      <c r="AA341">
        <f t="shared" si="343"/>
        <v>155576.29634134209</v>
      </c>
      <c r="AB341">
        <f t="shared" si="344"/>
        <v>74604.35390241287</v>
      </c>
      <c r="AC341">
        <f t="shared" si="345"/>
        <v>95040.623630091519</v>
      </c>
      <c r="AE341">
        <f t="shared" si="305"/>
        <v>138483.67677224567</v>
      </c>
      <c r="AF341">
        <f t="shared" si="346"/>
        <v>245468.14729808969</v>
      </c>
      <c r="AG341">
        <f t="shared" si="347"/>
        <v>296971.5903390313</v>
      </c>
      <c r="AH341">
        <f t="shared" si="348"/>
        <v>177567.95175236277</v>
      </c>
      <c r="AI341">
        <f t="shared" si="349"/>
        <v>180602.29433871288</v>
      </c>
      <c r="AJ341">
        <f t="shared" si="350"/>
        <v>122199.4104907423</v>
      </c>
      <c r="AK341">
        <f t="shared" si="351"/>
        <v>58598.95293377612</v>
      </c>
      <c r="AL341">
        <f t="shared" si="352"/>
        <v>74650.8848288054</v>
      </c>
      <c r="AN341">
        <f t="shared" si="306"/>
        <v>108773.79178014063</v>
      </c>
      <c r="AO341">
        <f t="shared" si="353"/>
        <v>192806.12535130561</v>
      </c>
      <c r="AP341">
        <f t="shared" si="354"/>
        <v>233260.16961032184</v>
      </c>
      <c r="AQ341">
        <f t="shared" si="355"/>
        <v>139473.0401511736</v>
      </c>
      <c r="AR341">
        <f t="shared" si="356"/>
        <v>141856.40370975441</v>
      </c>
      <c r="AS341">
        <f t="shared" si="357"/>
        <v>95983.104595343437</v>
      </c>
      <c r="AT341">
        <f t="shared" si="358"/>
        <v>46027.304109174853</v>
      </c>
      <c r="AU341">
        <f t="shared" si="359"/>
        <v>58635.501250636393</v>
      </c>
      <c r="AW341">
        <f t="shared" si="307"/>
        <v>85437.779050921352</v>
      </c>
      <c r="AX341">
        <f t="shared" si="360"/>
        <v>151442.060333109</v>
      </c>
      <c r="AY341">
        <f t="shared" si="361"/>
        <v>183217.21166831383</v>
      </c>
      <c r="AZ341">
        <f t="shared" si="362"/>
        <v>109550.90001902335</v>
      </c>
      <c r="BA341">
        <f t="shared" si="363"/>
        <v>111422.94369593805</v>
      </c>
      <c r="BB341">
        <f t="shared" si="364"/>
        <v>75391.168670860294</v>
      </c>
      <c r="BC341">
        <f t="shared" si="365"/>
        <v>36152.740236708523</v>
      </c>
      <c r="BD341">
        <f t="shared" si="366"/>
        <v>46056.011456488894</v>
      </c>
      <c r="BF341">
        <f t="shared" si="308"/>
        <v>67108.206578676327</v>
      </c>
      <c r="BG341">
        <f t="shared" si="367"/>
        <v>118952.12144357643</v>
      </c>
      <c r="BH341">
        <f t="shared" si="368"/>
        <v>143910.32428497658</v>
      </c>
      <c r="BI341">
        <f t="shared" si="369"/>
        <v>86048.168749504199</v>
      </c>
      <c r="BJ341">
        <f t="shared" si="370"/>
        <v>87518.589624089698</v>
      </c>
      <c r="BK341">
        <f t="shared" si="371"/>
        <v>59216.966754219509</v>
      </c>
      <c r="BL341">
        <f t="shared" si="372"/>
        <v>28396.636559855615</v>
      </c>
      <c r="BM341">
        <f t="shared" si="373"/>
        <v>36175.288793144384</v>
      </c>
    </row>
    <row r="342" spans="1:65" hidden="1" x14ac:dyDescent="0.4">
      <c r="A342" s="9">
        <v>49</v>
      </c>
      <c r="B342" s="16">
        <f t="shared" ref="B342:I342" si="436">V342+AE342+AN342+AW342+BF342+B212</f>
        <v>658376.94132650655</v>
      </c>
      <c r="C342" s="16">
        <f t="shared" si="436"/>
        <v>1165005.5991166211</v>
      </c>
      <c r="D342" s="16">
        <f t="shared" si="436"/>
        <v>1410762.315351085</v>
      </c>
      <c r="E342" s="16">
        <f t="shared" si="436"/>
        <v>852889.80796857702</v>
      </c>
      <c r="F342" s="16">
        <f t="shared" si="436"/>
        <v>880685.58897975821</v>
      </c>
      <c r="G342" s="16">
        <f t="shared" si="436"/>
        <v>604345.0677060876</v>
      </c>
      <c r="H342" s="16">
        <f t="shared" si="436"/>
        <v>300408.83367753698</v>
      </c>
      <c r="I342" s="16">
        <f t="shared" si="436"/>
        <v>389383.04186898289</v>
      </c>
      <c r="J342" s="16">
        <f t="shared" si="295"/>
        <v>6261857.1959951548</v>
      </c>
      <c r="L342" s="9">
        <v>49</v>
      </c>
      <c r="M342" s="9">
        <f t="shared" ref="M342:T342" si="437">M147</f>
        <v>128302.24424989418</v>
      </c>
      <c r="N342" s="9">
        <f t="shared" si="437"/>
        <v>227007.92360202508</v>
      </c>
      <c r="O342" s="9">
        <f t="shared" si="437"/>
        <v>274922.56702986156</v>
      </c>
      <c r="P342" s="9">
        <f t="shared" si="437"/>
        <v>166300.90301888931</v>
      </c>
      <c r="Q342" s="9">
        <f t="shared" si="437"/>
        <v>171826.60439366355</v>
      </c>
      <c r="R342" s="9">
        <f t="shared" si="437"/>
        <v>117629.31419724808</v>
      </c>
      <c r="S342" s="9">
        <f t="shared" si="437"/>
        <v>58209.100783580281</v>
      </c>
      <c r="T342" s="9">
        <f t="shared" si="437"/>
        <v>74861.899447283329</v>
      </c>
      <c r="V342">
        <f t="shared" si="304"/>
        <v>200386.31466599173</v>
      </c>
      <c r="W342">
        <f t="shared" si="339"/>
        <v>355193.17909106193</v>
      </c>
      <c r="X342">
        <f t="shared" si="340"/>
        <v>429718.82272022165</v>
      </c>
      <c r="Y342">
        <f t="shared" si="341"/>
        <v>256941.38315639977</v>
      </c>
      <c r="Z342">
        <f t="shared" si="342"/>
        <v>261332.08639655693</v>
      </c>
      <c r="AA342">
        <f t="shared" si="343"/>
        <v>176822.93027840834</v>
      </c>
      <c r="AB342">
        <f t="shared" si="344"/>
        <v>84792.868700310733</v>
      </c>
      <c r="AC342">
        <f t="shared" si="345"/>
        <v>108020.06450191054</v>
      </c>
      <c r="AE342">
        <f t="shared" si="305"/>
        <v>157396.0178925365</v>
      </c>
      <c r="AF342">
        <f t="shared" si="346"/>
        <v>278991.06815108133</v>
      </c>
      <c r="AG342">
        <f t="shared" si="347"/>
        <v>337528.19708456105</v>
      </c>
      <c r="AH342">
        <f t="shared" si="348"/>
        <v>201817.92657860211</v>
      </c>
      <c r="AI342">
        <f t="shared" si="349"/>
        <v>205266.66112367573</v>
      </c>
      <c r="AJ342">
        <f t="shared" si="350"/>
        <v>138887.8534160422</v>
      </c>
      <c r="AK342">
        <f t="shared" si="351"/>
        <v>66601.653418094502</v>
      </c>
      <c r="AL342">
        <f t="shared" si="352"/>
        <v>84845.754229448459</v>
      </c>
      <c r="AN342">
        <f t="shared" si="306"/>
        <v>123628.73427619315</v>
      </c>
      <c r="AO342">
        <f t="shared" si="353"/>
        <v>219137.13632469764</v>
      </c>
      <c r="AP342">
        <f t="shared" si="354"/>
        <v>265115.87997467659</v>
      </c>
      <c r="AQ342">
        <f t="shared" si="355"/>
        <v>158520.49595176819</v>
      </c>
      <c r="AR342">
        <f t="shared" si="356"/>
        <v>161229.34902423364</v>
      </c>
      <c r="AS342">
        <f t="shared" si="357"/>
        <v>109091.25754304287</v>
      </c>
      <c r="AT342">
        <f t="shared" si="358"/>
        <v>52313.12852147549</v>
      </c>
      <c r="AU342">
        <f t="shared" si="359"/>
        <v>66643.193039720893</v>
      </c>
      <c r="AW342">
        <f t="shared" si="307"/>
        <v>97105.785415531005</v>
      </c>
      <c r="AX342">
        <f t="shared" si="360"/>
        <v>172124.09284220729</v>
      </c>
      <c r="AY342">
        <f t="shared" si="361"/>
        <v>208238.69063931785</v>
      </c>
      <c r="AZ342">
        <f t="shared" si="362"/>
        <v>124511.97008509847</v>
      </c>
      <c r="BA342">
        <f t="shared" si="363"/>
        <v>126639.67370284625</v>
      </c>
      <c r="BB342">
        <f t="shared" si="364"/>
        <v>85687.136633101865</v>
      </c>
      <c r="BC342">
        <f t="shared" si="365"/>
        <v>41090.022172941695</v>
      </c>
      <c r="BD342">
        <f t="shared" si="366"/>
        <v>52345.75635356264</v>
      </c>
      <c r="BF342">
        <f t="shared" si="308"/>
        <v>76272.992814798839</v>
      </c>
      <c r="BG342">
        <f t="shared" si="367"/>
        <v>135197.0908883427</v>
      </c>
      <c r="BH342">
        <f t="shared" si="368"/>
        <v>163563.76797664521</v>
      </c>
      <c r="BI342">
        <f t="shared" si="369"/>
        <v>97799.534384263767</v>
      </c>
      <c r="BJ342">
        <f t="shared" si="370"/>
        <v>99470.766660013876</v>
      </c>
      <c r="BK342">
        <f t="shared" si="371"/>
        <v>67304.067712539894</v>
      </c>
      <c r="BL342">
        <f t="shared" si="372"/>
        <v>32274.688398282065</v>
      </c>
      <c r="BM342">
        <f t="shared" si="373"/>
        <v>41115.650124816639</v>
      </c>
    </row>
    <row r="343" spans="1:65" hidden="1" x14ac:dyDescent="0.4">
      <c r="A343" s="9">
        <v>50</v>
      </c>
      <c r="B343" s="16">
        <f t="shared" ref="B343:I343" si="438">V343+AE343+AN343+AW343+BF343+B213</f>
        <v>748289.69920948055</v>
      </c>
      <c r="C343" s="16">
        <f t="shared" si="438"/>
        <v>1324107.2622975463</v>
      </c>
      <c r="D343" s="16">
        <f t="shared" si="438"/>
        <v>1603426.3084647502</v>
      </c>
      <c r="E343" s="16">
        <f t="shared" si="438"/>
        <v>969366.66187156574</v>
      </c>
      <c r="F343" s="16">
        <f t="shared" si="438"/>
        <v>1000958.4375131928</v>
      </c>
      <c r="G343" s="16">
        <f t="shared" si="438"/>
        <v>686878.83858137601</v>
      </c>
      <c r="H343" s="16">
        <f t="shared" si="438"/>
        <v>341434.85617803101</v>
      </c>
      <c r="I343" s="16">
        <f t="shared" si="438"/>
        <v>442560.04821043432</v>
      </c>
      <c r="J343" s="16">
        <f t="shared" si="295"/>
        <v>7117022.1123263771</v>
      </c>
      <c r="L343" s="9">
        <v>50</v>
      </c>
      <c r="M343" s="9">
        <f t="shared" ref="M343:T343" si="439">M148</f>
        <v>145824.13467271673</v>
      </c>
      <c r="N343" s="9">
        <f t="shared" si="439"/>
        <v>258009.78164216952</v>
      </c>
      <c r="O343" s="9">
        <f t="shared" si="439"/>
        <v>312467.99830755562</v>
      </c>
      <c r="P343" s="9">
        <f t="shared" si="439"/>
        <v>189012.16747844158</v>
      </c>
      <c r="Q343" s="9">
        <f t="shared" si="439"/>
        <v>195292.49894222236</v>
      </c>
      <c r="R343" s="9">
        <f t="shared" si="439"/>
        <v>133693.63143445531</v>
      </c>
      <c r="S343" s="9">
        <f t="shared" si="439"/>
        <v>66158.560214347555</v>
      </c>
      <c r="T343" s="9">
        <f t="shared" si="439"/>
        <v>85085.586543549696</v>
      </c>
      <c r="V343">
        <f t="shared" si="304"/>
        <v>227752.5315886832</v>
      </c>
      <c r="W343">
        <f t="shared" si="339"/>
        <v>403700.95071542857</v>
      </c>
      <c r="X343">
        <f t="shared" si="340"/>
        <v>488404.35989338951</v>
      </c>
      <c r="Y343">
        <f t="shared" si="341"/>
        <v>292031.17279395415</v>
      </c>
      <c r="Z343">
        <f t="shared" si="342"/>
        <v>297021.50249819184</v>
      </c>
      <c r="AA343">
        <f t="shared" si="343"/>
        <v>200971.15953733044</v>
      </c>
      <c r="AB343">
        <f t="shared" si="344"/>
        <v>96372.801402889701</v>
      </c>
      <c r="AC343">
        <f t="shared" si="345"/>
        <v>122772.0725025053</v>
      </c>
      <c r="AE343">
        <f t="shared" si="305"/>
        <v>178891.16627926414</v>
      </c>
      <c r="AF343">
        <f t="shared" si="346"/>
        <v>317092.12362107163</v>
      </c>
      <c r="AG343">
        <f t="shared" si="347"/>
        <v>383623.50990239135</v>
      </c>
      <c r="AH343">
        <f t="shared" si="348"/>
        <v>229379.65486750097</v>
      </c>
      <c r="AI343">
        <f t="shared" si="349"/>
        <v>233299.37376011629</v>
      </c>
      <c r="AJ343">
        <f t="shared" si="350"/>
        <v>157855.39184722526</v>
      </c>
      <c r="AK343">
        <f t="shared" si="351"/>
        <v>75697.261059202618</v>
      </c>
      <c r="AL343">
        <f t="shared" si="352"/>
        <v>96432.909365679516</v>
      </c>
      <c r="AN343">
        <f t="shared" si="306"/>
        <v>140512.37608436483</v>
      </c>
      <c r="AO343">
        <f t="shared" si="353"/>
        <v>249064.10223788948</v>
      </c>
      <c r="AP343">
        <f t="shared" si="354"/>
        <v>301322.03852961888</v>
      </c>
      <c r="AQ343">
        <f t="shared" si="355"/>
        <v>180169.21126518515</v>
      </c>
      <c r="AR343">
        <f t="shared" si="356"/>
        <v>183248.0050739547</v>
      </c>
      <c r="AS343">
        <f t="shared" si="357"/>
        <v>123989.55547954253</v>
      </c>
      <c r="AT343">
        <f t="shared" si="358"/>
        <v>59457.390969784996</v>
      </c>
      <c r="AU343">
        <f t="shared" si="359"/>
        <v>75744.47363458469</v>
      </c>
      <c r="AW343">
        <f t="shared" si="307"/>
        <v>110367.25984586208</v>
      </c>
      <c r="AX343">
        <f t="shared" si="360"/>
        <v>195630.61458345247</v>
      </c>
      <c r="AY343">
        <f t="shared" si="361"/>
        <v>236677.28530699719</v>
      </c>
      <c r="AZ343">
        <f t="shared" si="362"/>
        <v>141516.23301843333</v>
      </c>
      <c r="BA343">
        <f t="shared" si="363"/>
        <v>143934.51136353996</v>
      </c>
      <c r="BB343">
        <f t="shared" si="364"/>
        <v>97389.197088072367</v>
      </c>
      <c r="BC343">
        <f t="shared" si="365"/>
        <v>46701.5753472086</v>
      </c>
      <c r="BD343">
        <f t="shared" si="366"/>
        <v>59494.474696641759</v>
      </c>
      <c r="BF343">
        <f t="shared" si="308"/>
        <v>86689.38911516493</v>
      </c>
      <c r="BG343">
        <f t="shared" si="367"/>
        <v>153660.591865275</v>
      </c>
      <c r="BH343">
        <f t="shared" si="368"/>
        <v>185901.22930798153</v>
      </c>
      <c r="BI343">
        <f t="shared" si="369"/>
        <v>111155.75223468112</v>
      </c>
      <c r="BJ343">
        <f t="shared" si="370"/>
        <v>113055.22018143008</v>
      </c>
      <c r="BK343">
        <f t="shared" si="371"/>
        <v>76495.602172820873</v>
      </c>
      <c r="BL343">
        <f t="shared" si="372"/>
        <v>36682.355285611877</v>
      </c>
      <c r="BM343">
        <f t="shared" si="373"/>
        <v>46730.703239189635</v>
      </c>
    </row>
    <row r="344" spans="1:65" hidden="1" x14ac:dyDescent="0.4">
      <c r="A344" s="9">
        <v>51</v>
      </c>
      <c r="B344" s="16">
        <f t="shared" ref="B344:I344" si="440">V344+AE344+AN344+AW344+BF344+B214</f>
        <v>850481.59921013762</v>
      </c>
      <c r="C344" s="16">
        <f t="shared" si="440"/>
        <v>1504937.0092274833</v>
      </c>
      <c r="D344" s="16">
        <f t="shared" si="440"/>
        <v>1822401.9019356137</v>
      </c>
      <c r="E344" s="16">
        <f t="shared" si="440"/>
        <v>1101750.4446246505</v>
      </c>
      <c r="F344" s="16">
        <f t="shared" si="440"/>
        <v>1137656.6236120125</v>
      </c>
      <c r="G344" s="16">
        <f t="shared" si="440"/>
        <v>780684.02333146683</v>
      </c>
      <c r="H344" s="16">
        <f t="shared" si="440"/>
        <v>388063.69141581247</v>
      </c>
      <c r="I344" s="16">
        <f t="shared" si="440"/>
        <v>502999.29127483373</v>
      </c>
      <c r="J344" s="16">
        <f t="shared" si="295"/>
        <v>8088974.5846320111</v>
      </c>
      <c r="L344" s="9">
        <v>51</v>
      </c>
      <c r="M344" s="9">
        <f t="shared" ref="M344:T344" si="441">M149</f>
        <v>165738.9422715742</v>
      </c>
      <c r="N344" s="9">
        <f t="shared" si="441"/>
        <v>293245.47957076749</v>
      </c>
      <c r="O344" s="9">
        <f t="shared" si="441"/>
        <v>355140.90756953222</v>
      </c>
      <c r="P344" s="9">
        <f t="shared" si="441"/>
        <v>214825.0478882881</v>
      </c>
      <c r="Q344" s="9">
        <f t="shared" si="441"/>
        <v>221963.06723095773</v>
      </c>
      <c r="R344" s="9">
        <f t="shared" si="441"/>
        <v>151951.80902066446</v>
      </c>
      <c r="S344" s="9">
        <f t="shared" si="441"/>
        <v>75193.655815245133</v>
      </c>
      <c r="T344" s="9">
        <f t="shared" si="441"/>
        <v>96705.494930139685</v>
      </c>
      <c r="V344">
        <f t="shared" si="304"/>
        <v>258856.07872730328</v>
      </c>
      <c r="W344">
        <f t="shared" si="339"/>
        <v>458833.2974906555</v>
      </c>
      <c r="X344">
        <f t="shared" si="340"/>
        <v>555104.42212622776</v>
      </c>
      <c r="Y344">
        <f t="shared" si="341"/>
        <v>331913.08007982955</v>
      </c>
      <c r="Z344">
        <f t="shared" si="342"/>
        <v>337584.92561227921</v>
      </c>
      <c r="AA344">
        <f t="shared" si="343"/>
        <v>228417.2471420186</v>
      </c>
      <c r="AB344">
        <f t="shared" si="344"/>
        <v>109534.17418942429</v>
      </c>
      <c r="AC344">
        <f t="shared" si="345"/>
        <v>139538.72232962627</v>
      </c>
      <c r="AE344">
        <f t="shared" si="305"/>
        <v>203321.84893397364</v>
      </c>
      <c r="AF344">
        <f t="shared" si="346"/>
        <v>360396.53716825007</v>
      </c>
      <c r="AG344">
        <f t="shared" si="347"/>
        <v>436013.93489789043</v>
      </c>
      <c r="AH344">
        <f t="shared" si="348"/>
        <v>260705.41383072757</v>
      </c>
      <c r="AI344">
        <f t="shared" si="349"/>
        <v>265160.43812915403</v>
      </c>
      <c r="AJ344">
        <f t="shared" si="350"/>
        <v>179413.27569227785</v>
      </c>
      <c r="AK344">
        <f t="shared" si="351"/>
        <v>86035.03123104616</v>
      </c>
      <c r="AL344">
        <f t="shared" si="352"/>
        <v>109602.49093409242</v>
      </c>
      <c r="AN344">
        <f t="shared" si="306"/>
        <v>159701.77118181449</v>
      </c>
      <c r="AO344">
        <f t="shared" si="353"/>
        <v>283078.1129294805</v>
      </c>
      <c r="AP344">
        <f t="shared" si="354"/>
        <v>342472.77421600511</v>
      </c>
      <c r="AQ344">
        <f t="shared" si="355"/>
        <v>204774.43306634307</v>
      </c>
      <c r="AR344">
        <f t="shared" si="356"/>
        <v>208273.68941703549</v>
      </c>
      <c r="AS344">
        <f t="shared" si="357"/>
        <v>140922.47366338389</v>
      </c>
      <c r="AT344">
        <f t="shared" si="358"/>
        <v>67577.32601449381</v>
      </c>
      <c r="AU344">
        <f t="shared" si="359"/>
        <v>86088.691500132103</v>
      </c>
      <c r="AW344">
        <f t="shared" si="307"/>
        <v>125439.81796511346</v>
      </c>
      <c r="AX344">
        <f t="shared" si="360"/>
        <v>222347.358410671</v>
      </c>
      <c r="AY344">
        <f t="shared" si="361"/>
        <v>268999.661918308</v>
      </c>
      <c r="AZ344">
        <f t="shared" si="362"/>
        <v>160842.72214180924</v>
      </c>
      <c r="BA344">
        <f t="shared" si="363"/>
        <v>163591.25821874733</v>
      </c>
      <c r="BB344">
        <f t="shared" si="364"/>
        <v>110689.37628380745</v>
      </c>
      <c r="BC344">
        <f t="shared" si="365"/>
        <v>53079.483158496805</v>
      </c>
      <c r="BD344">
        <f t="shared" si="366"/>
        <v>67619.474165613225</v>
      </c>
      <c r="BF344">
        <f t="shared" si="308"/>
        <v>98528.324480513489</v>
      </c>
      <c r="BG344">
        <f t="shared" si="367"/>
        <v>174645.60322436373</v>
      </c>
      <c r="BH344">
        <f t="shared" si="368"/>
        <v>211289.25730748934</v>
      </c>
      <c r="BI344">
        <f t="shared" si="369"/>
        <v>126335.99262655721</v>
      </c>
      <c r="BJ344">
        <f t="shared" si="370"/>
        <v>128494.86577248502</v>
      </c>
      <c r="BK344">
        <f t="shared" si="371"/>
        <v>86942.399630446627</v>
      </c>
      <c r="BL344">
        <f t="shared" si="372"/>
        <v>41691.965316410235</v>
      </c>
      <c r="BM344">
        <f t="shared" si="373"/>
        <v>53112.588967915697</v>
      </c>
    </row>
    <row r="345" spans="1:65" hidden="1" x14ac:dyDescent="0.4">
      <c r="A345" s="9">
        <v>52</v>
      </c>
      <c r="B345" s="16">
        <f t="shared" ref="B345:I345" si="442">V345+AE345+AN345+AW345+BF345+B215</f>
        <v>966629.57055099006</v>
      </c>
      <c r="C345" s="16">
        <f t="shared" si="442"/>
        <v>1710462.1855269638</v>
      </c>
      <c r="D345" s="16">
        <f t="shared" si="442"/>
        <v>2071282.3998484435</v>
      </c>
      <c r="E345" s="16">
        <f t="shared" si="442"/>
        <v>1252213.5224712621</v>
      </c>
      <c r="F345" s="16">
        <f t="shared" si="442"/>
        <v>1293023.3111963558</v>
      </c>
      <c r="G345" s="16">
        <f t="shared" si="442"/>
        <v>887299.92844484607</v>
      </c>
      <c r="H345" s="16">
        <f t="shared" si="442"/>
        <v>441060.50041151466</v>
      </c>
      <c r="I345" s="16">
        <f t="shared" si="442"/>
        <v>571692.55564987136</v>
      </c>
      <c r="J345" s="16">
        <f t="shared" si="295"/>
        <v>9193663.974100247</v>
      </c>
      <c r="L345" s="9">
        <v>52</v>
      </c>
      <c r="M345" s="9">
        <f t="shared" ref="M345:T345" si="443">M150</f>
        <v>188373.46127204312</v>
      </c>
      <c r="N345" s="9">
        <f t="shared" si="443"/>
        <v>333293.22144829336</v>
      </c>
      <c r="O345" s="9">
        <f t="shared" si="443"/>
        <v>403641.54061360483</v>
      </c>
      <c r="P345" s="9">
        <f t="shared" si="443"/>
        <v>244163.12354848292</v>
      </c>
      <c r="Q345" s="9">
        <f t="shared" si="443"/>
        <v>252275.96288350315</v>
      </c>
      <c r="R345" s="9">
        <f t="shared" si="443"/>
        <v>172703.45652905898</v>
      </c>
      <c r="S345" s="9">
        <f t="shared" si="443"/>
        <v>85462.649981239592</v>
      </c>
      <c r="T345" s="9">
        <f t="shared" si="443"/>
        <v>109912.30277171123</v>
      </c>
      <c r="V345">
        <f t="shared" si="304"/>
        <v>294207.35315947339</v>
      </c>
      <c r="W345">
        <f t="shared" si="339"/>
        <v>521494.91972475173</v>
      </c>
      <c r="X345">
        <f t="shared" si="340"/>
        <v>630913.53142579494</v>
      </c>
      <c r="Y345">
        <f t="shared" si="341"/>
        <v>377241.55155795102</v>
      </c>
      <c r="Z345">
        <f t="shared" si="342"/>
        <v>383687.98569168174</v>
      </c>
      <c r="AA345">
        <f t="shared" si="343"/>
        <v>259611.57268561504</v>
      </c>
      <c r="AB345">
        <f t="shared" si="344"/>
        <v>124492.96005417766</v>
      </c>
      <c r="AC345">
        <f t="shared" si="345"/>
        <v>158595.14816765199</v>
      </c>
      <c r="AE345">
        <f t="shared" si="305"/>
        <v>231088.96383063847</v>
      </c>
      <c r="AF345">
        <f t="shared" si="346"/>
        <v>409614.91732945276</v>
      </c>
      <c r="AG345">
        <f t="shared" si="347"/>
        <v>495559.17851205909</v>
      </c>
      <c r="AH345">
        <f t="shared" si="348"/>
        <v>296309.24695527856</v>
      </c>
      <c r="AI345">
        <f t="shared" si="349"/>
        <v>301372.68187071662</v>
      </c>
      <c r="AJ345">
        <f t="shared" si="350"/>
        <v>203915.26141714823</v>
      </c>
      <c r="AK345">
        <f t="shared" si="351"/>
        <v>97784.602710235238</v>
      </c>
      <c r="AL345">
        <f t="shared" si="352"/>
        <v>124570.60663185932</v>
      </c>
      <c r="AN345">
        <f t="shared" si="306"/>
        <v>181511.81005789406</v>
      </c>
      <c r="AO345">
        <f t="shared" si="353"/>
        <v>321737.32504886528</v>
      </c>
      <c r="AP345">
        <f t="shared" si="354"/>
        <v>389243.35455694771</v>
      </c>
      <c r="AQ345">
        <f t="shared" si="355"/>
        <v>232739.92344853532</v>
      </c>
      <c r="AR345">
        <f t="shared" si="356"/>
        <v>236717.06377309476</v>
      </c>
      <c r="AS345">
        <f t="shared" si="357"/>
        <v>160167.8746778309</v>
      </c>
      <c r="AT345">
        <f t="shared" si="358"/>
        <v>76806.178622769978</v>
      </c>
      <c r="AU345">
        <f t="shared" si="359"/>
        <v>97845.591217112262</v>
      </c>
      <c r="AW345">
        <f t="shared" si="307"/>
        <v>142570.79457346397</v>
      </c>
      <c r="AX345">
        <f t="shared" si="360"/>
        <v>252712.73567007575</v>
      </c>
      <c r="AY345">
        <f t="shared" si="361"/>
        <v>305736.21806715656</v>
      </c>
      <c r="AZ345">
        <f t="shared" si="362"/>
        <v>182808.57760407616</v>
      </c>
      <c r="BA345">
        <f t="shared" si="363"/>
        <v>185932.47381789144</v>
      </c>
      <c r="BB345">
        <f t="shared" si="364"/>
        <v>125805.92497359565</v>
      </c>
      <c r="BC345">
        <f t="shared" si="365"/>
        <v>60328.4045864953</v>
      </c>
      <c r="BD345">
        <f t="shared" si="366"/>
        <v>76854.082832872664</v>
      </c>
      <c r="BF345">
        <f t="shared" si="308"/>
        <v>111984.07122281347</v>
      </c>
      <c r="BG345">
        <f t="shared" si="367"/>
        <v>198496.48081751732</v>
      </c>
      <c r="BH345">
        <f t="shared" si="368"/>
        <v>240144.45961289867</v>
      </c>
      <c r="BI345">
        <f t="shared" si="369"/>
        <v>143589.35738418321</v>
      </c>
      <c r="BJ345">
        <f t="shared" si="370"/>
        <v>146043.06199561618</v>
      </c>
      <c r="BK345">
        <f t="shared" si="371"/>
        <v>98815.887957127037</v>
      </c>
      <c r="BL345">
        <f t="shared" si="372"/>
        <v>47385.724237453513</v>
      </c>
      <c r="BM345">
        <f t="shared" si="373"/>
        <v>60366.031566764454</v>
      </c>
    </row>
    <row r="346" spans="1:65" hidden="1" x14ac:dyDescent="0.4">
      <c r="A346" s="9">
        <v>53</v>
      </c>
      <c r="B346" s="16">
        <f t="shared" ref="B346:I346" si="444">V346+AE346+AN346+AW346+BF346+B216</f>
        <v>1098639.5561420957</v>
      </c>
      <c r="C346" s="16">
        <f t="shared" si="444"/>
        <v>1944055.3791807753</v>
      </c>
      <c r="D346" s="16">
        <f t="shared" si="444"/>
        <v>2354151.8341064067</v>
      </c>
      <c r="E346" s="16">
        <f t="shared" si="444"/>
        <v>1423224.9358359452</v>
      </c>
      <c r="F346" s="16">
        <f t="shared" si="444"/>
        <v>1469608.007014419</v>
      </c>
      <c r="G346" s="16">
        <f t="shared" si="444"/>
        <v>1008476.0793367963</v>
      </c>
      <c r="H346" s="16">
        <f t="shared" si="444"/>
        <v>501294.94014678476</v>
      </c>
      <c r="I346" s="16">
        <f t="shared" si="444"/>
        <v>649767.07116382325</v>
      </c>
      <c r="J346" s="16">
        <f t="shared" si="295"/>
        <v>10449217.802927047</v>
      </c>
      <c r="L346" s="9">
        <v>53</v>
      </c>
      <c r="M346" s="9">
        <f t="shared" ref="M346:T346" si="445">M151</f>
        <v>214099.1153030658</v>
      </c>
      <c r="N346" s="9">
        <f t="shared" si="445"/>
        <v>378810.17509964266</v>
      </c>
      <c r="O346" s="9">
        <f t="shared" si="445"/>
        <v>458765.77391193778</v>
      </c>
      <c r="P346" s="9">
        <f t="shared" si="445"/>
        <v>277507.82083825098</v>
      </c>
      <c r="Q346" s="9">
        <f t="shared" si="445"/>
        <v>286728.60869496124</v>
      </c>
      <c r="R346" s="9">
        <f t="shared" si="445"/>
        <v>196289.10040174879</v>
      </c>
      <c r="S346" s="9">
        <f t="shared" si="445"/>
        <v>97134.052901508869</v>
      </c>
      <c r="T346" s="9">
        <f t="shared" si="445"/>
        <v>124922.72863406014</v>
      </c>
      <c r="V346">
        <f t="shared" si="304"/>
        <v>334386.45551101473</v>
      </c>
      <c r="W346">
        <f t="shared" si="339"/>
        <v>592714.07019945804</v>
      </c>
      <c r="X346">
        <f t="shared" si="340"/>
        <v>717075.68570882804</v>
      </c>
      <c r="Y346">
        <f t="shared" si="341"/>
        <v>428760.40976638353</v>
      </c>
      <c r="Z346">
        <f t="shared" si="342"/>
        <v>436087.21597130876</v>
      </c>
      <c r="AA346">
        <f t="shared" si="343"/>
        <v>295066.02288396168</v>
      </c>
      <c r="AB346">
        <f t="shared" si="344"/>
        <v>141494.6268390042</v>
      </c>
      <c r="AC346">
        <f t="shared" si="345"/>
        <v>180254.05853224755</v>
      </c>
      <c r="AE346">
        <f t="shared" si="305"/>
        <v>262648.15849505598</v>
      </c>
      <c r="AF346">
        <f t="shared" si="346"/>
        <v>465554.91852710221</v>
      </c>
      <c r="AG346">
        <f t="shared" si="347"/>
        <v>563236.35496892699</v>
      </c>
      <c r="AH346">
        <f t="shared" si="348"/>
        <v>336775.39925661479</v>
      </c>
      <c r="AI346">
        <f t="shared" si="349"/>
        <v>342530.33378119918</v>
      </c>
      <c r="AJ346">
        <f t="shared" si="350"/>
        <v>231763.41705138164</v>
      </c>
      <c r="AK346">
        <f t="shared" si="351"/>
        <v>111138.78138220645</v>
      </c>
      <c r="AL346">
        <f t="shared" si="352"/>
        <v>141582.87739975564</v>
      </c>
      <c r="AN346">
        <f t="shared" si="306"/>
        <v>206300.38694426627</v>
      </c>
      <c r="AO346">
        <f t="shared" si="353"/>
        <v>365676.12118915899</v>
      </c>
      <c r="AP346">
        <f t="shared" si="354"/>
        <v>442401.26653450343</v>
      </c>
      <c r="AQ346">
        <f t="shared" si="355"/>
        <v>264524.58520190697</v>
      </c>
      <c r="AR346">
        <f t="shared" si="356"/>
        <v>269044.87282190571</v>
      </c>
      <c r="AS346">
        <f t="shared" si="357"/>
        <v>182041.56804748956</v>
      </c>
      <c r="AT346">
        <f t="shared" si="358"/>
        <v>87295.390666502601</v>
      </c>
      <c r="AU346">
        <f t="shared" si="359"/>
        <v>111208.09892448579</v>
      </c>
      <c r="AW346">
        <f t="shared" si="307"/>
        <v>162041.30231567903</v>
      </c>
      <c r="AX346">
        <f t="shared" si="360"/>
        <v>287225.03035947052</v>
      </c>
      <c r="AY346">
        <f t="shared" si="361"/>
        <v>347489.78631205217</v>
      </c>
      <c r="AZ346">
        <f t="shared" si="362"/>
        <v>207774.25052630575</v>
      </c>
      <c r="BA346">
        <f t="shared" si="363"/>
        <v>211324.76879549312</v>
      </c>
      <c r="BB346">
        <f t="shared" si="364"/>
        <v>142986.89982571328</v>
      </c>
      <c r="BC346">
        <f t="shared" si="365"/>
        <v>68567.291604632628</v>
      </c>
      <c r="BD346">
        <f t="shared" si="366"/>
        <v>87349.837024992463</v>
      </c>
      <c r="BF346">
        <f t="shared" si="308"/>
        <v>127277.43289813871</v>
      </c>
      <c r="BG346">
        <f t="shared" si="367"/>
        <v>225604.60824379654</v>
      </c>
      <c r="BH346">
        <f t="shared" si="368"/>
        <v>272940.33884002763</v>
      </c>
      <c r="BI346">
        <f t="shared" si="369"/>
        <v>163198.96749412967</v>
      </c>
      <c r="BJ346">
        <f t="shared" si="370"/>
        <v>165987.76790675381</v>
      </c>
      <c r="BK346">
        <f t="shared" si="371"/>
        <v>112310.90646536135</v>
      </c>
      <c r="BL346">
        <f t="shared" si="372"/>
        <v>53857.06441197441</v>
      </c>
      <c r="BM346">
        <f t="shared" si="373"/>
        <v>68610.057199818548</v>
      </c>
    </row>
    <row r="347" spans="1:65" hidden="1" x14ac:dyDescent="0.4">
      <c r="A347" s="9">
        <v>54</v>
      </c>
      <c r="B347" s="16">
        <f t="shared" ref="B347:I347" si="446">V347+AE347+AN347+AW347+BF347+B217</f>
        <v>1248677.7883608716</v>
      </c>
      <c r="C347" s="16">
        <f t="shared" si="446"/>
        <v>2209549.7633914445</v>
      </c>
      <c r="D347" s="16">
        <f t="shared" si="446"/>
        <v>2675651.9818017739</v>
      </c>
      <c r="E347" s="16">
        <f t="shared" si="446"/>
        <v>1617590.9153147982</v>
      </c>
      <c r="F347" s="16">
        <f t="shared" si="446"/>
        <v>1670308.3970539276</v>
      </c>
      <c r="G347" s="16">
        <f t="shared" si="446"/>
        <v>1146200.929378571</v>
      </c>
      <c r="H347" s="16">
        <f t="shared" si="446"/>
        <v>569755.43429725023</v>
      </c>
      <c r="I347" s="16">
        <f t="shared" si="446"/>
        <v>738504.01029208885</v>
      </c>
      <c r="J347" s="16">
        <f t="shared" si="295"/>
        <v>11876239.219890727</v>
      </c>
      <c r="L347" s="9">
        <v>54</v>
      </c>
      <c r="M347" s="9">
        <f t="shared" ref="M347:T347" si="447">M152</f>
        <v>243338.05231383958</v>
      </c>
      <c r="N347" s="9">
        <f t="shared" si="447"/>
        <v>430543.25598183181</v>
      </c>
      <c r="O347" s="9">
        <f t="shared" si="447"/>
        <v>521418.1746335486</v>
      </c>
      <c r="P347" s="9">
        <f t="shared" si="447"/>
        <v>315406.31323510641</v>
      </c>
      <c r="Q347" s="9">
        <f t="shared" si="447"/>
        <v>325886.35914596799</v>
      </c>
      <c r="R347" s="9">
        <f t="shared" si="447"/>
        <v>223095.77185587413</v>
      </c>
      <c r="S347" s="9">
        <f t="shared" si="447"/>
        <v>110399.38774592482</v>
      </c>
      <c r="T347" s="9">
        <f t="shared" si="447"/>
        <v>141983.08775126087</v>
      </c>
      <c r="V347">
        <f t="shared" si="304"/>
        <v>380052.70918096846</v>
      </c>
      <c r="W347">
        <f t="shared" si="339"/>
        <v>673659.4273973594</v>
      </c>
      <c r="X347">
        <f t="shared" si="340"/>
        <v>815004.77232237568</v>
      </c>
      <c r="Y347">
        <f t="shared" si="341"/>
        <v>487315.05907507846</v>
      </c>
      <c r="Z347">
        <f t="shared" si="342"/>
        <v>495642.4673834393</v>
      </c>
      <c r="AA347">
        <f t="shared" si="343"/>
        <v>335362.39143696218</v>
      </c>
      <c r="AB347">
        <f t="shared" si="344"/>
        <v>160818.16526489763</v>
      </c>
      <c r="AC347">
        <f t="shared" si="345"/>
        <v>204870.86769514484</v>
      </c>
      <c r="AE347">
        <f t="shared" si="305"/>
        <v>298517.30700303533</v>
      </c>
      <c r="AF347">
        <f t="shared" si="346"/>
        <v>529134.49436328025</v>
      </c>
      <c r="AG347">
        <f t="shared" si="347"/>
        <v>640156.02033887757</v>
      </c>
      <c r="AH347">
        <f t="shared" si="348"/>
        <v>382767.90451149922</v>
      </c>
      <c r="AI347">
        <f t="shared" si="349"/>
        <v>389308.77487625397</v>
      </c>
      <c r="AJ347">
        <f t="shared" si="350"/>
        <v>263414.71996767167</v>
      </c>
      <c r="AK347">
        <f t="shared" si="351"/>
        <v>126316.70411060531</v>
      </c>
      <c r="AL347">
        <f t="shared" si="352"/>
        <v>160918.4679660016</v>
      </c>
      <c r="AN347">
        <f t="shared" si="306"/>
        <v>234474.27271966112</v>
      </c>
      <c r="AO347">
        <f t="shared" si="353"/>
        <v>415615.51985813066</v>
      </c>
      <c r="AP347">
        <f t="shared" si="354"/>
        <v>502818.81075171527</v>
      </c>
      <c r="AQ347">
        <f t="shared" si="355"/>
        <v>300649.99222926085</v>
      </c>
      <c r="AR347">
        <f t="shared" si="356"/>
        <v>305787.60330155247</v>
      </c>
      <c r="AS347">
        <f t="shared" si="357"/>
        <v>206902.49254943561</v>
      </c>
      <c r="AT347">
        <f t="shared" si="358"/>
        <v>99217.086024354532</v>
      </c>
      <c r="AU347">
        <f t="shared" si="359"/>
        <v>126395.48816212072</v>
      </c>
      <c r="AW347">
        <f t="shared" si="307"/>
        <v>184170.84462997265</v>
      </c>
      <c r="AX347">
        <f t="shared" si="360"/>
        <v>326450.57577431476</v>
      </c>
      <c r="AY347">
        <f t="shared" si="361"/>
        <v>394945.52642327774</v>
      </c>
      <c r="AZ347">
        <f t="shared" si="362"/>
        <v>236149.41786410636</v>
      </c>
      <c r="BA347">
        <f t="shared" si="363"/>
        <v>240184.82080869944</v>
      </c>
      <c r="BB347">
        <f t="shared" si="364"/>
        <v>162514.23393660143</v>
      </c>
      <c r="BC347">
        <f t="shared" si="365"/>
        <v>77931.341135567607</v>
      </c>
      <c r="BD347">
        <f t="shared" si="366"/>
        <v>99278.967974739149</v>
      </c>
      <c r="BF347">
        <f t="shared" si="308"/>
        <v>144659.36760690887</v>
      </c>
      <c r="BG347">
        <f t="shared" si="367"/>
        <v>256414.81930163351</v>
      </c>
      <c r="BH347">
        <f t="shared" si="368"/>
        <v>310215.06257603993</v>
      </c>
      <c r="BI347">
        <f t="shared" si="369"/>
        <v>185486.60901021771</v>
      </c>
      <c r="BJ347">
        <f t="shared" si="370"/>
        <v>188656.26835112344</v>
      </c>
      <c r="BK347">
        <f t="shared" si="371"/>
        <v>127648.9031455373</v>
      </c>
      <c r="BL347">
        <f t="shared" si="372"/>
        <v>61212.178008303519</v>
      </c>
      <c r="BM347">
        <f t="shared" si="373"/>
        <v>77979.947112405498</v>
      </c>
    </row>
    <row r="348" spans="1:65" hidden="1" x14ac:dyDescent="0.4">
      <c r="A348" s="9">
        <v>55</v>
      </c>
      <c r="B348" s="16">
        <f t="shared" ref="B348:I348" si="448">V348+AE348+AN348+AW348+BF348+B218</f>
        <v>1419206.3360805504</v>
      </c>
      <c r="C348" s="16">
        <f t="shared" si="448"/>
        <v>2511301.9974564947</v>
      </c>
      <c r="D348" s="16">
        <f t="shared" si="448"/>
        <v>3041058.5349676479</v>
      </c>
      <c r="E348" s="16">
        <f t="shared" si="448"/>
        <v>1838500.930825104</v>
      </c>
      <c r="F348" s="16">
        <f t="shared" si="448"/>
        <v>1898417.8964391046</v>
      </c>
      <c r="G348" s="16">
        <f t="shared" si="448"/>
        <v>1302734.4896412853</v>
      </c>
      <c r="H348" s="16">
        <f t="shared" si="448"/>
        <v>647565.39288037119</v>
      </c>
      <c r="I348" s="16">
        <f t="shared" si="448"/>
        <v>839359.51170184731</v>
      </c>
      <c r="J348" s="16">
        <f t="shared" si="295"/>
        <v>13498145.089992404</v>
      </c>
      <c r="L348" s="9">
        <v>55</v>
      </c>
      <c r="M348" s="9">
        <f t="shared" ref="M348:T348" si="449">M153</f>
        <v>276570.07185701816</v>
      </c>
      <c r="N348" s="9">
        <f t="shared" si="449"/>
        <v>489341.38377533777</v>
      </c>
      <c r="O348" s="9">
        <f t="shared" si="449"/>
        <v>592626.84423875483</v>
      </c>
      <c r="P348" s="9">
        <f t="shared" si="449"/>
        <v>358480.50021821167</v>
      </c>
      <c r="Q348" s="9">
        <f t="shared" si="449"/>
        <v>370391.77764922194</v>
      </c>
      <c r="R348" s="9">
        <f t="shared" si="449"/>
        <v>253563.35791492992</v>
      </c>
      <c r="S348" s="9">
        <f t="shared" si="449"/>
        <v>125476.3334855734</v>
      </c>
      <c r="T348" s="9">
        <f t="shared" si="449"/>
        <v>161373.33396259043</v>
      </c>
      <c r="V348">
        <f t="shared" si="304"/>
        <v>431955.47958142665</v>
      </c>
      <c r="W348">
        <f t="shared" si="339"/>
        <v>765659.2730599785</v>
      </c>
      <c r="X348">
        <f t="shared" si="340"/>
        <v>926307.76938372198</v>
      </c>
      <c r="Y348">
        <f t="shared" si="341"/>
        <v>553866.35844186146</v>
      </c>
      <c r="Z348">
        <f t="shared" si="342"/>
        <v>563331.01837616437</v>
      </c>
      <c r="AA348">
        <f t="shared" si="343"/>
        <v>381161.92603628791</v>
      </c>
      <c r="AB348">
        <f t="shared" si="344"/>
        <v>182780.66706091148</v>
      </c>
      <c r="AC348">
        <f t="shared" si="345"/>
        <v>232849.52789372404</v>
      </c>
      <c r="AE348">
        <f t="shared" si="305"/>
        <v>339285.0080920019</v>
      </c>
      <c r="AF348">
        <f t="shared" si="346"/>
        <v>601396.96088031982</v>
      </c>
      <c r="AG348">
        <f t="shared" si="347"/>
        <v>727580.39633062668</v>
      </c>
      <c r="AH348">
        <f t="shared" si="348"/>
        <v>435041.48179328884</v>
      </c>
      <c r="AI348">
        <f t="shared" si="349"/>
        <v>442475.62112984667</v>
      </c>
      <c r="AJ348">
        <f t="shared" si="350"/>
        <v>299388.55570231692</v>
      </c>
      <c r="AK348">
        <f t="shared" si="351"/>
        <v>143567.43468775146</v>
      </c>
      <c r="AL348">
        <f t="shared" si="352"/>
        <v>182894.66783057322</v>
      </c>
      <c r="AN348">
        <f t="shared" si="306"/>
        <v>266495.78986134822</v>
      </c>
      <c r="AO348">
        <f t="shared" si="353"/>
        <v>472375.00711070537</v>
      </c>
      <c r="AP348">
        <f t="shared" si="354"/>
        <v>571487.41554529639</v>
      </c>
      <c r="AQ348">
        <f t="shared" si="355"/>
        <v>341708.94837038004</v>
      </c>
      <c r="AR348">
        <f t="shared" si="356"/>
        <v>347548.18908890319</v>
      </c>
      <c r="AS348">
        <f t="shared" si="357"/>
        <v>235158.60625855363</v>
      </c>
      <c r="AT348">
        <f t="shared" si="358"/>
        <v>112766.89506747991</v>
      </c>
      <c r="AU348">
        <f t="shared" si="359"/>
        <v>143656.97806406114</v>
      </c>
      <c r="AW348">
        <f t="shared" si="307"/>
        <v>209322.55867481689</v>
      </c>
      <c r="AX348">
        <f t="shared" si="360"/>
        <v>371033.04781622265</v>
      </c>
      <c r="AY348">
        <f t="shared" si="361"/>
        <v>448882.1685874965</v>
      </c>
      <c r="AZ348">
        <f t="shared" si="362"/>
        <v>268399.70504668361</v>
      </c>
      <c r="BA348">
        <f t="shared" si="363"/>
        <v>272986.21205512591</v>
      </c>
      <c r="BB348">
        <f t="shared" si="364"/>
        <v>184708.36324301851</v>
      </c>
      <c r="BC348">
        <f t="shared" si="365"/>
        <v>88574.21357996107</v>
      </c>
      <c r="BD348">
        <f t="shared" si="366"/>
        <v>112837.22806842992</v>
      </c>
      <c r="BF348">
        <f t="shared" si="308"/>
        <v>164415.10611844074</v>
      </c>
      <c r="BG348">
        <f t="shared" si="367"/>
        <v>291432.69753797416</v>
      </c>
      <c r="BH348">
        <f t="shared" si="368"/>
        <v>352580.29449965886</v>
      </c>
      <c r="BI348">
        <f t="shared" si="369"/>
        <v>210818.01343716204</v>
      </c>
      <c r="BJ348">
        <f t="shared" si="370"/>
        <v>214420.54457991145</v>
      </c>
      <c r="BK348">
        <f t="shared" si="371"/>
        <v>145081.56854106937</v>
      </c>
      <c r="BL348">
        <f t="shared" si="372"/>
        <v>69571.759571935574</v>
      </c>
      <c r="BM348">
        <f t="shared" si="373"/>
        <v>88629.457543572324</v>
      </c>
    </row>
    <row r="349" spans="1:65" hidden="1" x14ac:dyDescent="0.4">
      <c r="A349" s="9">
        <v>56</v>
      </c>
      <c r="B349" s="16">
        <f t="shared" ref="B349:I349" si="450">V349+AE349+AN349+AW349+BF349+B219</f>
        <v>1613023.5062601424</v>
      </c>
      <c r="C349" s="16">
        <f t="shared" si="450"/>
        <v>2854263.7178483559</v>
      </c>
      <c r="D349" s="16">
        <f t="shared" si="450"/>
        <v>3456367.672626622</v>
      </c>
      <c r="E349" s="16">
        <f t="shared" si="450"/>
        <v>2089580.0295627438</v>
      </c>
      <c r="F349" s="16">
        <f t="shared" si="450"/>
        <v>2157679.6930884128</v>
      </c>
      <c r="G349" s="16">
        <f t="shared" si="450"/>
        <v>1480645.4147958579</v>
      </c>
      <c r="H349" s="16">
        <f t="shared" si="450"/>
        <v>736001.64697632624</v>
      </c>
      <c r="I349" s="16">
        <f t="shared" si="450"/>
        <v>953988.57492308156</v>
      </c>
      <c r="J349" s="16">
        <f t="shared" si="295"/>
        <v>15341550.256081542</v>
      </c>
      <c r="L349" s="9">
        <v>56</v>
      </c>
      <c r="M349" s="9">
        <f t="shared" ref="M349:T349" si="451">M154</f>
        <v>314340.49841224053</v>
      </c>
      <c r="N349" s="9">
        <f t="shared" si="451"/>
        <v>556169.41282496136</v>
      </c>
      <c r="O349" s="9">
        <f t="shared" si="451"/>
        <v>673560.28922316048</v>
      </c>
      <c r="P349" s="9">
        <f t="shared" si="451"/>
        <v>407437.21239627869</v>
      </c>
      <c r="Q349" s="9">
        <f t="shared" si="451"/>
        <v>420975.18076447549</v>
      </c>
      <c r="R349" s="9">
        <f t="shared" si="451"/>
        <v>288191.81978325767</v>
      </c>
      <c r="S349" s="9">
        <f t="shared" si="451"/>
        <v>142612.29691977162</v>
      </c>
      <c r="T349" s="9">
        <f t="shared" si="451"/>
        <v>183411.65364584405</v>
      </c>
      <c r="V349">
        <f t="shared" si="304"/>
        <v>490946.47093167936</v>
      </c>
      <c r="W349">
        <f t="shared" si="339"/>
        <v>870223.28877310152</v>
      </c>
      <c r="X349">
        <f t="shared" si="340"/>
        <v>1052811.1156645424</v>
      </c>
      <c r="Y349">
        <f t="shared" si="341"/>
        <v>629506.38873317931</v>
      </c>
      <c r="Z349">
        <f t="shared" si="342"/>
        <v>640263.6116715644</v>
      </c>
      <c r="AA349">
        <f t="shared" si="343"/>
        <v>433216.17918210017</v>
      </c>
      <c r="AB349">
        <f t="shared" si="344"/>
        <v>207742.52831576121</v>
      </c>
      <c r="AC349">
        <f t="shared" si="345"/>
        <v>264649.15802968066</v>
      </c>
      <c r="AE349">
        <f t="shared" si="305"/>
        <v>385620.24383671425</v>
      </c>
      <c r="AF349">
        <f t="shared" si="346"/>
        <v>683528.11697014922</v>
      </c>
      <c r="AG349">
        <f t="shared" si="347"/>
        <v>826944.08285717433</v>
      </c>
      <c r="AH349">
        <f t="shared" si="348"/>
        <v>494453.92011757509</v>
      </c>
      <c r="AI349">
        <f t="shared" si="349"/>
        <v>502903.31975300552</v>
      </c>
      <c r="AJ349">
        <f t="shared" si="350"/>
        <v>340275.24086930242</v>
      </c>
      <c r="AK349">
        <f t="shared" si="351"/>
        <v>163174.05087433147</v>
      </c>
      <c r="AL349">
        <f t="shared" si="352"/>
        <v>207872.09786214863</v>
      </c>
      <c r="AN349">
        <f t="shared" si="306"/>
        <v>302890.39897667506</v>
      </c>
      <c r="AO349">
        <f t="shared" si="353"/>
        <v>536885.98399551259</v>
      </c>
      <c r="AP349">
        <f t="shared" si="354"/>
        <v>649533.90593796154</v>
      </c>
      <c r="AQ349">
        <f t="shared" si="355"/>
        <v>388375.21508183435</v>
      </c>
      <c r="AR349">
        <f t="shared" si="356"/>
        <v>395011.9051093749</v>
      </c>
      <c r="AS349">
        <f t="shared" si="357"/>
        <v>267273.58098043525</v>
      </c>
      <c r="AT349">
        <f t="shared" si="358"/>
        <v>128167.16487761569</v>
      </c>
      <c r="AU349">
        <f t="shared" si="359"/>
        <v>163275.82294731718</v>
      </c>
      <c r="AW349">
        <f t="shared" si="307"/>
        <v>237909.17426808254</v>
      </c>
      <c r="AX349">
        <f t="shared" si="360"/>
        <v>421704.02746346401</v>
      </c>
      <c r="AY349">
        <f t="shared" si="361"/>
        <v>510184.79206639645</v>
      </c>
      <c r="AZ349">
        <f t="shared" si="362"/>
        <v>305054.32670853182</v>
      </c>
      <c r="BA349">
        <f t="shared" si="363"/>
        <v>310267.20057201455</v>
      </c>
      <c r="BB349">
        <f t="shared" si="364"/>
        <v>209933.4847507861</v>
      </c>
      <c r="BC349">
        <f t="shared" si="365"/>
        <v>100670.5543237205</v>
      </c>
      <c r="BD349">
        <f t="shared" si="366"/>
        <v>128247.10306624553</v>
      </c>
      <c r="BF349">
        <f t="shared" si="308"/>
        <v>186868.8323966288</v>
      </c>
      <c r="BG349">
        <f t="shared" si="367"/>
        <v>331232.87267709838</v>
      </c>
      <c r="BH349">
        <f t="shared" si="368"/>
        <v>400731.23154357768</v>
      </c>
      <c r="BI349">
        <f t="shared" si="369"/>
        <v>239608.85924192279</v>
      </c>
      <c r="BJ349">
        <f t="shared" si="370"/>
        <v>243703.37831751865</v>
      </c>
      <c r="BK349">
        <f t="shared" si="371"/>
        <v>164894.96589204395</v>
      </c>
      <c r="BL349">
        <f t="shared" si="372"/>
        <v>79072.986575948322</v>
      </c>
      <c r="BM349">
        <f t="shared" si="373"/>
        <v>100733.34280600112</v>
      </c>
    </row>
    <row r="350" spans="1:65" hidden="1" x14ac:dyDescent="0.4">
      <c r="A350" s="9">
        <v>57</v>
      </c>
      <c r="B350" s="16">
        <f t="shared" ref="B350:I350" si="452">V350+AE350+AN350+AW350+BF350+B220</f>
        <v>1833309.7630702513</v>
      </c>
      <c r="C350" s="16">
        <f t="shared" si="452"/>
        <v>3244062.7926376536</v>
      </c>
      <c r="D350" s="16">
        <f t="shared" si="452"/>
        <v>3928394.4557499336</v>
      </c>
      <c r="E350" s="16">
        <f t="shared" si="452"/>
        <v>2374948.3216128629</v>
      </c>
      <c r="F350" s="16">
        <f t="shared" si="452"/>
        <v>2452348.1719684163</v>
      </c>
      <c r="G350" s="16">
        <f t="shared" si="452"/>
        <v>1682853.1537341266</v>
      </c>
      <c r="H350" s="16">
        <f t="shared" si="452"/>
        <v>836515.401028555</v>
      </c>
      <c r="I350" s="16">
        <f t="shared" si="452"/>
        <v>1084272.2182482863</v>
      </c>
      <c r="J350" s="16">
        <f t="shared" si="295"/>
        <v>17436704.278050087</v>
      </c>
      <c r="L350" s="9">
        <v>57</v>
      </c>
      <c r="M350" s="9">
        <f t="shared" ref="M350:T350" si="453">M155</f>
        <v>357269.12994815572</v>
      </c>
      <c r="N350" s="9">
        <f t="shared" si="453"/>
        <v>632123.96502331516</v>
      </c>
      <c r="O350" s="9">
        <f t="shared" si="453"/>
        <v>765546.59585351089</v>
      </c>
      <c r="P350" s="9">
        <f t="shared" si="453"/>
        <v>463079.81032218179</v>
      </c>
      <c r="Q350" s="9">
        <f t="shared" si="453"/>
        <v>478466.62240844453</v>
      </c>
      <c r="R350" s="9">
        <f t="shared" si="453"/>
        <v>327549.39701441536</v>
      </c>
      <c r="S350" s="9">
        <f t="shared" si="453"/>
        <v>162088.47252515145</v>
      </c>
      <c r="T350" s="9">
        <f t="shared" si="453"/>
        <v>208459.68703169664</v>
      </c>
      <c r="V350">
        <f t="shared" si="304"/>
        <v>557993.70239227335</v>
      </c>
      <c r="W350">
        <f t="shared" si="339"/>
        <v>989067.32925279962</v>
      </c>
      <c r="X350">
        <f t="shared" si="340"/>
        <v>1196590.6817388036</v>
      </c>
      <c r="Y350">
        <f t="shared" si="341"/>
        <v>715476.3733451874</v>
      </c>
      <c r="Z350">
        <f t="shared" si="342"/>
        <v>727702.68112056982</v>
      </c>
      <c r="AA350">
        <f t="shared" si="343"/>
        <v>492379.3408664593</v>
      </c>
      <c r="AB350">
        <f t="shared" si="344"/>
        <v>236113.36343707965</v>
      </c>
      <c r="AC350">
        <f t="shared" si="345"/>
        <v>300791.5776311378</v>
      </c>
      <c r="AE350">
        <f t="shared" si="305"/>
        <v>438283.35738419683</v>
      </c>
      <c r="AF350">
        <f t="shared" si="346"/>
        <v>776875.70287162531</v>
      </c>
      <c r="AG350">
        <f t="shared" si="347"/>
        <v>939877.59926085849</v>
      </c>
      <c r="AH350">
        <f t="shared" si="348"/>
        <v>561980.15442537726</v>
      </c>
      <c r="AI350">
        <f t="shared" si="349"/>
        <v>571583.4657122849</v>
      </c>
      <c r="AJ350">
        <f t="shared" si="350"/>
        <v>386745.71002570126</v>
      </c>
      <c r="AK350">
        <f t="shared" si="351"/>
        <v>185458.28959504631</v>
      </c>
      <c r="AL350">
        <f t="shared" si="352"/>
        <v>236260.62794591463</v>
      </c>
      <c r="AN350">
        <f t="shared" si="306"/>
        <v>344255.32140669471</v>
      </c>
      <c r="AO350">
        <f t="shared" si="353"/>
        <v>610207.05048283096</v>
      </c>
      <c r="AP350">
        <f t="shared" si="354"/>
        <v>738238.99439756793</v>
      </c>
      <c r="AQ350">
        <f t="shared" si="355"/>
        <v>441414.56759970466</v>
      </c>
      <c r="AR350">
        <f t="shared" si="356"/>
        <v>448957.61243119015</v>
      </c>
      <c r="AS350">
        <f t="shared" si="357"/>
        <v>303774.41092486883</v>
      </c>
      <c r="AT350">
        <f t="shared" si="358"/>
        <v>145670.6078759736</v>
      </c>
      <c r="AU350">
        <f t="shared" si="359"/>
        <v>185573.9604047329</v>
      </c>
      <c r="AW350">
        <f t="shared" si="307"/>
        <v>270399.78662237886</v>
      </c>
      <c r="AX350">
        <f t="shared" si="360"/>
        <v>479295.00572948833</v>
      </c>
      <c r="AY350">
        <f t="shared" si="361"/>
        <v>579859.34900217899</v>
      </c>
      <c r="AZ350">
        <f t="shared" si="362"/>
        <v>346714.77089518309</v>
      </c>
      <c r="BA350">
        <f t="shared" si="363"/>
        <v>352639.55284069473</v>
      </c>
      <c r="BB350">
        <f t="shared" si="364"/>
        <v>238603.53286561067</v>
      </c>
      <c r="BC350">
        <f t="shared" si="365"/>
        <v>114418.85960066807</v>
      </c>
      <c r="BD350">
        <f t="shared" si="366"/>
        <v>145761.46300678136</v>
      </c>
      <c r="BF350">
        <f t="shared" si="308"/>
        <v>212389.00333235564</v>
      </c>
      <c r="BG350">
        <f t="shared" si="367"/>
        <v>376468.45007028122</v>
      </c>
      <c r="BH350">
        <f t="shared" si="368"/>
        <v>455458.01180498698</v>
      </c>
      <c r="BI350">
        <f t="shared" si="369"/>
        <v>272331.59297522728</v>
      </c>
      <c r="BJ350">
        <f t="shared" si="370"/>
        <v>276985.28944476659</v>
      </c>
      <c r="BK350">
        <f t="shared" si="371"/>
        <v>187414.22532141503</v>
      </c>
      <c r="BL350">
        <f t="shared" si="372"/>
        <v>89871.77044983441</v>
      </c>
      <c r="BM350">
        <f t="shared" si="373"/>
        <v>114490.22293612332</v>
      </c>
    </row>
    <row r="351" spans="1:65" hidden="1" x14ac:dyDescent="0.4">
      <c r="A351" s="9">
        <v>58</v>
      </c>
      <c r="B351" s="16">
        <f t="shared" ref="B351:I351" si="454">V351+AE351+AN351+AW351+BF351+B221</f>
        <v>2083679.9180696781</v>
      </c>
      <c r="C351" s="16">
        <f t="shared" si="454"/>
        <v>3687095.6726132897</v>
      </c>
      <c r="D351" s="16">
        <f t="shared" si="454"/>
        <v>4464884.6597500145</v>
      </c>
      <c r="E351" s="16">
        <f t="shared" si="454"/>
        <v>2699288.5893494617</v>
      </c>
      <c r="F351" s="16">
        <f t="shared" si="454"/>
        <v>2787258.7278918186</v>
      </c>
      <c r="G351" s="16">
        <f t="shared" si="454"/>
        <v>1912675.8565863706</v>
      </c>
      <c r="H351" s="16">
        <f t="shared" si="454"/>
        <v>950756.04654306697</v>
      </c>
      <c r="I351" s="16">
        <f t="shared" si="454"/>
        <v>1232348.3455114688</v>
      </c>
      <c r="J351" s="16">
        <f t="shared" si="295"/>
        <v>19817987.81631517</v>
      </c>
      <c r="L351" s="9">
        <v>58</v>
      </c>
      <c r="M351" s="9">
        <f t="shared" ref="M351:T351" si="455">M156</f>
        <v>406060.40856535651</v>
      </c>
      <c r="N351" s="9">
        <f t="shared" si="455"/>
        <v>718451.42494838021</v>
      </c>
      <c r="O351" s="9">
        <f t="shared" si="455"/>
        <v>870095.22354535351</v>
      </c>
      <c r="P351" s="9">
        <f t="shared" si="455"/>
        <v>526321.36732630571</v>
      </c>
      <c r="Q351" s="9">
        <f t="shared" si="455"/>
        <v>543809.51471584616</v>
      </c>
      <c r="R351" s="9">
        <f t="shared" si="455"/>
        <v>372281.93210062775</v>
      </c>
      <c r="S351" s="9">
        <f t="shared" si="455"/>
        <v>184224.45674735052</v>
      </c>
      <c r="T351" s="9">
        <f t="shared" si="455"/>
        <v>236928.4625788421</v>
      </c>
      <c r="V351">
        <f t="shared" si="304"/>
        <v>634197.39288189251</v>
      </c>
      <c r="W351">
        <f t="shared" si="339"/>
        <v>1124141.5788521057</v>
      </c>
      <c r="X351">
        <f t="shared" si="340"/>
        <v>1360005.8342092573</v>
      </c>
      <c r="Y351">
        <f t="shared" si="341"/>
        <v>813187.04619558225</v>
      </c>
      <c r="Z351">
        <f t="shared" si="342"/>
        <v>827083.06775008375</v>
      </c>
      <c r="AA351">
        <f t="shared" si="343"/>
        <v>559622.25549794536</v>
      </c>
      <c r="AB351">
        <f t="shared" si="344"/>
        <v>268358.72676408943</v>
      </c>
      <c r="AC351">
        <f t="shared" si="345"/>
        <v>341869.86970758415</v>
      </c>
      <c r="AE351">
        <f t="shared" si="305"/>
        <v>498138.52988823509</v>
      </c>
      <c r="AF351">
        <f t="shared" si="346"/>
        <v>882971.51606221241</v>
      </c>
      <c r="AG351">
        <f t="shared" si="347"/>
        <v>1068234.1404998312</v>
      </c>
      <c r="AH351">
        <f t="shared" si="348"/>
        <v>638728.26388528233</v>
      </c>
      <c r="AI351">
        <f t="shared" si="349"/>
        <v>649643.07341642736</v>
      </c>
      <c r="AJ351">
        <f t="shared" si="350"/>
        <v>439562.52544608037</v>
      </c>
      <c r="AK351">
        <f t="shared" si="351"/>
        <v>210785.82651606295</v>
      </c>
      <c r="AL351">
        <f t="shared" si="352"/>
        <v>268526.10278852622</v>
      </c>
      <c r="AN351">
        <f t="shared" si="306"/>
        <v>391269.33939544571</v>
      </c>
      <c r="AO351">
        <f t="shared" si="353"/>
        <v>693541.37667722814</v>
      </c>
      <c r="AP351">
        <f t="shared" si="354"/>
        <v>839058.29682921316</v>
      </c>
      <c r="AQ351">
        <f t="shared" si="355"/>
        <v>501697.36101254087</v>
      </c>
      <c r="AR351">
        <f t="shared" si="356"/>
        <v>510270.53907173744</v>
      </c>
      <c r="AS351">
        <f t="shared" si="357"/>
        <v>345260.06047528505</v>
      </c>
      <c r="AT351">
        <f t="shared" si="358"/>
        <v>165564.44873550994</v>
      </c>
      <c r="AU351">
        <f t="shared" si="359"/>
        <v>210917.29417532377</v>
      </c>
      <c r="AW351">
        <f t="shared" si="307"/>
        <v>307327.55401453678</v>
      </c>
      <c r="AX351">
        <f t="shared" si="360"/>
        <v>544751.02810615965</v>
      </c>
      <c r="AY351">
        <f t="shared" si="361"/>
        <v>659049.17169987352</v>
      </c>
      <c r="AZ351">
        <f t="shared" si="362"/>
        <v>394064.6692474439</v>
      </c>
      <c r="BA351">
        <f t="shared" si="363"/>
        <v>400798.58263594238</v>
      </c>
      <c r="BB351">
        <f t="shared" si="364"/>
        <v>271188.97189523978</v>
      </c>
      <c r="BC351">
        <f t="shared" si="365"/>
        <v>130044.73373832082</v>
      </c>
      <c r="BD351">
        <f t="shared" si="366"/>
        <v>165667.71170575713</v>
      </c>
      <c r="BF351">
        <f t="shared" si="308"/>
        <v>241394.39497736725</v>
      </c>
      <c r="BG351">
        <f t="shared" si="367"/>
        <v>427881.72789988469</v>
      </c>
      <c r="BH351">
        <f t="shared" si="368"/>
        <v>517658.68040358298</v>
      </c>
      <c r="BI351">
        <f t="shared" si="369"/>
        <v>309523.18193520518</v>
      </c>
      <c r="BJ351">
        <f t="shared" si="370"/>
        <v>314812.42114273069</v>
      </c>
      <c r="BK351">
        <f t="shared" si="371"/>
        <v>213008.87909351283</v>
      </c>
      <c r="BL351">
        <f t="shared" si="372"/>
        <v>102145.31502525124</v>
      </c>
      <c r="BM351">
        <f t="shared" si="373"/>
        <v>130125.84297145234</v>
      </c>
    </row>
    <row r="352" spans="1:65" hidden="1" x14ac:dyDescent="0.4">
      <c r="A352" s="9">
        <v>59</v>
      </c>
      <c r="B352" s="16">
        <f t="shared" ref="B352:I352" si="456">V352+AE352+AN352+AW352+BF352+B222</f>
        <v>2368242.4478532639</v>
      </c>
      <c r="C352" s="16">
        <f t="shared" si="456"/>
        <v>4190632.3545451579</v>
      </c>
      <c r="D352" s="16">
        <f t="shared" si="456"/>
        <v>5074641.8796340264</v>
      </c>
      <c r="E352" s="16">
        <f t="shared" si="456"/>
        <v>3067923.1300677964</v>
      </c>
      <c r="F352" s="16">
        <f t="shared" si="456"/>
        <v>3167907.1124604633</v>
      </c>
      <c r="G352" s="16">
        <f t="shared" si="456"/>
        <v>2173884.8242706964</v>
      </c>
      <c r="H352" s="16">
        <f t="shared" si="456"/>
        <v>1080598.2279600624</v>
      </c>
      <c r="I352" s="16">
        <f t="shared" si="456"/>
        <v>1400646.8282583151</v>
      </c>
      <c r="J352" s="16">
        <f t="shared" si="295"/>
        <v>22524476.805049777</v>
      </c>
      <c r="L352" s="9">
        <v>59</v>
      </c>
      <c r="M352" s="9">
        <f t="shared" ref="M352:T352" si="457">M157</f>
        <v>461514.98011650535</v>
      </c>
      <c r="N352" s="9">
        <f t="shared" si="457"/>
        <v>816568.39254831849</v>
      </c>
      <c r="O352" s="9">
        <f t="shared" si="457"/>
        <v>988921.7745033314</v>
      </c>
      <c r="P352" s="9">
        <f t="shared" si="457"/>
        <v>598199.65269378305</v>
      </c>
      <c r="Q352" s="9">
        <f t="shared" si="457"/>
        <v>618076.10906458239</v>
      </c>
      <c r="R352" s="9">
        <f t="shared" si="457"/>
        <v>423123.46849619428</v>
      </c>
      <c r="S352" s="9">
        <f t="shared" si="457"/>
        <v>209383.49245403692</v>
      </c>
      <c r="T352" s="9">
        <f t="shared" si="457"/>
        <v>269285.14179069235</v>
      </c>
      <c r="V352">
        <f t="shared" si="304"/>
        <v>720808.0152407093</v>
      </c>
      <c r="W352">
        <f t="shared" si="339"/>
        <v>1277662.553325641</v>
      </c>
      <c r="X352">
        <f t="shared" si="340"/>
        <v>1545738.1519931967</v>
      </c>
      <c r="Y352">
        <f t="shared" si="341"/>
        <v>924241.80131697969</v>
      </c>
      <c r="Z352">
        <f t="shared" si="342"/>
        <v>940035.56494462001</v>
      </c>
      <c r="AA352">
        <f t="shared" si="343"/>
        <v>636048.35307975649</v>
      </c>
      <c r="AB352">
        <f t="shared" si="344"/>
        <v>305007.75213273522</v>
      </c>
      <c r="AC352">
        <f t="shared" si="345"/>
        <v>388558.11301074724</v>
      </c>
      <c r="AE352">
        <f t="shared" si="305"/>
        <v>566167.96138506383</v>
      </c>
      <c r="AF352">
        <f t="shared" si="346"/>
        <v>1003556.5474571589</v>
      </c>
      <c r="AG352">
        <f t="shared" si="347"/>
        <v>1214119.9873545442</v>
      </c>
      <c r="AH352">
        <f t="shared" si="348"/>
        <v>725957.65504043223</v>
      </c>
      <c r="AI352">
        <f t="shared" si="349"/>
        <v>738363.07058325573</v>
      </c>
      <c r="AJ352">
        <f t="shared" si="350"/>
        <v>499592.39047201292</v>
      </c>
      <c r="AK352">
        <f t="shared" si="351"/>
        <v>239572.27664007619</v>
      </c>
      <c r="AL352">
        <f t="shared" si="352"/>
        <v>305197.98624805518</v>
      </c>
      <c r="AN352">
        <f t="shared" si="306"/>
        <v>444703.9346418404</v>
      </c>
      <c r="AO352">
        <f t="shared" si="353"/>
        <v>788256.44636972016</v>
      </c>
      <c r="AP352">
        <f t="shared" si="354"/>
        <v>953646.21866452217</v>
      </c>
      <c r="AQ352">
        <f t="shared" si="355"/>
        <v>570212.8124489116</v>
      </c>
      <c r="AR352">
        <f t="shared" si="356"/>
        <v>579956.80624408252</v>
      </c>
      <c r="AS352">
        <f t="shared" si="357"/>
        <v>392411.29296068271</v>
      </c>
      <c r="AT352">
        <f t="shared" si="358"/>
        <v>188175.13762578645</v>
      </c>
      <c r="AU352">
        <f t="shared" si="359"/>
        <v>239721.69848192495</v>
      </c>
      <c r="AW352">
        <f t="shared" si="307"/>
        <v>349298.44670499128</v>
      </c>
      <c r="AX352">
        <f t="shared" si="360"/>
        <v>619146.20239169383</v>
      </c>
      <c r="AY352">
        <f t="shared" si="361"/>
        <v>749053.73426454328</v>
      </c>
      <c r="AZ352">
        <f t="shared" si="362"/>
        <v>447881.01512999245</v>
      </c>
      <c r="BA352">
        <f t="shared" si="363"/>
        <v>455534.56085383985</v>
      </c>
      <c r="BB352">
        <f t="shared" si="364"/>
        <v>308224.51618526242</v>
      </c>
      <c r="BC352">
        <f t="shared" si="365"/>
        <v>147804.59123691538</v>
      </c>
      <c r="BD352">
        <f t="shared" si="366"/>
        <v>188292.50294054046</v>
      </c>
      <c r="BF352">
        <f t="shared" si="308"/>
        <v>274360.97449595202</v>
      </c>
      <c r="BG352">
        <f t="shared" si="367"/>
        <v>486316.37800302223</v>
      </c>
      <c r="BH352">
        <f t="shared" si="368"/>
        <v>588353.92605172831</v>
      </c>
      <c r="BI352">
        <f t="shared" si="369"/>
        <v>351793.92559132457</v>
      </c>
      <c r="BJ352">
        <f t="shared" si="370"/>
        <v>357805.5018893365</v>
      </c>
      <c r="BK352">
        <f t="shared" si="371"/>
        <v>242098.92549437631</v>
      </c>
      <c r="BL352">
        <f t="shared" si="372"/>
        <v>116095.02438178603</v>
      </c>
      <c r="BM352">
        <f t="shared" si="373"/>
        <v>147896.77733860473</v>
      </c>
    </row>
    <row r="353" spans="1:65" hidden="1" x14ac:dyDescent="0.4">
      <c r="A353" s="9">
        <v>60</v>
      </c>
      <c r="B353" s="16">
        <f t="shared" ref="B353:H353" si="458">V353+AE353+AN353+AW353+BF353+B223</f>
        <v>2691666.9125504373</v>
      </c>
      <c r="C353" s="16">
        <f t="shared" si="458"/>
        <v>4762935.6789957201</v>
      </c>
      <c r="D353" s="16">
        <f t="shared" si="458"/>
        <v>5767671.993564372</v>
      </c>
      <c r="E353" s="16">
        <f t="shared" si="458"/>
        <v>3486901.0928072059</v>
      </c>
      <c r="F353" s="16">
        <f t="shared" si="458"/>
        <v>3600539.6172056952</v>
      </c>
      <c r="G353" s="16">
        <f t="shared" si="458"/>
        <v>2470766.3940701485</v>
      </c>
      <c r="H353" s="16">
        <f t="shared" si="458"/>
        <v>1228172.6048382828</v>
      </c>
      <c r="I353" s="16">
        <f>AC353+AL353+AU353+BD353+BM353+I223</f>
        <v>1591929.3789922998</v>
      </c>
      <c r="J353" s="16">
        <f t="shared" si="295"/>
        <v>25600583.673024163</v>
      </c>
      <c r="L353" s="9">
        <v>60</v>
      </c>
      <c r="M353" s="9">
        <f t="shared" ref="M353:T353" si="459">M158</f>
        <v>524542.8324925109</v>
      </c>
      <c r="N353" s="9">
        <f t="shared" si="459"/>
        <v>928084.92899412417</v>
      </c>
      <c r="O353" s="9">
        <f t="shared" si="459"/>
        <v>1123976.1460842469</v>
      </c>
      <c r="P353" s="9">
        <f t="shared" si="459"/>
        <v>679894.16105371469</v>
      </c>
      <c r="Q353" s="9">
        <f t="shared" si="459"/>
        <v>702485.09130265471</v>
      </c>
      <c r="R353" s="9">
        <f t="shared" si="459"/>
        <v>480908.29598428431</v>
      </c>
      <c r="S353" s="9">
        <f t="shared" si="459"/>
        <v>237978.42960869666</v>
      </c>
      <c r="T353" s="9">
        <f t="shared" si="459"/>
        <v>306060.68515344715</v>
      </c>
      <c r="V353">
        <f t="shared" si="304"/>
        <v>819246.81600198545</v>
      </c>
      <c r="W353">
        <f t="shared" si="339"/>
        <v>1452149.4719886715</v>
      </c>
      <c r="X353">
        <f t="shared" si="340"/>
        <v>1756835.4299866282</v>
      </c>
      <c r="Y353">
        <f t="shared" si="341"/>
        <v>1050463.0039276395</v>
      </c>
      <c r="Z353">
        <f t="shared" si="342"/>
        <v>1068413.6791297062</v>
      </c>
      <c r="AA353">
        <f t="shared" si="343"/>
        <v>722911.75606570567</v>
      </c>
      <c r="AB353">
        <f t="shared" si="344"/>
        <v>346661.8357555602</v>
      </c>
      <c r="AC353">
        <f t="shared" si="345"/>
        <v>441622.44340400636</v>
      </c>
      <c r="AE353">
        <f t="shared" si="305"/>
        <v>643487.98831288656</v>
      </c>
      <c r="AF353">
        <f t="shared" si="346"/>
        <v>1140609.5503914</v>
      </c>
      <c r="AG353">
        <f t="shared" si="347"/>
        <v>1379929.0696738707</v>
      </c>
      <c r="AH353">
        <f t="shared" si="348"/>
        <v>825099.72817870602</v>
      </c>
      <c r="AI353">
        <f t="shared" si="349"/>
        <v>839199.31776393775</v>
      </c>
      <c r="AJ353">
        <f t="shared" si="350"/>
        <v>567820.37177588465</v>
      </c>
      <c r="AK353">
        <f t="shared" si="351"/>
        <v>272290.0143864057</v>
      </c>
      <c r="AL353">
        <f t="shared" si="352"/>
        <v>346878.04962940118</v>
      </c>
      <c r="AN353">
        <f t="shared" si="306"/>
        <v>505435.94801345211</v>
      </c>
      <c r="AO353">
        <f t="shared" si="353"/>
        <v>895906.49691343959</v>
      </c>
      <c r="AP353">
        <f t="shared" si="354"/>
        <v>1083883.1030095331</v>
      </c>
      <c r="AQ353">
        <f t="shared" si="355"/>
        <v>648085.23374467192</v>
      </c>
      <c r="AR353">
        <f t="shared" si="356"/>
        <v>659159.93841366912</v>
      </c>
      <c r="AS353">
        <f t="shared" si="357"/>
        <v>446001.84171634784</v>
      </c>
      <c r="AT353">
        <f t="shared" si="358"/>
        <v>213873.70713293133</v>
      </c>
      <c r="AU353">
        <f t="shared" si="359"/>
        <v>272459.84236499009</v>
      </c>
      <c r="AW353">
        <f t="shared" si="307"/>
        <v>397001.19067341584</v>
      </c>
      <c r="AX353">
        <f t="shared" si="360"/>
        <v>703701.324380707</v>
      </c>
      <c r="AY353">
        <f t="shared" si="361"/>
        <v>851349.97646453278</v>
      </c>
      <c r="AZ353">
        <f t="shared" si="362"/>
        <v>509046.91378945194</v>
      </c>
      <c r="BA353">
        <f t="shared" si="363"/>
        <v>517745.68354896118</v>
      </c>
      <c r="BB353">
        <f t="shared" si="364"/>
        <v>350317.90457297256</v>
      </c>
      <c r="BC353">
        <f t="shared" si="365"/>
        <v>167989.86443135093</v>
      </c>
      <c r="BD353">
        <f t="shared" si="366"/>
        <v>214007.10071123275</v>
      </c>
      <c r="BF353">
        <f t="shared" si="308"/>
        <v>311829.71060047165</v>
      </c>
      <c r="BG353">
        <f t="shared" si="367"/>
        <v>552731.290197358</v>
      </c>
      <c r="BH353">
        <f t="shared" si="368"/>
        <v>668703.83015813585</v>
      </c>
      <c r="BI353">
        <f t="shared" si="369"/>
        <v>399837.47036065854</v>
      </c>
      <c r="BJ353">
        <f t="shared" si="370"/>
        <v>406670.03137158818</v>
      </c>
      <c r="BK353">
        <f t="shared" si="371"/>
        <v>275161.72083981935</v>
      </c>
      <c r="BL353">
        <f t="shared" si="372"/>
        <v>131949.80780935072</v>
      </c>
      <c r="BM353">
        <f t="shared" si="373"/>
        <v>168094.64013957258</v>
      </c>
    </row>
  </sheetData>
  <sheetProtection algorithmName="SHA-512" hashValue="Vakf89tx9kN0uO9urTZ4ue/u1+908Skfdwq2f7hiPSy+heE/AjA8pqNPMiAV5m0YZgx/fC6t2L0Sa1qbBhyL2A==" saltValue="fV009P5ZhdI/gmRbiQySYA==" spinCount="100000" sheet="1" objects="1" scenarios="1"/>
  <phoneticPr fontId="10"/>
  <dataValidations count="6">
    <dataValidation type="decimal" operator="greaterThanOrEqual" allowBlank="1" showInputMessage="1" showErrorMessage="1" sqref="B27:B29 B3:I3 B24">
      <formula1>0</formula1>
    </dataValidation>
    <dataValidation type="decimal" allowBlank="1" showInputMessage="1" showErrorMessage="1" sqref="B7:I7 B4:I5 B10:I10 B14">
      <formula1>0</formula1>
      <formula2>100</formula2>
    </dataValidation>
    <dataValidation type="whole" allowBlank="1" showInputMessage="1" showErrorMessage="1" sqref="B39:B40 B32 B34">
      <formula1>0</formula1>
      <formula2>100</formula2>
    </dataValidation>
    <dataValidation type="decimal" operator="greaterThanOrEqual" allowBlank="1" showInputMessage="1" showErrorMessage="1" sqref="B18:I18">
      <formula1>2</formula1>
    </dataValidation>
    <dataValidation type="decimal" operator="greaterThanOrEqual" allowBlank="1" showInputMessage="1" showErrorMessage="1" sqref="B21:I21">
      <formula1>B18+2</formula1>
    </dataValidation>
    <dataValidation type="whole" allowBlank="1" showInputMessage="1" showErrorMessage="1" sqref="B33 B35">
      <formula1>B32</formula1>
      <formula2>100</formula2>
    </dataValidation>
  </dataValidations>
  <pageMargins left="0.7" right="0.7" top="0.75" bottom="0.75" header="0.3" footer="0.3"/>
  <pageSetup scale="39" orientation="portrait" r:id="rId1"/>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3"/>
  <sheetViews>
    <sheetView workbookViewId="0"/>
  </sheetViews>
  <sheetFormatPr defaultRowHeight="18.75" x14ac:dyDescent="0.4"/>
  <sheetData>
    <row r="1" spans="3:5" x14ac:dyDescent="0.4">
      <c r="C1" t="s">
        <v>8</v>
      </c>
      <c r="E1" t="s">
        <v>11</v>
      </c>
    </row>
    <row r="2" spans="3:5" x14ac:dyDescent="0.4">
      <c r="C2" t="s">
        <v>7</v>
      </c>
      <c r="E2" t="s">
        <v>8</v>
      </c>
    </row>
    <row r="3" spans="3:5" x14ac:dyDescent="0.4">
      <c r="C3" t="s">
        <v>9</v>
      </c>
      <c r="E3" t="s">
        <v>10</v>
      </c>
    </row>
  </sheetData>
  <sheetProtection algorithmName="SHA-512" hashValue="oAA3inJiLJjMDRflUp/YLSeWJUaww+HdBcHRybVyUCFFMKhOOOST3nrZMGIfvxX7YvXBLa7bTEzUpzTixISOSw==" saltValue="xj9UikI4mK5yA6RH+zmMZg==" spinCount="100000" sheet="1" objects="1" scenarios="1"/>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短期予測</vt:lpstr>
      <vt:lpstr>var</vt:lpstr>
      <vt:lpstr>短期予測!Print_Area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FURUSE</dc:creator>
  <cp:lastModifiedBy>千葉県</cp:lastModifiedBy>
  <dcterms:created xsi:type="dcterms:W3CDTF">2021-09-26T06:42:21Z</dcterms:created>
  <dcterms:modified xsi:type="dcterms:W3CDTF">2022-01-25T13:27:10Z</dcterms:modified>
</cp:coreProperties>
</file>