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Data\h.kbkw\Desktop\"/>
    </mc:Choice>
  </mc:AlternateContent>
  <bookViews>
    <workbookView xWindow="-105" yWindow="495" windowWidth="38625" windowHeight="21225"/>
  </bookViews>
  <sheets>
    <sheet name="短期予測" sheetId="5" r:id="rId1"/>
    <sheet name="var" sheetId="3" state="hidden" r:id="rId2"/>
  </sheets>
  <definedNames>
    <definedName name="_xlnm.Print_Area" localSheetId="0">短期予測!$A$1:$AS$105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294" i="5" l="1"/>
  <c r="BL294" i="5"/>
  <c r="BJ294" i="5"/>
  <c r="BI294" i="5"/>
  <c r="BH294" i="5"/>
  <c r="BG294" i="5"/>
  <c r="BF294" i="5"/>
  <c r="BD294" i="5"/>
  <c r="BC294" i="5"/>
  <c r="BA294" i="5"/>
  <c r="AZ294" i="5"/>
  <c r="AY294" i="5"/>
  <c r="AX294" i="5"/>
  <c r="AW294" i="5"/>
  <c r="AU294" i="5"/>
  <c r="AT294" i="5"/>
  <c r="AR294" i="5"/>
  <c r="AQ294" i="5"/>
  <c r="AP294" i="5"/>
  <c r="AO294" i="5"/>
  <c r="AN294" i="5"/>
  <c r="AL294" i="5"/>
  <c r="AK294" i="5"/>
  <c r="AI294" i="5"/>
  <c r="AH294" i="5"/>
  <c r="AG294" i="5"/>
  <c r="AF294" i="5"/>
  <c r="AE294" i="5"/>
  <c r="AA98" i="5"/>
  <c r="F74" i="5"/>
  <c r="AI99" i="5" s="1"/>
  <c r="I67" i="5"/>
  <c r="B67" i="5"/>
  <c r="I61" i="5"/>
  <c r="I68" i="5" s="1"/>
  <c r="B74" i="5"/>
  <c r="AE99" i="5" s="1"/>
  <c r="H67" i="5"/>
  <c r="G67" i="5"/>
  <c r="F67" i="5"/>
  <c r="E67" i="5"/>
  <c r="D67" i="5"/>
  <c r="C67" i="5"/>
  <c r="B48" i="5"/>
  <c r="I53" i="5"/>
  <c r="I57" i="5" s="1"/>
  <c r="H53" i="5"/>
  <c r="H57" i="5" s="1"/>
  <c r="G53" i="5"/>
  <c r="G57" i="5" s="1"/>
  <c r="F53" i="5"/>
  <c r="F57" i="5" s="1"/>
  <c r="E53" i="5"/>
  <c r="E57" i="5" s="1"/>
  <c r="D53" i="5"/>
  <c r="D57" i="5" s="1"/>
  <c r="C53" i="5"/>
  <c r="C57" i="5" s="1"/>
  <c r="B53" i="5"/>
  <c r="B57" i="5" s="1"/>
  <c r="I52" i="5"/>
  <c r="H52" i="5"/>
  <c r="G52" i="5"/>
  <c r="F52" i="5"/>
  <c r="E52" i="5"/>
  <c r="D52" i="5"/>
  <c r="D51" i="5" s="1"/>
  <c r="D55" i="5" s="1"/>
  <c r="C52" i="5"/>
  <c r="C51" i="5" s="1"/>
  <c r="C55" i="5" s="1"/>
  <c r="B52" i="5"/>
  <c r="B51" i="5" s="1"/>
  <c r="B55" i="5" s="1"/>
  <c r="B49" i="5"/>
  <c r="H61" i="5"/>
  <c r="G61" i="5"/>
  <c r="F61" i="5"/>
  <c r="E61" i="5"/>
  <c r="D61" i="5"/>
  <c r="C61" i="5"/>
  <c r="B61" i="5"/>
  <c r="B45" i="5"/>
  <c r="C45" i="5" s="1"/>
  <c r="BK293" i="5"/>
  <c r="BB293" i="5"/>
  <c r="AS293" i="5"/>
  <c r="AJ293" i="5"/>
  <c r="AA293" i="5"/>
  <c r="AS160" i="5"/>
  <c r="AJ294" i="5" l="1"/>
  <c r="AS294" i="5"/>
  <c r="BK294" i="5"/>
  <c r="BB294" i="5"/>
  <c r="AN295" i="5"/>
  <c r="AT295" i="5"/>
  <c r="AZ295" i="5"/>
  <c r="AR295" i="5"/>
  <c r="BA295" i="5"/>
  <c r="AP295" i="5"/>
  <c r="BC295" i="5"/>
  <c r="BC296" i="5" s="1"/>
  <c r="AW295" i="5"/>
  <c r="AW296" i="5" s="1"/>
  <c r="BD295" i="5"/>
  <c r="BF295" i="5"/>
  <c r="AQ295" i="5"/>
  <c r="AY295" i="5"/>
  <c r="AY296" i="5" s="1"/>
  <c r="BG295" i="5"/>
  <c r="AX295" i="5"/>
  <c r="BI295" i="5"/>
  <c r="BI296" i="5" s="1"/>
  <c r="BJ295" i="5"/>
  <c r="BJ296" i="5" s="1"/>
  <c r="BL295" i="5"/>
  <c r="BL296" i="5" s="1"/>
  <c r="AO295" i="5"/>
  <c r="AU295" i="5"/>
  <c r="BH295" i="5"/>
  <c r="BH296" i="5" s="1"/>
  <c r="BH297" i="5" s="1"/>
  <c r="BM295" i="5"/>
  <c r="BM296" i="5" s="1"/>
  <c r="AZ296" i="5"/>
  <c r="AX296" i="5"/>
  <c r="BD296" i="5"/>
  <c r="I51" i="5"/>
  <c r="I55" i="5" s="1"/>
  <c r="G51" i="5"/>
  <c r="G55" i="5" s="1"/>
  <c r="F51" i="5"/>
  <c r="F55" i="5" s="1"/>
  <c r="E51" i="5"/>
  <c r="E55" i="5" s="1"/>
  <c r="H51" i="5"/>
  <c r="H55" i="5" s="1"/>
  <c r="I56" i="5"/>
  <c r="B68" i="5"/>
  <c r="AN161" i="5" s="1"/>
  <c r="AN162" i="5" s="1"/>
  <c r="D56" i="5"/>
  <c r="D59" i="5" s="1"/>
  <c r="D64" i="5" s="1"/>
  <c r="F56" i="5"/>
  <c r="E56" i="5"/>
  <c r="G56" i="5"/>
  <c r="H56" i="5"/>
  <c r="B56" i="5"/>
  <c r="B59" i="5" s="1"/>
  <c r="B64" i="5" s="1"/>
  <c r="C56" i="5"/>
  <c r="C59" i="5" s="1"/>
  <c r="C64" i="5" s="1"/>
  <c r="AJ98" i="5"/>
  <c r="AS222" i="5"/>
  <c r="BB98" i="5"/>
  <c r="BK98" i="5"/>
  <c r="BT98" i="5"/>
  <c r="B228" i="5"/>
  <c r="I163" i="5"/>
  <c r="I293" i="5" s="1"/>
  <c r="H163" i="5"/>
  <c r="H293" i="5" s="1"/>
  <c r="F163" i="5"/>
  <c r="F293" i="5" s="1"/>
  <c r="E163" i="5"/>
  <c r="E293" i="5" s="1"/>
  <c r="D163" i="5"/>
  <c r="D293" i="5" s="1"/>
  <c r="C163" i="5"/>
  <c r="C293" i="5" s="1"/>
  <c r="B163" i="5"/>
  <c r="B293" i="5" s="1"/>
  <c r="T98" i="5"/>
  <c r="S98" i="5"/>
  <c r="R98" i="5"/>
  <c r="Q98" i="5"/>
  <c r="P98" i="5"/>
  <c r="O98" i="5"/>
  <c r="N98" i="5"/>
  <c r="M98" i="5"/>
  <c r="C74" i="5"/>
  <c r="D74" i="5"/>
  <c r="E74" i="5"/>
  <c r="G74" i="5"/>
  <c r="H74" i="5"/>
  <c r="I74" i="5"/>
  <c r="B75" i="5"/>
  <c r="C75" i="5"/>
  <c r="D75" i="5"/>
  <c r="E75" i="5"/>
  <c r="F75" i="5"/>
  <c r="G75" i="5"/>
  <c r="H75" i="5"/>
  <c r="I75" i="5"/>
  <c r="F59" i="5" l="1"/>
  <c r="F64" i="5" s="1"/>
  <c r="BF296" i="5"/>
  <c r="G59" i="5"/>
  <c r="G64" i="5" s="1"/>
  <c r="BA296" i="5"/>
  <c r="BJ297" i="5" s="1"/>
  <c r="AS295" i="5"/>
  <c r="BK295" i="5"/>
  <c r="E59" i="5"/>
  <c r="E64" i="5" s="1"/>
  <c r="E65" i="5" s="1"/>
  <c r="I59" i="5"/>
  <c r="I64" i="5" s="1"/>
  <c r="I65" i="5" s="1"/>
  <c r="BB295" i="5"/>
  <c r="BB296" i="5" s="1"/>
  <c r="H59" i="5"/>
  <c r="H64" i="5" s="1"/>
  <c r="H65" i="5" s="1"/>
  <c r="BM297" i="5"/>
  <c r="BI297" i="5"/>
  <c r="BG296" i="5"/>
  <c r="BG297" i="5" s="1"/>
  <c r="BL297" i="5"/>
  <c r="BF297" i="5"/>
  <c r="AN223" i="5"/>
  <c r="AN224" i="5" s="1"/>
  <c r="AU161" i="5"/>
  <c r="AU223" i="5"/>
  <c r="AL99" i="5"/>
  <c r="AH99" i="5"/>
  <c r="AG99" i="5"/>
  <c r="AK99" i="5"/>
  <c r="AF99" i="5"/>
  <c r="AJ99" i="5"/>
  <c r="BM99" i="5"/>
  <c r="BV99" i="5"/>
  <c r="BD99" i="5"/>
  <c r="BD100" i="5" s="1"/>
  <c r="BC99" i="5"/>
  <c r="BU99" i="5"/>
  <c r="BL99" i="5"/>
  <c r="BB99" i="5"/>
  <c r="BK99" i="5"/>
  <c r="BT99" i="5"/>
  <c r="BJ99" i="5"/>
  <c r="BA99" i="5"/>
  <c r="BS99" i="5"/>
  <c r="BI99" i="5"/>
  <c r="AZ99" i="5"/>
  <c r="BR99" i="5"/>
  <c r="AY99" i="5"/>
  <c r="BH99" i="5"/>
  <c r="BQ99" i="5"/>
  <c r="BG99" i="5"/>
  <c r="AX99" i="5"/>
  <c r="BP99" i="5"/>
  <c r="BO99" i="5"/>
  <c r="AW99" i="5"/>
  <c r="BF99" i="5"/>
  <c r="Q293" i="5"/>
  <c r="B98" i="5"/>
  <c r="N293" i="5"/>
  <c r="M293" i="5"/>
  <c r="D98" i="5"/>
  <c r="O293" i="5"/>
  <c r="G98" i="5"/>
  <c r="R293" i="5"/>
  <c r="H98" i="5"/>
  <c r="S293" i="5"/>
  <c r="I98" i="5"/>
  <c r="T293" i="5"/>
  <c r="E98" i="5"/>
  <c r="P293" i="5"/>
  <c r="G163" i="5"/>
  <c r="D65" i="5"/>
  <c r="E68" i="5"/>
  <c r="AQ223" i="5" s="1"/>
  <c r="G65" i="5"/>
  <c r="C65" i="5"/>
  <c r="B65" i="5"/>
  <c r="V99" i="5" s="1"/>
  <c r="AE100" i="5" s="1"/>
  <c r="F65" i="5"/>
  <c r="Z99" i="5" s="1"/>
  <c r="AI100" i="5" s="1"/>
  <c r="F68" i="5"/>
  <c r="G68" i="5"/>
  <c r="AS161" i="5" s="1"/>
  <c r="C68" i="5"/>
  <c r="C228" i="5" s="1"/>
  <c r="H68" i="5"/>
  <c r="AT223" i="5" s="1"/>
  <c r="D68" i="5"/>
  <c r="AP223" i="5" s="1"/>
  <c r="I228" i="5"/>
  <c r="O99" i="5"/>
  <c r="S99" i="5"/>
  <c r="R99" i="5"/>
  <c r="N99" i="5"/>
  <c r="Q99" i="5"/>
  <c r="M99" i="5"/>
  <c r="T99" i="5"/>
  <c r="P99" i="5"/>
  <c r="F98" i="5"/>
  <c r="C98" i="5"/>
  <c r="AQ161" i="5" l="1"/>
  <c r="AT161" i="5"/>
  <c r="AO223" i="5"/>
  <c r="AO224" i="5" s="1"/>
  <c r="AS223" i="5"/>
  <c r="BB100" i="5" s="1"/>
  <c r="AO161" i="5"/>
  <c r="BC100" i="5"/>
  <c r="AN225" i="5"/>
  <c r="BK296" i="5"/>
  <c r="BK297" i="5" s="1"/>
  <c r="AW100" i="5"/>
  <c r="AW101" i="5" s="1"/>
  <c r="BH100" i="5"/>
  <c r="AT224" i="5"/>
  <c r="BP100" i="5"/>
  <c r="BQ100" i="5"/>
  <c r="BQ101" i="5" s="1"/>
  <c r="BV100" i="5"/>
  <c r="BT100" i="5"/>
  <c r="BF100" i="5"/>
  <c r="AO162" i="5"/>
  <c r="AT162" i="5"/>
  <c r="Y294" i="5"/>
  <c r="AH295" i="5" s="1"/>
  <c r="Z294" i="5"/>
  <c r="AI295" i="5" s="1"/>
  <c r="W294" i="5"/>
  <c r="AF295" i="5" s="1"/>
  <c r="AP161" i="5"/>
  <c r="AP162" i="5" s="1"/>
  <c r="AS162" i="5"/>
  <c r="AU162" i="5"/>
  <c r="AR161" i="5"/>
  <c r="AR162" i="5" s="1"/>
  <c r="AR163" i="5" s="1"/>
  <c r="AR223" i="5"/>
  <c r="AR224" i="5" s="1"/>
  <c r="AR225" i="5" s="1"/>
  <c r="AZ100" i="5"/>
  <c r="X99" i="5"/>
  <c r="AG100" i="5" s="1"/>
  <c r="X294" i="5"/>
  <c r="I69" i="5"/>
  <c r="AC294" i="5"/>
  <c r="Y99" i="5"/>
  <c r="AH100" i="5" s="1"/>
  <c r="B69" i="5"/>
  <c r="V294" i="5"/>
  <c r="AA99" i="5"/>
  <c r="AJ100" i="5" s="1"/>
  <c r="AA294" i="5"/>
  <c r="AB99" i="5"/>
  <c r="AK100" i="5" s="1"/>
  <c r="AB294" i="5"/>
  <c r="BK100" i="5"/>
  <c r="BL100" i="5"/>
  <c r="BL101" i="5" s="1"/>
  <c r="BS100" i="5"/>
  <c r="AP224" i="5"/>
  <c r="AQ224" i="5"/>
  <c r="AX100" i="5"/>
  <c r="AY100" i="5"/>
  <c r="AQ162" i="5"/>
  <c r="BR100" i="5"/>
  <c r="AU224" i="5"/>
  <c r="BD101" i="5" s="1"/>
  <c r="AN163" i="5"/>
  <c r="BM100" i="5"/>
  <c r="BM101" i="5" s="1"/>
  <c r="BU100" i="5"/>
  <c r="BJ100" i="5"/>
  <c r="BI100" i="5"/>
  <c r="BG100" i="5"/>
  <c r="BO100" i="5"/>
  <c r="BO101" i="5" s="1"/>
  <c r="AC99" i="5"/>
  <c r="AL100" i="5" s="1"/>
  <c r="W99" i="5"/>
  <c r="AF100" i="5" s="1"/>
  <c r="Z100" i="5"/>
  <c r="AI101" i="5" s="1"/>
  <c r="V100" i="5"/>
  <c r="AE101" i="5" s="1"/>
  <c r="J163" i="5"/>
  <c r="G293" i="5"/>
  <c r="J293" i="5" s="1"/>
  <c r="Q100" i="5"/>
  <c r="Q294" i="5"/>
  <c r="M100" i="5"/>
  <c r="M295" i="5" s="1"/>
  <c r="M294" i="5"/>
  <c r="T100" i="5"/>
  <c r="T295" i="5" s="1"/>
  <c r="T294" i="5"/>
  <c r="P100" i="5"/>
  <c r="P295" i="5" s="1"/>
  <c r="P294" i="5"/>
  <c r="N100" i="5"/>
  <c r="N294" i="5"/>
  <c r="R100" i="5"/>
  <c r="R294" i="5"/>
  <c r="S100" i="5"/>
  <c r="S295" i="5" s="1"/>
  <c r="S294" i="5"/>
  <c r="O100" i="5"/>
  <c r="O294" i="5"/>
  <c r="E69" i="5"/>
  <c r="F228" i="5"/>
  <c r="F69" i="5"/>
  <c r="G228" i="5"/>
  <c r="G69" i="5"/>
  <c r="D228" i="5"/>
  <c r="C69" i="5"/>
  <c r="H69" i="5"/>
  <c r="D69" i="5"/>
  <c r="H228" i="5"/>
  <c r="I229" i="5"/>
  <c r="E228" i="5"/>
  <c r="F99" i="5"/>
  <c r="E99" i="5"/>
  <c r="H99" i="5"/>
  <c r="I99" i="5"/>
  <c r="G99" i="5"/>
  <c r="J98" i="5"/>
  <c r="B99" i="5"/>
  <c r="C99" i="5"/>
  <c r="D99" i="5"/>
  <c r="AX101" i="5" l="1"/>
  <c r="G229" i="5"/>
  <c r="Z295" i="5"/>
  <c r="AI296" i="5" s="1"/>
  <c r="AS224" i="5"/>
  <c r="AS225" i="5" s="1"/>
  <c r="AW102" i="5"/>
  <c r="BC101" i="5"/>
  <c r="BF101" i="5"/>
  <c r="BF102" i="5" s="1"/>
  <c r="Y295" i="5"/>
  <c r="Y296" i="5" s="1"/>
  <c r="W295" i="5"/>
  <c r="AF296" i="5" s="1"/>
  <c r="BK101" i="5"/>
  <c r="BO102" i="5"/>
  <c r="BO103" i="5" s="1"/>
  <c r="AY101" i="5"/>
  <c r="AS163" i="5"/>
  <c r="BI101" i="5"/>
  <c r="X100" i="5"/>
  <c r="AG101" i="5" s="1"/>
  <c r="BL102" i="5"/>
  <c r="BT101" i="5"/>
  <c r="Y100" i="5"/>
  <c r="Y101" i="5" s="1"/>
  <c r="BU101" i="5"/>
  <c r="BU102" i="5" s="1"/>
  <c r="AA100" i="5"/>
  <c r="AJ101" i="5" s="1"/>
  <c r="BM102" i="5"/>
  <c r="BA100" i="5"/>
  <c r="BA101" i="5" s="1"/>
  <c r="BA102" i="5" s="1"/>
  <c r="AB100" i="5"/>
  <c r="AK101" i="5" s="1"/>
  <c r="AQ225" i="5"/>
  <c r="AP163" i="5"/>
  <c r="AR296" i="5"/>
  <c r="AQ163" i="5"/>
  <c r="AB295" i="5"/>
  <c r="AB296" i="5" s="1"/>
  <c r="AK295" i="5"/>
  <c r="AQ296" i="5"/>
  <c r="AC295" i="5"/>
  <c r="AC296" i="5" s="1"/>
  <c r="AL295" i="5"/>
  <c r="AJ295" i="5"/>
  <c r="AA295" i="5"/>
  <c r="AO296" i="5"/>
  <c r="X295" i="5"/>
  <c r="AG295" i="5"/>
  <c r="V295" i="5"/>
  <c r="V296" i="5" s="1"/>
  <c r="AE295" i="5"/>
  <c r="AN226" i="5"/>
  <c r="AP225" i="5"/>
  <c r="BH101" i="5"/>
  <c r="AT225" i="5"/>
  <c r="BG101" i="5"/>
  <c r="BG102" i="5" s="1"/>
  <c r="AO225" i="5"/>
  <c r="AX102" i="5" s="1"/>
  <c r="AT163" i="5"/>
  <c r="AR226" i="5"/>
  <c r="AO163" i="5"/>
  <c r="AR164" i="5"/>
  <c r="AU225" i="5"/>
  <c r="AU163" i="5"/>
  <c r="AZ101" i="5"/>
  <c r="AN164" i="5"/>
  <c r="BV101" i="5"/>
  <c r="BV102" i="5" s="1"/>
  <c r="BS101" i="5"/>
  <c r="BR101" i="5"/>
  <c r="BR102" i="5" s="1"/>
  <c r="BP101" i="5"/>
  <c r="Z101" i="5"/>
  <c r="AI102" i="5" s="1"/>
  <c r="V101" i="5"/>
  <c r="AE102" i="5" s="1"/>
  <c r="W100" i="5"/>
  <c r="W101" i="5" s="1"/>
  <c r="AC100" i="5"/>
  <c r="AC101" i="5" s="1"/>
  <c r="F229" i="5"/>
  <c r="M101" i="5"/>
  <c r="M102" i="5" s="1"/>
  <c r="P101" i="5"/>
  <c r="P102" i="5" s="1"/>
  <c r="T101" i="5"/>
  <c r="T296" i="5" s="1"/>
  <c r="O101" i="5"/>
  <c r="O295" i="5"/>
  <c r="N101" i="5"/>
  <c r="N295" i="5"/>
  <c r="Q101" i="5"/>
  <c r="Q295" i="5"/>
  <c r="R101" i="5"/>
  <c r="R295" i="5"/>
  <c r="S101" i="5"/>
  <c r="I164" i="5"/>
  <c r="I294" i="5" s="1"/>
  <c r="C164" i="5"/>
  <c r="C294" i="5" s="1"/>
  <c r="E164" i="5"/>
  <c r="E294" i="5" s="1"/>
  <c r="D164" i="5"/>
  <c r="D294" i="5" s="1"/>
  <c r="F164" i="5"/>
  <c r="F294" i="5" s="1"/>
  <c r="B164" i="5"/>
  <c r="B294" i="5" s="1"/>
  <c r="H164" i="5"/>
  <c r="H294" i="5" s="1"/>
  <c r="G164" i="5"/>
  <c r="G294" i="5" s="1"/>
  <c r="C229" i="5"/>
  <c r="H229" i="5"/>
  <c r="I230" i="5"/>
  <c r="J228" i="5"/>
  <c r="E229" i="5"/>
  <c r="D230" i="5"/>
  <c r="D229" i="5"/>
  <c r="J99" i="5"/>
  <c r="E100" i="5"/>
  <c r="C100" i="5"/>
  <c r="F100" i="5"/>
  <c r="D100" i="5"/>
  <c r="B100" i="5"/>
  <c r="H100" i="5"/>
  <c r="B229" i="5"/>
  <c r="G100" i="5"/>
  <c r="I100" i="5"/>
  <c r="G230" i="5"/>
  <c r="BF103" i="5" l="1"/>
  <c r="BB101" i="5"/>
  <c r="BK102" i="5" s="1"/>
  <c r="AW103" i="5"/>
  <c r="Z296" i="5"/>
  <c r="AI297" i="5" s="1"/>
  <c r="W296" i="5"/>
  <c r="AF297" i="5" s="1"/>
  <c r="AH296" i="5"/>
  <c r="AH297" i="5" s="1"/>
  <c r="BU103" i="5"/>
  <c r="BV103" i="5"/>
  <c r="AB101" i="5"/>
  <c r="AK102" i="5" s="1"/>
  <c r="X101" i="5"/>
  <c r="D166" i="5" s="1"/>
  <c r="AP164" i="5"/>
  <c r="AS164" i="5"/>
  <c r="W102" i="5"/>
  <c r="BT102" i="5"/>
  <c r="AA101" i="5"/>
  <c r="AJ102" i="5" s="1"/>
  <c r="X296" i="5"/>
  <c r="AA296" i="5"/>
  <c r="AZ102" i="5"/>
  <c r="AH101" i="5"/>
  <c r="AH102" i="5" s="1"/>
  <c r="Y102" i="5"/>
  <c r="Y103" i="5" s="1"/>
  <c r="AS226" i="5"/>
  <c r="AT164" i="5"/>
  <c r="AC297" i="5"/>
  <c r="M296" i="5"/>
  <c r="V297" i="5" s="1"/>
  <c r="P296" i="5"/>
  <c r="Y297" i="5" s="1"/>
  <c r="BJ101" i="5"/>
  <c r="BJ102" i="5" s="1"/>
  <c r="BJ103" i="5" s="1"/>
  <c r="AP226" i="5"/>
  <c r="BF104" i="5"/>
  <c r="AG296" i="5"/>
  <c r="AP296" i="5"/>
  <c r="AO297" i="5"/>
  <c r="AX297" i="5"/>
  <c r="AZ297" i="5"/>
  <c r="AE296" i="5"/>
  <c r="AE297" i="5" s="1"/>
  <c r="AN296" i="5"/>
  <c r="AJ296" i="5"/>
  <c r="AS296" i="5"/>
  <c r="AL101" i="5"/>
  <c r="AL102" i="5" s="1"/>
  <c r="AK296" i="5"/>
  <c r="AK297" i="5" s="1"/>
  <c r="AT296" i="5"/>
  <c r="AR297" i="5"/>
  <c r="BA297" i="5"/>
  <c r="AL296" i="5"/>
  <c r="AL297" i="5" s="1"/>
  <c r="AU296" i="5"/>
  <c r="BO104" i="5"/>
  <c r="BI102" i="5"/>
  <c r="AT226" i="5"/>
  <c r="BC102" i="5"/>
  <c r="BG103" i="5"/>
  <c r="AR165" i="5"/>
  <c r="BD102" i="5"/>
  <c r="BB102" i="5"/>
  <c r="AN227" i="5"/>
  <c r="AR227" i="5"/>
  <c r="BP102" i="5"/>
  <c r="BP103" i="5" s="1"/>
  <c r="AY102" i="5"/>
  <c r="AF101" i="5"/>
  <c r="AF102" i="5" s="1"/>
  <c r="BH102" i="5"/>
  <c r="BQ102" i="5"/>
  <c r="AN165" i="5"/>
  <c r="BA103" i="5"/>
  <c r="T102" i="5"/>
  <c r="T103" i="5" s="1"/>
  <c r="AC102" i="5"/>
  <c r="V102" i="5"/>
  <c r="V103" i="5" s="1"/>
  <c r="Z102" i="5"/>
  <c r="AI103" i="5" s="1"/>
  <c r="D165" i="5"/>
  <c r="D295" i="5" s="1"/>
  <c r="J294" i="5"/>
  <c r="S102" i="5"/>
  <c r="S296" i="5"/>
  <c r="AB297" i="5" s="1"/>
  <c r="P103" i="5"/>
  <c r="P297" i="5"/>
  <c r="N102" i="5"/>
  <c r="N296" i="5"/>
  <c r="R102" i="5"/>
  <c r="R296" i="5"/>
  <c r="O102" i="5"/>
  <c r="O296" i="5"/>
  <c r="I165" i="5"/>
  <c r="I295" i="5" s="1"/>
  <c r="Q102" i="5"/>
  <c r="Q296" i="5"/>
  <c r="M103" i="5"/>
  <c r="M297" i="5"/>
  <c r="B166" i="5"/>
  <c r="B165" i="5"/>
  <c r="B295" i="5" s="1"/>
  <c r="E165" i="5"/>
  <c r="E295" i="5" s="1"/>
  <c r="H165" i="5"/>
  <c r="H295" i="5" s="1"/>
  <c r="F165" i="5"/>
  <c r="F295" i="5" s="1"/>
  <c r="C165" i="5"/>
  <c r="C295" i="5" s="1"/>
  <c r="G165" i="5"/>
  <c r="G295" i="5" s="1"/>
  <c r="E230" i="5"/>
  <c r="F230" i="5"/>
  <c r="C230" i="5"/>
  <c r="H230" i="5"/>
  <c r="I231" i="5"/>
  <c r="J229" i="5"/>
  <c r="J164" i="5"/>
  <c r="I101" i="5"/>
  <c r="B230" i="5"/>
  <c r="D231" i="5"/>
  <c r="C101" i="5"/>
  <c r="E101" i="5"/>
  <c r="B101" i="5"/>
  <c r="G101" i="5"/>
  <c r="H101" i="5"/>
  <c r="J100" i="5"/>
  <c r="D101" i="5"/>
  <c r="F101" i="5"/>
  <c r="AQ297" i="5" l="1"/>
  <c r="AQ298" i="5" s="1"/>
  <c r="Z297" i="5"/>
  <c r="W297" i="5"/>
  <c r="AF298" i="5" s="1"/>
  <c r="AH298" i="5"/>
  <c r="AB102" i="5"/>
  <c r="AK103" i="5" s="1"/>
  <c r="X102" i="5"/>
  <c r="X103" i="5" s="1"/>
  <c r="AG102" i="5"/>
  <c r="AP227" i="5" s="1"/>
  <c r="AA102" i="5"/>
  <c r="AA103" i="5" s="1"/>
  <c r="AY103" i="5"/>
  <c r="AH103" i="5"/>
  <c r="AH104" i="5" s="1"/>
  <c r="X297" i="5"/>
  <c r="AG297" i="5"/>
  <c r="AA297" i="5"/>
  <c r="BB103" i="5"/>
  <c r="AJ297" i="5"/>
  <c r="BI103" i="5"/>
  <c r="AO298" i="5"/>
  <c r="W103" i="5"/>
  <c r="AF103" i="5"/>
  <c r="AQ226" i="5"/>
  <c r="AQ164" i="5"/>
  <c r="AQ165" i="5" s="1"/>
  <c r="AR298" i="5"/>
  <c r="D296" i="5"/>
  <c r="AL298" i="5"/>
  <c r="BH103" i="5"/>
  <c r="AT165" i="5"/>
  <c r="BQ103" i="5"/>
  <c r="AK298" i="5"/>
  <c r="AT227" i="5"/>
  <c r="V298" i="5"/>
  <c r="Y298" i="5"/>
  <c r="AE298" i="5"/>
  <c r="AU164" i="5"/>
  <c r="AU165" i="5" s="1"/>
  <c r="AI298" i="5"/>
  <c r="AO164" i="5"/>
  <c r="AO165" i="5" s="1"/>
  <c r="BO105" i="5"/>
  <c r="AU226" i="5"/>
  <c r="AU227" i="5" s="1"/>
  <c r="BS102" i="5"/>
  <c r="BS103" i="5" s="1"/>
  <c r="BS104" i="5" s="1"/>
  <c r="BJ104" i="5"/>
  <c r="Y104" i="5"/>
  <c r="AB103" i="5"/>
  <c r="T297" i="5"/>
  <c r="AC298" i="5" s="1"/>
  <c r="AC103" i="5"/>
  <c r="AC104" i="5" s="1"/>
  <c r="AS227" i="5"/>
  <c r="AO226" i="5"/>
  <c r="AO227" i="5" s="1"/>
  <c r="AT297" i="5"/>
  <c r="AT298" i="5" s="1"/>
  <c r="BC297" i="5"/>
  <c r="AS297" i="5"/>
  <c r="BB297" i="5"/>
  <c r="AU297" i="5"/>
  <c r="AU298" i="5" s="1"/>
  <c r="BD297" i="5"/>
  <c r="BA298" i="5"/>
  <c r="BJ298" i="5"/>
  <c r="AN297" i="5"/>
  <c r="AN298" i="5" s="1"/>
  <c r="AW297" i="5"/>
  <c r="BP104" i="5"/>
  <c r="AZ298" i="5"/>
  <c r="AZ299" i="5" s="1"/>
  <c r="BI298" i="5"/>
  <c r="AX298" i="5"/>
  <c r="BG298" i="5"/>
  <c r="AP297" i="5"/>
  <c r="AY297" i="5"/>
  <c r="BR103" i="5"/>
  <c r="AR166" i="5"/>
  <c r="BM103" i="5"/>
  <c r="AR228" i="5"/>
  <c r="AE103" i="5"/>
  <c r="AE104" i="5" s="1"/>
  <c r="AL103" i="5"/>
  <c r="AS165" i="5"/>
  <c r="AW104" i="5"/>
  <c r="BA104" i="5"/>
  <c r="BK103" i="5"/>
  <c r="BT103" i="5"/>
  <c r="BC103" i="5"/>
  <c r="BL103" i="5"/>
  <c r="Z103" i="5"/>
  <c r="AI104" i="5" s="1"/>
  <c r="V104" i="5"/>
  <c r="I166" i="5"/>
  <c r="I296" i="5" s="1"/>
  <c r="J295" i="5"/>
  <c r="B296" i="5"/>
  <c r="N103" i="5"/>
  <c r="N297" i="5"/>
  <c r="R103" i="5"/>
  <c r="R297" i="5"/>
  <c r="P104" i="5"/>
  <c r="P298" i="5"/>
  <c r="T104" i="5"/>
  <c r="T298" i="5"/>
  <c r="Q103" i="5"/>
  <c r="Q297" i="5"/>
  <c r="Z298" i="5" s="1"/>
  <c r="O103" i="5"/>
  <c r="O297" i="5"/>
  <c r="S103" i="5"/>
  <c r="S297" i="5"/>
  <c r="AB298" i="5" s="1"/>
  <c r="M104" i="5"/>
  <c r="M298" i="5"/>
  <c r="H166" i="5"/>
  <c r="H296" i="5" s="1"/>
  <c r="E231" i="5"/>
  <c r="F166" i="5"/>
  <c r="F296" i="5" s="1"/>
  <c r="C166" i="5"/>
  <c r="C296" i="5" s="1"/>
  <c r="E166" i="5"/>
  <c r="E296" i="5" s="1"/>
  <c r="F231" i="5"/>
  <c r="G166" i="5"/>
  <c r="G296" i="5" s="1"/>
  <c r="C231" i="5"/>
  <c r="G231" i="5"/>
  <c r="J230" i="5"/>
  <c r="D232" i="5"/>
  <c r="J165" i="5"/>
  <c r="C102" i="5"/>
  <c r="F102" i="5"/>
  <c r="B102" i="5"/>
  <c r="E102" i="5"/>
  <c r="B231" i="5"/>
  <c r="I102" i="5"/>
  <c r="G102" i="5"/>
  <c r="J101" i="5"/>
  <c r="D102" i="5"/>
  <c r="H102" i="5"/>
  <c r="H231" i="5"/>
  <c r="AQ299" i="5" l="1"/>
  <c r="AJ103" i="5"/>
  <c r="AJ104" i="5" s="1"/>
  <c r="X298" i="5"/>
  <c r="W298" i="5"/>
  <c r="AF299" i="5" s="1"/>
  <c r="AH299" i="5"/>
  <c r="AQ300" i="5" s="1"/>
  <c r="AP165" i="5"/>
  <c r="D167" i="5"/>
  <c r="D297" i="5" s="1"/>
  <c r="AG103" i="5"/>
  <c r="AP228" i="5" s="1"/>
  <c r="BH104" i="5"/>
  <c r="AQ166" i="5"/>
  <c r="AG298" i="5"/>
  <c r="AG299" i="5" s="1"/>
  <c r="W104" i="5"/>
  <c r="BK104" i="5"/>
  <c r="AP298" i="5"/>
  <c r="AF104" i="5"/>
  <c r="AS298" i="5"/>
  <c r="AO166" i="5"/>
  <c r="AY104" i="5"/>
  <c r="AJ298" i="5"/>
  <c r="AA298" i="5"/>
  <c r="AZ300" i="5"/>
  <c r="V299" i="5"/>
  <c r="BR104" i="5"/>
  <c r="AX299" i="5"/>
  <c r="AE299" i="5"/>
  <c r="AU166" i="5"/>
  <c r="AU299" i="5"/>
  <c r="AO228" i="5"/>
  <c r="AH105" i="5"/>
  <c r="AB104" i="5"/>
  <c r="BA299" i="5"/>
  <c r="Y299" i="5"/>
  <c r="AQ227" i="5"/>
  <c r="AQ228" i="5" s="1"/>
  <c r="AQ229" i="5" s="1"/>
  <c r="AQ230" i="5" s="1"/>
  <c r="AZ103" i="5"/>
  <c r="AC299" i="5"/>
  <c r="BQ104" i="5"/>
  <c r="BI299" i="5"/>
  <c r="BI300" i="5" s="1"/>
  <c r="AQ167" i="5"/>
  <c r="AT299" i="5"/>
  <c r="BC104" i="5"/>
  <c r="BS105" i="5"/>
  <c r="AN299" i="5"/>
  <c r="AA104" i="5"/>
  <c r="V105" i="5"/>
  <c r="BJ299" i="5"/>
  <c r="BB104" i="5"/>
  <c r="AL299" i="5"/>
  <c r="AI299" i="5"/>
  <c r="AK299" i="5"/>
  <c r="Y105" i="5"/>
  <c r="AO299" i="5"/>
  <c r="BG299" i="5"/>
  <c r="AR299" i="5"/>
  <c r="BD103" i="5"/>
  <c r="BD104" i="5" s="1"/>
  <c r="AX103" i="5"/>
  <c r="AX104" i="5" s="1"/>
  <c r="I167" i="5"/>
  <c r="I297" i="5" s="1"/>
  <c r="I232" i="5"/>
  <c r="AK104" i="5"/>
  <c r="BT104" i="5"/>
  <c r="AE105" i="5"/>
  <c r="AY298" i="5"/>
  <c r="BH298" i="5"/>
  <c r="AW298" i="5"/>
  <c r="AW299" i="5" s="1"/>
  <c r="BF298" i="5"/>
  <c r="BD298" i="5"/>
  <c r="BD299" i="5" s="1"/>
  <c r="BM298" i="5"/>
  <c r="BA105" i="5"/>
  <c r="BB298" i="5"/>
  <c r="BK298" i="5"/>
  <c r="BC298" i="5"/>
  <c r="BC299" i="5" s="1"/>
  <c r="BL298" i="5"/>
  <c r="AR229" i="5"/>
  <c r="BF105" i="5"/>
  <c r="AR167" i="5"/>
  <c r="AN228" i="5"/>
  <c r="AN229" i="5" s="1"/>
  <c r="AT166" i="5"/>
  <c r="AT228" i="5"/>
  <c r="AN166" i="5"/>
  <c r="AN167" i="5" s="1"/>
  <c r="BV104" i="5"/>
  <c r="BJ105" i="5"/>
  <c r="AL104" i="5"/>
  <c r="AL105" i="5" s="1"/>
  <c r="AU228" i="5"/>
  <c r="BL104" i="5"/>
  <c r="BU104" i="5"/>
  <c r="AC105" i="5"/>
  <c r="Z104" i="5"/>
  <c r="AI105" i="5" s="1"/>
  <c r="X104" i="5"/>
  <c r="J296" i="5"/>
  <c r="P105" i="5"/>
  <c r="P299" i="5"/>
  <c r="N104" i="5"/>
  <c r="N298" i="5"/>
  <c r="S104" i="5"/>
  <c r="S298" i="5"/>
  <c r="AB299" i="5" s="1"/>
  <c r="T105" i="5"/>
  <c r="T299" i="5"/>
  <c r="R104" i="5"/>
  <c r="R298" i="5"/>
  <c r="Q104" i="5"/>
  <c r="Q298" i="5"/>
  <c r="Z299" i="5" s="1"/>
  <c r="B167" i="5"/>
  <c r="B297" i="5" s="1"/>
  <c r="M105" i="5"/>
  <c r="M299" i="5"/>
  <c r="O104" i="5"/>
  <c r="O298" i="5"/>
  <c r="E232" i="5"/>
  <c r="F233" i="5"/>
  <c r="F167" i="5"/>
  <c r="F297" i="5" s="1"/>
  <c r="F232" i="5"/>
  <c r="H167" i="5"/>
  <c r="H297" i="5" s="1"/>
  <c r="C167" i="5"/>
  <c r="C297" i="5" s="1"/>
  <c r="E167" i="5"/>
  <c r="E297" i="5" s="1"/>
  <c r="G167" i="5"/>
  <c r="G297" i="5" s="1"/>
  <c r="G232" i="5"/>
  <c r="C232" i="5"/>
  <c r="D233" i="5"/>
  <c r="I103" i="5"/>
  <c r="H103" i="5"/>
  <c r="F103" i="5"/>
  <c r="C103" i="5"/>
  <c r="H232" i="5"/>
  <c r="B232" i="5"/>
  <c r="G103" i="5"/>
  <c r="E103" i="5"/>
  <c r="B103" i="5"/>
  <c r="D103" i="5"/>
  <c r="J231" i="5"/>
  <c r="J102" i="5"/>
  <c r="J166" i="5"/>
  <c r="AS166" i="5" l="1"/>
  <c r="X299" i="5"/>
  <c r="AS228" i="5"/>
  <c r="AS229" i="5" s="1"/>
  <c r="W299" i="5"/>
  <c r="AS167" i="5"/>
  <c r="AE300" i="5"/>
  <c r="AG104" i="5"/>
  <c r="AG105" i="5" s="1"/>
  <c r="BH105" i="5"/>
  <c r="AH300" i="5"/>
  <c r="AQ301" i="5" s="1"/>
  <c r="D168" i="5"/>
  <c r="AP166" i="5"/>
  <c r="D169" i="5" s="1"/>
  <c r="BQ105" i="5"/>
  <c r="AY299" i="5"/>
  <c r="BT105" i="5"/>
  <c r="AP299" i="5"/>
  <c r="AP300" i="5" s="1"/>
  <c r="AO167" i="5"/>
  <c r="W105" i="5"/>
  <c r="BB299" i="5"/>
  <c r="BB105" i="5"/>
  <c r="AJ105" i="5"/>
  <c r="AF105" i="5"/>
  <c r="AO229" i="5"/>
  <c r="AY105" i="5"/>
  <c r="AS299" i="5"/>
  <c r="AJ299" i="5"/>
  <c r="AK105" i="5"/>
  <c r="AX105" i="5"/>
  <c r="AA299" i="5"/>
  <c r="Y300" i="5"/>
  <c r="BI301" i="5"/>
  <c r="AN300" i="5"/>
  <c r="V300" i="5"/>
  <c r="AE301" i="5" s="1"/>
  <c r="AR300" i="5"/>
  <c r="AH106" i="5"/>
  <c r="AQ231" i="5" s="1"/>
  <c r="AQ168" i="5"/>
  <c r="AB105" i="5"/>
  <c r="BG300" i="5"/>
  <c r="BD300" i="5"/>
  <c r="AC300" i="5"/>
  <c r="AO300" i="5"/>
  <c r="AL300" i="5"/>
  <c r="BJ300" i="5"/>
  <c r="BQ106" i="5"/>
  <c r="AA105" i="5"/>
  <c r="AZ104" i="5"/>
  <c r="AZ105" i="5" s="1"/>
  <c r="AZ106" i="5" s="1"/>
  <c r="AZ107" i="5" s="1"/>
  <c r="BI104" i="5"/>
  <c r="BC300" i="5"/>
  <c r="V106" i="5"/>
  <c r="BA106" i="5"/>
  <c r="AU300" i="5"/>
  <c r="BL299" i="5"/>
  <c r="BL300" i="5" s="1"/>
  <c r="BL301" i="5" s="1"/>
  <c r="BF299" i="5"/>
  <c r="BF300" i="5" s="1"/>
  <c r="BM299" i="5"/>
  <c r="BM300" i="5" s="1"/>
  <c r="AW300" i="5"/>
  <c r="BL105" i="5"/>
  <c r="BK105" i="5"/>
  <c r="D298" i="5"/>
  <c r="AU229" i="5"/>
  <c r="AU230" i="5" s="1"/>
  <c r="BK299" i="5"/>
  <c r="AE106" i="5"/>
  <c r="BU105" i="5"/>
  <c r="AN168" i="5"/>
  <c r="AT229" i="5"/>
  <c r="AK300" i="5"/>
  <c r="AT167" i="5"/>
  <c r="Y106" i="5"/>
  <c r="X105" i="5"/>
  <c r="I168" i="5"/>
  <c r="I298" i="5" s="1"/>
  <c r="BA300" i="5"/>
  <c r="BG104" i="5"/>
  <c r="BG105" i="5" s="1"/>
  <c r="AI300" i="5"/>
  <c r="BM104" i="5"/>
  <c r="BM105" i="5" s="1"/>
  <c r="AX300" i="5"/>
  <c r="AZ301" i="5"/>
  <c r="AF300" i="5"/>
  <c r="I233" i="5"/>
  <c r="AG300" i="5"/>
  <c r="AT300" i="5"/>
  <c r="BH299" i="5"/>
  <c r="AN230" i="5"/>
  <c r="BJ106" i="5"/>
  <c r="BD105" i="5"/>
  <c r="BS106" i="5"/>
  <c r="BO106" i="5"/>
  <c r="BC105" i="5"/>
  <c r="AW105" i="5"/>
  <c r="AW106" i="5" s="1"/>
  <c r="AL106" i="5"/>
  <c r="AU167" i="5"/>
  <c r="AU168" i="5" s="1"/>
  <c r="AR168" i="5"/>
  <c r="AR230" i="5"/>
  <c r="Z105" i="5"/>
  <c r="AI106" i="5" s="1"/>
  <c r="AC106" i="5"/>
  <c r="B168" i="5"/>
  <c r="B298" i="5" s="1"/>
  <c r="J297" i="5"/>
  <c r="H168" i="5"/>
  <c r="H298" i="5" s="1"/>
  <c r="T106" i="5"/>
  <c r="T300" i="5"/>
  <c r="M106" i="5"/>
  <c r="M300" i="5"/>
  <c r="O105" i="5"/>
  <c r="O299" i="5"/>
  <c r="X300" i="5" s="1"/>
  <c r="N105" i="5"/>
  <c r="N299" i="5"/>
  <c r="W300" i="5" s="1"/>
  <c r="Q105" i="5"/>
  <c r="Q299" i="5"/>
  <c r="Z300" i="5" s="1"/>
  <c r="S105" i="5"/>
  <c r="S299" i="5"/>
  <c r="AB300" i="5" s="1"/>
  <c r="P106" i="5"/>
  <c r="P300" i="5"/>
  <c r="R105" i="5"/>
  <c r="R299" i="5"/>
  <c r="E233" i="5"/>
  <c r="C168" i="5"/>
  <c r="C298" i="5" s="1"/>
  <c r="F168" i="5"/>
  <c r="F298" i="5" s="1"/>
  <c r="E168" i="5"/>
  <c r="E298" i="5" s="1"/>
  <c r="G168" i="5"/>
  <c r="G298" i="5" s="1"/>
  <c r="G233" i="5"/>
  <c r="D234" i="5"/>
  <c r="J232" i="5"/>
  <c r="H79" i="5" s="1"/>
  <c r="J167" i="5"/>
  <c r="C79" i="5" s="1"/>
  <c r="C233" i="5"/>
  <c r="C104" i="5"/>
  <c r="H104" i="5"/>
  <c r="D104" i="5"/>
  <c r="J103" i="5"/>
  <c r="G104" i="5"/>
  <c r="F104" i="5"/>
  <c r="E104" i="5"/>
  <c r="B233" i="5"/>
  <c r="B104" i="5"/>
  <c r="H233" i="5"/>
  <c r="I104" i="5"/>
  <c r="AT168" i="5" l="1"/>
  <c r="AP229" i="5"/>
  <c r="BH106" i="5"/>
  <c r="BQ107" i="5" s="1"/>
  <c r="AS168" i="5"/>
  <c r="AN301" i="5"/>
  <c r="AF106" i="5"/>
  <c r="AX106" i="5"/>
  <c r="W106" i="5"/>
  <c r="AH301" i="5"/>
  <c r="AQ302" i="5" s="1"/>
  <c r="AP167" i="5"/>
  <c r="AP168" i="5" s="1"/>
  <c r="BH300" i="5"/>
  <c r="BK300" i="5"/>
  <c r="BB300" i="5"/>
  <c r="AY300" i="5"/>
  <c r="AY301" i="5" s="1"/>
  <c r="AO168" i="5"/>
  <c r="BU106" i="5"/>
  <c r="AJ106" i="5"/>
  <c r="AO230" i="5"/>
  <c r="AY106" i="5"/>
  <c r="BH107" i="5" s="1"/>
  <c r="BK106" i="5"/>
  <c r="AS230" i="5"/>
  <c r="BG106" i="5"/>
  <c r="AS300" i="5"/>
  <c r="BB106" i="5"/>
  <c r="AK106" i="5"/>
  <c r="AT169" i="5" s="1"/>
  <c r="AJ300" i="5"/>
  <c r="AN169" i="5"/>
  <c r="AA300" i="5"/>
  <c r="V301" i="5"/>
  <c r="AE302" i="5" s="1"/>
  <c r="AB106" i="5"/>
  <c r="BT106" i="5"/>
  <c r="BD301" i="5"/>
  <c r="AC301" i="5"/>
  <c r="BA107" i="5"/>
  <c r="AT230" i="5"/>
  <c r="AW301" i="5"/>
  <c r="AL301" i="5"/>
  <c r="AR301" i="5"/>
  <c r="Y301" i="5"/>
  <c r="AU301" i="5"/>
  <c r="BD302" i="5" s="1"/>
  <c r="AQ169" i="5"/>
  <c r="BM301" i="5"/>
  <c r="AZ108" i="5"/>
  <c r="AH107" i="5"/>
  <c r="AQ232" i="5" s="1"/>
  <c r="AZ302" i="5"/>
  <c r="AO301" i="5"/>
  <c r="BJ107" i="5"/>
  <c r="AX301" i="5"/>
  <c r="AE107" i="5"/>
  <c r="BC106" i="5"/>
  <c r="BC301" i="5"/>
  <c r="BL302" i="5" s="1"/>
  <c r="AA106" i="5"/>
  <c r="BD106" i="5"/>
  <c r="BD107" i="5" s="1"/>
  <c r="AN231" i="5"/>
  <c r="BF301" i="5"/>
  <c r="BI105" i="5"/>
  <c r="BI106" i="5" s="1"/>
  <c r="BI107" i="5" s="1"/>
  <c r="BI108" i="5" s="1"/>
  <c r="BR105" i="5"/>
  <c r="V107" i="5"/>
  <c r="AT301" i="5"/>
  <c r="BS107" i="5"/>
  <c r="X106" i="5"/>
  <c r="BG301" i="5"/>
  <c r="AG106" i="5"/>
  <c r="BP105" i="5"/>
  <c r="BP106" i="5" s="1"/>
  <c r="BV105" i="5"/>
  <c r="BV106" i="5" s="1"/>
  <c r="Y107" i="5"/>
  <c r="I234" i="5"/>
  <c r="AI301" i="5"/>
  <c r="BI302" i="5"/>
  <c r="AG301" i="5"/>
  <c r="I169" i="5"/>
  <c r="I299" i="5" s="1"/>
  <c r="AK301" i="5"/>
  <c r="D299" i="5"/>
  <c r="AW107" i="5"/>
  <c r="AP301" i="5"/>
  <c r="BA301" i="5"/>
  <c r="BJ301" i="5"/>
  <c r="AN302" i="5"/>
  <c r="AF301" i="5"/>
  <c r="AL107" i="5"/>
  <c r="AU169" i="5"/>
  <c r="AP230" i="5"/>
  <c r="BM106" i="5"/>
  <c r="AU231" i="5"/>
  <c r="BF106" i="5"/>
  <c r="BF107" i="5" s="1"/>
  <c r="AR169" i="5"/>
  <c r="AR231" i="5"/>
  <c r="BL106" i="5"/>
  <c r="AC107" i="5"/>
  <c r="Z106" i="5"/>
  <c r="AI107" i="5" s="1"/>
  <c r="H169" i="5"/>
  <c r="H299" i="5" s="1"/>
  <c r="H170" i="5"/>
  <c r="H300" i="5" s="1"/>
  <c r="J298" i="5"/>
  <c r="R106" i="5"/>
  <c r="R300" i="5"/>
  <c r="S106" i="5"/>
  <c r="S300" i="5"/>
  <c r="AB301" i="5" s="1"/>
  <c r="M107" i="5"/>
  <c r="M301" i="5"/>
  <c r="P107" i="5"/>
  <c r="P301" i="5"/>
  <c r="O106" i="5"/>
  <c r="O300" i="5"/>
  <c r="X301" i="5" s="1"/>
  <c r="T107" i="5"/>
  <c r="T301" i="5"/>
  <c r="Q106" i="5"/>
  <c r="Q300" i="5"/>
  <c r="Z301" i="5" s="1"/>
  <c r="N106" i="5"/>
  <c r="N300" i="5"/>
  <c r="W301" i="5" s="1"/>
  <c r="C85" i="5"/>
  <c r="C91" i="5"/>
  <c r="B169" i="5"/>
  <c r="B299" i="5" s="1"/>
  <c r="F234" i="5"/>
  <c r="E234" i="5"/>
  <c r="F169" i="5"/>
  <c r="F299" i="5" s="1"/>
  <c r="C169" i="5"/>
  <c r="C299" i="5" s="1"/>
  <c r="E169" i="5"/>
  <c r="E299" i="5" s="1"/>
  <c r="G169" i="5"/>
  <c r="G299" i="5" s="1"/>
  <c r="G234" i="5"/>
  <c r="J233" i="5"/>
  <c r="B105" i="5"/>
  <c r="I105" i="5"/>
  <c r="J104" i="5"/>
  <c r="F105" i="5"/>
  <c r="D105" i="5"/>
  <c r="B234" i="5"/>
  <c r="H234" i="5"/>
  <c r="J168" i="5"/>
  <c r="E105" i="5"/>
  <c r="H105" i="5"/>
  <c r="C105" i="5"/>
  <c r="C234" i="5"/>
  <c r="G105" i="5"/>
  <c r="AS169" i="5" l="1"/>
  <c r="AW302" i="5"/>
  <c r="AF107" i="5"/>
  <c r="AO169" i="5"/>
  <c r="AO170" i="5" s="1"/>
  <c r="W107" i="5"/>
  <c r="BT107" i="5"/>
  <c r="D170" i="5"/>
  <c r="D300" i="5" s="1"/>
  <c r="BK301" i="5"/>
  <c r="BG107" i="5"/>
  <c r="AX107" i="5"/>
  <c r="BH301" i="5"/>
  <c r="AP169" i="5"/>
  <c r="AH302" i="5"/>
  <c r="AQ303" i="5" s="1"/>
  <c r="AJ107" i="5"/>
  <c r="BB301" i="5"/>
  <c r="BK107" i="5"/>
  <c r="AO231" i="5"/>
  <c r="AC302" i="5"/>
  <c r="AP231" i="5"/>
  <c r="BB107" i="5"/>
  <c r="AY302" i="5"/>
  <c r="BP107" i="5"/>
  <c r="AS231" i="5"/>
  <c r="BM302" i="5"/>
  <c r="BM303" i="5" s="1"/>
  <c r="AT231" i="5"/>
  <c r="AK107" i="5"/>
  <c r="BF302" i="5"/>
  <c r="BF303" i="5" s="1"/>
  <c r="AS301" i="5"/>
  <c r="AT302" i="5"/>
  <c r="AN170" i="5"/>
  <c r="AJ301" i="5"/>
  <c r="AL302" i="5"/>
  <c r="AA301" i="5"/>
  <c r="V302" i="5"/>
  <c r="AE303" i="5" s="1"/>
  <c r="AB107" i="5"/>
  <c r="BA302" i="5"/>
  <c r="BC107" i="5"/>
  <c r="BJ108" i="5"/>
  <c r="BI303" i="5"/>
  <c r="V108" i="5"/>
  <c r="Y302" i="5"/>
  <c r="AR302" i="5"/>
  <c r="BH302" i="5"/>
  <c r="AU302" i="5"/>
  <c r="BD303" i="5" s="1"/>
  <c r="BM107" i="5"/>
  <c r="BM108" i="5" s="1"/>
  <c r="AG107" i="5"/>
  <c r="BI109" i="5"/>
  <c r="AX302" i="5"/>
  <c r="AZ109" i="5"/>
  <c r="X107" i="5"/>
  <c r="AH108" i="5"/>
  <c r="AQ233" i="5" s="1"/>
  <c r="BS108" i="5"/>
  <c r="AW108" i="5"/>
  <c r="AQ170" i="5"/>
  <c r="AE108" i="5"/>
  <c r="AN232" i="5"/>
  <c r="BG302" i="5"/>
  <c r="BC302" i="5"/>
  <c r="BL303" i="5" s="1"/>
  <c r="AU170" i="5"/>
  <c r="AA107" i="5"/>
  <c r="BR106" i="5"/>
  <c r="BR107" i="5" s="1"/>
  <c r="BR108" i="5" s="1"/>
  <c r="BR109" i="5" s="1"/>
  <c r="Y108" i="5"/>
  <c r="AZ303" i="5"/>
  <c r="I170" i="5"/>
  <c r="I300" i="5" s="1"/>
  <c r="BF108" i="5"/>
  <c r="BJ302" i="5"/>
  <c r="AL108" i="5"/>
  <c r="AG302" i="5"/>
  <c r="AF302" i="5"/>
  <c r="AY107" i="5"/>
  <c r="AO302" i="5"/>
  <c r="AN303" i="5"/>
  <c r="AW303" i="5"/>
  <c r="AP302" i="5"/>
  <c r="AI302" i="5"/>
  <c r="BQ108" i="5"/>
  <c r="BV107" i="5"/>
  <c r="AK302" i="5"/>
  <c r="AR170" i="5"/>
  <c r="BO107" i="5"/>
  <c r="BO108" i="5" s="1"/>
  <c r="BL107" i="5"/>
  <c r="BU107" i="5"/>
  <c r="AU232" i="5"/>
  <c r="BD108" i="5"/>
  <c r="AR232" i="5"/>
  <c r="BA108" i="5"/>
  <c r="AC108" i="5"/>
  <c r="Z107" i="5"/>
  <c r="AI108" i="5" s="1"/>
  <c r="B170" i="5"/>
  <c r="B300" i="5" s="1"/>
  <c r="J299" i="5"/>
  <c r="P108" i="5"/>
  <c r="P302" i="5"/>
  <c r="M108" i="5"/>
  <c r="M302" i="5"/>
  <c r="N107" i="5"/>
  <c r="N301" i="5"/>
  <c r="W302" i="5" s="1"/>
  <c r="T108" i="5"/>
  <c r="T302" i="5"/>
  <c r="O107" i="5"/>
  <c r="O301" i="5"/>
  <c r="X302" i="5" s="1"/>
  <c r="S107" i="5"/>
  <c r="S301" i="5"/>
  <c r="AB302" i="5" s="1"/>
  <c r="R107" i="5"/>
  <c r="R301" i="5"/>
  <c r="Q107" i="5"/>
  <c r="Q301" i="5"/>
  <c r="Z302" i="5" s="1"/>
  <c r="F170" i="5"/>
  <c r="F300" i="5" s="1"/>
  <c r="C170" i="5"/>
  <c r="C300" i="5" s="1"/>
  <c r="E170" i="5"/>
  <c r="E300" i="5" s="1"/>
  <c r="I171" i="5"/>
  <c r="I301" i="5" s="1"/>
  <c r="G170" i="5"/>
  <c r="G300" i="5" s="1"/>
  <c r="G235" i="5"/>
  <c r="F235" i="5"/>
  <c r="I235" i="5"/>
  <c r="J234" i="5"/>
  <c r="C235" i="5"/>
  <c r="D235" i="5"/>
  <c r="E235" i="5"/>
  <c r="I106" i="5"/>
  <c r="C106" i="5"/>
  <c r="J105" i="5"/>
  <c r="G106" i="5"/>
  <c r="E106" i="5"/>
  <c r="H235" i="5"/>
  <c r="B235" i="5"/>
  <c r="F106" i="5"/>
  <c r="H106" i="5"/>
  <c r="D106" i="5"/>
  <c r="J169" i="5"/>
  <c r="B106" i="5"/>
  <c r="AS170" i="5" l="1"/>
  <c r="AF108" i="5"/>
  <c r="W108" i="5"/>
  <c r="BT108" i="5"/>
  <c r="AX108" i="5"/>
  <c r="BK302" i="5"/>
  <c r="AP170" i="5"/>
  <c r="BG108" i="5"/>
  <c r="AH303" i="5"/>
  <c r="AQ304" i="5" s="1"/>
  <c r="BP108" i="5"/>
  <c r="BP109" i="5" s="1"/>
  <c r="AJ108" i="5"/>
  <c r="AS171" i="5" s="1"/>
  <c r="AO232" i="5"/>
  <c r="BH303" i="5"/>
  <c r="AL303" i="5"/>
  <c r="BB302" i="5"/>
  <c r="BK108" i="5"/>
  <c r="AT232" i="5"/>
  <c r="BB108" i="5"/>
  <c r="AC303" i="5"/>
  <c r="AB108" i="5"/>
  <c r="BC108" i="5"/>
  <c r="AY108" i="5"/>
  <c r="AS302" i="5"/>
  <c r="BA303" i="5"/>
  <c r="AS232" i="5"/>
  <c r="V109" i="5"/>
  <c r="BL108" i="5"/>
  <c r="AE109" i="5"/>
  <c r="BJ303" i="5"/>
  <c r="AU303" i="5"/>
  <c r="BD304" i="5" s="1"/>
  <c r="AT170" i="5"/>
  <c r="AK108" i="5"/>
  <c r="AT303" i="5"/>
  <c r="BV108" i="5"/>
  <c r="BV109" i="5" s="1"/>
  <c r="AJ302" i="5"/>
  <c r="V303" i="5"/>
  <c r="AE304" i="5" s="1"/>
  <c r="AO303" i="5"/>
  <c r="AA302" i="5"/>
  <c r="BS109" i="5"/>
  <c r="BG303" i="5"/>
  <c r="AH109" i="5"/>
  <c r="AQ234" i="5" s="1"/>
  <c r="Y303" i="5"/>
  <c r="BM304" i="5"/>
  <c r="AR303" i="5"/>
  <c r="BA304" i="5" s="1"/>
  <c r="AG108" i="5"/>
  <c r="BI110" i="5"/>
  <c r="BA109" i="5"/>
  <c r="AP232" i="5"/>
  <c r="X108" i="5"/>
  <c r="BR110" i="5"/>
  <c r="BF109" i="5"/>
  <c r="AQ171" i="5"/>
  <c r="BC303" i="5"/>
  <c r="BC304" i="5" s="1"/>
  <c r="AO171" i="5"/>
  <c r="AN171" i="5"/>
  <c r="AN233" i="5"/>
  <c r="AU171" i="5"/>
  <c r="AZ304" i="5"/>
  <c r="AW109" i="5"/>
  <c r="AA108" i="5"/>
  <c r="BI304" i="5"/>
  <c r="AP303" i="5"/>
  <c r="AX303" i="5"/>
  <c r="BO109" i="5"/>
  <c r="AU233" i="5"/>
  <c r="AW304" i="5"/>
  <c r="Y109" i="5"/>
  <c r="AN304" i="5"/>
  <c r="AZ110" i="5"/>
  <c r="BF304" i="5"/>
  <c r="AL109" i="5"/>
  <c r="BU108" i="5"/>
  <c r="AF109" i="5"/>
  <c r="AK303" i="5"/>
  <c r="AY303" i="5"/>
  <c r="AG303" i="5"/>
  <c r="BH108" i="5"/>
  <c r="AI303" i="5"/>
  <c r="AF303" i="5"/>
  <c r="BJ109" i="5"/>
  <c r="AR171" i="5"/>
  <c r="BD109" i="5"/>
  <c r="BM109" i="5"/>
  <c r="AR233" i="5"/>
  <c r="B171" i="5"/>
  <c r="B301" i="5" s="1"/>
  <c r="H171" i="5"/>
  <c r="H301" i="5" s="1"/>
  <c r="Z108" i="5"/>
  <c r="AI109" i="5" s="1"/>
  <c r="AC109" i="5"/>
  <c r="D171" i="5"/>
  <c r="D301" i="5" s="1"/>
  <c r="C172" i="5"/>
  <c r="C302" i="5" s="1"/>
  <c r="J300" i="5"/>
  <c r="N79" i="5" s="1"/>
  <c r="T109" i="5"/>
  <c r="T303" i="5"/>
  <c r="S108" i="5"/>
  <c r="S302" i="5"/>
  <c r="AB303" i="5" s="1"/>
  <c r="Q108" i="5"/>
  <c r="Q302" i="5"/>
  <c r="Z303" i="5" s="1"/>
  <c r="N108" i="5"/>
  <c r="W109" i="5" s="1"/>
  <c r="N302" i="5"/>
  <c r="W303" i="5" s="1"/>
  <c r="O108" i="5"/>
  <c r="O302" i="5"/>
  <c r="X303" i="5" s="1"/>
  <c r="R108" i="5"/>
  <c r="R302" i="5"/>
  <c r="M109" i="5"/>
  <c r="M303" i="5"/>
  <c r="P109" i="5"/>
  <c r="P303" i="5"/>
  <c r="F171" i="5"/>
  <c r="F301" i="5" s="1"/>
  <c r="F172" i="5"/>
  <c r="F302" i="5" s="1"/>
  <c r="C171" i="5"/>
  <c r="C301" i="5" s="1"/>
  <c r="D172" i="5"/>
  <c r="D302" i="5" s="1"/>
  <c r="H172" i="5"/>
  <c r="H302" i="5" s="1"/>
  <c r="E171" i="5"/>
  <c r="E301" i="5" s="1"/>
  <c r="I172" i="5"/>
  <c r="I302" i="5" s="1"/>
  <c r="G171" i="5"/>
  <c r="G301" i="5" s="1"/>
  <c r="G236" i="5"/>
  <c r="I237" i="5"/>
  <c r="I236" i="5"/>
  <c r="J235" i="5"/>
  <c r="H107" i="5"/>
  <c r="D107" i="5"/>
  <c r="J170" i="5"/>
  <c r="H236" i="5"/>
  <c r="I107" i="5"/>
  <c r="J106" i="5"/>
  <c r="E107" i="5"/>
  <c r="C107" i="5"/>
  <c r="C236" i="5"/>
  <c r="B236" i="5"/>
  <c r="F236" i="5"/>
  <c r="B107" i="5"/>
  <c r="F107" i="5"/>
  <c r="G107" i="5"/>
  <c r="E236" i="5"/>
  <c r="D236" i="5"/>
  <c r="BT109" i="5" l="1"/>
  <c r="BG109" i="5"/>
  <c r="BK303" i="5"/>
  <c r="AP171" i="5"/>
  <c r="AJ109" i="5"/>
  <c r="AS172" i="5" s="1"/>
  <c r="AX109" i="5"/>
  <c r="BG110" i="5" s="1"/>
  <c r="AT233" i="5"/>
  <c r="AO233" i="5"/>
  <c r="AO234" i="5" s="1"/>
  <c r="AL304" i="5"/>
  <c r="AH304" i="5"/>
  <c r="AQ305" i="5" s="1"/>
  <c r="AC304" i="5"/>
  <c r="BK109" i="5"/>
  <c r="BT110" i="5" s="1"/>
  <c r="BB303" i="5"/>
  <c r="AB109" i="5"/>
  <c r="AN172" i="5"/>
  <c r="BB109" i="5"/>
  <c r="BC109" i="5"/>
  <c r="BL109" i="5"/>
  <c r="AS233" i="5"/>
  <c r="AO304" i="5"/>
  <c r="AY109" i="5"/>
  <c r="BU109" i="5"/>
  <c r="BH109" i="5"/>
  <c r="AS303" i="5"/>
  <c r="BJ304" i="5"/>
  <c r="BJ305" i="5" s="1"/>
  <c r="AT304" i="5"/>
  <c r="BC305" i="5" s="1"/>
  <c r="AQ172" i="5"/>
  <c r="AU304" i="5"/>
  <c r="BM305" i="5"/>
  <c r="V110" i="5"/>
  <c r="BR111" i="5"/>
  <c r="AU234" i="5"/>
  <c r="AE110" i="5"/>
  <c r="AK109" i="5"/>
  <c r="AN234" i="5"/>
  <c r="AG109" i="5"/>
  <c r="AP172" i="5" s="1"/>
  <c r="AA303" i="5"/>
  <c r="BO110" i="5"/>
  <c r="AT171" i="5"/>
  <c r="BJ110" i="5"/>
  <c r="BF110" i="5"/>
  <c r="V304" i="5"/>
  <c r="AE305" i="5" s="1"/>
  <c r="BA110" i="5"/>
  <c r="AR304" i="5"/>
  <c r="BA305" i="5" s="1"/>
  <c r="AH110" i="5"/>
  <c r="AX304" i="5"/>
  <c r="AJ303" i="5"/>
  <c r="AP233" i="5"/>
  <c r="AW110" i="5"/>
  <c r="Y304" i="5"/>
  <c r="BG304" i="5"/>
  <c r="BF305" i="5"/>
  <c r="BI111" i="5"/>
  <c r="X109" i="5"/>
  <c r="BL304" i="5"/>
  <c r="BL305" i="5" s="1"/>
  <c r="AO172" i="5"/>
  <c r="BI305" i="5"/>
  <c r="AP304" i="5"/>
  <c r="Y110" i="5"/>
  <c r="AA109" i="5"/>
  <c r="AW305" i="5"/>
  <c r="AU172" i="5"/>
  <c r="AN305" i="5"/>
  <c r="AZ111" i="5"/>
  <c r="BD110" i="5"/>
  <c r="AF110" i="5"/>
  <c r="AZ305" i="5"/>
  <c r="AY304" i="5"/>
  <c r="BH304" i="5"/>
  <c r="AC110" i="5"/>
  <c r="AF304" i="5"/>
  <c r="BP110" i="5"/>
  <c r="BS110" i="5"/>
  <c r="AI304" i="5"/>
  <c r="AG304" i="5"/>
  <c r="AK304" i="5"/>
  <c r="BQ109" i="5"/>
  <c r="AL110" i="5"/>
  <c r="AR234" i="5"/>
  <c r="BM110" i="5"/>
  <c r="BV110" i="5"/>
  <c r="AR172" i="5"/>
  <c r="Z109" i="5"/>
  <c r="AI110" i="5" s="1"/>
  <c r="B172" i="5"/>
  <c r="B302" i="5" s="1"/>
  <c r="J301" i="5"/>
  <c r="N109" i="5"/>
  <c r="W110" i="5" s="1"/>
  <c r="N303" i="5"/>
  <c r="W304" i="5" s="1"/>
  <c r="M110" i="5"/>
  <c r="M304" i="5"/>
  <c r="Q109" i="5"/>
  <c r="Q303" i="5"/>
  <c r="Z304" i="5" s="1"/>
  <c r="T110" i="5"/>
  <c r="T304" i="5"/>
  <c r="S109" i="5"/>
  <c r="S303" i="5"/>
  <c r="AB304" i="5" s="1"/>
  <c r="R109" i="5"/>
  <c r="R303" i="5"/>
  <c r="P110" i="5"/>
  <c r="P304" i="5"/>
  <c r="O109" i="5"/>
  <c r="O303" i="5"/>
  <c r="X304" i="5" s="1"/>
  <c r="H173" i="5"/>
  <c r="H303" i="5" s="1"/>
  <c r="D173" i="5"/>
  <c r="D303" i="5" s="1"/>
  <c r="I173" i="5"/>
  <c r="I303" i="5" s="1"/>
  <c r="E172" i="5"/>
  <c r="E302" i="5" s="1"/>
  <c r="G172" i="5"/>
  <c r="G302" i="5" s="1"/>
  <c r="B173" i="5"/>
  <c r="G237" i="5"/>
  <c r="I238" i="5"/>
  <c r="D237" i="5"/>
  <c r="E108" i="5"/>
  <c r="J107" i="5"/>
  <c r="B237" i="5"/>
  <c r="G108" i="5"/>
  <c r="I108" i="5"/>
  <c r="F108" i="5"/>
  <c r="B108" i="5"/>
  <c r="C108" i="5"/>
  <c r="J171" i="5"/>
  <c r="H108" i="5"/>
  <c r="J236" i="5"/>
  <c r="E237" i="5"/>
  <c r="F237" i="5"/>
  <c r="C237" i="5"/>
  <c r="H237" i="5"/>
  <c r="D108" i="5"/>
  <c r="BK304" i="5" l="1"/>
  <c r="AJ110" i="5"/>
  <c r="AU305" i="5"/>
  <c r="AS234" i="5"/>
  <c r="AL305" i="5"/>
  <c r="AU306" i="5" s="1"/>
  <c r="AX110" i="5"/>
  <c r="BG111" i="5" s="1"/>
  <c r="AT234" i="5"/>
  <c r="AH305" i="5"/>
  <c r="AC305" i="5"/>
  <c r="AL306" i="5" s="1"/>
  <c r="BU110" i="5"/>
  <c r="BB304" i="5"/>
  <c r="BK305" i="5" s="1"/>
  <c r="BD305" i="5"/>
  <c r="BD306" i="5" s="1"/>
  <c r="V111" i="5"/>
  <c r="AB110" i="5"/>
  <c r="BL110" i="5"/>
  <c r="BB110" i="5"/>
  <c r="BK110" i="5"/>
  <c r="BT111" i="5" s="1"/>
  <c r="BC110" i="5"/>
  <c r="AG110" i="5"/>
  <c r="AP173" i="5" s="1"/>
  <c r="AS304" i="5"/>
  <c r="AY110" i="5"/>
  <c r="AN235" i="5"/>
  <c r="BH110" i="5"/>
  <c r="BD111" i="5"/>
  <c r="AX305" i="5"/>
  <c r="AT305" i="5"/>
  <c r="BC306" i="5" s="1"/>
  <c r="BR112" i="5"/>
  <c r="AW111" i="5"/>
  <c r="AE111" i="5"/>
  <c r="AE112" i="5" s="1"/>
  <c r="BP111" i="5"/>
  <c r="BP112" i="5" s="1"/>
  <c r="BQ110" i="5"/>
  <c r="BQ111" i="5" s="1"/>
  <c r="AQ173" i="5"/>
  <c r="BI112" i="5"/>
  <c r="AN173" i="5"/>
  <c r="BO111" i="5"/>
  <c r="AK110" i="5"/>
  <c r="AT235" i="5" s="1"/>
  <c r="AT172" i="5"/>
  <c r="AA304" i="5"/>
  <c r="AS173" i="5"/>
  <c r="BJ111" i="5"/>
  <c r="BS111" i="5"/>
  <c r="AP234" i="5"/>
  <c r="BF111" i="5"/>
  <c r="BG305" i="5"/>
  <c r="AP305" i="5"/>
  <c r="AH111" i="5"/>
  <c r="V305" i="5"/>
  <c r="AE306" i="5" s="1"/>
  <c r="AQ235" i="5"/>
  <c r="BF306" i="5"/>
  <c r="AJ304" i="5"/>
  <c r="X110" i="5"/>
  <c r="Y305" i="5"/>
  <c r="AH306" i="5" s="1"/>
  <c r="AN306" i="5"/>
  <c r="AY305" i="5"/>
  <c r="Y111" i="5"/>
  <c r="AO173" i="5"/>
  <c r="AF111" i="5"/>
  <c r="BM111" i="5"/>
  <c r="AA110" i="5"/>
  <c r="AJ111" i="5" s="1"/>
  <c r="AS235" i="5"/>
  <c r="BJ306" i="5"/>
  <c r="AW306" i="5"/>
  <c r="AO235" i="5"/>
  <c r="BL306" i="5"/>
  <c r="BH305" i="5"/>
  <c r="BV111" i="5"/>
  <c r="AC111" i="5"/>
  <c r="AI305" i="5"/>
  <c r="AR305" i="5"/>
  <c r="AF305" i="5"/>
  <c r="AZ306" i="5"/>
  <c r="BI306" i="5"/>
  <c r="AK305" i="5"/>
  <c r="AQ306" i="5"/>
  <c r="AO305" i="5"/>
  <c r="AG305" i="5"/>
  <c r="AR173" i="5"/>
  <c r="AR235" i="5"/>
  <c r="AL111" i="5"/>
  <c r="AU235" i="5"/>
  <c r="BA111" i="5"/>
  <c r="AU173" i="5"/>
  <c r="Z110" i="5"/>
  <c r="AI111" i="5" s="1"/>
  <c r="C173" i="5"/>
  <c r="C303" i="5" s="1"/>
  <c r="B303" i="5"/>
  <c r="J302" i="5"/>
  <c r="S110" i="5"/>
  <c r="S304" i="5"/>
  <c r="AB305" i="5" s="1"/>
  <c r="P111" i="5"/>
  <c r="P305" i="5"/>
  <c r="N110" i="5"/>
  <c r="W111" i="5" s="1"/>
  <c r="N304" i="5"/>
  <c r="W305" i="5" s="1"/>
  <c r="Q110" i="5"/>
  <c r="Q304" i="5"/>
  <c r="Z305" i="5" s="1"/>
  <c r="F173" i="5"/>
  <c r="F303" i="5" s="1"/>
  <c r="T111" i="5"/>
  <c r="T305" i="5"/>
  <c r="O110" i="5"/>
  <c r="O304" i="5"/>
  <c r="X305" i="5" s="1"/>
  <c r="R110" i="5"/>
  <c r="R304" i="5"/>
  <c r="M111" i="5"/>
  <c r="M305" i="5"/>
  <c r="I174" i="5"/>
  <c r="I304" i="5" s="1"/>
  <c r="F174" i="5"/>
  <c r="F304" i="5" s="1"/>
  <c r="E173" i="5"/>
  <c r="E303" i="5" s="1"/>
  <c r="C174" i="5"/>
  <c r="C304" i="5" s="1"/>
  <c r="H174" i="5"/>
  <c r="H304" i="5" s="1"/>
  <c r="G173" i="5"/>
  <c r="G303" i="5" s="1"/>
  <c r="B174" i="5"/>
  <c r="G238" i="5"/>
  <c r="I239" i="5"/>
  <c r="J237" i="5"/>
  <c r="D109" i="5"/>
  <c r="J108" i="5"/>
  <c r="I109" i="5"/>
  <c r="B238" i="5"/>
  <c r="E238" i="5"/>
  <c r="C109" i="5"/>
  <c r="C238" i="5"/>
  <c r="F109" i="5"/>
  <c r="G109" i="5"/>
  <c r="J172" i="5"/>
  <c r="E109" i="5"/>
  <c r="D238" i="5"/>
  <c r="H238" i="5"/>
  <c r="F238" i="5"/>
  <c r="H109" i="5"/>
  <c r="B109" i="5"/>
  <c r="AX111" i="5" l="1"/>
  <c r="BG112" i="5" s="1"/>
  <c r="BC111" i="5"/>
  <c r="AC306" i="5"/>
  <c r="BU111" i="5"/>
  <c r="BG306" i="5"/>
  <c r="BM306" i="5"/>
  <c r="BM307" i="5" s="1"/>
  <c r="BH111" i="5"/>
  <c r="AY111" i="5"/>
  <c r="V112" i="5"/>
  <c r="AE113" i="5" s="1"/>
  <c r="BB305" i="5"/>
  <c r="BK306" i="5" s="1"/>
  <c r="AN236" i="5"/>
  <c r="AN237" i="5" s="1"/>
  <c r="AB111" i="5"/>
  <c r="AG111" i="5"/>
  <c r="AP174" i="5" s="1"/>
  <c r="BL111" i="5"/>
  <c r="BL112" i="5" s="1"/>
  <c r="BK111" i="5"/>
  <c r="BT112" i="5" s="1"/>
  <c r="BB111" i="5"/>
  <c r="BB112" i="5" s="1"/>
  <c r="AW112" i="5"/>
  <c r="AH112" i="5"/>
  <c r="BR113" i="5"/>
  <c r="BM112" i="5"/>
  <c r="AS174" i="5"/>
  <c r="BO112" i="5"/>
  <c r="AQ174" i="5"/>
  <c r="BF112" i="5"/>
  <c r="BH306" i="5"/>
  <c r="AN174" i="5"/>
  <c r="AN175" i="5" s="1"/>
  <c r="AP235" i="5"/>
  <c r="AY306" i="5"/>
  <c r="BF307" i="5"/>
  <c r="AA305" i="5"/>
  <c r="BV112" i="5"/>
  <c r="AO236" i="5"/>
  <c r="AJ305" i="5"/>
  <c r="BS112" i="5"/>
  <c r="AS305" i="5"/>
  <c r="BC112" i="5"/>
  <c r="AT173" i="5"/>
  <c r="AK111" i="5"/>
  <c r="AT236" i="5" s="1"/>
  <c r="V306" i="5"/>
  <c r="AE307" i="5" s="1"/>
  <c r="AQ236" i="5"/>
  <c r="AZ112" i="5"/>
  <c r="BI113" i="5" s="1"/>
  <c r="X111" i="5"/>
  <c r="Y306" i="5"/>
  <c r="AH307" i="5" s="1"/>
  <c r="AF112" i="5"/>
  <c r="AX112" i="5"/>
  <c r="AO174" i="5"/>
  <c r="Y112" i="5"/>
  <c r="AS236" i="5"/>
  <c r="AA111" i="5"/>
  <c r="AJ112" i="5" s="1"/>
  <c r="BP113" i="5"/>
  <c r="BD307" i="5"/>
  <c r="AW307" i="5"/>
  <c r="BI307" i="5"/>
  <c r="AC112" i="5"/>
  <c r="BA112" i="5"/>
  <c r="AZ307" i="5"/>
  <c r="AL112" i="5"/>
  <c r="AF306" i="5"/>
  <c r="AG306" i="5"/>
  <c r="AP306" i="5"/>
  <c r="AR306" i="5"/>
  <c r="BA306" i="5"/>
  <c r="AI306" i="5"/>
  <c r="BL307" i="5"/>
  <c r="AO306" i="5"/>
  <c r="AQ307" i="5"/>
  <c r="AK306" i="5"/>
  <c r="AL307" i="5"/>
  <c r="AX306" i="5"/>
  <c r="AN307" i="5"/>
  <c r="AU307" i="5"/>
  <c r="AT306" i="5"/>
  <c r="BC307" i="5" s="1"/>
  <c r="BJ112" i="5"/>
  <c r="AU174" i="5"/>
  <c r="AR236" i="5"/>
  <c r="AU236" i="5"/>
  <c r="BD112" i="5"/>
  <c r="AR174" i="5"/>
  <c r="BQ112" i="5"/>
  <c r="Z111" i="5"/>
  <c r="AI112" i="5" s="1"/>
  <c r="J303" i="5"/>
  <c r="B304" i="5"/>
  <c r="D174" i="5"/>
  <c r="D304" i="5" s="1"/>
  <c r="P112" i="5"/>
  <c r="P306" i="5"/>
  <c r="S111" i="5"/>
  <c r="S305" i="5"/>
  <c r="AB306" i="5" s="1"/>
  <c r="N111" i="5"/>
  <c r="W112" i="5" s="1"/>
  <c r="N305" i="5"/>
  <c r="W306" i="5" s="1"/>
  <c r="Q111" i="5"/>
  <c r="Q305" i="5"/>
  <c r="Z306" i="5" s="1"/>
  <c r="R111" i="5"/>
  <c r="R305" i="5"/>
  <c r="M112" i="5"/>
  <c r="M306" i="5"/>
  <c r="O111" i="5"/>
  <c r="O305" i="5"/>
  <c r="X306" i="5" s="1"/>
  <c r="T112" i="5"/>
  <c r="T306" i="5"/>
  <c r="AC307" i="5" s="1"/>
  <c r="E174" i="5"/>
  <c r="E304" i="5" s="1"/>
  <c r="H175" i="5"/>
  <c r="H305" i="5" s="1"/>
  <c r="C175" i="5"/>
  <c r="C305" i="5" s="1"/>
  <c r="I175" i="5"/>
  <c r="I305" i="5" s="1"/>
  <c r="G174" i="5"/>
  <c r="G304" i="5" s="1"/>
  <c r="B175" i="5"/>
  <c r="G239" i="5"/>
  <c r="J173" i="5"/>
  <c r="J109" i="5"/>
  <c r="J238" i="5"/>
  <c r="B110" i="5"/>
  <c r="D239" i="5"/>
  <c r="G110" i="5"/>
  <c r="F239" i="5"/>
  <c r="F110" i="5"/>
  <c r="H110" i="5"/>
  <c r="B239" i="5"/>
  <c r="I110" i="5"/>
  <c r="H239" i="5"/>
  <c r="E110" i="5"/>
  <c r="C239" i="5"/>
  <c r="D110" i="5"/>
  <c r="C110" i="5"/>
  <c r="E239" i="5"/>
  <c r="V113" i="5" l="1"/>
  <c r="AG112" i="5"/>
  <c r="BU112" i="5"/>
  <c r="AP236" i="5"/>
  <c r="AP237" i="5" s="1"/>
  <c r="BB306" i="5"/>
  <c r="BK307" i="5" s="1"/>
  <c r="BF113" i="5"/>
  <c r="BH112" i="5"/>
  <c r="BQ113" i="5" s="1"/>
  <c r="AW113" i="5"/>
  <c r="BF114" i="5" s="1"/>
  <c r="AB112" i="5"/>
  <c r="BR114" i="5"/>
  <c r="V307" i="5"/>
  <c r="AE308" i="5" s="1"/>
  <c r="BK112" i="5"/>
  <c r="BK113" i="5" s="1"/>
  <c r="BO113" i="5"/>
  <c r="AY112" i="5"/>
  <c r="BU113" i="5"/>
  <c r="BL113" i="5"/>
  <c r="AH113" i="5"/>
  <c r="AQ175" i="5"/>
  <c r="AS175" i="5"/>
  <c r="BV113" i="5"/>
  <c r="BM308" i="5"/>
  <c r="BF308" i="5"/>
  <c r="AX113" i="5"/>
  <c r="AJ306" i="5"/>
  <c r="BH307" i="5"/>
  <c r="Y307" i="5"/>
  <c r="AH308" i="5" s="1"/>
  <c r="AA306" i="5"/>
  <c r="X112" i="5"/>
  <c r="AG113" i="5" s="1"/>
  <c r="AS306" i="5"/>
  <c r="BB307" i="5" s="1"/>
  <c r="AE114" i="5"/>
  <c r="AN238" i="5"/>
  <c r="AN176" i="5"/>
  <c r="AZ113" i="5"/>
  <c r="BI114" i="5" s="1"/>
  <c r="AK112" i="5"/>
  <c r="AT237" i="5" s="1"/>
  <c r="BC113" i="5"/>
  <c r="AT174" i="5"/>
  <c r="AO175" i="5"/>
  <c r="AQ237" i="5"/>
  <c r="AF113" i="5"/>
  <c r="AO237" i="5"/>
  <c r="BI308" i="5"/>
  <c r="BG113" i="5"/>
  <c r="AS237" i="5"/>
  <c r="Y113" i="5"/>
  <c r="BB113" i="5"/>
  <c r="AA112" i="5"/>
  <c r="AJ113" i="5" s="1"/>
  <c r="BD308" i="5"/>
  <c r="AC113" i="5"/>
  <c r="AW308" i="5"/>
  <c r="AL113" i="5"/>
  <c r="AU237" i="5"/>
  <c r="AO307" i="5"/>
  <c r="AU175" i="5"/>
  <c r="AP175" i="5"/>
  <c r="BJ113" i="5"/>
  <c r="BL308" i="5"/>
  <c r="AQ308" i="5"/>
  <c r="AZ308" i="5"/>
  <c r="AR307" i="5"/>
  <c r="AL308" i="5"/>
  <c r="AI307" i="5"/>
  <c r="AK307" i="5"/>
  <c r="AT307" i="5"/>
  <c r="AP307" i="5"/>
  <c r="AY307" i="5"/>
  <c r="AF307" i="5"/>
  <c r="AU308" i="5"/>
  <c r="BA307" i="5"/>
  <c r="BJ307" i="5"/>
  <c r="AG307" i="5"/>
  <c r="AN308" i="5"/>
  <c r="AX307" i="5"/>
  <c r="BG307" i="5"/>
  <c r="AR237" i="5"/>
  <c r="AR175" i="5"/>
  <c r="BA113" i="5"/>
  <c r="BD113" i="5"/>
  <c r="BM113" i="5"/>
  <c r="BS113" i="5"/>
  <c r="Z112" i="5"/>
  <c r="F175" i="5"/>
  <c r="F305" i="5" s="1"/>
  <c r="B305" i="5"/>
  <c r="D175" i="5"/>
  <c r="D305" i="5" s="1"/>
  <c r="J304" i="5"/>
  <c r="M113" i="5"/>
  <c r="V114" i="5" s="1"/>
  <c r="M307" i="5"/>
  <c r="O112" i="5"/>
  <c r="O306" i="5"/>
  <c r="X307" i="5" s="1"/>
  <c r="P113" i="5"/>
  <c r="P307" i="5"/>
  <c r="S112" i="5"/>
  <c r="S306" i="5"/>
  <c r="AB307" i="5" s="1"/>
  <c r="T113" i="5"/>
  <c r="T307" i="5"/>
  <c r="AC308" i="5" s="1"/>
  <c r="R112" i="5"/>
  <c r="R306" i="5"/>
  <c r="N112" i="5"/>
  <c r="W113" i="5" s="1"/>
  <c r="N306" i="5"/>
  <c r="W307" i="5" s="1"/>
  <c r="Q112" i="5"/>
  <c r="Q306" i="5"/>
  <c r="Z307" i="5" s="1"/>
  <c r="C176" i="5"/>
  <c r="C306" i="5" s="1"/>
  <c r="F176" i="5"/>
  <c r="F306" i="5" s="1"/>
  <c r="I176" i="5"/>
  <c r="I306" i="5" s="1"/>
  <c r="E175" i="5"/>
  <c r="E305" i="5" s="1"/>
  <c r="H176" i="5"/>
  <c r="H306" i="5" s="1"/>
  <c r="G175" i="5"/>
  <c r="G305" i="5" s="1"/>
  <c r="B176" i="5"/>
  <c r="G240" i="5"/>
  <c r="I240" i="5"/>
  <c r="J239" i="5"/>
  <c r="H80" i="5" s="1"/>
  <c r="C111" i="5"/>
  <c r="I111" i="5"/>
  <c r="B240" i="5"/>
  <c r="D240" i="5"/>
  <c r="E240" i="5"/>
  <c r="D111" i="5"/>
  <c r="H111" i="5"/>
  <c r="F111" i="5"/>
  <c r="G111" i="5"/>
  <c r="J110" i="5"/>
  <c r="J174" i="5"/>
  <c r="C80" i="5" s="1"/>
  <c r="E111" i="5"/>
  <c r="F240" i="5"/>
  <c r="B111" i="5"/>
  <c r="H240" i="5"/>
  <c r="C240" i="5"/>
  <c r="AY113" i="5" l="1"/>
  <c r="AU309" i="5"/>
  <c r="BT113" i="5"/>
  <c r="BT114" i="5" s="1"/>
  <c r="AW114" i="5"/>
  <c r="BF115" i="5" s="1"/>
  <c r="BO114" i="5"/>
  <c r="BO115" i="5" s="1"/>
  <c r="AB113" i="5"/>
  <c r="BR115" i="5"/>
  <c r="V308" i="5"/>
  <c r="AE309" i="5" s="1"/>
  <c r="BH113" i="5"/>
  <c r="BQ114" i="5" s="1"/>
  <c r="BU114" i="5"/>
  <c r="BL114" i="5"/>
  <c r="Y308" i="5"/>
  <c r="AH309" i="5" s="1"/>
  <c r="AQ176" i="5"/>
  <c r="AS307" i="5"/>
  <c r="BB308" i="5" s="1"/>
  <c r="AF114" i="5"/>
  <c r="AQ238" i="5"/>
  <c r="AQ239" i="5" s="1"/>
  <c r="BM309" i="5"/>
  <c r="AH114" i="5"/>
  <c r="BG114" i="5"/>
  <c r="BF309" i="5"/>
  <c r="AJ307" i="5"/>
  <c r="AA307" i="5"/>
  <c r="X113" i="5"/>
  <c r="AG114" i="5" s="1"/>
  <c r="AO176" i="5"/>
  <c r="AE115" i="5"/>
  <c r="AO238" i="5"/>
  <c r="AN239" i="5"/>
  <c r="AX114" i="5"/>
  <c r="AZ114" i="5"/>
  <c r="BK308" i="5"/>
  <c r="AN177" i="5"/>
  <c r="AT175" i="5"/>
  <c r="BC114" i="5"/>
  <c r="AK113" i="5"/>
  <c r="BP114" i="5"/>
  <c r="Y114" i="5"/>
  <c r="AS238" i="5"/>
  <c r="BB114" i="5"/>
  <c r="BK114" i="5"/>
  <c r="AC114" i="5"/>
  <c r="AL114" i="5"/>
  <c r="AP238" i="5"/>
  <c r="AS176" i="5"/>
  <c r="AW309" i="5"/>
  <c r="BD114" i="5"/>
  <c r="AA113" i="5"/>
  <c r="AJ114" i="5" s="1"/>
  <c r="AQ309" i="5"/>
  <c r="AU176" i="5"/>
  <c r="AY114" i="5"/>
  <c r="BS114" i="5"/>
  <c r="AU238" i="5"/>
  <c r="BA308" i="5"/>
  <c r="AP176" i="5"/>
  <c r="AX308" i="5"/>
  <c r="AT308" i="5"/>
  <c r="BA114" i="5"/>
  <c r="AP308" i="5"/>
  <c r="AY308" i="5"/>
  <c r="BH308" i="5"/>
  <c r="BJ308" i="5"/>
  <c r="AF308" i="5"/>
  <c r="AO308" i="5"/>
  <c r="AI308" i="5"/>
  <c r="BC308" i="5"/>
  <c r="AR308" i="5"/>
  <c r="AK308" i="5"/>
  <c r="AZ309" i="5"/>
  <c r="BI309" i="5"/>
  <c r="BG308" i="5"/>
  <c r="AL309" i="5"/>
  <c r="BD309" i="5"/>
  <c r="AN309" i="5"/>
  <c r="Z113" i="5"/>
  <c r="AG308" i="5"/>
  <c r="BJ114" i="5"/>
  <c r="BM114" i="5"/>
  <c r="BV114" i="5"/>
  <c r="AI113" i="5"/>
  <c r="D177" i="5"/>
  <c r="D307" i="5" s="1"/>
  <c r="J305" i="5"/>
  <c r="B306" i="5"/>
  <c r="M114" i="5"/>
  <c r="V115" i="5" s="1"/>
  <c r="M308" i="5"/>
  <c r="R113" i="5"/>
  <c r="R307" i="5"/>
  <c r="Q113" i="5"/>
  <c r="Q307" i="5"/>
  <c r="Z308" i="5" s="1"/>
  <c r="T114" i="5"/>
  <c r="T308" i="5"/>
  <c r="AC309" i="5" s="1"/>
  <c r="S113" i="5"/>
  <c r="AB114" i="5" s="1"/>
  <c r="S307" i="5"/>
  <c r="AB308" i="5" s="1"/>
  <c r="O113" i="5"/>
  <c r="O307" i="5"/>
  <c r="X308" i="5" s="1"/>
  <c r="N113" i="5"/>
  <c r="W114" i="5" s="1"/>
  <c r="N307" i="5"/>
  <c r="W308" i="5" s="1"/>
  <c r="P114" i="5"/>
  <c r="P308" i="5"/>
  <c r="C177" i="5"/>
  <c r="C307" i="5" s="1"/>
  <c r="D176" i="5"/>
  <c r="D306" i="5" s="1"/>
  <c r="C92" i="5"/>
  <c r="C86" i="5"/>
  <c r="I177" i="5"/>
  <c r="I307" i="5" s="1"/>
  <c r="F177" i="5"/>
  <c r="F307" i="5" s="1"/>
  <c r="H177" i="5"/>
  <c r="H307" i="5" s="1"/>
  <c r="E176" i="5"/>
  <c r="E306" i="5" s="1"/>
  <c r="G176" i="5"/>
  <c r="G306" i="5" s="1"/>
  <c r="B177" i="5"/>
  <c r="G241" i="5"/>
  <c r="I242" i="5"/>
  <c r="I241" i="5"/>
  <c r="J240" i="5"/>
  <c r="C241" i="5"/>
  <c r="B241" i="5"/>
  <c r="I112" i="5"/>
  <c r="H112" i="5"/>
  <c r="J175" i="5"/>
  <c r="J111" i="5"/>
  <c r="E241" i="5"/>
  <c r="F241" i="5"/>
  <c r="G112" i="5"/>
  <c r="D112" i="5"/>
  <c r="D241" i="5"/>
  <c r="C112" i="5"/>
  <c r="B112" i="5"/>
  <c r="H241" i="5"/>
  <c r="E112" i="5"/>
  <c r="F112" i="5"/>
  <c r="AO239" i="5" l="1"/>
  <c r="BF310" i="5"/>
  <c r="Y309" i="5"/>
  <c r="AH310" i="5" s="1"/>
  <c r="AW115" i="5"/>
  <c r="AW116" i="5" s="1"/>
  <c r="V309" i="5"/>
  <c r="AZ115" i="5"/>
  <c r="AF115" i="5"/>
  <c r="BL115" i="5"/>
  <c r="BH114" i="5"/>
  <c r="BH115" i="5" s="1"/>
  <c r="BU115" i="5"/>
  <c r="AQ177" i="5"/>
  <c r="AH115" i="5"/>
  <c r="AQ240" i="5" s="1"/>
  <c r="BP115" i="5"/>
  <c r="BG115" i="5"/>
  <c r="AO177" i="5"/>
  <c r="AO178" i="5" s="1"/>
  <c r="AS308" i="5"/>
  <c r="BB309" i="5" s="1"/>
  <c r="AA308" i="5"/>
  <c r="AJ308" i="5"/>
  <c r="X114" i="5"/>
  <c r="AG115" i="5" s="1"/>
  <c r="AE116" i="5"/>
  <c r="AN240" i="5"/>
  <c r="AN178" i="5"/>
  <c r="AX115" i="5"/>
  <c r="BI115" i="5"/>
  <c r="BR116" i="5" s="1"/>
  <c r="AP239" i="5"/>
  <c r="AP177" i="5"/>
  <c r="BO116" i="5"/>
  <c r="AU177" i="5"/>
  <c r="AZ116" i="5"/>
  <c r="AT176" i="5"/>
  <c r="Y115" i="5"/>
  <c r="AU239" i="5"/>
  <c r="AS239" i="5"/>
  <c r="AK114" i="5"/>
  <c r="AT238" i="5"/>
  <c r="AL115" i="5"/>
  <c r="AC115" i="5"/>
  <c r="BK115" i="5"/>
  <c r="BB115" i="5"/>
  <c r="BM115" i="5"/>
  <c r="BT115" i="5"/>
  <c r="BA309" i="5"/>
  <c r="AW310" i="5"/>
  <c r="BF311" i="5" s="1"/>
  <c r="AA114" i="5"/>
  <c r="AJ115" i="5" s="1"/>
  <c r="AS177" i="5"/>
  <c r="BD115" i="5"/>
  <c r="AZ310" i="5"/>
  <c r="AY115" i="5"/>
  <c r="BJ309" i="5"/>
  <c r="BG309" i="5"/>
  <c r="AX309" i="5"/>
  <c r="AY309" i="5"/>
  <c r="BJ115" i="5"/>
  <c r="BI310" i="5"/>
  <c r="AO309" i="5"/>
  <c r="AR309" i="5"/>
  <c r="AP309" i="5"/>
  <c r="BV115" i="5"/>
  <c r="BH309" i="5"/>
  <c r="BS115" i="5"/>
  <c r="Z114" i="5"/>
  <c r="BC309" i="5"/>
  <c r="BL309" i="5"/>
  <c r="BK309" i="5"/>
  <c r="BD310" i="5"/>
  <c r="BM310" i="5"/>
  <c r="AK309" i="5"/>
  <c r="AE310" i="5"/>
  <c r="AI309" i="5"/>
  <c r="AT309" i="5"/>
  <c r="AL310" i="5"/>
  <c r="AU310" i="5"/>
  <c r="AF309" i="5"/>
  <c r="AG309" i="5"/>
  <c r="AI114" i="5"/>
  <c r="AQ310" i="5"/>
  <c r="AN310" i="5"/>
  <c r="AR176" i="5"/>
  <c r="AR238" i="5"/>
  <c r="AO240" i="5"/>
  <c r="J306" i="5"/>
  <c r="B307" i="5"/>
  <c r="S114" i="5"/>
  <c r="AB115" i="5" s="1"/>
  <c r="S308" i="5"/>
  <c r="AB309" i="5" s="1"/>
  <c r="Q114" i="5"/>
  <c r="Q308" i="5"/>
  <c r="Z309" i="5" s="1"/>
  <c r="R114" i="5"/>
  <c r="R308" i="5"/>
  <c r="T115" i="5"/>
  <c r="T309" i="5"/>
  <c r="AC310" i="5" s="1"/>
  <c r="F178" i="5"/>
  <c r="F308" i="5" s="1"/>
  <c r="M115" i="5"/>
  <c r="V116" i="5" s="1"/>
  <c r="M309" i="5"/>
  <c r="V310" i="5" s="1"/>
  <c r="N114" i="5"/>
  <c r="W115" i="5" s="1"/>
  <c r="N308" i="5"/>
  <c r="W309" i="5" s="1"/>
  <c r="P115" i="5"/>
  <c r="P309" i="5"/>
  <c r="Y310" i="5" s="1"/>
  <c r="O114" i="5"/>
  <c r="O308" i="5"/>
  <c r="X309" i="5" s="1"/>
  <c r="E177" i="5"/>
  <c r="E307" i="5" s="1"/>
  <c r="I178" i="5"/>
  <c r="I308" i="5" s="1"/>
  <c r="B178" i="5"/>
  <c r="G177" i="5"/>
  <c r="G307" i="5" s="1"/>
  <c r="I243" i="5"/>
  <c r="J241" i="5"/>
  <c r="F113" i="5"/>
  <c r="E242" i="5"/>
  <c r="B113" i="5"/>
  <c r="D242" i="5"/>
  <c r="D113" i="5"/>
  <c r="C242" i="5"/>
  <c r="E113" i="5"/>
  <c r="C113" i="5"/>
  <c r="G113" i="5"/>
  <c r="I113" i="5"/>
  <c r="J176" i="5"/>
  <c r="H242" i="5"/>
  <c r="F242" i="5"/>
  <c r="H113" i="5"/>
  <c r="B242" i="5"/>
  <c r="J112" i="5"/>
  <c r="G242" i="5"/>
  <c r="AH116" i="5" l="1"/>
  <c r="BF116" i="5"/>
  <c r="BF117" i="5" s="1"/>
  <c r="AF116" i="5"/>
  <c r="AW117" i="5"/>
  <c r="BF118" i="5" s="1"/>
  <c r="AA309" i="5"/>
  <c r="AJ309" i="5"/>
  <c r="BP116" i="5"/>
  <c r="BU116" i="5"/>
  <c r="AU178" i="5"/>
  <c r="BQ115" i="5"/>
  <c r="AQ178" i="5"/>
  <c r="AQ179" i="5" s="1"/>
  <c r="X115" i="5"/>
  <c r="AG116" i="5" s="1"/>
  <c r="BH116" i="5"/>
  <c r="BQ116" i="5"/>
  <c r="BG116" i="5"/>
  <c r="AP178" i="5"/>
  <c r="AP240" i="5"/>
  <c r="AS309" i="5"/>
  <c r="BB310" i="5" s="1"/>
  <c r="AN179" i="5"/>
  <c r="AN241" i="5"/>
  <c r="AW118" i="5" s="1"/>
  <c r="AE117" i="5"/>
  <c r="BD116" i="5"/>
  <c r="BO117" i="5"/>
  <c r="BO118" i="5" s="1"/>
  <c r="AX116" i="5"/>
  <c r="AT177" i="5"/>
  <c r="AZ117" i="5"/>
  <c r="BI116" i="5"/>
  <c r="AQ241" i="5"/>
  <c r="AS240" i="5"/>
  <c r="AC116" i="5"/>
  <c r="BB116" i="5"/>
  <c r="Y116" i="5"/>
  <c r="AH117" i="5" s="1"/>
  <c r="AK115" i="5"/>
  <c r="AL116" i="5"/>
  <c r="AU240" i="5"/>
  <c r="AT239" i="5"/>
  <c r="BC115" i="5"/>
  <c r="BT116" i="5"/>
  <c r="BV116" i="5"/>
  <c r="BK116" i="5"/>
  <c r="AA115" i="5"/>
  <c r="AJ116" i="5" s="1"/>
  <c r="BA310" i="5"/>
  <c r="BJ310" i="5"/>
  <c r="AW311" i="5"/>
  <c r="BF312" i="5" s="1"/>
  <c r="AS178" i="5"/>
  <c r="AZ311" i="5"/>
  <c r="BM116" i="5"/>
  <c r="BI311" i="5"/>
  <c r="AO310" i="5"/>
  <c r="BS116" i="5"/>
  <c r="BG310" i="5"/>
  <c r="AP310" i="5"/>
  <c r="AX310" i="5"/>
  <c r="AX311" i="5" s="1"/>
  <c r="AY116" i="5"/>
  <c r="AY310" i="5"/>
  <c r="BH310" i="5"/>
  <c r="AO241" i="5"/>
  <c r="AT310" i="5"/>
  <c r="BM311" i="5"/>
  <c r="Z115" i="5"/>
  <c r="AI115" i="5"/>
  <c r="BL310" i="5"/>
  <c r="AU311" i="5"/>
  <c r="BP117" i="5"/>
  <c r="AR239" i="5"/>
  <c r="AR177" i="5"/>
  <c r="BK310" i="5"/>
  <c r="AI310" i="5"/>
  <c r="AL311" i="5"/>
  <c r="AE311" i="5"/>
  <c r="BD311" i="5"/>
  <c r="AQ311" i="5"/>
  <c r="BA115" i="5"/>
  <c r="AK310" i="5"/>
  <c r="BC310" i="5"/>
  <c r="AR310" i="5"/>
  <c r="AN311" i="5"/>
  <c r="AG310" i="5"/>
  <c r="AH311" i="5"/>
  <c r="AF310" i="5"/>
  <c r="AO179" i="5"/>
  <c r="C178" i="5"/>
  <c r="C308" i="5" s="1"/>
  <c r="B308" i="5"/>
  <c r="D178" i="5"/>
  <c r="D308" i="5" s="1"/>
  <c r="J307" i="5"/>
  <c r="N80" i="5" s="1"/>
  <c r="Q115" i="5"/>
  <c r="Q309" i="5"/>
  <c r="Z310" i="5" s="1"/>
  <c r="O115" i="5"/>
  <c r="O309" i="5"/>
  <c r="X310" i="5" s="1"/>
  <c r="S115" i="5"/>
  <c r="AB116" i="5" s="1"/>
  <c r="S309" i="5"/>
  <c r="AB310" i="5" s="1"/>
  <c r="P116" i="5"/>
  <c r="P310" i="5"/>
  <c r="Y311" i="5" s="1"/>
  <c r="H178" i="5"/>
  <c r="H308" i="5" s="1"/>
  <c r="T116" i="5"/>
  <c r="T310" i="5"/>
  <c r="AC311" i="5" s="1"/>
  <c r="N115" i="5"/>
  <c r="W116" i="5" s="1"/>
  <c r="AF117" i="5" s="1"/>
  <c r="N309" i="5"/>
  <c r="W310" i="5" s="1"/>
  <c r="M116" i="5"/>
  <c r="V117" i="5" s="1"/>
  <c r="M310" i="5"/>
  <c r="V311" i="5" s="1"/>
  <c r="R115" i="5"/>
  <c r="R309" i="5"/>
  <c r="H179" i="5"/>
  <c r="H309" i="5" s="1"/>
  <c r="E178" i="5"/>
  <c r="E308" i="5" s="1"/>
  <c r="I179" i="5"/>
  <c r="I309" i="5" s="1"/>
  <c r="G178" i="5"/>
  <c r="G308" i="5" s="1"/>
  <c r="B179" i="5"/>
  <c r="I244" i="5"/>
  <c r="J177" i="5"/>
  <c r="J242" i="5"/>
  <c r="G243" i="5"/>
  <c r="B243" i="5"/>
  <c r="H114" i="5"/>
  <c r="I114" i="5"/>
  <c r="B114" i="5"/>
  <c r="F243" i="5"/>
  <c r="G114" i="5"/>
  <c r="D114" i="5"/>
  <c r="J113" i="5"/>
  <c r="F114" i="5"/>
  <c r="H243" i="5"/>
  <c r="E114" i="5"/>
  <c r="C243" i="5"/>
  <c r="D243" i="5"/>
  <c r="C114" i="5"/>
  <c r="E243" i="5"/>
  <c r="BQ117" i="5" l="1"/>
  <c r="BH117" i="5"/>
  <c r="AU179" i="5"/>
  <c r="AA310" i="5"/>
  <c r="AJ310" i="5"/>
  <c r="AN242" i="5"/>
  <c r="X116" i="5"/>
  <c r="AG117" i="5" s="1"/>
  <c r="BG117" i="5"/>
  <c r="BP118" i="5" s="1"/>
  <c r="AQ180" i="5"/>
  <c r="AP179" i="5"/>
  <c r="Y117" i="5"/>
  <c r="AH118" i="5" s="1"/>
  <c r="AS310" i="5"/>
  <c r="BB311" i="5" s="1"/>
  <c r="AP241" i="5"/>
  <c r="AT178" i="5"/>
  <c r="AN180" i="5"/>
  <c r="AE118" i="5"/>
  <c r="AN243" i="5" s="1"/>
  <c r="AX117" i="5"/>
  <c r="BF119" i="5"/>
  <c r="BM117" i="5"/>
  <c r="BD117" i="5"/>
  <c r="AQ242" i="5"/>
  <c r="BO119" i="5"/>
  <c r="BO120" i="5" s="1"/>
  <c r="BI312" i="5"/>
  <c r="BB117" i="5"/>
  <c r="AZ118" i="5"/>
  <c r="AZ119" i="5" s="1"/>
  <c r="BR117" i="5"/>
  <c r="BI117" i="5"/>
  <c r="BI118" i="5" s="1"/>
  <c r="AS241" i="5"/>
  <c r="BJ311" i="5"/>
  <c r="AC117" i="5"/>
  <c r="AU241" i="5"/>
  <c r="BK117" i="5"/>
  <c r="AT240" i="5"/>
  <c r="AK116" i="5"/>
  <c r="AT179" i="5" s="1"/>
  <c r="AL117" i="5"/>
  <c r="BL116" i="5"/>
  <c r="BC116" i="5"/>
  <c r="BC117" i="5" s="1"/>
  <c r="BT117" i="5"/>
  <c r="AA116" i="5"/>
  <c r="AJ117" i="5" s="1"/>
  <c r="AS179" i="5"/>
  <c r="BV117" i="5"/>
  <c r="BH311" i="5"/>
  <c r="AY311" i="5"/>
  <c r="AX118" i="5"/>
  <c r="BQ118" i="5"/>
  <c r="AY117" i="5"/>
  <c r="AO311" i="5"/>
  <c r="AX312" i="5" s="1"/>
  <c r="BK311" i="5"/>
  <c r="AP311" i="5"/>
  <c r="AU312" i="5"/>
  <c r="BG311" i="5"/>
  <c r="BG312" i="5" s="1"/>
  <c r="BD312" i="5"/>
  <c r="AR240" i="5"/>
  <c r="AI116" i="5"/>
  <c r="BA116" i="5"/>
  <c r="AR178" i="5"/>
  <c r="BC311" i="5"/>
  <c r="Z116" i="5"/>
  <c r="BL311" i="5"/>
  <c r="AQ312" i="5"/>
  <c r="AK311" i="5"/>
  <c r="BM312" i="5"/>
  <c r="AE312" i="5"/>
  <c r="AG311" i="5"/>
  <c r="AN312" i="5"/>
  <c r="AZ312" i="5"/>
  <c r="AI311" i="5"/>
  <c r="AF311" i="5"/>
  <c r="AH312" i="5"/>
  <c r="AW312" i="5"/>
  <c r="BF313" i="5" s="1"/>
  <c r="BJ116" i="5"/>
  <c r="AR311" i="5"/>
  <c r="BA311" i="5"/>
  <c r="AT311" i="5"/>
  <c r="AL312" i="5"/>
  <c r="AO242" i="5"/>
  <c r="AO180" i="5"/>
  <c r="AW119" i="5"/>
  <c r="AP180" i="5"/>
  <c r="D179" i="5"/>
  <c r="D309" i="5" s="1"/>
  <c r="C179" i="5"/>
  <c r="C309" i="5" s="1"/>
  <c r="B309" i="5"/>
  <c r="J308" i="5"/>
  <c r="C180" i="5"/>
  <c r="C310" i="5" s="1"/>
  <c r="S116" i="5"/>
  <c r="AB117" i="5" s="1"/>
  <c r="S310" i="5"/>
  <c r="AB311" i="5" s="1"/>
  <c r="O116" i="5"/>
  <c r="X117" i="5" s="1"/>
  <c r="AG118" i="5" s="1"/>
  <c r="O310" i="5"/>
  <c r="X311" i="5" s="1"/>
  <c r="M117" i="5"/>
  <c r="V118" i="5" s="1"/>
  <c r="M311" i="5"/>
  <c r="V312" i="5" s="1"/>
  <c r="Q116" i="5"/>
  <c r="Q310" i="5"/>
  <c r="Z311" i="5" s="1"/>
  <c r="T117" i="5"/>
  <c r="T311" i="5"/>
  <c r="AC312" i="5" s="1"/>
  <c r="N116" i="5"/>
  <c r="W117" i="5" s="1"/>
  <c r="AF118" i="5" s="1"/>
  <c r="N310" i="5"/>
  <c r="W311" i="5" s="1"/>
  <c r="F179" i="5"/>
  <c r="F309" i="5" s="1"/>
  <c r="P117" i="5"/>
  <c r="Y118" i="5" s="1"/>
  <c r="AH119" i="5" s="1"/>
  <c r="P311" i="5"/>
  <c r="Y312" i="5" s="1"/>
  <c r="R116" i="5"/>
  <c r="R310" i="5"/>
  <c r="E179" i="5"/>
  <c r="E309" i="5" s="1"/>
  <c r="I180" i="5"/>
  <c r="I310" i="5" s="1"/>
  <c r="G179" i="5"/>
  <c r="G309" i="5" s="1"/>
  <c r="B180" i="5"/>
  <c r="I245" i="5"/>
  <c r="H244" i="5"/>
  <c r="F244" i="5"/>
  <c r="J114" i="5"/>
  <c r="I115" i="5"/>
  <c r="H115" i="5"/>
  <c r="F115" i="5"/>
  <c r="D244" i="5"/>
  <c r="E115" i="5"/>
  <c r="D115" i="5"/>
  <c r="G115" i="5"/>
  <c r="B115" i="5"/>
  <c r="G244" i="5"/>
  <c r="E244" i="5"/>
  <c r="C115" i="5"/>
  <c r="C244" i="5"/>
  <c r="J243" i="5"/>
  <c r="J178" i="5"/>
  <c r="B244" i="5"/>
  <c r="AQ243" i="5" l="1"/>
  <c r="AE119" i="5"/>
  <c r="BG118" i="5"/>
  <c r="AA311" i="5"/>
  <c r="AJ312" i="5" s="1"/>
  <c r="AP242" i="5"/>
  <c r="AJ311" i="5"/>
  <c r="AQ181" i="5"/>
  <c r="AY118" i="5"/>
  <c r="AN181" i="5"/>
  <c r="AS311" i="5"/>
  <c r="BB312" i="5" s="1"/>
  <c r="BK118" i="5"/>
  <c r="BD118" i="5"/>
  <c r="BB118" i="5"/>
  <c r="BF120" i="5"/>
  <c r="BO121" i="5" s="1"/>
  <c r="AL118" i="5"/>
  <c r="BM118" i="5"/>
  <c r="BM119" i="5" s="1"/>
  <c r="BV118" i="5"/>
  <c r="AU180" i="5"/>
  <c r="BP119" i="5"/>
  <c r="BI119" i="5"/>
  <c r="BI120" i="5" s="1"/>
  <c r="AU242" i="5"/>
  <c r="AC118" i="5"/>
  <c r="BR118" i="5"/>
  <c r="BR119" i="5" s="1"/>
  <c r="BT118" i="5"/>
  <c r="AT241" i="5"/>
  <c r="AK117" i="5"/>
  <c r="AT180" i="5" s="1"/>
  <c r="AS180" i="5"/>
  <c r="AS242" i="5"/>
  <c r="AA117" i="5"/>
  <c r="AJ118" i="5" s="1"/>
  <c r="BL117" i="5"/>
  <c r="BL118" i="5" s="1"/>
  <c r="BU117" i="5"/>
  <c r="AR241" i="5"/>
  <c r="BH312" i="5"/>
  <c r="BG119" i="5"/>
  <c r="AR179" i="5"/>
  <c r="AX119" i="5"/>
  <c r="BA117" i="5"/>
  <c r="AY312" i="5"/>
  <c r="BH118" i="5"/>
  <c r="BQ119" i="5" s="1"/>
  <c r="BD313" i="5"/>
  <c r="AU313" i="5"/>
  <c r="BM313" i="5"/>
  <c r="BK312" i="5"/>
  <c r="AP312" i="5"/>
  <c r="BC312" i="5"/>
  <c r="AI117" i="5"/>
  <c r="AN313" i="5"/>
  <c r="Z117" i="5"/>
  <c r="AQ313" i="5"/>
  <c r="BL312" i="5"/>
  <c r="BG313" i="5"/>
  <c r="AF312" i="5"/>
  <c r="AI312" i="5"/>
  <c r="AZ313" i="5"/>
  <c r="BI313" i="5"/>
  <c r="AE313" i="5"/>
  <c r="AG312" i="5"/>
  <c r="AO312" i="5"/>
  <c r="AK312" i="5"/>
  <c r="BA312" i="5"/>
  <c r="BJ312" i="5"/>
  <c r="BJ117" i="5"/>
  <c r="BS117" i="5"/>
  <c r="AW313" i="5"/>
  <c r="AL313" i="5"/>
  <c r="AT312" i="5"/>
  <c r="AR312" i="5"/>
  <c r="AH313" i="5"/>
  <c r="AO243" i="5"/>
  <c r="AQ182" i="5"/>
  <c r="AZ120" i="5"/>
  <c r="AQ244" i="5"/>
  <c r="AN182" i="5"/>
  <c r="AN244" i="5"/>
  <c r="AO181" i="5"/>
  <c r="AP181" i="5"/>
  <c r="AW120" i="5"/>
  <c r="F180" i="5"/>
  <c r="F310" i="5" s="1"/>
  <c r="D180" i="5"/>
  <c r="D310" i="5" s="1"/>
  <c r="B310" i="5"/>
  <c r="J309" i="5"/>
  <c r="R117" i="5"/>
  <c r="R311" i="5"/>
  <c r="S117" i="5"/>
  <c r="AB118" i="5" s="1"/>
  <c r="S311" i="5"/>
  <c r="AB312" i="5" s="1"/>
  <c r="Q117" i="5"/>
  <c r="Q311" i="5"/>
  <c r="Z312" i="5" s="1"/>
  <c r="P118" i="5"/>
  <c r="Y119" i="5" s="1"/>
  <c r="AH120" i="5" s="1"/>
  <c r="P312" i="5"/>
  <c r="Y313" i="5" s="1"/>
  <c r="H180" i="5"/>
  <c r="H310" i="5" s="1"/>
  <c r="O117" i="5"/>
  <c r="X118" i="5" s="1"/>
  <c r="AG119" i="5" s="1"/>
  <c r="O311" i="5"/>
  <c r="X312" i="5" s="1"/>
  <c r="N117" i="5"/>
  <c r="W118" i="5" s="1"/>
  <c r="AF119" i="5" s="1"/>
  <c r="N311" i="5"/>
  <c r="W312" i="5" s="1"/>
  <c r="T118" i="5"/>
  <c r="T312" i="5"/>
  <c r="AC313" i="5" s="1"/>
  <c r="M118" i="5"/>
  <c r="V119" i="5" s="1"/>
  <c r="AE120" i="5" s="1"/>
  <c r="M312" i="5"/>
  <c r="V313" i="5" s="1"/>
  <c r="E180" i="5"/>
  <c r="E310" i="5" s="1"/>
  <c r="I181" i="5"/>
  <c r="I311" i="5" s="1"/>
  <c r="G180" i="5"/>
  <c r="G310" i="5" s="1"/>
  <c r="B181" i="5"/>
  <c r="I246" i="5"/>
  <c r="J244" i="5"/>
  <c r="J115" i="5"/>
  <c r="G116" i="5"/>
  <c r="E116" i="5"/>
  <c r="I116" i="5"/>
  <c r="H245" i="5"/>
  <c r="B116" i="5"/>
  <c r="B245" i="5"/>
  <c r="D245" i="5"/>
  <c r="H116" i="5"/>
  <c r="C245" i="5"/>
  <c r="C116" i="5"/>
  <c r="G245" i="5"/>
  <c r="D116" i="5"/>
  <c r="E245" i="5"/>
  <c r="J179" i="5"/>
  <c r="F116" i="5"/>
  <c r="F245" i="5"/>
  <c r="AR242" i="5" l="1"/>
  <c r="AA312" i="5"/>
  <c r="BV119" i="5"/>
  <c r="AY119" i="5"/>
  <c r="AY120" i="5" s="1"/>
  <c r="AP243" i="5"/>
  <c r="BT119" i="5"/>
  <c r="BK119" i="5"/>
  <c r="BT120" i="5" s="1"/>
  <c r="AS312" i="5"/>
  <c r="BB313" i="5" s="1"/>
  <c r="AU243" i="5"/>
  <c r="BB119" i="5"/>
  <c r="AL119" i="5"/>
  <c r="AU181" i="5"/>
  <c r="BD119" i="5"/>
  <c r="BD120" i="5" s="1"/>
  <c r="AC119" i="5"/>
  <c r="BR120" i="5"/>
  <c r="BR121" i="5" s="1"/>
  <c r="AS181" i="5"/>
  <c r="AT242" i="5"/>
  <c r="AK118" i="5"/>
  <c r="AT181" i="5" s="1"/>
  <c r="AA118" i="5"/>
  <c r="AJ119" i="5" s="1"/>
  <c r="AS243" i="5"/>
  <c r="BC118" i="5"/>
  <c r="BU118" i="5"/>
  <c r="BU119" i="5" s="1"/>
  <c r="AY313" i="5"/>
  <c r="BG120" i="5"/>
  <c r="BA118" i="5"/>
  <c r="BA119" i="5" s="1"/>
  <c r="BH119" i="5"/>
  <c r="BQ120" i="5" s="1"/>
  <c r="BP120" i="5"/>
  <c r="BH313" i="5"/>
  <c r="AW314" i="5"/>
  <c r="AR180" i="5"/>
  <c r="AO313" i="5"/>
  <c r="BI314" i="5"/>
  <c r="BK313" i="5"/>
  <c r="BM314" i="5"/>
  <c r="BD314" i="5"/>
  <c r="BJ118" i="5"/>
  <c r="AU314" i="5"/>
  <c r="AI118" i="5"/>
  <c r="BV120" i="5"/>
  <c r="Z118" i="5"/>
  <c r="BL313" i="5"/>
  <c r="AZ314" i="5"/>
  <c r="BJ313" i="5"/>
  <c r="BS118" i="5"/>
  <c r="BF314" i="5"/>
  <c r="BA313" i="5"/>
  <c r="AG313" i="5"/>
  <c r="AH314" i="5"/>
  <c r="AE314" i="5"/>
  <c r="AX313" i="5"/>
  <c r="AK313" i="5"/>
  <c r="AJ313" i="5"/>
  <c r="AQ314" i="5"/>
  <c r="AR313" i="5"/>
  <c r="AF313" i="5"/>
  <c r="AL314" i="5"/>
  <c r="AP313" i="5"/>
  <c r="AI313" i="5"/>
  <c r="AN314" i="5"/>
  <c r="AT313" i="5"/>
  <c r="BC313" i="5"/>
  <c r="AN183" i="5"/>
  <c r="AP244" i="5"/>
  <c r="AQ183" i="5"/>
  <c r="AW121" i="5"/>
  <c r="BI121" i="5"/>
  <c r="BF121" i="5"/>
  <c r="AZ121" i="5"/>
  <c r="AO182" i="5"/>
  <c r="AN245" i="5"/>
  <c r="AO244" i="5"/>
  <c r="AQ245" i="5"/>
  <c r="AP182" i="5"/>
  <c r="AX120" i="5"/>
  <c r="BG121" i="5" s="1"/>
  <c r="C181" i="5"/>
  <c r="C311" i="5" s="1"/>
  <c r="D181" i="5"/>
  <c r="D311" i="5" s="1"/>
  <c r="H181" i="5"/>
  <c r="H311" i="5" s="1"/>
  <c r="B311" i="5"/>
  <c r="J310" i="5"/>
  <c r="F181" i="5"/>
  <c r="F311" i="5" s="1"/>
  <c r="M119" i="5"/>
  <c r="V120" i="5" s="1"/>
  <c r="AE121" i="5" s="1"/>
  <c r="M313" i="5"/>
  <c r="V314" i="5" s="1"/>
  <c r="N118" i="5"/>
  <c r="W119" i="5" s="1"/>
  <c r="AF120" i="5" s="1"/>
  <c r="N312" i="5"/>
  <c r="W313" i="5" s="1"/>
  <c r="T119" i="5"/>
  <c r="T313" i="5"/>
  <c r="AC314" i="5" s="1"/>
  <c r="R118" i="5"/>
  <c r="R312" i="5"/>
  <c r="AA313" i="5" s="1"/>
  <c r="P119" i="5"/>
  <c r="Y120" i="5" s="1"/>
  <c r="AH121" i="5" s="1"/>
  <c r="P313" i="5"/>
  <c r="Y314" i="5" s="1"/>
  <c r="Q118" i="5"/>
  <c r="Q312" i="5"/>
  <c r="Z313" i="5" s="1"/>
  <c r="S118" i="5"/>
  <c r="AB119" i="5" s="1"/>
  <c r="S312" i="5"/>
  <c r="AB313" i="5" s="1"/>
  <c r="O118" i="5"/>
  <c r="X119" i="5" s="1"/>
  <c r="AG120" i="5" s="1"/>
  <c r="O312" i="5"/>
  <c r="X313" i="5" s="1"/>
  <c r="E181" i="5"/>
  <c r="E311" i="5" s="1"/>
  <c r="I182" i="5"/>
  <c r="I312" i="5" s="1"/>
  <c r="C182" i="5"/>
  <c r="C312" i="5" s="1"/>
  <c r="B182" i="5"/>
  <c r="G181" i="5"/>
  <c r="G311" i="5" s="1"/>
  <c r="F246" i="5"/>
  <c r="F117" i="5"/>
  <c r="D117" i="5"/>
  <c r="G246" i="5"/>
  <c r="C246" i="5"/>
  <c r="G117" i="5"/>
  <c r="D246" i="5"/>
  <c r="J245" i="5"/>
  <c r="E246" i="5"/>
  <c r="C117" i="5"/>
  <c r="H117" i="5"/>
  <c r="J116" i="5"/>
  <c r="B246" i="5"/>
  <c r="J180" i="5"/>
  <c r="B117" i="5"/>
  <c r="H246" i="5"/>
  <c r="I117" i="5"/>
  <c r="E117" i="5"/>
  <c r="BK120" i="5" l="1"/>
  <c r="BT121" i="5" s="1"/>
  <c r="AS313" i="5"/>
  <c r="BM120" i="5"/>
  <c r="AL120" i="5"/>
  <c r="AU244" i="5"/>
  <c r="AC120" i="5"/>
  <c r="AU182" i="5"/>
  <c r="BB120" i="5"/>
  <c r="BH314" i="5"/>
  <c r="AS182" i="5"/>
  <c r="AA119" i="5"/>
  <c r="AJ120" i="5" s="1"/>
  <c r="AS244" i="5"/>
  <c r="AK119" i="5"/>
  <c r="AT182" i="5" s="1"/>
  <c r="AT243" i="5"/>
  <c r="BJ119" i="5"/>
  <c r="BJ120" i="5" s="1"/>
  <c r="BI315" i="5"/>
  <c r="BS119" i="5"/>
  <c r="BC119" i="5"/>
  <c r="BL119" i="5"/>
  <c r="BU120" i="5" s="1"/>
  <c r="BP121" i="5"/>
  <c r="BP122" i="5" s="1"/>
  <c r="BH120" i="5"/>
  <c r="BH121" i="5" s="1"/>
  <c r="AW315" i="5"/>
  <c r="AR181" i="5"/>
  <c r="BF315" i="5"/>
  <c r="BM315" i="5"/>
  <c r="AP314" i="5"/>
  <c r="BK314" i="5"/>
  <c r="Z119" i="5"/>
  <c r="BD315" i="5"/>
  <c r="BM316" i="5" s="1"/>
  <c r="AQ315" i="5"/>
  <c r="BJ314" i="5"/>
  <c r="AI119" i="5"/>
  <c r="AR243" i="5"/>
  <c r="BA120" i="5" s="1"/>
  <c r="BR122" i="5"/>
  <c r="BF122" i="5"/>
  <c r="AR314" i="5"/>
  <c r="AL315" i="5"/>
  <c r="AY121" i="5"/>
  <c r="AF314" i="5"/>
  <c r="AJ314" i="5"/>
  <c r="AX314" i="5"/>
  <c r="BG314" i="5"/>
  <c r="AY314" i="5"/>
  <c r="AG314" i="5"/>
  <c r="AO314" i="5"/>
  <c r="AE315" i="5"/>
  <c r="AT314" i="5"/>
  <c r="AS314" i="5"/>
  <c r="AK314" i="5"/>
  <c r="AH315" i="5"/>
  <c r="BA314" i="5"/>
  <c r="AI314" i="5"/>
  <c r="AZ315" i="5"/>
  <c r="BC314" i="5"/>
  <c r="BL314" i="5"/>
  <c r="AN315" i="5"/>
  <c r="BB314" i="5"/>
  <c r="AU315" i="5"/>
  <c r="AW122" i="5"/>
  <c r="AZ122" i="5"/>
  <c r="AX121" i="5"/>
  <c r="BG122" i="5" s="1"/>
  <c r="AQ246" i="5"/>
  <c r="AP183" i="5"/>
  <c r="AN246" i="5"/>
  <c r="AN184" i="5"/>
  <c r="BO122" i="5"/>
  <c r="AQ184" i="5"/>
  <c r="AO245" i="5"/>
  <c r="AO183" i="5"/>
  <c r="BI122" i="5"/>
  <c r="BM121" i="5"/>
  <c r="BV121" i="5"/>
  <c r="AP245" i="5"/>
  <c r="J311" i="5"/>
  <c r="D182" i="5"/>
  <c r="D312" i="5" s="1"/>
  <c r="F182" i="5"/>
  <c r="F312" i="5" s="1"/>
  <c r="B312" i="5"/>
  <c r="H182" i="5"/>
  <c r="H312" i="5" s="1"/>
  <c r="Q119" i="5"/>
  <c r="Q313" i="5"/>
  <c r="Z314" i="5" s="1"/>
  <c r="M120" i="5"/>
  <c r="V121" i="5" s="1"/>
  <c r="AE122" i="5" s="1"/>
  <c r="M314" i="5"/>
  <c r="V315" i="5" s="1"/>
  <c r="R119" i="5"/>
  <c r="R313" i="5"/>
  <c r="AA314" i="5" s="1"/>
  <c r="P120" i="5"/>
  <c r="Y121" i="5" s="1"/>
  <c r="AH122" i="5" s="1"/>
  <c r="P314" i="5"/>
  <c r="Y315" i="5" s="1"/>
  <c r="O119" i="5"/>
  <c r="X120" i="5" s="1"/>
  <c r="AG121" i="5" s="1"/>
  <c r="O313" i="5"/>
  <c r="X314" i="5" s="1"/>
  <c r="T120" i="5"/>
  <c r="AC121" i="5" s="1"/>
  <c r="T314" i="5"/>
  <c r="AC315" i="5" s="1"/>
  <c r="S119" i="5"/>
  <c r="AB120" i="5" s="1"/>
  <c r="S313" i="5"/>
  <c r="AB314" i="5" s="1"/>
  <c r="N119" i="5"/>
  <c r="W120" i="5" s="1"/>
  <c r="AF121" i="5" s="1"/>
  <c r="N313" i="5"/>
  <c r="W314" i="5" s="1"/>
  <c r="I183" i="5"/>
  <c r="I313" i="5" s="1"/>
  <c r="E182" i="5"/>
  <c r="E312" i="5" s="1"/>
  <c r="C183" i="5"/>
  <c r="C313" i="5" s="1"/>
  <c r="G182" i="5"/>
  <c r="G312" i="5" s="1"/>
  <c r="B183" i="5"/>
  <c r="J246" i="5"/>
  <c r="H81" i="5" s="1"/>
  <c r="F118" i="5"/>
  <c r="I118" i="5"/>
  <c r="C118" i="5"/>
  <c r="B118" i="5"/>
  <c r="I247" i="5"/>
  <c r="B247" i="5"/>
  <c r="E247" i="5"/>
  <c r="C247" i="5"/>
  <c r="J181" i="5"/>
  <c r="C81" i="5" s="1"/>
  <c r="F247" i="5"/>
  <c r="D247" i="5"/>
  <c r="E118" i="5"/>
  <c r="J117" i="5"/>
  <c r="H247" i="5"/>
  <c r="H118" i="5"/>
  <c r="G118" i="5"/>
  <c r="G247" i="5"/>
  <c r="D118" i="5"/>
  <c r="BK121" i="5" l="1"/>
  <c r="BT122" i="5" s="1"/>
  <c r="AU245" i="5"/>
  <c r="AK120" i="5"/>
  <c r="AL121" i="5"/>
  <c r="BD121" i="5"/>
  <c r="BM122" i="5" s="1"/>
  <c r="AU183" i="5"/>
  <c r="AW316" i="5"/>
  <c r="AP315" i="5"/>
  <c r="AS183" i="5"/>
  <c r="AA120" i="5"/>
  <c r="AJ121" i="5" s="1"/>
  <c r="BB121" i="5"/>
  <c r="AS245" i="5"/>
  <c r="AY315" i="5"/>
  <c r="BC120" i="5"/>
  <c r="AQ316" i="5"/>
  <c r="AR182" i="5"/>
  <c r="BF316" i="5"/>
  <c r="BS120" i="5"/>
  <c r="BQ121" i="5"/>
  <c r="BQ122" i="5" s="1"/>
  <c r="AT183" i="5"/>
  <c r="BL120" i="5"/>
  <c r="AT244" i="5"/>
  <c r="AT245" i="5" s="1"/>
  <c r="AK121" i="5"/>
  <c r="Z120" i="5"/>
  <c r="BD122" i="5"/>
  <c r="BS121" i="5"/>
  <c r="AX122" i="5"/>
  <c r="BG123" i="5" s="1"/>
  <c r="AR244" i="5"/>
  <c r="BJ121" i="5"/>
  <c r="BH315" i="5"/>
  <c r="AI120" i="5"/>
  <c r="AR315" i="5"/>
  <c r="AO315" i="5"/>
  <c r="BP123" i="5"/>
  <c r="BK122" i="5"/>
  <c r="AY122" i="5"/>
  <c r="BH122" i="5"/>
  <c r="AS315" i="5"/>
  <c r="BO123" i="5"/>
  <c r="AL122" i="5"/>
  <c r="BL315" i="5"/>
  <c r="BG315" i="5"/>
  <c r="AU316" i="5"/>
  <c r="BF123" i="5"/>
  <c r="BD316" i="5"/>
  <c r="BM317" i="5" s="1"/>
  <c r="BA315" i="5"/>
  <c r="BJ315" i="5"/>
  <c r="AE316" i="5"/>
  <c r="AX315" i="5"/>
  <c r="AK315" i="5"/>
  <c r="AF315" i="5"/>
  <c r="AZ316" i="5"/>
  <c r="BI316" i="5"/>
  <c r="BB315" i="5"/>
  <c r="BK315" i="5"/>
  <c r="AN316" i="5"/>
  <c r="AI315" i="5"/>
  <c r="AT315" i="5"/>
  <c r="AH316" i="5"/>
  <c r="AG315" i="5"/>
  <c r="AJ315" i="5"/>
  <c r="AL316" i="5"/>
  <c r="BC315" i="5"/>
  <c r="BV122" i="5"/>
  <c r="BI123" i="5"/>
  <c r="AU246" i="5"/>
  <c r="AN185" i="5"/>
  <c r="AN247" i="5"/>
  <c r="AW123" i="5"/>
  <c r="AP184" i="5"/>
  <c r="AP246" i="5"/>
  <c r="AO184" i="5"/>
  <c r="AQ185" i="5"/>
  <c r="AO246" i="5"/>
  <c r="AQ247" i="5"/>
  <c r="AU184" i="5"/>
  <c r="AZ123" i="5"/>
  <c r="BR123" i="5"/>
  <c r="H183" i="5"/>
  <c r="H313" i="5" s="1"/>
  <c r="D183" i="5"/>
  <c r="D313" i="5" s="1"/>
  <c r="F183" i="5"/>
  <c r="F313" i="5" s="1"/>
  <c r="B313" i="5"/>
  <c r="J312" i="5"/>
  <c r="M121" i="5"/>
  <c r="V122" i="5" s="1"/>
  <c r="AE123" i="5" s="1"/>
  <c r="M315" i="5"/>
  <c r="V316" i="5" s="1"/>
  <c r="P121" i="5"/>
  <c r="Y122" i="5" s="1"/>
  <c r="AH123" i="5" s="1"/>
  <c r="P315" i="5"/>
  <c r="Y316" i="5" s="1"/>
  <c r="R120" i="5"/>
  <c r="R314" i="5"/>
  <c r="AA315" i="5" s="1"/>
  <c r="N120" i="5"/>
  <c r="W121" i="5" s="1"/>
  <c r="AF122" i="5" s="1"/>
  <c r="N314" i="5"/>
  <c r="W315" i="5" s="1"/>
  <c r="Q120" i="5"/>
  <c r="Q314" i="5"/>
  <c r="Z315" i="5" s="1"/>
  <c r="O120" i="5"/>
  <c r="X121" i="5" s="1"/>
  <c r="AG122" i="5" s="1"/>
  <c r="O314" i="5"/>
  <c r="X315" i="5" s="1"/>
  <c r="S120" i="5"/>
  <c r="AB121" i="5" s="1"/>
  <c r="S314" i="5"/>
  <c r="AB315" i="5" s="1"/>
  <c r="T121" i="5"/>
  <c r="AC122" i="5" s="1"/>
  <c r="T315" i="5"/>
  <c r="AC316" i="5" s="1"/>
  <c r="C93" i="5"/>
  <c r="C87" i="5"/>
  <c r="I184" i="5"/>
  <c r="I314" i="5" s="1"/>
  <c r="C184" i="5"/>
  <c r="C314" i="5" s="1"/>
  <c r="E183" i="5"/>
  <c r="E313" i="5" s="1"/>
  <c r="B184" i="5"/>
  <c r="G183" i="5"/>
  <c r="G313" i="5" s="1"/>
  <c r="J247" i="5"/>
  <c r="E248" i="5"/>
  <c r="F248" i="5"/>
  <c r="B119" i="5"/>
  <c r="C119" i="5"/>
  <c r="D248" i="5"/>
  <c r="J118" i="5"/>
  <c r="D119" i="5"/>
  <c r="G119" i="5"/>
  <c r="G248" i="5"/>
  <c r="J182" i="5"/>
  <c r="F119" i="5"/>
  <c r="E119" i="5"/>
  <c r="I248" i="5"/>
  <c r="H248" i="5"/>
  <c r="C248" i="5"/>
  <c r="H119" i="5"/>
  <c r="B248" i="5"/>
  <c r="I119" i="5"/>
  <c r="BH316" i="5" l="1"/>
  <c r="BB122" i="5"/>
  <c r="Z121" i="5"/>
  <c r="AP316" i="5"/>
  <c r="AY317" i="5" s="1"/>
  <c r="AS246" i="5"/>
  <c r="BF317" i="5"/>
  <c r="AY316" i="5"/>
  <c r="AA121" i="5"/>
  <c r="AJ122" i="5" s="1"/>
  <c r="AS184" i="5"/>
  <c r="AT184" i="5"/>
  <c r="AZ317" i="5"/>
  <c r="AQ317" i="5"/>
  <c r="AT246" i="5"/>
  <c r="BM123" i="5"/>
  <c r="AR183" i="5"/>
  <c r="BL121" i="5"/>
  <c r="AK122" i="5"/>
  <c r="BU121" i="5"/>
  <c r="BC121" i="5"/>
  <c r="AR316" i="5"/>
  <c r="BA316" i="5"/>
  <c r="AX316" i="5"/>
  <c r="AO316" i="5"/>
  <c r="AS316" i="5"/>
  <c r="BB316" i="5"/>
  <c r="BS122" i="5"/>
  <c r="AN317" i="5"/>
  <c r="AR245" i="5"/>
  <c r="BQ123" i="5"/>
  <c r="BT123" i="5"/>
  <c r="AL123" i="5"/>
  <c r="BV123" i="5"/>
  <c r="BK123" i="5"/>
  <c r="AI121" i="5"/>
  <c r="AR184" i="5" s="1"/>
  <c r="BA121" i="5"/>
  <c r="AU317" i="5"/>
  <c r="BO124" i="5"/>
  <c r="BH123" i="5"/>
  <c r="AU185" i="5"/>
  <c r="AU247" i="5"/>
  <c r="BG316" i="5"/>
  <c r="AY123" i="5"/>
  <c r="BD317" i="5"/>
  <c r="BC316" i="5"/>
  <c r="BJ316" i="5"/>
  <c r="BJ317" i="5" s="1"/>
  <c r="BI317" i="5"/>
  <c r="BI318" i="5" s="1"/>
  <c r="BK316" i="5"/>
  <c r="AZ124" i="5"/>
  <c r="BD123" i="5"/>
  <c r="AF316" i="5"/>
  <c r="AW317" i="5"/>
  <c r="BH317" i="5"/>
  <c r="AK316" i="5"/>
  <c r="AJ316" i="5"/>
  <c r="AG316" i="5"/>
  <c r="AH317" i="5"/>
  <c r="BR124" i="5"/>
  <c r="AL317" i="5"/>
  <c r="BL316" i="5"/>
  <c r="AE317" i="5"/>
  <c r="AT316" i="5"/>
  <c r="AI316" i="5"/>
  <c r="AT247" i="5"/>
  <c r="AO247" i="5"/>
  <c r="AQ186" i="5"/>
  <c r="AX123" i="5"/>
  <c r="AN248" i="5"/>
  <c r="AO185" i="5"/>
  <c r="AP247" i="5"/>
  <c r="AW124" i="5"/>
  <c r="BF124" i="5"/>
  <c r="AP185" i="5"/>
  <c r="AN186" i="5"/>
  <c r="BI124" i="5"/>
  <c r="AQ248" i="5"/>
  <c r="BP124" i="5"/>
  <c r="F184" i="5"/>
  <c r="F314" i="5" s="1"/>
  <c r="H184" i="5"/>
  <c r="H314" i="5" s="1"/>
  <c r="J313" i="5"/>
  <c r="H185" i="5"/>
  <c r="H315" i="5" s="1"/>
  <c r="D184" i="5"/>
  <c r="D314" i="5" s="1"/>
  <c r="B314" i="5"/>
  <c r="T122" i="5"/>
  <c r="AC123" i="5" s="1"/>
  <c r="T316" i="5"/>
  <c r="AC317" i="5" s="1"/>
  <c r="N121" i="5"/>
  <c r="W122" i="5" s="1"/>
  <c r="AF123" i="5" s="1"/>
  <c r="N315" i="5"/>
  <c r="W316" i="5" s="1"/>
  <c r="O121" i="5"/>
  <c r="X122" i="5" s="1"/>
  <c r="AG123" i="5" s="1"/>
  <c r="O315" i="5"/>
  <c r="X316" i="5" s="1"/>
  <c r="M122" i="5"/>
  <c r="V123" i="5" s="1"/>
  <c r="AE124" i="5" s="1"/>
  <c r="M316" i="5"/>
  <c r="V317" i="5" s="1"/>
  <c r="R121" i="5"/>
  <c r="R315" i="5"/>
  <c r="AA316" i="5" s="1"/>
  <c r="P122" i="5"/>
  <c r="Y123" i="5" s="1"/>
  <c r="AH124" i="5" s="1"/>
  <c r="P316" i="5"/>
  <c r="Y317" i="5" s="1"/>
  <c r="S121" i="5"/>
  <c r="AB122" i="5" s="1"/>
  <c r="S315" i="5"/>
  <c r="AB316" i="5" s="1"/>
  <c r="Q121" i="5"/>
  <c r="Z122" i="5" s="1"/>
  <c r="Q315" i="5"/>
  <c r="Z316" i="5" s="1"/>
  <c r="E184" i="5"/>
  <c r="E314" i="5" s="1"/>
  <c r="I185" i="5"/>
  <c r="I315" i="5" s="1"/>
  <c r="F185" i="5"/>
  <c r="F315" i="5" s="1"/>
  <c r="B185" i="5"/>
  <c r="G184" i="5"/>
  <c r="G314" i="5" s="1"/>
  <c r="J248" i="5"/>
  <c r="E249" i="5"/>
  <c r="I249" i="5"/>
  <c r="G249" i="5"/>
  <c r="D249" i="5"/>
  <c r="F120" i="5"/>
  <c r="D120" i="5"/>
  <c r="I120" i="5"/>
  <c r="C249" i="5"/>
  <c r="H249" i="5"/>
  <c r="E120" i="5"/>
  <c r="G120" i="5"/>
  <c r="J119" i="5"/>
  <c r="H120" i="5"/>
  <c r="J183" i="5"/>
  <c r="C120" i="5"/>
  <c r="B249" i="5"/>
  <c r="B120" i="5"/>
  <c r="F249" i="5"/>
  <c r="AA122" i="5" l="1"/>
  <c r="AJ123" i="5" s="1"/>
  <c r="AS248" i="5" s="1"/>
  <c r="AS185" i="5"/>
  <c r="BB123" i="5"/>
  <c r="BK124" i="5" s="1"/>
  <c r="AS247" i="5"/>
  <c r="AP317" i="5"/>
  <c r="AT185" i="5"/>
  <c r="AZ318" i="5"/>
  <c r="BI319" i="5" s="1"/>
  <c r="AK123" i="5"/>
  <c r="AT248" i="5" s="1"/>
  <c r="BG317" i="5"/>
  <c r="AU318" i="5"/>
  <c r="AQ318" i="5"/>
  <c r="BU122" i="5"/>
  <c r="AR317" i="5"/>
  <c r="BV124" i="5"/>
  <c r="BK317" i="5"/>
  <c r="BD318" i="5"/>
  <c r="BA317" i="5"/>
  <c r="BQ124" i="5"/>
  <c r="BL122" i="5"/>
  <c r="BC122" i="5"/>
  <c r="BC123" i="5" s="1"/>
  <c r="BC124" i="5" s="1"/>
  <c r="AX317" i="5"/>
  <c r="BH318" i="5"/>
  <c r="AO317" i="5"/>
  <c r="BB317" i="5"/>
  <c r="AN318" i="5"/>
  <c r="AI122" i="5"/>
  <c r="AR185" i="5" s="1"/>
  <c r="BD124" i="5"/>
  <c r="AU248" i="5"/>
  <c r="AL124" i="5"/>
  <c r="AU186" i="5"/>
  <c r="BT124" i="5"/>
  <c r="BA122" i="5"/>
  <c r="BJ122" i="5"/>
  <c r="AZ319" i="5"/>
  <c r="BI125" i="5"/>
  <c r="AR246" i="5"/>
  <c r="BH124" i="5"/>
  <c r="BL317" i="5"/>
  <c r="BC317" i="5"/>
  <c r="AW125" i="5"/>
  <c r="BM318" i="5"/>
  <c r="AX124" i="5"/>
  <c r="BM124" i="5"/>
  <c r="AJ317" i="5"/>
  <c r="AK317" i="5"/>
  <c r="AG317" i="5"/>
  <c r="AF317" i="5"/>
  <c r="AI317" i="5"/>
  <c r="AW318" i="5"/>
  <c r="BF318" i="5"/>
  <c r="AS317" i="5"/>
  <c r="AY318" i="5"/>
  <c r="AE318" i="5"/>
  <c r="AL318" i="5"/>
  <c r="AT317" i="5"/>
  <c r="AH318" i="5"/>
  <c r="BR125" i="5"/>
  <c r="BF125" i="5"/>
  <c r="BO125" i="5"/>
  <c r="AP186" i="5"/>
  <c r="AP248" i="5"/>
  <c r="AN249" i="5"/>
  <c r="AO248" i="5"/>
  <c r="AQ249" i="5"/>
  <c r="AS186" i="5"/>
  <c r="AZ125" i="5"/>
  <c r="AY124" i="5"/>
  <c r="BG124" i="5"/>
  <c r="AO186" i="5"/>
  <c r="AQ187" i="5"/>
  <c r="AN187" i="5"/>
  <c r="D185" i="5"/>
  <c r="D315" i="5" s="1"/>
  <c r="C185" i="5"/>
  <c r="C315" i="5" s="1"/>
  <c r="C186" i="5"/>
  <c r="C316" i="5" s="1"/>
  <c r="B315" i="5"/>
  <c r="J314" i="5"/>
  <c r="N81" i="5" s="1"/>
  <c r="S122" i="5"/>
  <c r="AB123" i="5" s="1"/>
  <c r="S316" i="5"/>
  <c r="AB317" i="5" s="1"/>
  <c r="P123" i="5"/>
  <c r="Y124" i="5" s="1"/>
  <c r="AH125" i="5" s="1"/>
  <c r="P317" i="5"/>
  <c r="Y318" i="5" s="1"/>
  <c r="O122" i="5"/>
  <c r="X123" i="5" s="1"/>
  <c r="AG124" i="5" s="1"/>
  <c r="O316" i="5"/>
  <c r="X317" i="5" s="1"/>
  <c r="R122" i="5"/>
  <c r="AA123" i="5" s="1"/>
  <c r="AJ124" i="5" s="1"/>
  <c r="R316" i="5"/>
  <c r="AA317" i="5" s="1"/>
  <c r="D186" i="5"/>
  <c r="D316" i="5" s="1"/>
  <c r="M123" i="5"/>
  <c r="V124" i="5" s="1"/>
  <c r="AE125" i="5" s="1"/>
  <c r="M317" i="5"/>
  <c r="V318" i="5" s="1"/>
  <c r="Q122" i="5"/>
  <c r="Z123" i="5" s="1"/>
  <c r="Q316" i="5"/>
  <c r="Z317" i="5" s="1"/>
  <c r="N122" i="5"/>
  <c r="W123" i="5" s="1"/>
  <c r="AF124" i="5" s="1"/>
  <c r="N316" i="5"/>
  <c r="W317" i="5" s="1"/>
  <c r="T123" i="5"/>
  <c r="AC124" i="5" s="1"/>
  <c r="T317" i="5"/>
  <c r="AC318" i="5" s="1"/>
  <c r="I186" i="5"/>
  <c r="I316" i="5" s="1"/>
  <c r="E185" i="5"/>
  <c r="E315" i="5" s="1"/>
  <c r="F186" i="5"/>
  <c r="F316" i="5" s="1"/>
  <c r="G185" i="5"/>
  <c r="G315" i="5" s="1"/>
  <c r="B186" i="5"/>
  <c r="G250" i="5"/>
  <c r="J184" i="5"/>
  <c r="B121" i="5"/>
  <c r="H250" i="5"/>
  <c r="D250" i="5"/>
  <c r="J120" i="5"/>
  <c r="H121" i="5"/>
  <c r="E250" i="5"/>
  <c r="B250" i="5"/>
  <c r="C121" i="5"/>
  <c r="G121" i="5"/>
  <c r="D121" i="5"/>
  <c r="F250" i="5"/>
  <c r="E121" i="5"/>
  <c r="I121" i="5"/>
  <c r="J249" i="5"/>
  <c r="C250" i="5"/>
  <c r="F121" i="5"/>
  <c r="I250" i="5"/>
  <c r="BB124" i="5" l="1"/>
  <c r="BK125" i="5" s="1"/>
  <c r="BA318" i="5"/>
  <c r="AP318" i="5"/>
  <c r="AT186" i="5"/>
  <c r="AK124" i="5"/>
  <c r="AT187" i="5" s="1"/>
  <c r="AU319" i="5"/>
  <c r="BD319" i="5"/>
  <c r="AQ319" i="5"/>
  <c r="AR318" i="5"/>
  <c r="BA319" i="5" s="1"/>
  <c r="BM319" i="5"/>
  <c r="BK318" i="5"/>
  <c r="AX318" i="5"/>
  <c r="BG318" i="5"/>
  <c r="BJ318" i="5"/>
  <c r="BJ319" i="5" s="1"/>
  <c r="BQ125" i="5"/>
  <c r="BL123" i="5"/>
  <c r="BL124" i="5" s="1"/>
  <c r="BL125" i="5" s="1"/>
  <c r="BU123" i="5"/>
  <c r="AO318" i="5"/>
  <c r="BI126" i="5"/>
  <c r="BR126" i="5"/>
  <c r="AN319" i="5"/>
  <c r="AW319" i="5"/>
  <c r="BD125" i="5"/>
  <c r="BM125" i="5"/>
  <c r="AR247" i="5"/>
  <c r="BT125" i="5"/>
  <c r="AU249" i="5"/>
  <c r="AL125" i="5"/>
  <c r="AI123" i="5"/>
  <c r="AR186" i="5" s="1"/>
  <c r="AU187" i="5"/>
  <c r="BL318" i="5"/>
  <c r="BI320" i="5"/>
  <c r="BH125" i="5"/>
  <c r="BJ123" i="5"/>
  <c r="BS123" i="5"/>
  <c r="BA123" i="5"/>
  <c r="AZ320" i="5"/>
  <c r="BC318" i="5"/>
  <c r="BF126" i="5"/>
  <c r="BG125" i="5"/>
  <c r="BF319" i="5"/>
  <c r="BV125" i="5"/>
  <c r="AY319" i="5"/>
  <c r="AS318" i="5"/>
  <c r="BB318" i="5"/>
  <c r="AJ318" i="5"/>
  <c r="AK318" i="5"/>
  <c r="AH319" i="5"/>
  <c r="AQ320" i="5" s="1"/>
  <c r="AI318" i="5"/>
  <c r="BD320" i="5"/>
  <c r="BH319" i="5"/>
  <c r="AT318" i="5"/>
  <c r="AF318" i="5"/>
  <c r="AL319" i="5"/>
  <c r="AU320" i="5" s="1"/>
  <c r="AG318" i="5"/>
  <c r="AP319" i="5" s="1"/>
  <c r="AE319" i="5"/>
  <c r="BO126" i="5"/>
  <c r="AO187" i="5"/>
  <c r="AO249" i="5"/>
  <c r="BP125" i="5"/>
  <c r="AQ250" i="5"/>
  <c r="AT249" i="5"/>
  <c r="AS187" i="5"/>
  <c r="AN250" i="5"/>
  <c r="AX125" i="5"/>
  <c r="AP187" i="5"/>
  <c r="AW126" i="5"/>
  <c r="BC125" i="5"/>
  <c r="AN188" i="5"/>
  <c r="AY125" i="5"/>
  <c r="AQ188" i="5"/>
  <c r="AZ126" i="5"/>
  <c r="AP249" i="5"/>
  <c r="AS249" i="5"/>
  <c r="H186" i="5"/>
  <c r="H316" i="5" s="1"/>
  <c r="B316" i="5"/>
  <c r="J315" i="5"/>
  <c r="Q123" i="5"/>
  <c r="Z124" i="5" s="1"/>
  <c r="Q317" i="5"/>
  <c r="Z318" i="5" s="1"/>
  <c r="O123" i="5"/>
  <c r="X124" i="5" s="1"/>
  <c r="AG125" i="5" s="1"/>
  <c r="O317" i="5"/>
  <c r="X318" i="5" s="1"/>
  <c r="N123" i="5"/>
  <c r="W124" i="5" s="1"/>
  <c r="AF125" i="5" s="1"/>
  <c r="N317" i="5"/>
  <c r="W318" i="5" s="1"/>
  <c r="S123" i="5"/>
  <c r="AB124" i="5" s="1"/>
  <c r="S317" i="5"/>
  <c r="AB318" i="5" s="1"/>
  <c r="M124" i="5"/>
  <c r="V125" i="5" s="1"/>
  <c r="AE126" i="5" s="1"/>
  <c r="M318" i="5"/>
  <c r="V319" i="5" s="1"/>
  <c r="T124" i="5"/>
  <c r="AC125" i="5" s="1"/>
  <c r="T318" i="5"/>
  <c r="AC319" i="5" s="1"/>
  <c r="R123" i="5"/>
  <c r="AA124" i="5" s="1"/>
  <c r="AJ125" i="5" s="1"/>
  <c r="R317" i="5"/>
  <c r="AA318" i="5" s="1"/>
  <c r="P124" i="5"/>
  <c r="Y125" i="5" s="1"/>
  <c r="AH126" i="5" s="1"/>
  <c r="P318" i="5"/>
  <c r="Y319" i="5" s="1"/>
  <c r="E186" i="5"/>
  <c r="E316" i="5" s="1"/>
  <c r="H187" i="5"/>
  <c r="H317" i="5" s="1"/>
  <c r="F187" i="5"/>
  <c r="F317" i="5" s="1"/>
  <c r="I187" i="5"/>
  <c r="I317" i="5" s="1"/>
  <c r="G186" i="5"/>
  <c r="G316" i="5" s="1"/>
  <c r="B187" i="5"/>
  <c r="J185" i="5"/>
  <c r="C251" i="5"/>
  <c r="I122" i="5"/>
  <c r="B251" i="5"/>
  <c r="J121" i="5"/>
  <c r="I251" i="5"/>
  <c r="G251" i="5"/>
  <c r="F122" i="5"/>
  <c r="E122" i="5"/>
  <c r="J250" i="5"/>
  <c r="D122" i="5"/>
  <c r="G122" i="5"/>
  <c r="F251" i="5"/>
  <c r="E251" i="5"/>
  <c r="H122" i="5"/>
  <c r="D251" i="5"/>
  <c r="C122" i="5"/>
  <c r="H251" i="5"/>
  <c r="B122" i="5"/>
  <c r="BB125" i="5" l="1"/>
  <c r="AK125" i="5"/>
  <c r="BM320" i="5"/>
  <c r="BG319" i="5"/>
  <c r="AX319" i="5"/>
  <c r="AO319" i="5"/>
  <c r="BI321" i="5"/>
  <c r="BQ126" i="5"/>
  <c r="AU188" i="5"/>
  <c r="BU124" i="5"/>
  <c r="BU125" i="5" s="1"/>
  <c r="BU126" i="5" s="1"/>
  <c r="BR127" i="5"/>
  <c r="BV126" i="5"/>
  <c r="AL126" i="5"/>
  <c r="BI127" i="5"/>
  <c r="AW320" i="5"/>
  <c r="BM126" i="5"/>
  <c r="BF320" i="5"/>
  <c r="AU250" i="5"/>
  <c r="BJ320" i="5"/>
  <c r="BD126" i="5"/>
  <c r="BA124" i="5"/>
  <c r="BH126" i="5"/>
  <c r="BO127" i="5"/>
  <c r="AR248" i="5"/>
  <c r="AI124" i="5"/>
  <c r="BL319" i="5"/>
  <c r="BS124" i="5"/>
  <c r="BK126" i="5"/>
  <c r="BC319" i="5"/>
  <c r="BJ124" i="5"/>
  <c r="BB126" i="5"/>
  <c r="AW127" i="5"/>
  <c r="BP126" i="5"/>
  <c r="BH320" i="5"/>
  <c r="BM321" i="5"/>
  <c r="BD321" i="5"/>
  <c r="BT126" i="5"/>
  <c r="AX126" i="5"/>
  <c r="AZ321" i="5"/>
  <c r="BI322" i="5" s="1"/>
  <c r="AI319" i="5"/>
  <c r="AK319" i="5"/>
  <c r="AS319" i="5"/>
  <c r="AR319" i="5"/>
  <c r="AJ319" i="5"/>
  <c r="AE320" i="5"/>
  <c r="AL320" i="5"/>
  <c r="AG319" i="5"/>
  <c r="AF319" i="5"/>
  <c r="AH320" i="5"/>
  <c r="AY320" i="5"/>
  <c r="BB319" i="5"/>
  <c r="BK319" i="5"/>
  <c r="AN320" i="5"/>
  <c r="AT319" i="5"/>
  <c r="AO250" i="5"/>
  <c r="AO188" i="5"/>
  <c r="AN189" i="5"/>
  <c r="AP188" i="5"/>
  <c r="BC126" i="5"/>
  <c r="BL126" i="5"/>
  <c r="BF127" i="5"/>
  <c r="AS250" i="5"/>
  <c r="AQ189" i="5"/>
  <c r="AN251" i="5"/>
  <c r="BM127" i="5"/>
  <c r="AP250" i="5"/>
  <c r="AT188" i="5"/>
  <c r="AS188" i="5"/>
  <c r="AQ251" i="5"/>
  <c r="AY126" i="5"/>
  <c r="AT250" i="5"/>
  <c r="AZ127" i="5"/>
  <c r="BG126" i="5"/>
  <c r="B317" i="5"/>
  <c r="J316" i="5"/>
  <c r="O124" i="5"/>
  <c r="X125" i="5" s="1"/>
  <c r="AG126" i="5" s="1"/>
  <c r="O318" i="5"/>
  <c r="X319" i="5" s="1"/>
  <c r="Q124" i="5"/>
  <c r="Z125" i="5" s="1"/>
  <c r="Q318" i="5"/>
  <c r="Z319" i="5" s="1"/>
  <c r="P125" i="5"/>
  <c r="Y126" i="5" s="1"/>
  <c r="AH127" i="5" s="1"/>
  <c r="P319" i="5"/>
  <c r="Y320" i="5" s="1"/>
  <c r="N124" i="5"/>
  <c r="W125" i="5" s="1"/>
  <c r="AF126" i="5" s="1"/>
  <c r="N318" i="5"/>
  <c r="W319" i="5" s="1"/>
  <c r="R124" i="5"/>
  <c r="AA125" i="5" s="1"/>
  <c r="AJ126" i="5" s="1"/>
  <c r="R318" i="5"/>
  <c r="AA319" i="5" s="1"/>
  <c r="M125" i="5"/>
  <c r="V126" i="5" s="1"/>
  <c r="AE127" i="5" s="1"/>
  <c r="M319" i="5"/>
  <c r="V320" i="5" s="1"/>
  <c r="S124" i="5"/>
  <c r="AB125" i="5" s="1"/>
  <c r="AK126" i="5" s="1"/>
  <c r="S318" i="5"/>
  <c r="AB319" i="5" s="1"/>
  <c r="D187" i="5"/>
  <c r="D317" i="5" s="1"/>
  <c r="T125" i="5"/>
  <c r="AC126" i="5" s="1"/>
  <c r="T319" i="5"/>
  <c r="AC320" i="5" s="1"/>
  <c r="C187" i="5"/>
  <c r="C317" i="5" s="1"/>
  <c r="F188" i="5"/>
  <c r="F318" i="5" s="1"/>
  <c r="H188" i="5"/>
  <c r="H318" i="5" s="1"/>
  <c r="E187" i="5"/>
  <c r="E317" i="5" s="1"/>
  <c r="I188" i="5"/>
  <c r="I318" i="5" s="1"/>
  <c r="B188" i="5"/>
  <c r="G187" i="5"/>
  <c r="G317" i="5" s="1"/>
  <c r="J122" i="5"/>
  <c r="J251" i="5"/>
  <c r="C123" i="5"/>
  <c r="H252" i="5"/>
  <c r="D123" i="5"/>
  <c r="H123" i="5"/>
  <c r="E123" i="5"/>
  <c r="B252" i="5"/>
  <c r="J186" i="5"/>
  <c r="C252" i="5"/>
  <c r="F123" i="5"/>
  <c r="I252" i="5"/>
  <c r="E252" i="5"/>
  <c r="I123" i="5"/>
  <c r="B123" i="5"/>
  <c r="D252" i="5"/>
  <c r="F252" i="5"/>
  <c r="G123" i="5"/>
  <c r="G252" i="5"/>
  <c r="BR128" i="5" l="1"/>
  <c r="BG320" i="5"/>
  <c r="BL320" i="5"/>
  <c r="BV127" i="5"/>
  <c r="BV128" i="5" s="1"/>
  <c r="BF321" i="5"/>
  <c r="AX320" i="5"/>
  <c r="BG321" i="5" s="1"/>
  <c r="AU189" i="5"/>
  <c r="BQ127" i="5"/>
  <c r="AL127" i="5"/>
  <c r="AU251" i="5"/>
  <c r="BD127" i="5"/>
  <c r="BA125" i="5"/>
  <c r="BT127" i="5"/>
  <c r="AR249" i="5"/>
  <c r="AR187" i="5"/>
  <c r="AI125" i="5"/>
  <c r="AI126" i="5" s="1"/>
  <c r="BK127" i="5"/>
  <c r="BC320" i="5"/>
  <c r="BJ125" i="5"/>
  <c r="BS125" i="5"/>
  <c r="BM322" i="5"/>
  <c r="AZ128" i="5"/>
  <c r="BK320" i="5"/>
  <c r="AX127" i="5"/>
  <c r="AL321" i="5"/>
  <c r="AG320" i="5"/>
  <c r="AK320" i="5"/>
  <c r="AH321" i="5"/>
  <c r="AU321" i="5"/>
  <c r="AE321" i="5"/>
  <c r="AI320" i="5"/>
  <c r="AT320" i="5"/>
  <c r="AQ321" i="5"/>
  <c r="AJ320" i="5"/>
  <c r="AP320" i="5"/>
  <c r="AN321" i="5"/>
  <c r="AW321" i="5"/>
  <c r="AF320" i="5"/>
  <c r="AO320" i="5"/>
  <c r="BH321" i="5"/>
  <c r="AS320" i="5"/>
  <c r="BB320" i="5"/>
  <c r="AR320" i="5"/>
  <c r="BA320" i="5"/>
  <c r="BC127" i="5"/>
  <c r="BI128" i="5"/>
  <c r="AQ190" i="5"/>
  <c r="AP251" i="5"/>
  <c r="BF128" i="5"/>
  <c r="BO128" i="5"/>
  <c r="AN190" i="5"/>
  <c r="AY127" i="5"/>
  <c r="AN252" i="5"/>
  <c r="BG127" i="5"/>
  <c r="BP127" i="5"/>
  <c r="BH127" i="5"/>
  <c r="AS251" i="5"/>
  <c r="AP189" i="5"/>
  <c r="AO251" i="5"/>
  <c r="AQ252" i="5"/>
  <c r="AW128" i="5"/>
  <c r="BL127" i="5"/>
  <c r="BU127" i="5"/>
  <c r="AT251" i="5"/>
  <c r="BB127" i="5"/>
  <c r="AO189" i="5"/>
  <c r="AS189" i="5"/>
  <c r="AT189" i="5"/>
  <c r="D188" i="5"/>
  <c r="D318" i="5" s="1"/>
  <c r="B318" i="5"/>
  <c r="J317" i="5"/>
  <c r="M126" i="5"/>
  <c r="V127" i="5" s="1"/>
  <c r="AE128" i="5" s="1"/>
  <c r="M320" i="5"/>
  <c r="V321" i="5" s="1"/>
  <c r="N125" i="5"/>
  <c r="W126" i="5" s="1"/>
  <c r="AF127" i="5" s="1"/>
  <c r="N319" i="5"/>
  <c r="W320" i="5" s="1"/>
  <c r="Q125" i="5"/>
  <c r="Z126" i="5" s="1"/>
  <c r="Q319" i="5"/>
  <c r="Z320" i="5" s="1"/>
  <c r="O125" i="5"/>
  <c r="X126" i="5" s="1"/>
  <c r="AG127" i="5" s="1"/>
  <c r="O319" i="5"/>
  <c r="X320" i="5" s="1"/>
  <c r="C188" i="5"/>
  <c r="C318" i="5" s="1"/>
  <c r="T126" i="5"/>
  <c r="AC127" i="5" s="1"/>
  <c r="AL128" i="5" s="1"/>
  <c r="T320" i="5"/>
  <c r="AC321" i="5" s="1"/>
  <c r="R125" i="5"/>
  <c r="AA126" i="5" s="1"/>
  <c r="AJ127" i="5" s="1"/>
  <c r="R319" i="5"/>
  <c r="AA320" i="5" s="1"/>
  <c r="P126" i="5"/>
  <c r="Y127" i="5" s="1"/>
  <c r="AH128" i="5" s="1"/>
  <c r="P320" i="5"/>
  <c r="Y321" i="5" s="1"/>
  <c r="S125" i="5"/>
  <c r="AB126" i="5" s="1"/>
  <c r="AK127" i="5" s="1"/>
  <c r="S319" i="5"/>
  <c r="AB320" i="5" s="1"/>
  <c r="F189" i="5"/>
  <c r="F319" i="5" s="1"/>
  <c r="E188" i="5"/>
  <c r="E318" i="5" s="1"/>
  <c r="I189" i="5"/>
  <c r="I319" i="5" s="1"/>
  <c r="H189" i="5"/>
  <c r="H319" i="5" s="1"/>
  <c r="G188" i="5"/>
  <c r="G318" i="5" s="1"/>
  <c r="B189" i="5"/>
  <c r="G124" i="5"/>
  <c r="J123" i="5"/>
  <c r="I253" i="5"/>
  <c r="F124" i="5"/>
  <c r="E253" i="5"/>
  <c r="G253" i="5"/>
  <c r="F253" i="5"/>
  <c r="B124" i="5"/>
  <c r="J252" i="5"/>
  <c r="C253" i="5"/>
  <c r="D124" i="5"/>
  <c r="J187" i="5"/>
  <c r="C124" i="5"/>
  <c r="D253" i="5"/>
  <c r="I124" i="5"/>
  <c r="B253" i="5"/>
  <c r="E124" i="5"/>
  <c r="H124" i="5"/>
  <c r="H253" i="5"/>
  <c r="BG128" i="5" l="1"/>
  <c r="BL321" i="5"/>
  <c r="AU252" i="5"/>
  <c r="BT128" i="5"/>
  <c r="AU190" i="5"/>
  <c r="BD128" i="5"/>
  <c r="BM128" i="5"/>
  <c r="BJ126" i="5"/>
  <c r="AR188" i="5"/>
  <c r="AR189" i="5" s="1"/>
  <c r="AI127" i="5"/>
  <c r="AR250" i="5"/>
  <c r="AR251" i="5" s="1"/>
  <c r="BA126" i="5"/>
  <c r="BS126" i="5"/>
  <c r="BI129" i="5"/>
  <c r="AP321" i="5"/>
  <c r="AS321" i="5"/>
  <c r="AN322" i="5"/>
  <c r="AT321" i="5"/>
  <c r="AQ322" i="5"/>
  <c r="BB321" i="5"/>
  <c r="BO129" i="5"/>
  <c r="AO321" i="5"/>
  <c r="BU128" i="5"/>
  <c r="BR129" i="5"/>
  <c r="BC128" i="5"/>
  <c r="BL128" i="5"/>
  <c r="AY128" i="5"/>
  <c r="AF321" i="5"/>
  <c r="BK321" i="5"/>
  <c r="AJ321" i="5"/>
  <c r="AH322" i="5"/>
  <c r="AQ323" i="5" s="1"/>
  <c r="AU322" i="5"/>
  <c r="BD322" i="5"/>
  <c r="AL322" i="5"/>
  <c r="AI321" i="5"/>
  <c r="AE322" i="5"/>
  <c r="AK321" i="5"/>
  <c r="AX321" i="5"/>
  <c r="AG321" i="5"/>
  <c r="BA321" i="5"/>
  <c r="BJ321" i="5"/>
  <c r="AW322" i="5"/>
  <c r="BF322" i="5"/>
  <c r="AZ322" i="5"/>
  <c r="AR321" i="5"/>
  <c r="AY321" i="5"/>
  <c r="BC321" i="5"/>
  <c r="BF129" i="5"/>
  <c r="AQ253" i="5"/>
  <c r="AO252" i="5"/>
  <c r="AX128" i="5"/>
  <c r="AN253" i="5"/>
  <c r="AP190" i="5"/>
  <c r="AZ129" i="5"/>
  <c r="AP252" i="5"/>
  <c r="AS190" i="5"/>
  <c r="AS252" i="5"/>
  <c r="AU253" i="5"/>
  <c r="AO190" i="5"/>
  <c r="AT252" i="5"/>
  <c r="AU191" i="5"/>
  <c r="BP128" i="5"/>
  <c r="BP129" i="5" s="1"/>
  <c r="AQ191" i="5"/>
  <c r="BB128" i="5"/>
  <c r="BK128" i="5"/>
  <c r="BH128" i="5"/>
  <c r="BQ128" i="5"/>
  <c r="AN191" i="5"/>
  <c r="AW129" i="5"/>
  <c r="AT190" i="5"/>
  <c r="D189" i="5"/>
  <c r="D319" i="5" s="1"/>
  <c r="C189" i="5"/>
  <c r="C319" i="5" s="1"/>
  <c r="J318" i="5"/>
  <c r="B319" i="5"/>
  <c r="N126" i="5"/>
  <c r="W127" i="5" s="1"/>
  <c r="AF128" i="5" s="1"/>
  <c r="N320" i="5"/>
  <c r="W321" i="5" s="1"/>
  <c r="S126" i="5"/>
  <c r="AB127" i="5" s="1"/>
  <c r="AK128" i="5" s="1"/>
  <c r="S320" i="5"/>
  <c r="AB321" i="5" s="1"/>
  <c r="Q126" i="5"/>
  <c r="Z127" i="5" s="1"/>
  <c r="Q320" i="5"/>
  <c r="Z321" i="5" s="1"/>
  <c r="P127" i="5"/>
  <c r="Y128" i="5" s="1"/>
  <c r="AH129" i="5" s="1"/>
  <c r="P321" i="5"/>
  <c r="Y322" i="5" s="1"/>
  <c r="M127" i="5"/>
  <c r="V128" i="5" s="1"/>
  <c r="AE129" i="5" s="1"/>
  <c r="M321" i="5"/>
  <c r="V322" i="5" s="1"/>
  <c r="R126" i="5"/>
  <c r="AA127" i="5" s="1"/>
  <c r="AJ128" i="5" s="1"/>
  <c r="R320" i="5"/>
  <c r="AA321" i="5" s="1"/>
  <c r="O126" i="5"/>
  <c r="X127" i="5" s="1"/>
  <c r="AG128" i="5" s="1"/>
  <c r="O320" i="5"/>
  <c r="X321" i="5" s="1"/>
  <c r="T127" i="5"/>
  <c r="AC128" i="5" s="1"/>
  <c r="AL129" i="5" s="1"/>
  <c r="T321" i="5"/>
  <c r="AC322" i="5" s="1"/>
  <c r="H190" i="5"/>
  <c r="H320" i="5" s="1"/>
  <c r="I190" i="5"/>
  <c r="I320" i="5" s="1"/>
  <c r="E189" i="5"/>
  <c r="E319" i="5" s="1"/>
  <c r="G189" i="5"/>
  <c r="G319" i="5" s="1"/>
  <c r="B190" i="5"/>
  <c r="J253" i="5"/>
  <c r="H82" i="5" s="1"/>
  <c r="H125" i="5"/>
  <c r="C125" i="5"/>
  <c r="J188" i="5"/>
  <c r="C82" i="5" s="1"/>
  <c r="C254" i="5"/>
  <c r="J124" i="5"/>
  <c r="F254" i="5"/>
  <c r="B254" i="5"/>
  <c r="D254" i="5"/>
  <c r="G254" i="5"/>
  <c r="E254" i="5"/>
  <c r="I254" i="5"/>
  <c r="H254" i="5"/>
  <c r="E125" i="5"/>
  <c r="I125" i="5"/>
  <c r="D125" i="5"/>
  <c r="B125" i="5"/>
  <c r="F125" i="5"/>
  <c r="G125" i="5"/>
  <c r="BD129" i="5" l="1"/>
  <c r="BM129" i="5"/>
  <c r="BS127" i="5"/>
  <c r="BV129" i="5"/>
  <c r="AI128" i="5"/>
  <c r="AR252" i="5"/>
  <c r="BC322" i="5"/>
  <c r="AT322" i="5"/>
  <c r="BH129" i="5"/>
  <c r="AY322" i="5"/>
  <c r="AR190" i="5"/>
  <c r="BA127" i="5"/>
  <c r="BA128" i="5" s="1"/>
  <c r="BJ127" i="5"/>
  <c r="BL129" i="5"/>
  <c r="BR130" i="5"/>
  <c r="BK322" i="5"/>
  <c r="BB322" i="5"/>
  <c r="BO130" i="5"/>
  <c r="AW323" i="5"/>
  <c r="BU129" i="5"/>
  <c r="AO322" i="5"/>
  <c r="AX322" i="5"/>
  <c r="AX129" i="5"/>
  <c r="AY129" i="5"/>
  <c r="BA322" i="5"/>
  <c r="BL322" i="5"/>
  <c r="BG129" i="5"/>
  <c r="BJ322" i="5"/>
  <c r="BH322" i="5"/>
  <c r="AE323" i="5"/>
  <c r="AN323" i="5"/>
  <c r="AG322" i="5"/>
  <c r="AK322" i="5"/>
  <c r="BG322" i="5"/>
  <c r="AJ322" i="5"/>
  <c r="BD323" i="5"/>
  <c r="BM323" i="5"/>
  <c r="AP322" i="5"/>
  <c r="AU323" i="5"/>
  <c r="AL323" i="5"/>
  <c r="AI322" i="5"/>
  <c r="AF322" i="5"/>
  <c r="AW130" i="5"/>
  <c r="AR322" i="5"/>
  <c r="AS322" i="5"/>
  <c r="AZ323" i="5"/>
  <c r="AZ324" i="5" s="1"/>
  <c r="BI323" i="5"/>
  <c r="AH323" i="5"/>
  <c r="AQ324" i="5" s="1"/>
  <c r="BQ129" i="5"/>
  <c r="BQ130" i="5" s="1"/>
  <c r="BF323" i="5"/>
  <c r="AU192" i="5"/>
  <c r="AO191" i="5"/>
  <c r="AS191" i="5"/>
  <c r="AQ192" i="5"/>
  <c r="AU254" i="5"/>
  <c r="AP253" i="5"/>
  <c r="AN254" i="5"/>
  <c r="AS253" i="5"/>
  <c r="AO253" i="5"/>
  <c r="AT253" i="5"/>
  <c r="AP191" i="5"/>
  <c r="AR253" i="5"/>
  <c r="BF130" i="5"/>
  <c r="AZ130" i="5"/>
  <c r="BI130" i="5"/>
  <c r="AQ254" i="5"/>
  <c r="BK129" i="5"/>
  <c r="BT129" i="5"/>
  <c r="BC129" i="5"/>
  <c r="AN192" i="5"/>
  <c r="BB129" i="5"/>
  <c r="AT191" i="5"/>
  <c r="BD130" i="5"/>
  <c r="D190" i="5"/>
  <c r="D320" i="5" s="1"/>
  <c r="C190" i="5"/>
  <c r="C320" i="5" s="1"/>
  <c r="F190" i="5"/>
  <c r="F320" i="5" s="1"/>
  <c r="J319" i="5"/>
  <c r="B320" i="5"/>
  <c r="T128" i="5"/>
  <c r="AC129" i="5" s="1"/>
  <c r="AL130" i="5" s="1"/>
  <c r="T322" i="5"/>
  <c r="AC323" i="5" s="1"/>
  <c r="S127" i="5"/>
  <c r="AB128" i="5" s="1"/>
  <c r="AK129" i="5" s="1"/>
  <c r="S321" i="5"/>
  <c r="AB322" i="5" s="1"/>
  <c r="N127" i="5"/>
  <c r="W128" i="5" s="1"/>
  <c r="AF129" i="5" s="1"/>
  <c r="N321" i="5"/>
  <c r="W322" i="5" s="1"/>
  <c r="O127" i="5"/>
  <c r="X128" i="5" s="1"/>
  <c r="AG129" i="5" s="1"/>
  <c r="O321" i="5"/>
  <c r="X322" i="5" s="1"/>
  <c r="R127" i="5"/>
  <c r="AA128" i="5" s="1"/>
  <c r="AJ129" i="5" s="1"/>
  <c r="R321" i="5"/>
  <c r="AA322" i="5" s="1"/>
  <c r="M128" i="5"/>
  <c r="V129" i="5" s="1"/>
  <c r="AE130" i="5" s="1"/>
  <c r="M322" i="5"/>
  <c r="V323" i="5" s="1"/>
  <c r="P128" i="5"/>
  <c r="Y129" i="5" s="1"/>
  <c r="AH130" i="5" s="1"/>
  <c r="P322" i="5"/>
  <c r="Y323" i="5" s="1"/>
  <c r="Q127" i="5"/>
  <c r="Z128" i="5" s="1"/>
  <c r="AI129" i="5" s="1"/>
  <c r="Q321" i="5"/>
  <c r="Z322" i="5" s="1"/>
  <c r="C88" i="5"/>
  <c r="C94" i="5"/>
  <c r="E190" i="5"/>
  <c r="E320" i="5" s="1"/>
  <c r="I191" i="5"/>
  <c r="I321" i="5" s="1"/>
  <c r="G190" i="5"/>
  <c r="G320" i="5" s="1"/>
  <c r="B191" i="5"/>
  <c r="J254" i="5"/>
  <c r="G126" i="5"/>
  <c r="J125" i="5"/>
  <c r="D126" i="5"/>
  <c r="E126" i="5"/>
  <c r="H255" i="5"/>
  <c r="J189" i="5"/>
  <c r="H126" i="5"/>
  <c r="E255" i="5"/>
  <c r="D255" i="5"/>
  <c r="C255" i="5"/>
  <c r="C126" i="5"/>
  <c r="I255" i="5"/>
  <c r="G255" i="5"/>
  <c r="B255" i="5"/>
  <c r="F255" i="5"/>
  <c r="F126" i="5"/>
  <c r="B126" i="5"/>
  <c r="I126" i="5"/>
  <c r="BM130" i="5" l="1"/>
  <c r="BV130" i="5"/>
  <c r="AR191" i="5"/>
  <c r="BA129" i="5"/>
  <c r="BA130" i="5" s="1"/>
  <c r="BC323" i="5"/>
  <c r="BL323" i="5"/>
  <c r="AT323" i="5"/>
  <c r="BH130" i="5"/>
  <c r="AO323" i="5"/>
  <c r="BH323" i="5"/>
  <c r="BL130" i="5"/>
  <c r="BU130" i="5"/>
  <c r="BJ128" i="5"/>
  <c r="BJ129" i="5" s="1"/>
  <c r="BS128" i="5"/>
  <c r="BK323" i="5"/>
  <c r="BA323" i="5"/>
  <c r="BF324" i="5"/>
  <c r="AP323" i="5"/>
  <c r="BG323" i="5"/>
  <c r="AX323" i="5"/>
  <c r="BJ323" i="5"/>
  <c r="BG130" i="5"/>
  <c r="AY130" i="5"/>
  <c r="AY323" i="5"/>
  <c r="AN324" i="5"/>
  <c r="BM324" i="5"/>
  <c r="BI324" i="5"/>
  <c r="BI325" i="5" s="1"/>
  <c r="BP130" i="5"/>
  <c r="BT130" i="5"/>
  <c r="AL324" i="5"/>
  <c r="BD324" i="5"/>
  <c r="AU324" i="5"/>
  <c r="AK323" i="5"/>
  <c r="AJ323" i="5"/>
  <c r="AE324" i="5"/>
  <c r="AZ325" i="5"/>
  <c r="AS323" i="5"/>
  <c r="BB323" i="5"/>
  <c r="AI323" i="5"/>
  <c r="AG323" i="5"/>
  <c r="AW324" i="5"/>
  <c r="AH324" i="5"/>
  <c r="AQ325" i="5" s="1"/>
  <c r="AR323" i="5"/>
  <c r="BD131" i="5"/>
  <c r="AF323" i="5"/>
  <c r="AZ131" i="5"/>
  <c r="BI131" i="5"/>
  <c r="BR131" i="5"/>
  <c r="BF131" i="5"/>
  <c r="BO131" i="5"/>
  <c r="AR192" i="5"/>
  <c r="AR254" i="5"/>
  <c r="AS254" i="5"/>
  <c r="AQ193" i="5"/>
  <c r="AN255" i="5"/>
  <c r="AW131" i="5"/>
  <c r="AO192" i="5"/>
  <c r="BM131" i="5"/>
  <c r="AP192" i="5"/>
  <c r="BQ131" i="5"/>
  <c r="AO254" i="5"/>
  <c r="AX130" i="5"/>
  <c r="AU255" i="5"/>
  <c r="AU193" i="5"/>
  <c r="BC130" i="5"/>
  <c r="BK130" i="5"/>
  <c r="AT254" i="5"/>
  <c r="AP254" i="5"/>
  <c r="AT192" i="5"/>
  <c r="BB130" i="5"/>
  <c r="AQ255" i="5"/>
  <c r="AS192" i="5"/>
  <c r="AN193" i="5"/>
  <c r="C191" i="5"/>
  <c r="C321" i="5" s="1"/>
  <c r="D191" i="5"/>
  <c r="D321" i="5" s="1"/>
  <c r="F191" i="5"/>
  <c r="F321" i="5" s="1"/>
  <c r="B321" i="5"/>
  <c r="J320" i="5"/>
  <c r="D192" i="5"/>
  <c r="D322" i="5" s="1"/>
  <c r="S128" i="5"/>
  <c r="AB129" i="5" s="1"/>
  <c r="AK130" i="5" s="1"/>
  <c r="S322" i="5"/>
  <c r="AB323" i="5" s="1"/>
  <c r="T129" i="5"/>
  <c r="AC130" i="5" s="1"/>
  <c r="AL131" i="5" s="1"/>
  <c r="T323" i="5"/>
  <c r="AC324" i="5" s="1"/>
  <c r="R128" i="5"/>
  <c r="AA129" i="5" s="1"/>
  <c r="AJ130" i="5" s="1"/>
  <c r="R322" i="5"/>
  <c r="AA323" i="5" s="1"/>
  <c r="O128" i="5"/>
  <c r="X129" i="5" s="1"/>
  <c r="AG130" i="5" s="1"/>
  <c r="O322" i="5"/>
  <c r="X323" i="5" s="1"/>
  <c r="Q128" i="5"/>
  <c r="Z129" i="5" s="1"/>
  <c r="AI130" i="5" s="1"/>
  <c r="Q322" i="5"/>
  <c r="Z323" i="5" s="1"/>
  <c r="N128" i="5"/>
  <c r="W129" i="5" s="1"/>
  <c r="AF130" i="5" s="1"/>
  <c r="N322" i="5"/>
  <c r="W323" i="5" s="1"/>
  <c r="F192" i="5"/>
  <c r="F322" i="5" s="1"/>
  <c r="H191" i="5"/>
  <c r="H321" i="5" s="1"/>
  <c r="P129" i="5"/>
  <c r="Y130" i="5" s="1"/>
  <c r="AH131" i="5" s="1"/>
  <c r="P323" i="5"/>
  <c r="Y324" i="5" s="1"/>
  <c r="M129" i="5"/>
  <c r="V130" i="5" s="1"/>
  <c r="AE131" i="5" s="1"/>
  <c r="M323" i="5"/>
  <c r="V324" i="5" s="1"/>
  <c r="E191" i="5"/>
  <c r="E321" i="5" s="1"/>
  <c r="I192" i="5"/>
  <c r="I322" i="5" s="1"/>
  <c r="G191" i="5"/>
  <c r="G321" i="5" s="1"/>
  <c r="B192" i="5"/>
  <c r="G256" i="5"/>
  <c r="J190" i="5"/>
  <c r="C127" i="5"/>
  <c r="D127" i="5"/>
  <c r="G127" i="5"/>
  <c r="F127" i="5"/>
  <c r="I127" i="5"/>
  <c r="J126" i="5"/>
  <c r="F256" i="5"/>
  <c r="J255" i="5"/>
  <c r="D256" i="5"/>
  <c r="E256" i="5"/>
  <c r="H256" i="5"/>
  <c r="I256" i="5"/>
  <c r="B256" i="5"/>
  <c r="B127" i="5"/>
  <c r="C256" i="5"/>
  <c r="H127" i="5"/>
  <c r="E127" i="5"/>
  <c r="BV131" i="5" l="1"/>
  <c r="BC324" i="5"/>
  <c r="BH131" i="5"/>
  <c r="BL324" i="5"/>
  <c r="BL325" i="5" s="1"/>
  <c r="BJ130" i="5"/>
  <c r="BJ131" i="5" s="1"/>
  <c r="AO324" i="5"/>
  <c r="BA131" i="5"/>
  <c r="BL131" i="5"/>
  <c r="AY131" i="5"/>
  <c r="BH132" i="5" s="1"/>
  <c r="BU131" i="5"/>
  <c r="BT131" i="5"/>
  <c r="BA324" i="5"/>
  <c r="BJ324" i="5"/>
  <c r="BS129" i="5"/>
  <c r="BS130" i="5" s="1"/>
  <c r="AW325" i="5"/>
  <c r="AY324" i="5"/>
  <c r="BG324" i="5"/>
  <c r="AS324" i="5"/>
  <c r="AX324" i="5"/>
  <c r="BH324" i="5"/>
  <c r="BH325" i="5" s="1"/>
  <c r="AN325" i="5"/>
  <c r="BM325" i="5"/>
  <c r="BP131" i="5"/>
  <c r="AU325" i="5"/>
  <c r="BR132" i="5"/>
  <c r="BI132" i="5"/>
  <c r="BO132" i="5"/>
  <c r="AW132" i="5"/>
  <c r="BD132" i="5"/>
  <c r="BM132" i="5"/>
  <c r="BF325" i="5"/>
  <c r="BQ132" i="5"/>
  <c r="AG324" i="5"/>
  <c r="BB324" i="5"/>
  <c r="BK324" i="5"/>
  <c r="AE325" i="5"/>
  <c r="AI324" i="5"/>
  <c r="AJ324" i="5"/>
  <c r="AK324" i="5"/>
  <c r="AT324" i="5"/>
  <c r="AZ326" i="5"/>
  <c r="AP324" i="5"/>
  <c r="AZ132" i="5"/>
  <c r="AR324" i="5"/>
  <c r="AL325" i="5"/>
  <c r="AF324" i="5"/>
  <c r="AH325" i="5"/>
  <c r="BI326" i="5"/>
  <c r="BD325" i="5"/>
  <c r="AO255" i="5"/>
  <c r="AO193" i="5"/>
  <c r="AP193" i="5"/>
  <c r="AQ194" i="5"/>
  <c r="AT193" i="5"/>
  <c r="AS255" i="5"/>
  <c r="AP255" i="5"/>
  <c r="AR255" i="5"/>
  <c r="AN194" i="5"/>
  <c r="AT255" i="5"/>
  <c r="BK131" i="5"/>
  <c r="AN256" i="5"/>
  <c r="AS193" i="5"/>
  <c r="BV132" i="5"/>
  <c r="BC131" i="5"/>
  <c r="AR193" i="5"/>
  <c r="BB131" i="5"/>
  <c r="AU194" i="5"/>
  <c r="AX131" i="5"/>
  <c r="BG131" i="5"/>
  <c r="BF132" i="5"/>
  <c r="AQ256" i="5"/>
  <c r="AU256" i="5"/>
  <c r="B322" i="5"/>
  <c r="J321" i="5"/>
  <c r="N82" i="5" s="1"/>
  <c r="H192" i="5"/>
  <c r="H322" i="5" s="1"/>
  <c r="R129" i="5"/>
  <c r="AA130" i="5" s="1"/>
  <c r="AJ131" i="5" s="1"/>
  <c r="R323" i="5"/>
  <c r="AA324" i="5" s="1"/>
  <c r="C192" i="5"/>
  <c r="C322" i="5" s="1"/>
  <c r="O129" i="5"/>
  <c r="X130" i="5" s="1"/>
  <c r="AG131" i="5" s="1"/>
  <c r="O323" i="5"/>
  <c r="X324" i="5" s="1"/>
  <c r="P130" i="5"/>
  <c r="Y131" i="5" s="1"/>
  <c r="AH132" i="5" s="1"/>
  <c r="P324" i="5"/>
  <c r="Y325" i="5" s="1"/>
  <c r="T130" i="5"/>
  <c r="AC131" i="5" s="1"/>
  <c r="AL132" i="5" s="1"/>
  <c r="T324" i="5"/>
  <c r="AC325" i="5" s="1"/>
  <c r="N129" i="5"/>
  <c r="W130" i="5" s="1"/>
  <c r="AF131" i="5" s="1"/>
  <c r="N323" i="5"/>
  <c r="W324" i="5" s="1"/>
  <c r="M130" i="5"/>
  <c r="V131" i="5" s="1"/>
  <c r="AE132" i="5" s="1"/>
  <c r="M324" i="5"/>
  <c r="V325" i="5" s="1"/>
  <c r="Q129" i="5"/>
  <c r="Z130" i="5" s="1"/>
  <c r="AI131" i="5" s="1"/>
  <c r="Q323" i="5"/>
  <c r="Z324" i="5" s="1"/>
  <c r="S129" i="5"/>
  <c r="AB130" i="5" s="1"/>
  <c r="AK131" i="5" s="1"/>
  <c r="S323" i="5"/>
  <c r="AB324" i="5" s="1"/>
  <c r="D193" i="5"/>
  <c r="D323" i="5" s="1"/>
  <c r="I193" i="5"/>
  <c r="I323" i="5" s="1"/>
  <c r="E192" i="5"/>
  <c r="E322" i="5" s="1"/>
  <c r="B193" i="5"/>
  <c r="G192" i="5"/>
  <c r="G322" i="5" s="1"/>
  <c r="J256" i="5"/>
  <c r="E128" i="5"/>
  <c r="H128" i="5"/>
  <c r="I128" i="5"/>
  <c r="G257" i="5"/>
  <c r="C257" i="5"/>
  <c r="H257" i="5"/>
  <c r="I257" i="5"/>
  <c r="C128" i="5"/>
  <c r="B257" i="5"/>
  <c r="J127" i="5"/>
  <c r="D257" i="5"/>
  <c r="G128" i="5"/>
  <c r="B128" i="5"/>
  <c r="J191" i="5"/>
  <c r="E257" i="5"/>
  <c r="F257" i="5"/>
  <c r="F128" i="5"/>
  <c r="D128" i="5"/>
  <c r="BS131" i="5" l="1"/>
  <c r="BS132" i="5" s="1"/>
  <c r="AO325" i="5"/>
  <c r="BJ132" i="5"/>
  <c r="BU132" i="5"/>
  <c r="BL132" i="5"/>
  <c r="BJ325" i="5"/>
  <c r="BA325" i="5"/>
  <c r="BM133" i="5"/>
  <c r="BV133" i="5"/>
  <c r="BF326" i="5"/>
  <c r="AW326" i="5"/>
  <c r="BI133" i="5"/>
  <c r="BQ133" i="5"/>
  <c r="BG325" i="5"/>
  <c r="AX325" i="5"/>
  <c r="AX326" i="5" s="1"/>
  <c r="BD133" i="5"/>
  <c r="BM134" i="5" s="1"/>
  <c r="AN326" i="5"/>
  <c r="AS325" i="5"/>
  <c r="BB325" i="5"/>
  <c r="BK325" i="5"/>
  <c r="AW133" i="5"/>
  <c r="BD326" i="5"/>
  <c r="BF133" i="5"/>
  <c r="AT325" i="5"/>
  <c r="BR133" i="5"/>
  <c r="BM326" i="5"/>
  <c r="AX132" i="5"/>
  <c r="BC325" i="5"/>
  <c r="AP325" i="5"/>
  <c r="AY325" i="5"/>
  <c r="AK325" i="5"/>
  <c r="AE326" i="5"/>
  <c r="AI325" i="5"/>
  <c r="AJ325" i="5"/>
  <c r="AH326" i="5"/>
  <c r="AG325" i="5"/>
  <c r="AF325" i="5"/>
  <c r="AZ133" i="5"/>
  <c r="AL326" i="5"/>
  <c r="AQ326" i="5"/>
  <c r="BI327" i="5"/>
  <c r="AU326" i="5"/>
  <c r="BJ326" i="5"/>
  <c r="AR325" i="5"/>
  <c r="AT256" i="5"/>
  <c r="AT194" i="5"/>
  <c r="BO133" i="5"/>
  <c r="BK132" i="5"/>
  <c r="AP256" i="5"/>
  <c r="AS256" i="5"/>
  <c r="BT132" i="5"/>
  <c r="BC132" i="5"/>
  <c r="BL133" i="5" s="1"/>
  <c r="AQ195" i="5"/>
  <c r="BG132" i="5"/>
  <c r="BP132" i="5"/>
  <c r="AO256" i="5"/>
  <c r="AR256" i="5"/>
  <c r="AU257" i="5"/>
  <c r="BB132" i="5"/>
  <c r="AS194" i="5"/>
  <c r="AY132" i="5"/>
  <c r="BH133" i="5" s="1"/>
  <c r="BA132" i="5"/>
  <c r="BJ133" i="5" s="1"/>
  <c r="AP194" i="5"/>
  <c r="AR194" i="5"/>
  <c r="AQ257" i="5"/>
  <c r="AO194" i="5"/>
  <c r="AN257" i="5"/>
  <c r="AN195" i="5"/>
  <c r="AU195" i="5"/>
  <c r="H193" i="5"/>
  <c r="H323" i="5" s="1"/>
  <c r="J322" i="5"/>
  <c r="B323" i="5"/>
  <c r="M131" i="5"/>
  <c r="V132" i="5" s="1"/>
  <c r="AE133" i="5" s="1"/>
  <c r="M325" i="5"/>
  <c r="V326" i="5" s="1"/>
  <c r="N130" i="5"/>
  <c r="W131" i="5" s="1"/>
  <c r="AF132" i="5" s="1"/>
  <c r="N324" i="5"/>
  <c r="W325" i="5" s="1"/>
  <c r="T131" i="5"/>
  <c r="AC132" i="5" s="1"/>
  <c r="AL133" i="5" s="1"/>
  <c r="T325" i="5"/>
  <c r="AC326" i="5" s="1"/>
  <c r="P131" i="5"/>
  <c r="Y132" i="5" s="1"/>
  <c r="AH133" i="5" s="1"/>
  <c r="P325" i="5"/>
  <c r="Y326" i="5" s="1"/>
  <c r="F193" i="5"/>
  <c r="F323" i="5" s="1"/>
  <c r="R130" i="5"/>
  <c r="AA131" i="5" s="1"/>
  <c r="AJ132" i="5" s="1"/>
  <c r="R324" i="5"/>
  <c r="AA325" i="5" s="1"/>
  <c r="S130" i="5"/>
  <c r="AB131" i="5" s="1"/>
  <c r="AK132" i="5" s="1"/>
  <c r="S324" i="5"/>
  <c r="AB325" i="5" s="1"/>
  <c r="C193" i="5"/>
  <c r="C323" i="5" s="1"/>
  <c r="O130" i="5"/>
  <c r="X131" i="5" s="1"/>
  <c r="AG132" i="5" s="1"/>
  <c r="O324" i="5"/>
  <c r="X325" i="5" s="1"/>
  <c r="Q130" i="5"/>
  <c r="Z131" i="5" s="1"/>
  <c r="AI132" i="5" s="1"/>
  <c r="Q324" i="5"/>
  <c r="Z325" i="5" s="1"/>
  <c r="E193" i="5"/>
  <c r="E323" i="5" s="1"/>
  <c r="I194" i="5"/>
  <c r="I324" i="5" s="1"/>
  <c r="D194" i="5"/>
  <c r="D324" i="5" s="1"/>
  <c r="G193" i="5"/>
  <c r="G323" i="5" s="1"/>
  <c r="B194" i="5"/>
  <c r="G258" i="5"/>
  <c r="B129" i="5"/>
  <c r="D258" i="5"/>
  <c r="J192" i="5"/>
  <c r="J257" i="5"/>
  <c r="H129" i="5"/>
  <c r="E129" i="5"/>
  <c r="F129" i="5"/>
  <c r="J128" i="5"/>
  <c r="C129" i="5"/>
  <c r="C258" i="5"/>
  <c r="I129" i="5"/>
  <c r="I258" i="5"/>
  <c r="B258" i="5"/>
  <c r="F258" i="5"/>
  <c r="D129" i="5"/>
  <c r="E258" i="5"/>
  <c r="G129" i="5"/>
  <c r="H258" i="5"/>
  <c r="BS133" i="5" l="1"/>
  <c r="BU133" i="5"/>
  <c r="BG133" i="5"/>
  <c r="AW327" i="5"/>
  <c r="BI134" i="5"/>
  <c r="BV134" i="5"/>
  <c r="BV135" i="5" s="1"/>
  <c r="BF327" i="5"/>
  <c r="BR134" i="5"/>
  <c r="BG326" i="5"/>
  <c r="BG327" i="5" s="1"/>
  <c r="BK326" i="5"/>
  <c r="BB133" i="5"/>
  <c r="BB326" i="5"/>
  <c r="BD327" i="5"/>
  <c r="AN327" i="5"/>
  <c r="AW134" i="5"/>
  <c r="AX133" i="5"/>
  <c r="AT326" i="5"/>
  <c r="BC326" i="5"/>
  <c r="BF134" i="5"/>
  <c r="BM327" i="5"/>
  <c r="BO134" i="5"/>
  <c r="AQ327" i="5"/>
  <c r="BP133" i="5"/>
  <c r="BP134" i="5" s="1"/>
  <c r="BC133" i="5"/>
  <c r="BL134" i="5" s="1"/>
  <c r="BT133" i="5"/>
  <c r="AF326" i="5"/>
  <c r="AL327" i="5"/>
  <c r="AJ326" i="5"/>
  <c r="AS326" i="5"/>
  <c r="AO326" i="5"/>
  <c r="AG326" i="5"/>
  <c r="AK326" i="5"/>
  <c r="AE327" i="5"/>
  <c r="AR326" i="5"/>
  <c r="BA326" i="5"/>
  <c r="BL326" i="5"/>
  <c r="AU327" i="5"/>
  <c r="AI326" i="5"/>
  <c r="AP326" i="5"/>
  <c r="AH327" i="5"/>
  <c r="AY326" i="5"/>
  <c r="BH326" i="5"/>
  <c r="AZ327" i="5"/>
  <c r="AT195" i="5"/>
  <c r="AT257" i="5"/>
  <c r="AS195" i="5"/>
  <c r="AQ196" i="5"/>
  <c r="AU258" i="5"/>
  <c r="AN258" i="5"/>
  <c r="AR195" i="5"/>
  <c r="AR257" i="5"/>
  <c r="BU134" i="5"/>
  <c r="AQ258" i="5"/>
  <c r="AP195" i="5"/>
  <c r="AZ134" i="5"/>
  <c r="BK133" i="5"/>
  <c r="AP257" i="5"/>
  <c r="BD134" i="5"/>
  <c r="BM135" i="5" s="1"/>
  <c r="BA133" i="5"/>
  <c r="BJ134" i="5" s="1"/>
  <c r="AO257" i="5"/>
  <c r="AS257" i="5"/>
  <c r="BB134" i="5" s="1"/>
  <c r="AU196" i="5"/>
  <c r="AN196" i="5"/>
  <c r="AY133" i="5"/>
  <c r="AO195" i="5"/>
  <c r="BS134" i="5"/>
  <c r="BQ134" i="5"/>
  <c r="H194" i="5"/>
  <c r="H324" i="5" s="1"/>
  <c r="F194" i="5"/>
  <c r="F324" i="5" s="1"/>
  <c r="B324" i="5"/>
  <c r="J323" i="5"/>
  <c r="C194" i="5"/>
  <c r="C324" i="5" s="1"/>
  <c r="S131" i="5"/>
  <c r="AB132" i="5" s="1"/>
  <c r="AK133" i="5" s="1"/>
  <c r="S325" i="5"/>
  <c r="AB326" i="5" s="1"/>
  <c r="R131" i="5"/>
  <c r="AA132" i="5" s="1"/>
  <c r="AJ133" i="5" s="1"/>
  <c r="R325" i="5"/>
  <c r="AA326" i="5" s="1"/>
  <c r="M132" i="5"/>
  <c r="V133" i="5" s="1"/>
  <c r="AE134" i="5" s="1"/>
  <c r="M326" i="5"/>
  <c r="V327" i="5" s="1"/>
  <c r="N131" i="5"/>
  <c r="W132" i="5" s="1"/>
  <c r="AF133" i="5" s="1"/>
  <c r="N325" i="5"/>
  <c r="W326" i="5" s="1"/>
  <c r="P132" i="5"/>
  <c r="Y133" i="5" s="1"/>
  <c r="AH134" i="5" s="1"/>
  <c r="P326" i="5"/>
  <c r="Y327" i="5" s="1"/>
  <c r="O131" i="5"/>
  <c r="X132" i="5" s="1"/>
  <c r="AG133" i="5" s="1"/>
  <c r="O325" i="5"/>
  <c r="X326" i="5" s="1"/>
  <c r="T132" i="5"/>
  <c r="AC133" i="5" s="1"/>
  <c r="AL134" i="5" s="1"/>
  <c r="T326" i="5"/>
  <c r="AC327" i="5" s="1"/>
  <c r="Q131" i="5"/>
  <c r="Z132" i="5" s="1"/>
  <c r="AI133" i="5" s="1"/>
  <c r="Q325" i="5"/>
  <c r="Z326" i="5" s="1"/>
  <c r="I195" i="5"/>
  <c r="I325" i="5" s="1"/>
  <c r="E194" i="5"/>
  <c r="E324" i="5" s="1"/>
  <c r="B195" i="5"/>
  <c r="G194" i="5"/>
  <c r="G324" i="5" s="1"/>
  <c r="H259" i="5"/>
  <c r="F259" i="5"/>
  <c r="C130" i="5"/>
  <c r="F130" i="5"/>
  <c r="E130" i="5"/>
  <c r="J129" i="5"/>
  <c r="J258" i="5"/>
  <c r="G130" i="5"/>
  <c r="E259" i="5"/>
  <c r="D130" i="5"/>
  <c r="I130" i="5"/>
  <c r="J193" i="5"/>
  <c r="I259" i="5"/>
  <c r="C259" i="5"/>
  <c r="H130" i="5"/>
  <c r="B259" i="5"/>
  <c r="G259" i="5"/>
  <c r="D259" i="5"/>
  <c r="B130" i="5"/>
  <c r="AW328" i="5" l="1"/>
  <c r="BG134" i="5"/>
  <c r="BR135" i="5"/>
  <c r="BF328" i="5"/>
  <c r="BF329" i="5" s="1"/>
  <c r="AT327" i="5"/>
  <c r="AU328" i="5"/>
  <c r="BF135" i="5"/>
  <c r="BK134" i="5"/>
  <c r="BK135" i="5" s="1"/>
  <c r="BK327" i="5"/>
  <c r="BO135" i="5"/>
  <c r="BC327" i="5"/>
  <c r="BL327" i="5"/>
  <c r="BM328" i="5"/>
  <c r="AW135" i="5"/>
  <c r="AQ328" i="5"/>
  <c r="AZ328" i="5"/>
  <c r="BP135" i="5"/>
  <c r="AY327" i="5"/>
  <c r="BC134" i="5"/>
  <c r="BL135" i="5" s="1"/>
  <c r="AS327" i="5"/>
  <c r="BA327" i="5"/>
  <c r="BH327" i="5"/>
  <c r="AZ135" i="5"/>
  <c r="BU135" i="5"/>
  <c r="AG327" i="5"/>
  <c r="AE328" i="5"/>
  <c r="AF327" i="5"/>
  <c r="AR327" i="5"/>
  <c r="BD328" i="5"/>
  <c r="BD329" i="5" s="1"/>
  <c r="BJ327" i="5"/>
  <c r="AN328" i="5"/>
  <c r="AJ327" i="5"/>
  <c r="AO327" i="5"/>
  <c r="AX327" i="5"/>
  <c r="BB327" i="5"/>
  <c r="AY134" i="5"/>
  <c r="AH328" i="5"/>
  <c r="AL328" i="5"/>
  <c r="BI328" i="5"/>
  <c r="AI327" i="5"/>
  <c r="AK327" i="5"/>
  <c r="AP327" i="5"/>
  <c r="AP196" i="5"/>
  <c r="BT134" i="5"/>
  <c r="BH134" i="5"/>
  <c r="BI135" i="5"/>
  <c r="AO196" i="5"/>
  <c r="AO258" i="5"/>
  <c r="AR258" i="5"/>
  <c r="AQ197" i="5"/>
  <c r="BV136" i="5"/>
  <c r="AX134" i="5"/>
  <c r="BS135" i="5"/>
  <c r="BA134" i="5"/>
  <c r="AT258" i="5"/>
  <c r="AQ259" i="5"/>
  <c r="AN259" i="5"/>
  <c r="AU197" i="5"/>
  <c r="BD135" i="5"/>
  <c r="BM136" i="5" s="1"/>
  <c r="AT196" i="5"/>
  <c r="AN197" i="5"/>
  <c r="AP258" i="5"/>
  <c r="AR196" i="5"/>
  <c r="AU259" i="5"/>
  <c r="AS196" i="5"/>
  <c r="AS258" i="5"/>
  <c r="F195" i="5"/>
  <c r="F325" i="5" s="1"/>
  <c r="H196" i="5"/>
  <c r="H326" i="5" s="1"/>
  <c r="H195" i="5"/>
  <c r="H325" i="5" s="1"/>
  <c r="C196" i="5"/>
  <c r="C326" i="5" s="1"/>
  <c r="C195" i="5"/>
  <c r="C325" i="5" s="1"/>
  <c r="J324" i="5"/>
  <c r="B325" i="5"/>
  <c r="P133" i="5"/>
  <c r="Y134" i="5" s="1"/>
  <c r="AH135" i="5" s="1"/>
  <c r="P327" i="5"/>
  <c r="Y328" i="5" s="1"/>
  <c r="M133" i="5"/>
  <c r="V134" i="5" s="1"/>
  <c r="AE135" i="5" s="1"/>
  <c r="M327" i="5"/>
  <c r="V328" i="5" s="1"/>
  <c r="T133" i="5"/>
  <c r="AC134" i="5" s="1"/>
  <c r="AL135" i="5" s="1"/>
  <c r="T327" i="5"/>
  <c r="AC328" i="5" s="1"/>
  <c r="N132" i="5"/>
  <c r="W133" i="5" s="1"/>
  <c r="AF134" i="5" s="1"/>
  <c r="N326" i="5"/>
  <c r="W327" i="5" s="1"/>
  <c r="S132" i="5"/>
  <c r="AB133" i="5" s="1"/>
  <c r="AK134" i="5" s="1"/>
  <c r="S326" i="5"/>
  <c r="AB327" i="5" s="1"/>
  <c r="O132" i="5"/>
  <c r="X133" i="5" s="1"/>
  <c r="AG134" i="5" s="1"/>
  <c r="O326" i="5"/>
  <c r="X327" i="5" s="1"/>
  <c r="Q132" i="5"/>
  <c r="Z133" i="5" s="1"/>
  <c r="AI134" i="5" s="1"/>
  <c r="Q326" i="5"/>
  <c r="Z327" i="5" s="1"/>
  <c r="D195" i="5"/>
  <c r="D325" i="5" s="1"/>
  <c r="R132" i="5"/>
  <c r="AA133" i="5" s="1"/>
  <c r="AJ134" i="5" s="1"/>
  <c r="R326" i="5"/>
  <c r="AA327" i="5" s="1"/>
  <c r="I196" i="5"/>
  <c r="I326" i="5" s="1"/>
  <c r="E195" i="5"/>
  <c r="E325" i="5" s="1"/>
  <c r="B196" i="5"/>
  <c r="G195" i="5"/>
  <c r="G325" i="5" s="1"/>
  <c r="J130" i="5"/>
  <c r="J259" i="5"/>
  <c r="D260" i="5"/>
  <c r="J194" i="5"/>
  <c r="I131" i="5"/>
  <c r="D131" i="5"/>
  <c r="E131" i="5"/>
  <c r="B260" i="5"/>
  <c r="I260" i="5"/>
  <c r="E260" i="5"/>
  <c r="G131" i="5"/>
  <c r="C131" i="5"/>
  <c r="F260" i="5"/>
  <c r="H260" i="5"/>
  <c r="B131" i="5"/>
  <c r="G260" i="5"/>
  <c r="H131" i="5"/>
  <c r="C260" i="5"/>
  <c r="F131" i="5"/>
  <c r="BF136" i="5" l="1"/>
  <c r="AT328" i="5"/>
  <c r="AU329" i="5"/>
  <c r="BC328" i="5"/>
  <c r="BC329" i="5" s="1"/>
  <c r="BT135" i="5"/>
  <c r="BT136" i="5" s="1"/>
  <c r="BO136" i="5"/>
  <c r="BA328" i="5"/>
  <c r="BL328" i="5"/>
  <c r="BL329" i="5" s="1"/>
  <c r="AW136" i="5"/>
  <c r="BF137" i="5" s="1"/>
  <c r="BH135" i="5"/>
  <c r="AQ329" i="5"/>
  <c r="AZ329" i="5"/>
  <c r="BI329" i="5"/>
  <c r="AN329" i="5"/>
  <c r="BH328" i="5"/>
  <c r="BB328" i="5"/>
  <c r="AO328" i="5"/>
  <c r="BJ328" i="5"/>
  <c r="BU136" i="5"/>
  <c r="BM329" i="5"/>
  <c r="BM330" i="5" s="1"/>
  <c r="BA135" i="5"/>
  <c r="AR328" i="5"/>
  <c r="BQ135" i="5"/>
  <c r="AX135" i="5"/>
  <c r="AY135" i="5"/>
  <c r="AP197" i="5"/>
  <c r="BK328" i="5"/>
  <c r="AW329" i="5"/>
  <c r="AX328" i="5"/>
  <c r="BG328" i="5"/>
  <c r="AI328" i="5"/>
  <c r="AJ328" i="5"/>
  <c r="BD330" i="5"/>
  <c r="AE329" i="5"/>
  <c r="AL329" i="5"/>
  <c r="AK328" i="5"/>
  <c r="AH329" i="5"/>
  <c r="AS328" i="5"/>
  <c r="AP328" i="5"/>
  <c r="AF328" i="5"/>
  <c r="AG328" i="5"/>
  <c r="AY328" i="5"/>
  <c r="BV137" i="5"/>
  <c r="AT259" i="5"/>
  <c r="AQ260" i="5"/>
  <c r="AR259" i="5"/>
  <c r="BI136" i="5"/>
  <c r="BR136" i="5"/>
  <c r="AS197" i="5"/>
  <c r="AT197" i="5"/>
  <c r="AR197" i="5"/>
  <c r="AZ136" i="5"/>
  <c r="BD136" i="5"/>
  <c r="AQ198" i="5"/>
  <c r="BJ135" i="5"/>
  <c r="BC135" i="5"/>
  <c r="AU198" i="5"/>
  <c r="AO259" i="5"/>
  <c r="AS259" i="5"/>
  <c r="AN198" i="5"/>
  <c r="AO197" i="5"/>
  <c r="AU260" i="5"/>
  <c r="AP259" i="5"/>
  <c r="BG135" i="5"/>
  <c r="AN260" i="5"/>
  <c r="BB135" i="5"/>
  <c r="BK136" i="5" s="1"/>
  <c r="F196" i="5"/>
  <c r="F326" i="5" s="1"/>
  <c r="D196" i="5"/>
  <c r="D326" i="5" s="1"/>
  <c r="B326" i="5"/>
  <c r="J325" i="5"/>
  <c r="S133" i="5"/>
  <c r="AB134" i="5" s="1"/>
  <c r="AK135" i="5" s="1"/>
  <c r="S327" i="5"/>
  <c r="AB328" i="5" s="1"/>
  <c r="R133" i="5"/>
  <c r="AA134" i="5" s="1"/>
  <c r="AJ135" i="5" s="1"/>
  <c r="R327" i="5"/>
  <c r="AA328" i="5" s="1"/>
  <c r="M134" i="5"/>
  <c r="V135" i="5" s="1"/>
  <c r="AE136" i="5" s="1"/>
  <c r="M328" i="5"/>
  <c r="V329" i="5" s="1"/>
  <c r="N133" i="5"/>
  <c r="W134" i="5" s="1"/>
  <c r="AF135" i="5" s="1"/>
  <c r="N327" i="5"/>
  <c r="W328" i="5" s="1"/>
  <c r="P134" i="5"/>
  <c r="Y135" i="5" s="1"/>
  <c r="AH136" i="5" s="1"/>
  <c r="P328" i="5"/>
  <c r="Y329" i="5" s="1"/>
  <c r="Q133" i="5"/>
  <c r="Z134" i="5" s="1"/>
  <c r="AI135" i="5" s="1"/>
  <c r="Q327" i="5"/>
  <c r="Z328" i="5" s="1"/>
  <c r="T134" i="5"/>
  <c r="AC135" i="5" s="1"/>
  <c r="AL136" i="5" s="1"/>
  <c r="T328" i="5"/>
  <c r="AC329" i="5" s="1"/>
  <c r="O133" i="5"/>
  <c r="X134" i="5" s="1"/>
  <c r="AG135" i="5" s="1"/>
  <c r="O327" i="5"/>
  <c r="X328" i="5" s="1"/>
  <c r="C197" i="5"/>
  <c r="C327" i="5" s="1"/>
  <c r="I197" i="5"/>
  <c r="I327" i="5" s="1"/>
  <c r="D197" i="5"/>
  <c r="D327" i="5" s="1"/>
  <c r="E196" i="5"/>
  <c r="E326" i="5" s="1"/>
  <c r="B197" i="5"/>
  <c r="G196" i="5"/>
  <c r="G326" i="5" s="1"/>
  <c r="J131" i="5"/>
  <c r="J260" i="5"/>
  <c r="B132" i="5"/>
  <c r="H261" i="5"/>
  <c r="F261" i="5"/>
  <c r="C132" i="5"/>
  <c r="B261" i="5"/>
  <c r="H132" i="5"/>
  <c r="G132" i="5"/>
  <c r="D132" i="5"/>
  <c r="I132" i="5"/>
  <c r="F132" i="5"/>
  <c r="C261" i="5"/>
  <c r="E132" i="5"/>
  <c r="G261" i="5"/>
  <c r="E261" i="5"/>
  <c r="I261" i="5"/>
  <c r="J195" i="5"/>
  <c r="D261" i="5"/>
  <c r="BO137" i="5" l="1"/>
  <c r="AW137" i="5"/>
  <c r="BF138" i="5" s="1"/>
  <c r="BH136" i="5"/>
  <c r="AR329" i="5"/>
  <c r="AN330" i="5"/>
  <c r="BA329" i="5"/>
  <c r="BJ329" i="5"/>
  <c r="AP198" i="5"/>
  <c r="AQ330" i="5"/>
  <c r="BQ136" i="5"/>
  <c r="BR137" i="5"/>
  <c r="AX329" i="5"/>
  <c r="AZ330" i="5"/>
  <c r="BI330" i="5"/>
  <c r="BB329" i="5"/>
  <c r="BK329" i="5"/>
  <c r="BJ136" i="5"/>
  <c r="AO329" i="5"/>
  <c r="BA136" i="5"/>
  <c r="BL330" i="5"/>
  <c r="BM331" i="5"/>
  <c r="BG329" i="5"/>
  <c r="AP260" i="5"/>
  <c r="AZ137" i="5"/>
  <c r="BO138" i="5"/>
  <c r="AL330" i="5"/>
  <c r="AK329" i="5"/>
  <c r="AE330" i="5"/>
  <c r="AY329" i="5"/>
  <c r="BH329" i="5"/>
  <c r="AT329" i="5"/>
  <c r="BC330" i="5" s="1"/>
  <c r="AJ329" i="5"/>
  <c r="AG329" i="5"/>
  <c r="AF329" i="5"/>
  <c r="AU330" i="5"/>
  <c r="AW330" i="5"/>
  <c r="BF330" i="5"/>
  <c r="AP329" i="5"/>
  <c r="AH330" i="5"/>
  <c r="AI329" i="5"/>
  <c r="AR330" i="5" s="1"/>
  <c r="AS329" i="5"/>
  <c r="BT137" i="5"/>
  <c r="BD137" i="5"/>
  <c r="AY136" i="5"/>
  <c r="BB136" i="5"/>
  <c r="BK137" i="5" s="1"/>
  <c r="BC136" i="5"/>
  <c r="BL136" i="5"/>
  <c r="AU199" i="5"/>
  <c r="AT198" i="5"/>
  <c r="AT260" i="5"/>
  <c r="AS198" i="5"/>
  <c r="BG136" i="5"/>
  <c r="BP136" i="5"/>
  <c r="AR198" i="5"/>
  <c r="BI137" i="5"/>
  <c r="AN261" i="5"/>
  <c r="AW138" i="5" s="1"/>
  <c r="AR260" i="5"/>
  <c r="AO198" i="5"/>
  <c r="AN199" i="5"/>
  <c r="AO260" i="5"/>
  <c r="AU261" i="5"/>
  <c r="BM137" i="5"/>
  <c r="AQ261" i="5"/>
  <c r="AX136" i="5"/>
  <c r="AS260" i="5"/>
  <c r="AQ199" i="5"/>
  <c r="BS136" i="5"/>
  <c r="F197" i="5"/>
  <c r="F327" i="5" s="1"/>
  <c r="H198" i="5"/>
  <c r="H328" i="5" s="1"/>
  <c r="H197" i="5"/>
  <c r="H327" i="5" s="1"/>
  <c r="J326" i="5"/>
  <c r="B327" i="5"/>
  <c r="R134" i="5"/>
  <c r="AA135" i="5" s="1"/>
  <c r="AJ136" i="5" s="1"/>
  <c r="R328" i="5"/>
  <c r="AA329" i="5" s="1"/>
  <c r="P135" i="5"/>
  <c r="Y136" i="5" s="1"/>
  <c r="AH137" i="5" s="1"/>
  <c r="P329" i="5"/>
  <c r="Y330" i="5" s="1"/>
  <c r="S134" i="5"/>
  <c r="AB135" i="5" s="1"/>
  <c r="AK136" i="5" s="1"/>
  <c r="S328" i="5"/>
  <c r="AB329" i="5" s="1"/>
  <c r="N134" i="5"/>
  <c r="W135" i="5" s="1"/>
  <c r="AF136" i="5" s="1"/>
  <c r="N328" i="5"/>
  <c r="W329" i="5" s="1"/>
  <c r="M135" i="5"/>
  <c r="V136" i="5" s="1"/>
  <c r="AE137" i="5" s="1"/>
  <c r="M329" i="5"/>
  <c r="V330" i="5" s="1"/>
  <c r="Q134" i="5"/>
  <c r="Z135" i="5" s="1"/>
  <c r="AI136" i="5" s="1"/>
  <c r="Q328" i="5"/>
  <c r="Z329" i="5" s="1"/>
  <c r="O134" i="5"/>
  <c r="X135" i="5" s="1"/>
  <c r="AG136" i="5" s="1"/>
  <c r="O328" i="5"/>
  <c r="X329" i="5" s="1"/>
  <c r="T135" i="5"/>
  <c r="AC136" i="5" s="1"/>
  <c r="AL137" i="5" s="1"/>
  <c r="T329" i="5"/>
  <c r="AC330" i="5" s="1"/>
  <c r="C198" i="5"/>
  <c r="C328" i="5" s="1"/>
  <c r="E197" i="5"/>
  <c r="E327" i="5" s="1"/>
  <c r="D198" i="5"/>
  <c r="D328" i="5" s="1"/>
  <c r="I198" i="5"/>
  <c r="I328" i="5" s="1"/>
  <c r="G197" i="5"/>
  <c r="G327" i="5" s="1"/>
  <c r="B198" i="5"/>
  <c r="G262" i="5"/>
  <c r="F133" i="5"/>
  <c r="D133" i="5"/>
  <c r="B262" i="5"/>
  <c r="F262" i="5"/>
  <c r="E133" i="5"/>
  <c r="J196" i="5"/>
  <c r="D262" i="5"/>
  <c r="I262" i="5"/>
  <c r="I133" i="5"/>
  <c r="C133" i="5"/>
  <c r="J132" i="5"/>
  <c r="E262" i="5"/>
  <c r="C262" i="5"/>
  <c r="G133" i="5"/>
  <c r="H133" i="5"/>
  <c r="J261" i="5"/>
  <c r="H262" i="5"/>
  <c r="B133" i="5"/>
  <c r="BQ137" i="5" l="1"/>
  <c r="AW331" i="5"/>
  <c r="AN331" i="5"/>
  <c r="BS137" i="5"/>
  <c r="BK330" i="5"/>
  <c r="BA330" i="5"/>
  <c r="AZ331" i="5"/>
  <c r="AQ331" i="5"/>
  <c r="BJ330" i="5"/>
  <c r="BA137" i="5"/>
  <c r="BB330" i="5"/>
  <c r="BG330" i="5"/>
  <c r="AX330" i="5"/>
  <c r="BI331" i="5"/>
  <c r="BJ137" i="5"/>
  <c r="BO139" i="5"/>
  <c r="AZ138" i="5"/>
  <c r="BI138" i="5"/>
  <c r="AU331" i="5"/>
  <c r="AY137" i="5"/>
  <c r="AT330" i="5"/>
  <c r="BC331" i="5" s="1"/>
  <c r="BF331" i="5"/>
  <c r="BF332" i="5" s="1"/>
  <c r="BD138" i="5"/>
  <c r="AY330" i="5"/>
  <c r="AF330" i="5"/>
  <c r="AE331" i="5"/>
  <c r="BD331" i="5"/>
  <c r="AL331" i="5"/>
  <c r="AI330" i="5"/>
  <c r="AR331" i="5" s="1"/>
  <c r="AK330" i="5"/>
  <c r="BH137" i="5"/>
  <c r="AH331" i="5"/>
  <c r="BH330" i="5"/>
  <c r="AO330" i="5"/>
  <c r="AS330" i="5"/>
  <c r="AP330" i="5"/>
  <c r="AJ330" i="5"/>
  <c r="BL331" i="5"/>
  <c r="BB137" i="5"/>
  <c r="BA331" i="5"/>
  <c r="AG330" i="5"/>
  <c r="BT138" i="5"/>
  <c r="AU200" i="5"/>
  <c r="AX137" i="5"/>
  <c r="BG137" i="5"/>
  <c r="AR199" i="5"/>
  <c r="BP137" i="5"/>
  <c r="AS261" i="5"/>
  <c r="AS199" i="5"/>
  <c r="AO199" i="5"/>
  <c r="AT199" i="5"/>
  <c r="AP199" i="5"/>
  <c r="BL137" i="5"/>
  <c r="BU137" i="5"/>
  <c r="BM138" i="5"/>
  <c r="BM139" i="5" s="1"/>
  <c r="BV138" i="5"/>
  <c r="AU262" i="5"/>
  <c r="AR261" i="5"/>
  <c r="AT261" i="5"/>
  <c r="BC137" i="5"/>
  <c r="BF139" i="5"/>
  <c r="AN262" i="5"/>
  <c r="AQ262" i="5"/>
  <c r="BR138" i="5"/>
  <c r="AO261" i="5"/>
  <c r="AP261" i="5"/>
  <c r="AQ200" i="5"/>
  <c r="AN200" i="5"/>
  <c r="F198" i="5"/>
  <c r="F328" i="5" s="1"/>
  <c r="F199" i="5"/>
  <c r="F329" i="5" s="1"/>
  <c r="B328" i="5"/>
  <c r="J327" i="5"/>
  <c r="P136" i="5"/>
  <c r="Y137" i="5" s="1"/>
  <c r="AH138" i="5" s="1"/>
  <c r="P330" i="5"/>
  <c r="Y331" i="5" s="1"/>
  <c r="S135" i="5"/>
  <c r="AB136" i="5" s="1"/>
  <c r="AK137" i="5" s="1"/>
  <c r="S329" i="5"/>
  <c r="AB330" i="5" s="1"/>
  <c r="O135" i="5"/>
  <c r="X136" i="5" s="1"/>
  <c r="AG137" i="5" s="1"/>
  <c r="O329" i="5"/>
  <c r="X330" i="5" s="1"/>
  <c r="R135" i="5"/>
  <c r="AA136" i="5" s="1"/>
  <c r="AJ137" i="5" s="1"/>
  <c r="R329" i="5"/>
  <c r="AA330" i="5" s="1"/>
  <c r="M136" i="5"/>
  <c r="V137" i="5" s="1"/>
  <c r="AE138" i="5" s="1"/>
  <c r="M330" i="5"/>
  <c r="V331" i="5" s="1"/>
  <c r="T136" i="5"/>
  <c r="AC137" i="5" s="1"/>
  <c r="AL138" i="5" s="1"/>
  <c r="T330" i="5"/>
  <c r="AC331" i="5" s="1"/>
  <c r="Q135" i="5"/>
  <c r="Z136" i="5" s="1"/>
  <c r="AI137" i="5" s="1"/>
  <c r="Q329" i="5"/>
  <c r="Z330" i="5" s="1"/>
  <c r="N135" i="5"/>
  <c r="W136" i="5" s="1"/>
  <c r="AF137" i="5" s="1"/>
  <c r="N329" i="5"/>
  <c r="W330" i="5" s="1"/>
  <c r="D199" i="5"/>
  <c r="D329" i="5" s="1"/>
  <c r="E198" i="5"/>
  <c r="E328" i="5" s="1"/>
  <c r="I199" i="5"/>
  <c r="I329" i="5" s="1"/>
  <c r="C199" i="5"/>
  <c r="C329" i="5" s="1"/>
  <c r="G198" i="5"/>
  <c r="G328" i="5" s="1"/>
  <c r="B199" i="5"/>
  <c r="G263" i="5"/>
  <c r="J133" i="5"/>
  <c r="C134" i="5"/>
  <c r="F134" i="5"/>
  <c r="B134" i="5"/>
  <c r="H134" i="5"/>
  <c r="H263" i="5"/>
  <c r="G134" i="5"/>
  <c r="C263" i="5"/>
  <c r="I134" i="5"/>
  <c r="I263" i="5"/>
  <c r="B263" i="5"/>
  <c r="D263" i="5"/>
  <c r="J262" i="5"/>
  <c r="J197" i="5"/>
  <c r="E263" i="5"/>
  <c r="E134" i="5"/>
  <c r="F263" i="5"/>
  <c r="D134" i="5"/>
  <c r="AZ332" i="5" l="1"/>
  <c r="BI332" i="5"/>
  <c r="AW332" i="5"/>
  <c r="BF333" i="5" s="1"/>
  <c r="AQ332" i="5"/>
  <c r="AZ333" i="5" s="1"/>
  <c r="BO140" i="5"/>
  <c r="BS138" i="5"/>
  <c r="BK331" i="5"/>
  <c r="BJ331" i="5"/>
  <c r="BJ332" i="5" s="1"/>
  <c r="BA138" i="5"/>
  <c r="BR139" i="5"/>
  <c r="BG331" i="5"/>
  <c r="BI139" i="5"/>
  <c r="BJ138" i="5"/>
  <c r="BH138" i="5"/>
  <c r="BH331" i="5"/>
  <c r="BD139" i="5"/>
  <c r="BM140" i="5" s="1"/>
  <c r="BL332" i="5"/>
  <c r="AO331" i="5"/>
  <c r="BB138" i="5"/>
  <c r="BK138" i="5"/>
  <c r="BT139" i="5" s="1"/>
  <c r="BG138" i="5"/>
  <c r="AS331" i="5"/>
  <c r="AP331" i="5"/>
  <c r="BP138" i="5"/>
  <c r="AY331" i="5"/>
  <c r="AL332" i="5"/>
  <c r="AX331" i="5"/>
  <c r="AK331" i="5"/>
  <c r="AE332" i="5"/>
  <c r="BB331" i="5"/>
  <c r="AH332" i="5"/>
  <c r="AG331" i="5"/>
  <c r="BA332" i="5"/>
  <c r="BD332" i="5"/>
  <c r="BM332" i="5"/>
  <c r="AN332" i="5"/>
  <c r="AI331" i="5"/>
  <c r="AF331" i="5"/>
  <c r="AU332" i="5"/>
  <c r="AT331" i="5"/>
  <c r="AX138" i="5"/>
  <c r="BQ138" i="5"/>
  <c r="AJ331" i="5"/>
  <c r="BC138" i="5"/>
  <c r="BV139" i="5"/>
  <c r="BV140" i="5" s="1"/>
  <c r="BU138" i="5"/>
  <c r="AR200" i="5"/>
  <c r="BL138" i="5"/>
  <c r="AU201" i="5"/>
  <c r="AT200" i="5"/>
  <c r="AQ263" i="5"/>
  <c r="AP200" i="5"/>
  <c r="AQ201" i="5"/>
  <c r="AO200" i="5"/>
  <c r="AN263" i="5"/>
  <c r="AP262" i="5"/>
  <c r="AY138" i="5"/>
  <c r="AW139" i="5"/>
  <c r="AS200" i="5"/>
  <c r="AN201" i="5"/>
  <c r="AO262" i="5"/>
  <c r="AZ139" i="5"/>
  <c r="BS139" i="5"/>
  <c r="AT262" i="5"/>
  <c r="AU263" i="5"/>
  <c r="AS262" i="5"/>
  <c r="AR262" i="5"/>
  <c r="B329" i="5"/>
  <c r="J328" i="5"/>
  <c r="H199" i="5"/>
  <c r="H329" i="5" s="1"/>
  <c r="R136" i="5"/>
  <c r="AA137" i="5" s="1"/>
  <c r="AJ138" i="5" s="1"/>
  <c r="R330" i="5"/>
  <c r="AA331" i="5" s="1"/>
  <c r="Q136" i="5"/>
  <c r="Z137" i="5" s="1"/>
  <c r="AI138" i="5" s="1"/>
  <c r="Q330" i="5"/>
  <c r="Z331" i="5" s="1"/>
  <c r="O136" i="5"/>
  <c r="X137" i="5" s="1"/>
  <c r="AG138" i="5" s="1"/>
  <c r="O330" i="5"/>
  <c r="X331" i="5" s="1"/>
  <c r="P137" i="5"/>
  <c r="Y138" i="5" s="1"/>
  <c r="AH139" i="5" s="1"/>
  <c r="P331" i="5"/>
  <c r="Y332" i="5" s="1"/>
  <c r="N136" i="5"/>
  <c r="W137" i="5" s="1"/>
  <c r="AF138" i="5" s="1"/>
  <c r="N330" i="5"/>
  <c r="W331" i="5" s="1"/>
  <c r="T137" i="5"/>
  <c r="AC138" i="5" s="1"/>
  <c r="AL139" i="5" s="1"/>
  <c r="T331" i="5"/>
  <c r="AC332" i="5" s="1"/>
  <c r="S136" i="5"/>
  <c r="AB137" i="5" s="1"/>
  <c r="AK138" i="5" s="1"/>
  <c r="S330" i="5"/>
  <c r="AB331" i="5" s="1"/>
  <c r="M137" i="5"/>
  <c r="V138" i="5" s="1"/>
  <c r="AE139" i="5" s="1"/>
  <c r="M331" i="5"/>
  <c r="V332" i="5" s="1"/>
  <c r="H200" i="5"/>
  <c r="H330" i="5" s="1"/>
  <c r="E199" i="5"/>
  <c r="E329" i="5" s="1"/>
  <c r="C200" i="5"/>
  <c r="C330" i="5" s="1"/>
  <c r="I200" i="5"/>
  <c r="I330" i="5" s="1"/>
  <c r="G199" i="5"/>
  <c r="G329" i="5" s="1"/>
  <c r="B200" i="5"/>
  <c r="G264" i="5"/>
  <c r="J263" i="5"/>
  <c r="J198" i="5"/>
  <c r="J134" i="5"/>
  <c r="H264" i="5"/>
  <c r="B264" i="5"/>
  <c r="C264" i="5"/>
  <c r="G135" i="5"/>
  <c r="B135" i="5"/>
  <c r="F135" i="5"/>
  <c r="D135" i="5"/>
  <c r="D264" i="5"/>
  <c r="I135" i="5"/>
  <c r="C135" i="5"/>
  <c r="E135" i="5"/>
  <c r="E264" i="5"/>
  <c r="I264" i="5"/>
  <c r="H135" i="5"/>
  <c r="F264" i="5"/>
  <c r="BI333" i="5" l="1"/>
  <c r="AQ333" i="5"/>
  <c r="BJ139" i="5"/>
  <c r="BS140" i="5" s="1"/>
  <c r="BR140" i="5"/>
  <c r="BQ139" i="5"/>
  <c r="AU333" i="5"/>
  <c r="AP332" i="5"/>
  <c r="BG139" i="5"/>
  <c r="AY332" i="5"/>
  <c r="AS332" i="5"/>
  <c r="AN333" i="5"/>
  <c r="BB332" i="5"/>
  <c r="BP139" i="5"/>
  <c r="BV141" i="5"/>
  <c r="BM333" i="5"/>
  <c r="BH332" i="5"/>
  <c r="BL139" i="5"/>
  <c r="BK139" i="5"/>
  <c r="BT140" i="5" s="1"/>
  <c r="AR201" i="5"/>
  <c r="AX139" i="5"/>
  <c r="AW140" i="5"/>
  <c r="AW333" i="5"/>
  <c r="BD333" i="5"/>
  <c r="AF332" i="5"/>
  <c r="AX332" i="5"/>
  <c r="BG332" i="5"/>
  <c r="AO332" i="5"/>
  <c r="AI332" i="5"/>
  <c r="BJ333" i="5"/>
  <c r="BC139" i="5"/>
  <c r="AH333" i="5"/>
  <c r="AK332" i="5"/>
  <c r="AZ334" i="5"/>
  <c r="BI334" i="5"/>
  <c r="AL333" i="5"/>
  <c r="AJ332" i="5"/>
  <c r="AG332" i="5"/>
  <c r="AE333" i="5"/>
  <c r="AN334" i="5" s="1"/>
  <c r="AR332" i="5"/>
  <c r="BA333" i="5" s="1"/>
  <c r="BK332" i="5"/>
  <c r="AT332" i="5"/>
  <c r="BC332" i="5"/>
  <c r="BU139" i="5"/>
  <c r="AP263" i="5"/>
  <c r="AY139" i="5"/>
  <c r="BH139" i="5"/>
  <c r="AS201" i="5"/>
  <c r="AQ264" i="5"/>
  <c r="AR263" i="5"/>
  <c r="AN264" i="5"/>
  <c r="AS263" i="5"/>
  <c r="AN202" i="5"/>
  <c r="AQ202" i="5"/>
  <c r="AU202" i="5"/>
  <c r="BB139" i="5"/>
  <c r="AU264" i="5"/>
  <c r="AZ140" i="5"/>
  <c r="BI140" i="5"/>
  <c r="BA139" i="5"/>
  <c r="AO201" i="5"/>
  <c r="AT201" i="5"/>
  <c r="AT263" i="5"/>
  <c r="AO263" i="5"/>
  <c r="BD140" i="5"/>
  <c r="BM141" i="5" s="1"/>
  <c r="BF140" i="5"/>
  <c r="AP201" i="5"/>
  <c r="J329" i="5"/>
  <c r="B330" i="5"/>
  <c r="P138" i="5"/>
  <c r="Y139" i="5" s="1"/>
  <c r="AH140" i="5" s="1"/>
  <c r="P332" i="5"/>
  <c r="Y333" i="5" s="1"/>
  <c r="O137" i="5"/>
  <c r="X138" i="5" s="1"/>
  <c r="AG139" i="5" s="1"/>
  <c r="O331" i="5"/>
  <c r="X332" i="5" s="1"/>
  <c r="F200" i="5"/>
  <c r="F330" i="5" s="1"/>
  <c r="M138" i="5"/>
  <c r="V139" i="5" s="1"/>
  <c r="AE140" i="5" s="1"/>
  <c r="M332" i="5"/>
  <c r="V333" i="5" s="1"/>
  <c r="D200" i="5"/>
  <c r="D330" i="5" s="1"/>
  <c r="R137" i="5"/>
  <c r="AA138" i="5" s="1"/>
  <c r="AJ139" i="5" s="1"/>
  <c r="R331" i="5"/>
  <c r="AA332" i="5" s="1"/>
  <c r="T138" i="5"/>
  <c r="AC139" i="5" s="1"/>
  <c r="AL140" i="5" s="1"/>
  <c r="T332" i="5"/>
  <c r="AC333" i="5" s="1"/>
  <c r="S137" i="5"/>
  <c r="AB138" i="5" s="1"/>
  <c r="AK139" i="5" s="1"/>
  <c r="S331" i="5"/>
  <c r="AB332" i="5" s="1"/>
  <c r="N137" i="5"/>
  <c r="W138" i="5" s="1"/>
  <c r="AF139" i="5" s="1"/>
  <c r="N331" i="5"/>
  <c r="W332" i="5" s="1"/>
  <c r="Q137" i="5"/>
  <c r="Z138" i="5" s="1"/>
  <c r="AI139" i="5" s="1"/>
  <c r="Q331" i="5"/>
  <c r="Z332" i="5" s="1"/>
  <c r="C201" i="5"/>
  <c r="C331" i="5" s="1"/>
  <c r="E200" i="5"/>
  <c r="E330" i="5" s="1"/>
  <c r="I201" i="5"/>
  <c r="I331" i="5" s="1"/>
  <c r="B201" i="5"/>
  <c r="G200" i="5"/>
  <c r="G330" i="5" s="1"/>
  <c r="I265" i="5"/>
  <c r="I136" i="5"/>
  <c r="D136" i="5"/>
  <c r="B136" i="5"/>
  <c r="C265" i="5"/>
  <c r="C136" i="5"/>
  <c r="J135" i="5"/>
  <c r="B265" i="5"/>
  <c r="J264" i="5"/>
  <c r="D265" i="5"/>
  <c r="H265" i="5"/>
  <c r="J199" i="5"/>
  <c r="H136" i="5"/>
  <c r="F265" i="5"/>
  <c r="E265" i="5"/>
  <c r="G265" i="5"/>
  <c r="E136" i="5"/>
  <c r="F136" i="5"/>
  <c r="G136" i="5"/>
  <c r="AU334" i="5" l="1"/>
  <c r="BD334" i="5"/>
  <c r="BV142" i="5"/>
  <c r="AX140" i="5"/>
  <c r="BU140" i="5"/>
  <c r="AY333" i="5"/>
  <c r="BG140" i="5"/>
  <c r="BP140" i="5"/>
  <c r="BG333" i="5"/>
  <c r="BH333" i="5"/>
  <c r="BH334" i="5" s="1"/>
  <c r="BK333" i="5"/>
  <c r="BL140" i="5"/>
  <c r="BB333" i="5"/>
  <c r="BA140" i="5"/>
  <c r="AO333" i="5"/>
  <c r="BM334" i="5"/>
  <c r="BI335" i="5"/>
  <c r="AW141" i="5"/>
  <c r="BC140" i="5"/>
  <c r="AZ141" i="5"/>
  <c r="AY140" i="5"/>
  <c r="BJ334" i="5"/>
  <c r="AG333" i="5"/>
  <c r="AL334" i="5"/>
  <c r="AH334" i="5"/>
  <c r="AK333" i="5"/>
  <c r="AI333" i="5"/>
  <c r="AX333" i="5"/>
  <c r="AW334" i="5"/>
  <c r="AW335" i="5" s="1"/>
  <c r="BF334" i="5"/>
  <c r="AJ333" i="5"/>
  <c r="AF333" i="5"/>
  <c r="AP333" i="5"/>
  <c r="BD335" i="5"/>
  <c r="AR333" i="5"/>
  <c r="AR334" i="5" s="1"/>
  <c r="AQ334" i="5"/>
  <c r="BC333" i="5"/>
  <c r="BL333" i="5"/>
  <c r="AS333" i="5"/>
  <c r="AT333" i="5"/>
  <c r="AE334" i="5"/>
  <c r="AN335" i="5" s="1"/>
  <c r="BI141" i="5"/>
  <c r="BR141" i="5"/>
  <c r="AQ203" i="5"/>
  <c r="AO202" i="5"/>
  <c r="AU203" i="5"/>
  <c r="AQ265" i="5"/>
  <c r="BB140" i="5"/>
  <c r="BK140" i="5"/>
  <c r="AS202" i="5"/>
  <c r="BD141" i="5"/>
  <c r="BM142" i="5" s="1"/>
  <c r="AU265" i="5"/>
  <c r="AO264" i="5"/>
  <c r="AN203" i="5"/>
  <c r="AP202" i="5"/>
  <c r="BJ140" i="5"/>
  <c r="AS264" i="5"/>
  <c r="AR202" i="5"/>
  <c r="AT264" i="5"/>
  <c r="AN265" i="5"/>
  <c r="AP264" i="5"/>
  <c r="AR264" i="5"/>
  <c r="BH140" i="5"/>
  <c r="BQ140" i="5"/>
  <c r="BF141" i="5"/>
  <c r="BO141" i="5"/>
  <c r="AT202" i="5"/>
  <c r="G201" i="5"/>
  <c r="G331" i="5" s="1"/>
  <c r="D201" i="5"/>
  <c r="D331" i="5" s="1"/>
  <c r="B331" i="5"/>
  <c r="J330" i="5"/>
  <c r="Q138" i="5"/>
  <c r="Z139" i="5" s="1"/>
  <c r="AI140" i="5" s="1"/>
  <c r="Q332" i="5"/>
  <c r="Z333" i="5" s="1"/>
  <c r="H201" i="5"/>
  <c r="H331" i="5" s="1"/>
  <c r="T139" i="5"/>
  <c r="AC140" i="5" s="1"/>
  <c r="AL141" i="5" s="1"/>
  <c r="T333" i="5"/>
  <c r="AC334" i="5" s="1"/>
  <c r="N138" i="5"/>
  <c r="W139" i="5" s="1"/>
  <c r="AF140" i="5" s="1"/>
  <c r="N332" i="5"/>
  <c r="W333" i="5" s="1"/>
  <c r="P139" i="5"/>
  <c r="Y140" i="5" s="1"/>
  <c r="AH141" i="5" s="1"/>
  <c r="P333" i="5"/>
  <c r="Y334" i="5" s="1"/>
  <c r="M139" i="5"/>
  <c r="V140" i="5" s="1"/>
  <c r="AE141" i="5" s="1"/>
  <c r="M333" i="5"/>
  <c r="V334" i="5" s="1"/>
  <c r="F201" i="5"/>
  <c r="F331" i="5" s="1"/>
  <c r="S138" i="5"/>
  <c r="AB139" i="5" s="1"/>
  <c r="AK140" i="5" s="1"/>
  <c r="S332" i="5"/>
  <c r="AB333" i="5" s="1"/>
  <c r="O138" i="5"/>
  <c r="X139" i="5" s="1"/>
  <c r="AG140" i="5" s="1"/>
  <c r="O332" i="5"/>
  <c r="X333" i="5" s="1"/>
  <c r="R138" i="5"/>
  <c r="AA139" i="5" s="1"/>
  <c r="AJ140" i="5" s="1"/>
  <c r="R332" i="5"/>
  <c r="AA333" i="5" s="1"/>
  <c r="I202" i="5"/>
  <c r="I332" i="5" s="1"/>
  <c r="C202" i="5"/>
  <c r="C332" i="5" s="1"/>
  <c r="D202" i="5"/>
  <c r="D332" i="5" s="1"/>
  <c r="E201" i="5"/>
  <c r="E331" i="5" s="1"/>
  <c r="B202" i="5"/>
  <c r="J200" i="5"/>
  <c r="E266" i="5"/>
  <c r="G137" i="5"/>
  <c r="H137" i="5"/>
  <c r="D266" i="5"/>
  <c r="J265" i="5"/>
  <c r="E137" i="5"/>
  <c r="G266" i="5"/>
  <c r="C137" i="5"/>
  <c r="D137" i="5"/>
  <c r="F266" i="5"/>
  <c r="F137" i="5"/>
  <c r="H266" i="5"/>
  <c r="B137" i="5"/>
  <c r="I266" i="5"/>
  <c r="B266" i="5"/>
  <c r="C266" i="5"/>
  <c r="J136" i="5"/>
  <c r="I137" i="5"/>
  <c r="BM335" i="5" l="1"/>
  <c r="BU141" i="5"/>
  <c r="BG141" i="5"/>
  <c r="BL141" i="5"/>
  <c r="BH141" i="5"/>
  <c r="BP141" i="5"/>
  <c r="BK334" i="5"/>
  <c r="BI142" i="5"/>
  <c r="BF142" i="5"/>
  <c r="BA141" i="5"/>
  <c r="AQ335" i="5"/>
  <c r="AY141" i="5"/>
  <c r="AP334" i="5"/>
  <c r="AX334" i="5"/>
  <c r="BG334" i="5"/>
  <c r="BF335" i="5"/>
  <c r="BF336" i="5" s="1"/>
  <c r="BL334" i="5"/>
  <c r="AZ142" i="5"/>
  <c r="BO142" i="5"/>
  <c r="BC141" i="5"/>
  <c r="BL142" i="5" s="1"/>
  <c r="BR142" i="5"/>
  <c r="AR203" i="5"/>
  <c r="AZ335" i="5"/>
  <c r="AF334" i="5"/>
  <c r="AY334" i="5"/>
  <c r="AY335" i="5" s="1"/>
  <c r="AJ334" i="5"/>
  <c r="AE335" i="5"/>
  <c r="AN336" i="5" s="1"/>
  <c r="AL335" i="5"/>
  <c r="AT334" i="5"/>
  <c r="AH335" i="5"/>
  <c r="BA334" i="5"/>
  <c r="AI334" i="5"/>
  <c r="AR335" i="5" s="1"/>
  <c r="BM336" i="5"/>
  <c r="AS334" i="5"/>
  <c r="AS335" i="5" s="1"/>
  <c r="BB334" i="5"/>
  <c r="AU335" i="5"/>
  <c r="AU336" i="5" s="1"/>
  <c r="AW336" i="5"/>
  <c r="AO334" i="5"/>
  <c r="AG334" i="5"/>
  <c r="AK334" i="5"/>
  <c r="BC334" i="5"/>
  <c r="BQ141" i="5"/>
  <c r="AS203" i="5"/>
  <c r="AS265" i="5"/>
  <c r="BV143" i="5"/>
  <c r="AP203" i="5"/>
  <c r="AU266" i="5"/>
  <c r="AN204" i="5"/>
  <c r="AO265" i="5"/>
  <c r="BK141" i="5"/>
  <c r="BT141" i="5"/>
  <c r="AU204" i="5"/>
  <c r="AX141" i="5"/>
  <c r="AQ266" i="5"/>
  <c r="BJ141" i="5"/>
  <c r="BS141" i="5"/>
  <c r="BB141" i="5"/>
  <c r="AQ204" i="5"/>
  <c r="AN266" i="5"/>
  <c r="AO203" i="5"/>
  <c r="AW142" i="5"/>
  <c r="BD142" i="5"/>
  <c r="BM143" i="5" s="1"/>
  <c r="AT203" i="5"/>
  <c r="AR265" i="5"/>
  <c r="AP265" i="5"/>
  <c r="AT265" i="5"/>
  <c r="G202" i="5"/>
  <c r="G332" i="5" s="1"/>
  <c r="J331" i="5"/>
  <c r="F202" i="5"/>
  <c r="F332" i="5" s="1"/>
  <c r="B332" i="5"/>
  <c r="H202" i="5"/>
  <c r="H332" i="5" s="1"/>
  <c r="P140" i="5"/>
  <c r="Y141" i="5" s="1"/>
  <c r="AH142" i="5" s="1"/>
  <c r="P334" i="5"/>
  <c r="Y335" i="5" s="1"/>
  <c r="T140" i="5"/>
  <c r="AC141" i="5" s="1"/>
  <c r="AL142" i="5" s="1"/>
  <c r="T334" i="5"/>
  <c r="AC335" i="5" s="1"/>
  <c r="R139" i="5"/>
  <c r="AA140" i="5" s="1"/>
  <c r="AJ141" i="5" s="1"/>
  <c r="R333" i="5"/>
  <c r="AA334" i="5" s="1"/>
  <c r="O139" i="5"/>
  <c r="X140" i="5" s="1"/>
  <c r="AG141" i="5" s="1"/>
  <c r="O333" i="5"/>
  <c r="X334" i="5" s="1"/>
  <c r="D203" i="5"/>
  <c r="D333" i="5" s="1"/>
  <c r="Q139" i="5"/>
  <c r="Z140" i="5" s="1"/>
  <c r="AI141" i="5" s="1"/>
  <c r="Q333" i="5"/>
  <c r="Z334" i="5" s="1"/>
  <c r="N139" i="5"/>
  <c r="W140" i="5" s="1"/>
  <c r="AF141" i="5" s="1"/>
  <c r="N333" i="5"/>
  <c r="W334" i="5" s="1"/>
  <c r="S139" i="5"/>
  <c r="AB140" i="5" s="1"/>
  <c r="AK141" i="5" s="1"/>
  <c r="S333" i="5"/>
  <c r="AB334" i="5" s="1"/>
  <c r="M140" i="5"/>
  <c r="V141" i="5" s="1"/>
  <c r="AE142" i="5" s="1"/>
  <c r="M334" i="5"/>
  <c r="V335" i="5" s="1"/>
  <c r="C203" i="5"/>
  <c r="C333" i="5" s="1"/>
  <c r="F203" i="5"/>
  <c r="F333" i="5" s="1"/>
  <c r="E202" i="5"/>
  <c r="E332" i="5" s="1"/>
  <c r="I203" i="5"/>
  <c r="I333" i="5" s="1"/>
  <c r="B203" i="5"/>
  <c r="G267" i="5"/>
  <c r="J201" i="5"/>
  <c r="J266" i="5"/>
  <c r="I267" i="5"/>
  <c r="F138" i="5"/>
  <c r="H138" i="5"/>
  <c r="C267" i="5"/>
  <c r="H267" i="5"/>
  <c r="E138" i="5"/>
  <c r="B138" i="5"/>
  <c r="E267" i="5"/>
  <c r="F267" i="5"/>
  <c r="I138" i="5"/>
  <c r="B267" i="5"/>
  <c r="J137" i="5"/>
  <c r="D138" i="5"/>
  <c r="C138" i="5"/>
  <c r="D267" i="5"/>
  <c r="G138" i="5"/>
  <c r="BH142" i="5" l="1"/>
  <c r="BQ142" i="5"/>
  <c r="BU142" i="5"/>
  <c r="BU143" i="5" s="1"/>
  <c r="BP142" i="5"/>
  <c r="BA142" i="5"/>
  <c r="BI143" i="5"/>
  <c r="BR143" i="5"/>
  <c r="BJ142" i="5"/>
  <c r="BO143" i="5"/>
  <c r="BG335" i="5"/>
  <c r="AQ336" i="5"/>
  <c r="AW143" i="5"/>
  <c r="AP335" i="5"/>
  <c r="AY336" i="5" s="1"/>
  <c r="AO335" i="5"/>
  <c r="BH335" i="5"/>
  <c r="BH336" i="5" s="1"/>
  <c r="BS142" i="5"/>
  <c r="BF143" i="5"/>
  <c r="AT335" i="5"/>
  <c r="AX142" i="5"/>
  <c r="BB142" i="5"/>
  <c r="BT142" i="5"/>
  <c r="AH336" i="5"/>
  <c r="AW337" i="5"/>
  <c r="BA335" i="5"/>
  <c r="BA336" i="5" s="1"/>
  <c r="BJ335" i="5"/>
  <c r="AF335" i="5"/>
  <c r="AI335" i="5"/>
  <c r="AZ336" i="5"/>
  <c r="BI336" i="5"/>
  <c r="BC335" i="5"/>
  <c r="AE336" i="5"/>
  <c r="AN337" i="5" s="1"/>
  <c r="AK335" i="5"/>
  <c r="BD336" i="5"/>
  <c r="BD337" i="5" s="1"/>
  <c r="BL335" i="5"/>
  <c r="BB335" i="5"/>
  <c r="BB336" i="5" s="1"/>
  <c r="BK335" i="5"/>
  <c r="AL336" i="5"/>
  <c r="AU337" i="5" s="1"/>
  <c r="AG335" i="5"/>
  <c r="BF337" i="5"/>
  <c r="AJ335" i="5"/>
  <c r="AS336" i="5" s="1"/>
  <c r="AX335" i="5"/>
  <c r="AO266" i="5"/>
  <c r="AR204" i="5"/>
  <c r="AS204" i="5"/>
  <c r="AS266" i="5"/>
  <c r="AQ267" i="5"/>
  <c r="AN205" i="5"/>
  <c r="AT204" i="5"/>
  <c r="AQ205" i="5"/>
  <c r="AR266" i="5"/>
  <c r="AU267" i="5"/>
  <c r="AP204" i="5"/>
  <c r="AT266" i="5"/>
  <c r="AU205" i="5"/>
  <c r="BC142" i="5"/>
  <c r="AP266" i="5"/>
  <c r="BD143" i="5"/>
  <c r="BM144" i="5" s="1"/>
  <c r="AO204" i="5"/>
  <c r="BK142" i="5"/>
  <c r="AY142" i="5"/>
  <c r="AY143" i="5" s="1"/>
  <c r="BG142" i="5"/>
  <c r="AZ143" i="5"/>
  <c r="BI144" i="5" s="1"/>
  <c r="BV144" i="5"/>
  <c r="AN267" i="5"/>
  <c r="H203" i="5"/>
  <c r="H333" i="5" s="1"/>
  <c r="H204" i="5"/>
  <c r="H334" i="5" s="1"/>
  <c r="J332" i="5"/>
  <c r="B333" i="5"/>
  <c r="N140" i="5"/>
  <c r="W141" i="5" s="1"/>
  <c r="AF142" i="5" s="1"/>
  <c r="N334" i="5"/>
  <c r="W335" i="5" s="1"/>
  <c r="Q140" i="5"/>
  <c r="Z141" i="5" s="1"/>
  <c r="AI142" i="5" s="1"/>
  <c r="Q334" i="5"/>
  <c r="Z335" i="5" s="1"/>
  <c r="P141" i="5"/>
  <c r="Y142" i="5" s="1"/>
  <c r="AH143" i="5" s="1"/>
  <c r="P335" i="5"/>
  <c r="Y336" i="5" s="1"/>
  <c r="R140" i="5"/>
  <c r="AA141" i="5" s="1"/>
  <c r="AJ142" i="5" s="1"/>
  <c r="R334" i="5"/>
  <c r="AA335" i="5" s="1"/>
  <c r="F204" i="5"/>
  <c r="F334" i="5" s="1"/>
  <c r="S140" i="5"/>
  <c r="AB141" i="5" s="1"/>
  <c r="AK142" i="5" s="1"/>
  <c r="S334" i="5"/>
  <c r="AB335" i="5" s="1"/>
  <c r="T141" i="5"/>
  <c r="AC142" i="5" s="1"/>
  <c r="AL143" i="5" s="1"/>
  <c r="T335" i="5"/>
  <c r="AC336" i="5" s="1"/>
  <c r="O140" i="5"/>
  <c r="X141" i="5" s="1"/>
  <c r="AG142" i="5" s="1"/>
  <c r="O334" i="5"/>
  <c r="X335" i="5" s="1"/>
  <c r="M141" i="5"/>
  <c r="V142" i="5" s="1"/>
  <c r="AE143" i="5" s="1"/>
  <c r="M335" i="5"/>
  <c r="V336" i="5" s="1"/>
  <c r="I204" i="5"/>
  <c r="I334" i="5" s="1"/>
  <c r="E203" i="5"/>
  <c r="E333" i="5" s="1"/>
  <c r="B204" i="5"/>
  <c r="G203" i="5"/>
  <c r="G333" i="5" s="1"/>
  <c r="G268" i="5"/>
  <c r="J267" i="5"/>
  <c r="B268" i="5"/>
  <c r="D139" i="5"/>
  <c r="C268" i="5"/>
  <c r="H139" i="5"/>
  <c r="F139" i="5"/>
  <c r="G139" i="5"/>
  <c r="D268" i="5"/>
  <c r="C139" i="5"/>
  <c r="F268" i="5"/>
  <c r="J138" i="5"/>
  <c r="E139" i="5"/>
  <c r="E268" i="5"/>
  <c r="I139" i="5"/>
  <c r="B139" i="5"/>
  <c r="J202" i="5"/>
  <c r="H268" i="5"/>
  <c r="I268" i="5"/>
  <c r="BQ143" i="5" l="1"/>
  <c r="BK143" i="5"/>
  <c r="BJ143" i="5"/>
  <c r="BS143" i="5"/>
  <c r="BC336" i="5"/>
  <c r="BR144" i="5"/>
  <c r="BR145" i="5" s="1"/>
  <c r="AP336" i="5"/>
  <c r="AY337" i="5" s="1"/>
  <c r="BF144" i="5"/>
  <c r="AQ337" i="5"/>
  <c r="AZ337" i="5"/>
  <c r="BB143" i="5"/>
  <c r="BC143" i="5"/>
  <c r="BG143" i="5"/>
  <c r="BO144" i="5"/>
  <c r="BH337" i="5"/>
  <c r="BJ336" i="5"/>
  <c r="BJ337" i="5" s="1"/>
  <c r="BI337" i="5"/>
  <c r="AF336" i="5"/>
  <c r="BK336" i="5"/>
  <c r="BK337" i="5" s="1"/>
  <c r="BD338" i="5"/>
  <c r="AX143" i="5"/>
  <c r="AK336" i="5"/>
  <c r="BF338" i="5"/>
  <c r="AI336" i="5"/>
  <c r="AG336" i="5"/>
  <c r="AL337" i="5"/>
  <c r="AU338" i="5" s="1"/>
  <c r="BM337" i="5"/>
  <c r="BM338" i="5" s="1"/>
  <c r="AH337" i="5"/>
  <c r="AO336" i="5"/>
  <c r="AR336" i="5"/>
  <c r="AX336" i="5"/>
  <c r="BG336" i="5"/>
  <c r="AT336" i="5"/>
  <c r="BB337" i="5"/>
  <c r="AE337" i="5"/>
  <c r="AW338" i="5"/>
  <c r="AJ336" i="5"/>
  <c r="AS337" i="5" s="1"/>
  <c r="BL336" i="5"/>
  <c r="AN268" i="5"/>
  <c r="AN206" i="5"/>
  <c r="BP143" i="5"/>
  <c r="BT143" i="5"/>
  <c r="BT144" i="5" s="1"/>
  <c r="BH143" i="5"/>
  <c r="BH144" i="5" s="1"/>
  <c r="AO267" i="5"/>
  <c r="AU268" i="5"/>
  <c r="AU206" i="5"/>
  <c r="BL143" i="5"/>
  <c r="AR267" i="5"/>
  <c r="AQ268" i="5"/>
  <c r="AT267" i="5"/>
  <c r="AQ206" i="5"/>
  <c r="AS267" i="5"/>
  <c r="AR205" i="5"/>
  <c r="BA143" i="5"/>
  <c r="AP205" i="5"/>
  <c r="AO205" i="5"/>
  <c r="AT205" i="5"/>
  <c r="BD144" i="5"/>
  <c r="BM145" i="5" s="1"/>
  <c r="AZ144" i="5"/>
  <c r="BI145" i="5" s="1"/>
  <c r="AW144" i="5"/>
  <c r="BV145" i="5"/>
  <c r="AS205" i="5"/>
  <c r="AP267" i="5"/>
  <c r="AY144" i="5" s="1"/>
  <c r="C204" i="5"/>
  <c r="C334" i="5" s="1"/>
  <c r="F205" i="5"/>
  <c r="F335" i="5" s="1"/>
  <c r="D204" i="5"/>
  <c r="D334" i="5" s="1"/>
  <c r="C205" i="5"/>
  <c r="C335" i="5" s="1"/>
  <c r="J333" i="5"/>
  <c r="B334" i="5"/>
  <c r="M142" i="5"/>
  <c r="V143" i="5" s="1"/>
  <c r="AE144" i="5" s="1"/>
  <c r="M336" i="5"/>
  <c r="V337" i="5" s="1"/>
  <c r="R141" i="5"/>
  <c r="AA142" i="5" s="1"/>
  <c r="AJ143" i="5" s="1"/>
  <c r="R335" i="5"/>
  <c r="AA336" i="5" s="1"/>
  <c r="N141" i="5"/>
  <c r="W142" i="5" s="1"/>
  <c r="AF143" i="5" s="1"/>
  <c r="N335" i="5"/>
  <c r="W336" i="5" s="1"/>
  <c r="O141" i="5"/>
  <c r="X142" i="5" s="1"/>
  <c r="AG143" i="5" s="1"/>
  <c r="O335" i="5"/>
  <c r="X336" i="5" s="1"/>
  <c r="T142" i="5"/>
  <c r="AC143" i="5" s="1"/>
  <c r="AL144" i="5" s="1"/>
  <c r="T336" i="5"/>
  <c r="AC337" i="5" s="1"/>
  <c r="P142" i="5"/>
  <c r="Y143" i="5" s="1"/>
  <c r="AH144" i="5" s="1"/>
  <c r="P336" i="5"/>
  <c r="Y337" i="5" s="1"/>
  <c r="Q141" i="5"/>
  <c r="Z142" i="5" s="1"/>
  <c r="AI143" i="5" s="1"/>
  <c r="Q335" i="5"/>
  <c r="Z336" i="5" s="1"/>
  <c r="S141" i="5"/>
  <c r="AB142" i="5" s="1"/>
  <c r="AK143" i="5" s="1"/>
  <c r="S335" i="5"/>
  <c r="AB336" i="5" s="1"/>
  <c r="H205" i="5"/>
  <c r="H335" i="5" s="1"/>
  <c r="I205" i="5"/>
  <c r="I335" i="5" s="1"/>
  <c r="E204" i="5"/>
  <c r="E334" i="5" s="1"/>
  <c r="B205" i="5"/>
  <c r="G204" i="5"/>
  <c r="G334" i="5" s="1"/>
  <c r="C140" i="5"/>
  <c r="F140" i="5"/>
  <c r="C269" i="5"/>
  <c r="G269" i="5"/>
  <c r="B269" i="5"/>
  <c r="J203" i="5"/>
  <c r="F269" i="5"/>
  <c r="D140" i="5"/>
  <c r="H269" i="5"/>
  <c r="J139" i="5"/>
  <c r="I140" i="5"/>
  <c r="J268" i="5"/>
  <c r="D269" i="5"/>
  <c r="G140" i="5"/>
  <c r="I269" i="5"/>
  <c r="B140" i="5"/>
  <c r="E269" i="5"/>
  <c r="E140" i="5"/>
  <c r="H140" i="5"/>
  <c r="BS144" i="5" l="1"/>
  <c r="BI338" i="5"/>
  <c r="BK144" i="5"/>
  <c r="BT145" i="5" s="1"/>
  <c r="BL337" i="5"/>
  <c r="BC337" i="5"/>
  <c r="BO145" i="5"/>
  <c r="BH338" i="5"/>
  <c r="BK338" i="5"/>
  <c r="BM339" i="5"/>
  <c r="AZ338" i="5"/>
  <c r="BB144" i="5"/>
  <c r="BP144" i="5"/>
  <c r="BG144" i="5"/>
  <c r="AF337" i="5"/>
  <c r="AR337" i="5"/>
  <c r="AO337" i="5"/>
  <c r="AX337" i="5"/>
  <c r="BF339" i="5"/>
  <c r="BQ144" i="5"/>
  <c r="BQ145" i="5" s="1"/>
  <c r="BD339" i="5"/>
  <c r="AG337" i="5"/>
  <c r="BI339" i="5"/>
  <c r="AI337" i="5"/>
  <c r="BA337" i="5"/>
  <c r="AJ337" i="5"/>
  <c r="AS338" i="5" s="1"/>
  <c r="AH338" i="5"/>
  <c r="AQ338" i="5"/>
  <c r="BH145" i="5"/>
  <c r="AE338" i="5"/>
  <c r="AN338" i="5"/>
  <c r="AP337" i="5"/>
  <c r="BB338" i="5"/>
  <c r="AL338" i="5"/>
  <c r="AU339" i="5" s="1"/>
  <c r="AK337" i="5"/>
  <c r="AT337" i="5"/>
  <c r="BG337" i="5"/>
  <c r="BV146" i="5"/>
  <c r="AN269" i="5"/>
  <c r="AN207" i="5"/>
  <c r="AT206" i="5"/>
  <c r="BA144" i="5"/>
  <c r="BJ144" i="5"/>
  <c r="BL144" i="5"/>
  <c r="BU144" i="5"/>
  <c r="AT268" i="5"/>
  <c r="AR206" i="5"/>
  <c r="AU269" i="5"/>
  <c r="AO268" i="5"/>
  <c r="AX144" i="5"/>
  <c r="AP206" i="5"/>
  <c r="AS268" i="5"/>
  <c r="BC144" i="5"/>
  <c r="AW145" i="5"/>
  <c r="BF145" i="5"/>
  <c r="AQ269" i="5"/>
  <c r="AS206" i="5"/>
  <c r="AZ145" i="5"/>
  <c r="BR146" i="5"/>
  <c r="AO206" i="5"/>
  <c r="AR268" i="5"/>
  <c r="AQ207" i="5"/>
  <c r="AU207" i="5"/>
  <c r="AP268" i="5"/>
  <c r="BD145" i="5"/>
  <c r="BM146" i="5" s="1"/>
  <c r="B335" i="5"/>
  <c r="J334" i="5"/>
  <c r="D205" i="5"/>
  <c r="D335" i="5" s="1"/>
  <c r="S142" i="5"/>
  <c r="AB143" i="5" s="1"/>
  <c r="AK144" i="5" s="1"/>
  <c r="S336" i="5"/>
  <c r="AB337" i="5" s="1"/>
  <c r="N142" i="5"/>
  <c r="W143" i="5" s="1"/>
  <c r="AF144" i="5" s="1"/>
  <c r="N336" i="5"/>
  <c r="W337" i="5" s="1"/>
  <c r="P143" i="5"/>
  <c r="Y144" i="5" s="1"/>
  <c r="AH145" i="5" s="1"/>
  <c r="P337" i="5"/>
  <c r="Y338" i="5" s="1"/>
  <c r="R142" i="5"/>
  <c r="AA143" i="5" s="1"/>
  <c r="AJ144" i="5" s="1"/>
  <c r="R336" i="5"/>
  <c r="AA337" i="5" s="1"/>
  <c r="M143" i="5"/>
  <c r="V144" i="5" s="1"/>
  <c r="AE145" i="5" s="1"/>
  <c r="M337" i="5"/>
  <c r="V338" i="5" s="1"/>
  <c r="O142" i="5"/>
  <c r="X143" i="5" s="1"/>
  <c r="AG144" i="5" s="1"/>
  <c r="O336" i="5"/>
  <c r="X337" i="5" s="1"/>
  <c r="Q142" i="5"/>
  <c r="Z143" i="5" s="1"/>
  <c r="AI144" i="5" s="1"/>
  <c r="Q336" i="5"/>
  <c r="Z337" i="5" s="1"/>
  <c r="T143" i="5"/>
  <c r="AC144" i="5" s="1"/>
  <c r="AL145" i="5" s="1"/>
  <c r="T337" i="5"/>
  <c r="AC338" i="5" s="1"/>
  <c r="E205" i="5"/>
  <c r="E335" i="5" s="1"/>
  <c r="I206" i="5"/>
  <c r="I336" i="5" s="1"/>
  <c r="G205" i="5"/>
  <c r="G335" i="5" s="1"/>
  <c r="B206" i="5"/>
  <c r="G270" i="5"/>
  <c r="J140" i="5"/>
  <c r="H270" i="5"/>
  <c r="F270" i="5"/>
  <c r="C141" i="5"/>
  <c r="E141" i="5"/>
  <c r="D270" i="5"/>
  <c r="H141" i="5"/>
  <c r="E270" i="5"/>
  <c r="B141" i="5"/>
  <c r="I270" i="5"/>
  <c r="I141" i="5"/>
  <c r="D141" i="5"/>
  <c r="B270" i="5"/>
  <c r="J204" i="5"/>
  <c r="G141" i="5"/>
  <c r="J269" i="5"/>
  <c r="C270" i="5"/>
  <c r="F141" i="5"/>
  <c r="BL338" i="5" l="1"/>
  <c r="BK145" i="5"/>
  <c r="BT146" i="5" s="1"/>
  <c r="BK339" i="5"/>
  <c r="BM340" i="5"/>
  <c r="BP145" i="5"/>
  <c r="AO338" i="5"/>
  <c r="AX338" i="5"/>
  <c r="BG338" i="5"/>
  <c r="AT338" i="5"/>
  <c r="BQ146" i="5"/>
  <c r="AQ339" i="5"/>
  <c r="AN339" i="5"/>
  <c r="AZ146" i="5"/>
  <c r="BC145" i="5"/>
  <c r="BC338" i="5"/>
  <c r="AW146" i="5"/>
  <c r="AF338" i="5"/>
  <c r="AE339" i="5"/>
  <c r="AH339" i="5"/>
  <c r="AI338" i="5"/>
  <c r="BA338" i="5"/>
  <c r="BJ338" i="5"/>
  <c r="AP338" i="5"/>
  <c r="AY338" i="5"/>
  <c r="AG338" i="5"/>
  <c r="AK338" i="5"/>
  <c r="BD340" i="5"/>
  <c r="AR338" i="5"/>
  <c r="AZ339" i="5"/>
  <c r="AL339" i="5"/>
  <c r="AW339" i="5"/>
  <c r="BB339" i="5"/>
  <c r="AJ338" i="5"/>
  <c r="BV147" i="5"/>
  <c r="BA145" i="5"/>
  <c r="BI146" i="5"/>
  <c r="BU145" i="5"/>
  <c r="AS269" i="5"/>
  <c r="AO269" i="5"/>
  <c r="BF146" i="5"/>
  <c r="BO146" i="5"/>
  <c r="AU270" i="5"/>
  <c r="BJ145" i="5"/>
  <c r="BS145" i="5"/>
  <c r="AP269" i="5"/>
  <c r="AT269" i="5"/>
  <c r="BB145" i="5"/>
  <c r="AO207" i="5"/>
  <c r="AR207" i="5"/>
  <c r="AT207" i="5"/>
  <c r="AU208" i="5"/>
  <c r="AY145" i="5"/>
  <c r="BD146" i="5"/>
  <c r="AQ208" i="5"/>
  <c r="AX145" i="5"/>
  <c r="BG145" i="5"/>
  <c r="BL145" i="5"/>
  <c r="AN270" i="5"/>
  <c r="AS207" i="5"/>
  <c r="AP207" i="5"/>
  <c r="AN208" i="5"/>
  <c r="AR269" i="5"/>
  <c r="AQ270" i="5"/>
  <c r="C206" i="5"/>
  <c r="C336" i="5" s="1"/>
  <c r="D206" i="5"/>
  <c r="D336" i="5" s="1"/>
  <c r="H206" i="5"/>
  <c r="H336" i="5" s="1"/>
  <c r="H207" i="5"/>
  <c r="H337" i="5" s="1"/>
  <c r="J335" i="5"/>
  <c r="B336" i="5"/>
  <c r="R143" i="5"/>
  <c r="AA144" i="5" s="1"/>
  <c r="AJ145" i="5" s="1"/>
  <c r="R337" i="5"/>
  <c r="AA338" i="5" s="1"/>
  <c r="N143" i="5"/>
  <c r="W144" i="5" s="1"/>
  <c r="AF145" i="5" s="1"/>
  <c r="N337" i="5"/>
  <c r="W338" i="5" s="1"/>
  <c r="P144" i="5"/>
  <c r="Y145" i="5" s="1"/>
  <c r="AH146" i="5" s="1"/>
  <c r="P338" i="5"/>
  <c r="Y339" i="5" s="1"/>
  <c r="S143" i="5"/>
  <c r="AB144" i="5" s="1"/>
  <c r="AK145" i="5" s="1"/>
  <c r="S337" i="5"/>
  <c r="AB338" i="5" s="1"/>
  <c r="T144" i="5"/>
  <c r="AC145" i="5" s="1"/>
  <c r="AL146" i="5" s="1"/>
  <c r="T338" i="5"/>
  <c r="AC339" i="5" s="1"/>
  <c r="Q143" i="5"/>
  <c r="Z144" i="5" s="1"/>
  <c r="AI145" i="5" s="1"/>
  <c r="Q337" i="5"/>
  <c r="Z338" i="5" s="1"/>
  <c r="O143" i="5"/>
  <c r="X144" i="5" s="1"/>
  <c r="AG145" i="5" s="1"/>
  <c r="O337" i="5"/>
  <c r="X338" i="5" s="1"/>
  <c r="F206" i="5"/>
  <c r="F336" i="5" s="1"/>
  <c r="M144" i="5"/>
  <c r="V145" i="5" s="1"/>
  <c r="AE146" i="5" s="1"/>
  <c r="M338" i="5"/>
  <c r="V339" i="5" s="1"/>
  <c r="I207" i="5"/>
  <c r="I337" i="5" s="1"/>
  <c r="D207" i="5"/>
  <c r="D337" i="5" s="1"/>
  <c r="F207" i="5"/>
  <c r="F337" i="5" s="1"/>
  <c r="C207" i="5"/>
  <c r="C337" i="5" s="1"/>
  <c r="E206" i="5"/>
  <c r="E336" i="5" s="1"/>
  <c r="B207" i="5"/>
  <c r="G206" i="5"/>
  <c r="G336" i="5" s="1"/>
  <c r="J205" i="5"/>
  <c r="J141" i="5"/>
  <c r="C271" i="5"/>
  <c r="F142" i="5"/>
  <c r="I271" i="5"/>
  <c r="E142" i="5"/>
  <c r="G271" i="5"/>
  <c r="B271" i="5"/>
  <c r="I142" i="5"/>
  <c r="H271" i="5"/>
  <c r="D142" i="5"/>
  <c r="H142" i="5"/>
  <c r="J270" i="5"/>
  <c r="F271" i="5"/>
  <c r="G142" i="5"/>
  <c r="B142" i="5"/>
  <c r="E271" i="5"/>
  <c r="D271" i="5"/>
  <c r="C142" i="5"/>
  <c r="BM341" i="5" l="1"/>
  <c r="BK340" i="5"/>
  <c r="BC339" i="5"/>
  <c r="AX339" i="5"/>
  <c r="BG339" i="5"/>
  <c r="AN340" i="5"/>
  <c r="BC146" i="5"/>
  <c r="BL146" i="5"/>
  <c r="AZ340" i="5"/>
  <c r="AW147" i="5"/>
  <c r="BI147" i="5"/>
  <c r="AR339" i="5"/>
  <c r="BL339" i="5"/>
  <c r="BF147" i="5"/>
  <c r="BJ339" i="5"/>
  <c r="BO147" i="5"/>
  <c r="BS146" i="5"/>
  <c r="BD147" i="5"/>
  <c r="BB146" i="5"/>
  <c r="BR147" i="5"/>
  <c r="BJ146" i="5"/>
  <c r="AL340" i="5"/>
  <c r="AK339" i="5"/>
  <c r="AW340" i="5"/>
  <c r="BF340" i="5"/>
  <c r="AI339" i="5"/>
  <c r="AH340" i="5"/>
  <c r="AY339" i="5"/>
  <c r="BH339" i="5"/>
  <c r="BA339" i="5"/>
  <c r="AE340" i="5"/>
  <c r="AJ339" i="5"/>
  <c r="AS339" i="5"/>
  <c r="BB340" i="5" s="1"/>
  <c r="AG339" i="5"/>
  <c r="AP339" i="5"/>
  <c r="AQ340" i="5"/>
  <c r="AU340" i="5"/>
  <c r="AF339" i="5"/>
  <c r="AO339" i="5"/>
  <c r="AT339" i="5"/>
  <c r="BI340" i="5"/>
  <c r="BI341" i="5" s="1"/>
  <c r="AP208" i="5"/>
  <c r="AP270" i="5"/>
  <c r="BU146" i="5"/>
  <c r="BU147" i="5" s="1"/>
  <c r="AR208" i="5"/>
  <c r="AY146" i="5"/>
  <c r="BH146" i="5"/>
  <c r="AO208" i="5"/>
  <c r="AU271" i="5"/>
  <c r="BF148" i="5"/>
  <c r="AU209" i="5"/>
  <c r="AR270" i="5"/>
  <c r="AO270" i="5"/>
  <c r="AT208" i="5"/>
  <c r="AN209" i="5"/>
  <c r="AS270" i="5"/>
  <c r="AQ271" i="5"/>
  <c r="AS208" i="5"/>
  <c r="AN271" i="5"/>
  <c r="BG146" i="5"/>
  <c r="BP146" i="5"/>
  <c r="BA146" i="5"/>
  <c r="AX146" i="5"/>
  <c r="BM147" i="5"/>
  <c r="BK146" i="5"/>
  <c r="AZ147" i="5"/>
  <c r="AT270" i="5"/>
  <c r="AQ209" i="5"/>
  <c r="B337" i="5"/>
  <c r="J336" i="5"/>
  <c r="T145" i="5"/>
  <c r="AC146" i="5" s="1"/>
  <c r="AL147" i="5" s="1"/>
  <c r="T339" i="5"/>
  <c r="AC340" i="5" s="1"/>
  <c r="Q144" i="5"/>
  <c r="Z145" i="5" s="1"/>
  <c r="AI146" i="5" s="1"/>
  <c r="Q338" i="5"/>
  <c r="Z339" i="5" s="1"/>
  <c r="O144" i="5"/>
  <c r="X145" i="5" s="1"/>
  <c r="AG146" i="5" s="1"/>
  <c r="O338" i="5"/>
  <c r="X339" i="5" s="1"/>
  <c r="S144" i="5"/>
  <c r="AB145" i="5" s="1"/>
  <c r="AK146" i="5" s="1"/>
  <c r="S338" i="5"/>
  <c r="AB339" i="5" s="1"/>
  <c r="P145" i="5"/>
  <c r="Y146" i="5" s="1"/>
  <c r="AH147" i="5" s="1"/>
  <c r="P339" i="5"/>
  <c r="Y340" i="5" s="1"/>
  <c r="N144" i="5"/>
  <c r="W145" i="5" s="1"/>
  <c r="AF146" i="5" s="1"/>
  <c r="N338" i="5"/>
  <c r="W339" i="5" s="1"/>
  <c r="M145" i="5"/>
  <c r="V146" i="5" s="1"/>
  <c r="AE147" i="5" s="1"/>
  <c r="M339" i="5"/>
  <c r="V340" i="5" s="1"/>
  <c r="H208" i="5"/>
  <c r="H338" i="5" s="1"/>
  <c r="R144" i="5"/>
  <c r="AA145" i="5" s="1"/>
  <c r="AJ146" i="5" s="1"/>
  <c r="R338" i="5"/>
  <c r="AA339" i="5" s="1"/>
  <c r="E207" i="5"/>
  <c r="E337" i="5" s="1"/>
  <c r="F208" i="5"/>
  <c r="F338" i="5" s="1"/>
  <c r="C208" i="5"/>
  <c r="C338" i="5" s="1"/>
  <c r="D208" i="5"/>
  <c r="D338" i="5" s="1"/>
  <c r="I208" i="5"/>
  <c r="I338" i="5" s="1"/>
  <c r="G207" i="5"/>
  <c r="G337" i="5" s="1"/>
  <c r="B208" i="5"/>
  <c r="H143" i="5"/>
  <c r="H272" i="5"/>
  <c r="C143" i="5"/>
  <c r="B143" i="5"/>
  <c r="F143" i="5"/>
  <c r="D143" i="5"/>
  <c r="E272" i="5"/>
  <c r="J142" i="5"/>
  <c r="J271" i="5"/>
  <c r="F272" i="5"/>
  <c r="I143" i="5"/>
  <c r="B272" i="5"/>
  <c r="G272" i="5"/>
  <c r="C272" i="5"/>
  <c r="G143" i="5"/>
  <c r="E143" i="5"/>
  <c r="I272" i="5"/>
  <c r="D272" i="5"/>
  <c r="J206" i="5"/>
  <c r="BS147" i="5" l="1"/>
  <c r="AW341" i="5"/>
  <c r="BL340" i="5"/>
  <c r="BG340" i="5"/>
  <c r="AQ341" i="5"/>
  <c r="BL147" i="5"/>
  <c r="BA340" i="5"/>
  <c r="BR148" i="5"/>
  <c r="AU341" i="5"/>
  <c r="BO148" i="5"/>
  <c r="BO149" i="5" s="1"/>
  <c r="AW148" i="5"/>
  <c r="BF149" i="5" s="1"/>
  <c r="AP340" i="5"/>
  <c r="BF341" i="5"/>
  <c r="BJ147" i="5"/>
  <c r="AY147" i="5"/>
  <c r="AS340" i="5"/>
  <c r="BB341" i="5" s="1"/>
  <c r="BP147" i="5"/>
  <c r="AL341" i="5"/>
  <c r="BU148" i="5"/>
  <c r="AE341" i="5"/>
  <c r="AJ340" i="5"/>
  <c r="AI340" i="5"/>
  <c r="BD341" i="5"/>
  <c r="AY340" i="5"/>
  <c r="AZ341" i="5"/>
  <c r="BH340" i="5"/>
  <c r="AG340" i="5"/>
  <c r="AH341" i="5"/>
  <c r="AR340" i="5"/>
  <c r="BJ340" i="5"/>
  <c r="AN341" i="5"/>
  <c r="BK341" i="5"/>
  <c r="AT340" i="5"/>
  <c r="BC340" i="5"/>
  <c r="AO340" i="5"/>
  <c r="AX340" i="5"/>
  <c r="AK340" i="5"/>
  <c r="AF340" i="5"/>
  <c r="BG147" i="5"/>
  <c r="AP209" i="5"/>
  <c r="AP271" i="5"/>
  <c r="AN210" i="5"/>
  <c r="AS209" i="5"/>
  <c r="AQ272" i="5"/>
  <c r="AU272" i="5"/>
  <c r="AS271" i="5"/>
  <c r="AO209" i="5"/>
  <c r="BH147" i="5"/>
  <c r="BQ147" i="5"/>
  <c r="AZ148" i="5"/>
  <c r="BI148" i="5"/>
  <c r="AU210" i="5"/>
  <c r="AQ210" i="5"/>
  <c r="BB147" i="5"/>
  <c r="BM148" i="5"/>
  <c r="BV148" i="5"/>
  <c r="AN272" i="5"/>
  <c r="AR271" i="5"/>
  <c r="BD148" i="5"/>
  <c r="AT271" i="5"/>
  <c r="AX147" i="5"/>
  <c r="AO271" i="5"/>
  <c r="BC147" i="5"/>
  <c r="AT209" i="5"/>
  <c r="AR209" i="5"/>
  <c r="BK147" i="5"/>
  <c r="BT147" i="5"/>
  <c r="BA147" i="5"/>
  <c r="BJ148" i="5" s="1"/>
  <c r="J337" i="5"/>
  <c r="B338" i="5"/>
  <c r="S145" i="5"/>
  <c r="AB146" i="5" s="1"/>
  <c r="AK147" i="5" s="1"/>
  <c r="S339" i="5"/>
  <c r="AB340" i="5" s="1"/>
  <c r="T146" i="5"/>
  <c r="AC147" i="5" s="1"/>
  <c r="AL148" i="5" s="1"/>
  <c r="T340" i="5"/>
  <c r="AC341" i="5" s="1"/>
  <c r="N145" i="5"/>
  <c r="W146" i="5" s="1"/>
  <c r="AF147" i="5" s="1"/>
  <c r="N339" i="5"/>
  <c r="W340" i="5" s="1"/>
  <c r="Q145" i="5"/>
  <c r="Z146" i="5" s="1"/>
  <c r="AI147" i="5" s="1"/>
  <c r="Q339" i="5"/>
  <c r="Z340" i="5" s="1"/>
  <c r="M146" i="5"/>
  <c r="V147" i="5" s="1"/>
  <c r="AE148" i="5" s="1"/>
  <c r="M340" i="5"/>
  <c r="V341" i="5" s="1"/>
  <c r="R145" i="5"/>
  <c r="AA146" i="5" s="1"/>
  <c r="AJ147" i="5" s="1"/>
  <c r="R339" i="5"/>
  <c r="AA340" i="5" s="1"/>
  <c r="P146" i="5"/>
  <c r="Y147" i="5" s="1"/>
  <c r="AH148" i="5" s="1"/>
  <c r="P340" i="5"/>
  <c r="Y341" i="5" s="1"/>
  <c r="O145" i="5"/>
  <c r="X146" i="5" s="1"/>
  <c r="AG147" i="5" s="1"/>
  <c r="O339" i="5"/>
  <c r="X340" i="5" s="1"/>
  <c r="I209" i="5"/>
  <c r="I339" i="5" s="1"/>
  <c r="E208" i="5"/>
  <c r="E338" i="5" s="1"/>
  <c r="D209" i="5"/>
  <c r="D339" i="5" s="1"/>
  <c r="C209" i="5"/>
  <c r="C339" i="5" s="1"/>
  <c r="B209" i="5"/>
  <c r="G208" i="5"/>
  <c r="G338" i="5" s="1"/>
  <c r="J272" i="5"/>
  <c r="F144" i="5"/>
  <c r="C273" i="5"/>
  <c r="I144" i="5"/>
  <c r="H144" i="5"/>
  <c r="G144" i="5"/>
  <c r="B273" i="5"/>
  <c r="J207" i="5"/>
  <c r="H273" i="5"/>
  <c r="F273" i="5"/>
  <c r="B144" i="5"/>
  <c r="D273" i="5"/>
  <c r="I273" i="5"/>
  <c r="E144" i="5"/>
  <c r="G273" i="5"/>
  <c r="E273" i="5"/>
  <c r="D144" i="5"/>
  <c r="J143" i="5"/>
  <c r="C144" i="5"/>
  <c r="AW149" i="5" l="1"/>
  <c r="BJ341" i="5"/>
  <c r="BS148" i="5"/>
  <c r="BF342" i="5"/>
  <c r="AZ342" i="5"/>
  <c r="AU342" i="5"/>
  <c r="BB148" i="5"/>
  <c r="AS341" i="5"/>
  <c r="BB342" i="5" s="1"/>
  <c r="AY341" i="5"/>
  <c r="BP148" i="5"/>
  <c r="AN342" i="5"/>
  <c r="BH341" i="5"/>
  <c r="BH148" i="5"/>
  <c r="AY148" i="5"/>
  <c r="AR341" i="5"/>
  <c r="BK342" i="5"/>
  <c r="BI342" i="5"/>
  <c r="BI343" i="5" s="1"/>
  <c r="BQ148" i="5"/>
  <c r="AL342" i="5"/>
  <c r="AZ149" i="5"/>
  <c r="BO150" i="5"/>
  <c r="AT341" i="5"/>
  <c r="AH342" i="5"/>
  <c r="AQ342" i="5"/>
  <c r="BC341" i="5"/>
  <c r="BL341" i="5"/>
  <c r="AE342" i="5"/>
  <c r="BA341" i="5"/>
  <c r="AG341" i="5"/>
  <c r="AJ341" i="5"/>
  <c r="AI341" i="5"/>
  <c r="AF341" i="5"/>
  <c r="AP341" i="5"/>
  <c r="AP342" i="5" s="1"/>
  <c r="AK341" i="5"/>
  <c r="AW342" i="5"/>
  <c r="BC148" i="5"/>
  <c r="AX341" i="5"/>
  <c r="BG341" i="5"/>
  <c r="BD342" i="5"/>
  <c r="BM342" i="5"/>
  <c r="AO341" i="5"/>
  <c r="BV149" i="5"/>
  <c r="AX148" i="5"/>
  <c r="BA148" i="5"/>
  <c r="BJ149" i="5" s="1"/>
  <c r="BT148" i="5"/>
  <c r="BM149" i="5"/>
  <c r="BL148" i="5"/>
  <c r="AU211" i="5"/>
  <c r="AS272" i="5"/>
  <c r="AQ273" i="5"/>
  <c r="BF150" i="5"/>
  <c r="BS149" i="5"/>
  <c r="AR210" i="5"/>
  <c r="AP272" i="5"/>
  <c r="BI149" i="5"/>
  <c r="BR149" i="5"/>
  <c r="AN211" i="5"/>
  <c r="AP210" i="5"/>
  <c r="BK148" i="5"/>
  <c r="AT272" i="5"/>
  <c r="AQ211" i="5"/>
  <c r="AT210" i="5"/>
  <c r="BD149" i="5"/>
  <c r="AO210" i="5"/>
  <c r="AO272" i="5"/>
  <c r="BG148" i="5"/>
  <c r="AR272" i="5"/>
  <c r="AU273" i="5"/>
  <c r="AS210" i="5"/>
  <c r="AN273" i="5"/>
  <c r="H209" i="5"/>
  <c r="H339" i="5" s="1"/>
  <c r="H210" i="5"/>
  <c r="H340" i="5" s="1"/>
  <c r="B339" i="5"/>
  <c r="J338" i="5"/>
  <c r="F209" i="5"/>
  <c r="F339" i="5" s="1"/>
  <c r="S146" i="5"/>
  <c r="AB147" i="5" s="1"/>
  <c r="AK148" i="5" s="1"/>
  <c r="S340" i="5"/>
  <c r="AB341" i="5" s="1"/>
  <c r="N146" i="5"/>
  <c r="W147" i="5" s="1"/>
  <c r="AF148" i="5" s="1"/>
  <c r="N340" i="5"/>
  <c r="W341" i="5" s="1"/>
  <c r="Q146" i="5"/>
  <c r="Z147" i="5" s="1"/>
  <c r="AI148" i="5" s="1"/>
  <c r="Q340" i="5"/>
  <c r="Z341" i="5" s="1"/>
  <c r="M147" i="5"/>
  <c r="V148" i="5" s="1"/>
  <c r="AE149" i="5" s="1"/>
  <c r="M341" i="5"/>
  <c r="V342" i="5" s="1"/>
  <c r="T147" i="5"/>
  <c r="AC148" i="5" s="1"/>
  <c r="AL149" i="5" s="1"/>
  <c r="T341" i="5"/>
  <c r="AC342" i="5" s="1"/>
  <c r="P147" i="5"/>
  <c r="Y148" i="5" s="1"/>
  <c r="AH149" i="5" s="1"/>
  <c r="P341" i="5"/>
  <c r="Y342" i="5" s="1"/>
  <c r="O146" i="5"/>
  <c r="X147" i="5" s="1"/>
  <c r="AG148" i="5" s="1"/>
  <c r="O340" i="5"/>
  <c r="X341" i="5" s="1"/>
  <c r="R146" i="5"/>
  <c r="AA147" i="5" s="1"/>
  <c r="AJ148" i="5" s="1"/>
  <c r="R340" i="5"/>
  <c r="AA341" i="5" s="1"/>
  <c r="E209" i="5"/>
  <c r="E339" i="5" s="1"/>
  <c r="D210" i="5"/>
  <c r="D340" i="5" s="1"/>
  <c r="C210" i="5"/>
  <c r="C340" i="5" s="1"/>
  <c r="I210" i="5"/>
  <c r="I340" i="5" s="1"/>
  <c r="G209" i="5"/>
  <c r="G339" i="5" s="1"/>
  <c r="B210" i="5"/>
  <c r="J273" i="5"/>
  <c r="D145" i="5"/>
  <c r="C145" i="5"/>
  <c r="E274" i="5"/>
  <c r="J144" i="5"/>
  <c r="G145" i="5"/>
  <c r="I145" i="5"/>
  <c r="F145" i="5"/>
  <c r="E145" i="5"/>
  <c r="B145" i="5"/>
  <c r="H274" i="5"/>
  <c r="B274" i="5"/>
  <c r="I274" i="5"/>
  <c r="J208" i="5"/>
  <c r="D274" i="5"/>
  <c r="F274" i="5"/>
  <c r="H145" i="5"/>
  <c r="C274" i="5"/>
  <c r="G274" i="5"/>
  <c r="BB149" i="5" l="1"/>
  <c r="BD343" i="5"/>
  <c r="AU343" i="5"/>
  <c r="BI150" i="5"/>
  <c r="AZ150" i="5"/>
  <c r="BC342" i="5"/>
  <c r="BK149" i="5"/>
  <c r="BK343" i="5"/>
  <c r="AY149" i="5"/>
  <c r="AS342" i="5"/>
  <c r="BB343" i="5" s="1"/>
  <c r="BA342" i="5"/>
  <c r="BH149" i="5"/>
  <c r="AN343" i="5"/>
  <c r="BH342" i="5"/>
  <c r="BO151" i="5"/>
  <c r="BQ149" i="5"/>
  <c r="BL342" i="5"/>
  <c r="AQ343" i="5"/>
  <c r="BG342" i="5"/>
  <c r="BM343" i="5"/>
  <c r="BM344" i="5" s="1"/>
  <c r="BV150" i="5"/>
  <c r="BL149" i="5"/>
  <c r="BU149" i="5"/>
  <c r="AL343" i="5"/>
  <c r="AI342" i="5"/>
  <c r="AW343" i="5"/>
  <c r="BF343" i="5"/>
  <c r="AG342" i="5"/>
  <c r="AP343" i="5" s="1"/>
  <c r="AH343" i="5"/>
  <c r="AK342" i="5"/>
  <c r="AR342" i="5"/>
  <c r="BJ342" i="5"/>
  <c r="BA149" i="5"/>
  <c r="BJ150" i="5" s="1"/>
  <c r="AO342" i="5"/>
  <c r="AX342" i="5"/>
  <c r="AJ342" i="5"/>
  <c r="AE343" i="5"/>
  <c r="AX149" i="5"/>
  <c r="AF342" i="5"/>
  <c r="AZ343" i="5"/>
  <c r="AT342" i="5"/>
  <c r="BM150" i="5"/>
  <c r="AY342" i="5"/>
  <c r="BR150" i="5"/>
  <c r="BR151" i="5" s="1"/>
  <c r="BS150" i="5"/>
  <c r="AP211" i="5"/>
  <c r="AN212" i="5"/>
  <c r="BT149" i="5"/>
  <c r="AU212" i="5"/>
  <c r="AS273" i="5"/>
  <c r="AR273" i="5"/>
  <c r="BD150" i="5"/>
  <c r="AP273" i="5"/>
  <c r="AN274" i="5"/>
  <c r="AU274" i="5"/>
  <c r="AT273" i="5"/>
  <c r="BC149" i="5"/>
  <c r="AT211" i="5"/>
  <c r="AR211" i="5"/>
  <c r="AQ274" i="5"/>
  <c r="BG149" i="5"/>
  <c r="BP149" i="5"/>
  <c r="AO211" i="5"/>
  <c r="AS211" i="5"/>
  <c r="AO273" i="5"/>
  <c r="AQ212" i="5"/>
  <c r="AW150" i="5"/>
  <c r="BF151" i="5" s="1"/>
  <c r="F210" i="5"/>
  <c r="F340" i="5" s="1"/>
  <c r="B340" i="5"/>
  <c r="J339" i="5"/>
  <c r="N147" i="5"/>
  <c r="W148" i="5" s="1"/>
  <c r="AF149" i="5" s="1"/>
  <c r="N341" i="5"/>
  <c r="W342" i="5" s="1"/>
  <c r="R147" i="5"/>
  <c r="AA148" i="5" s="1"/>
  <c r="AJ149" i="5" s="1"/>
  <c r="R341" i="5"/>
  <c r="AA342" i="5" s="1"/>
  <c r="C211" i="5"/>
  <c r="C341" i="5" s="1"/>
  <c r="Q147" i="5"/>
  <c r="Z148" i="5" s="1"/>
  <c r="AI149" i="5" s="1"/>
  <c r="Q341" i="5"/>
  <c r="Z342" i="5" s="1"/>
  <c r="P148" i="5"/>
  <c r="Y149" i="5" s="1"/>
  <c r="AH150" i="5" s="1"/>
  <c r="P342" i="5"/>
  <c r="Y343" i="5" s="1"/>
  <c r="O147" i="5"/>
  <c r="X148" i="5" s="1"/>
  <c r="AG149" i="5" s="1"/>
  <c r="O341" i="5"/>
  <c r="X342" i="5" s="1"/>
  <c r="T148" i="5"/>
  <c r="AC149" i="5" s="1"/>
  <c r="AL150" i="5" s="1"/>
  <c r="T342" i="5"/>
  <c r="AC343" i="5" s="1"/>
  <c r="M148" i="5"/>
  <c r="V149" i="5" s="1"/>
  <c r="AE150" i="5" s="1"/>
  <c r="M342" i="5"/>
  <c r="V343" i="5" s="1"/>
  <c r="S147" i="5"/>
  <c r="AB148" i="5" s="1"/>
  <c r="AK149" i="5" s="1"/>
  <c r="S341" i="5"/>
  <c r="AB342" i="5" s="1"/>
  <c r="I211" i="5"/>
  <c r="I341" i="5" s="1"/>
  <c r="E210" i="5"/>
  <c r="E340" i="5" s="1"/>
  <c r="H211" i="5"/>
  <c r="H341" i="5" s="1"/>
  <c r="D211" i="5"/>
  <c r="D341" i="5" s="1"/>
  <c r="B211" i="5"/>
  <c r="G210" i="5"/>
  <c r="G340" i="5" s="1"/>
  <c r="G275" i="5"/>
  <c r="J274" i="5"/>
  <c r="B275" i="5"/>
  <c r="G146" i="5"/>
  <c r="J209" i="5"/>
  <c r="C146" i="5"/>
  <c r="H146" i="5"/>
  <c r="D275" i="5"/>
  <c r="H275" i="5"/>
  <c r="B146" i="5"/>
  <c r="C275" i="5"/>
  <c r="F275" i="5"/>
  <c r="I275" i="5"/>
  <c r="J145" i="5"/>
  <c r="E146" i="5"/>
  <c r="F146" i="5"/>
  <c r="I146" i="5"/>
  <c r="E275" i="5"/>
  <c r="D146" i="5"/>
  <c r="BK150" i="5" l="1"/>
  <c r="BB150" i="5"/>
  <c r="AU344" i="5"/>
  <c r="BI151" i="5"/>
  <c r="BR152" i="5" s="1"/>
  <c r="AZ151" i="5"/>
  <c r="BD344" i="5"/>
  <c r="BC343" i="5"/>
  <c r="BL343" i="5"/>
  <c r="BU150" i="5"/>
  <c r="BH150" i="5"/>
  <c r="BQ150" i="5"/>
  <c r="BO152" i="5"/>
  <c r="BT150" i="5"/>
  <c r="BT151" i="5" s="1"/>
  <c r="BJ343" i="5"/>
  <c r="AQ344" i="5"/>
  <c r="BV151" i="5"/>
  <c r="AW344" i="5"/>
  <c r="AR343" i="5"/>
  <c r="AX343" i="5"/>
  <c r="BF344" i="5"/>
  <c r="AX150" i="5"/>
  <c r="BM151" i="5"/>
  <c r="BG150" i="5"/>
  <c r="BS151" i="5"/>
  <c r="AO343" i="5"/>
  <c r="AJ343" i="5"/>
  <c r="BA150" i="5"/>
  <c r="BJ151" i="5" s="1"/>
  <c r="AK343" i="5"/>
  <c r="AS343" i="5"/>
  <c r="BG343" i="5"/>
  <c r="BA343" i="5"/>
  <c r="AI343" i="5"/>
  <c r="AT343" i="5"/>
  <c r="AL344" i="5"/>
  <c r="AE344" i="5"/>
  <c r="AG343" i="5"/>
  <c r="AN344" i="5"/>
  <c r="AZ344" i="5"/>
  <c r="BI344" i="5"/>
  <c r="AY343" i="5"/>
  <c r="AY344" i="5" s="1"/>
  <c r="BH343" i="5"/>
  <c r="BK344" i="5"/>
  <c r="AF343" i="5"/>
  <c r="AH344" i="5"/>
  <c r="BP150" i="5"/>
  <c r="AT274" i="5"/>
  <c r="AU275" i="5"/>
  <c r="BD151" i="5"/>
  <c r="AP274" i="5"/>
  <c r="AW151" i="5"/>
  <c r="AN275" i="5"/>
  <c r="AS274" i="5"/>
  <c r="AN213" i="5"/>
  <c r="AS212" i="5"/>
  <c r="AQ213" i="5"/>
  <c r="AR212" i="5"/>
  <c r="AU213" i="5"/>
  <c r="AR274" i="5"/>
  <c r="AP212" i="5"/>
  <c r="AY150" i="5"/>
  <c r="AT212" i="5"/>
  <c r="AO274" i="5"/>
  <c r="AO212" i="5"/>
  <c r="AQ275" i="5"/>
  <c r="BC150" i="5"/>
  <c r="BL150" i="5"/>
  <c r="F211" i="5"/>
  <c r="F341" i="5" s="1"/>
  <c r="B341" i="5"/>
  <c r="J340" i="5"/>
  <c r="P149" i="5"/>
  <c r="Y150" i="5" s="1"/>
  <c r="AH151" i="5" s="1"/>
  <c r="P343" i="5"/>
  <c r="Y344" i="5" s="1"/>
  <c r="Q148" i="5"/>
  <c r="Z149" i="5" s="1"/>
  <c r="AI150" i="5" s="1"/>
  <c r="Q342" i="5"/>
  <c r="Z343" i="5" s="1"/>
  <c r="S148" i="5"/>
  <c r="AB149" i="5" s="1"/>
  <c r="AK150" i="5" s="1"/>
  <c r="S342" i="5"/>
  <c r="AB343" i="5" s="1"/>
  <c r="N148" i="5"/>
  <c r="W149" i="5" s="1"/>
  <c r="AF150" i="5" s="1"/>
  <c r="N342" i="5"/>
  <c r="W343" i="5" s="1"/>
  <c r="T149" i="5"/>
  <c r="AC150" i="5" s="1"/>
  <c r="AL151" i="5" s="1"/>
  <c r="T343" i="5"/>
  <c r="AC344" i="5" s="1"/>
  <c r="O148" i="5"/>
  <c r="X149" i="5" s="1"/>
  <c r="AG150" i="5" s="1"/>
  <c r="O342" i="5"/>
  <c r="X343" i="5" s="1"/>
  <c r="R148" i="5"/>
  <c r="AA149" i="5" s="1"/>
  <c r="AJ150" i="5" s="1"/>
  <c r="R342" i="5"/>
  <c r="AA343" i="5" s="1"/>
  <c r="M149" i="5"/>
  <c r="V150" i="5" s="1"/>
  <c r="AE151" i="5" s="1"/>
  <c r="M343" i="5"/>
  <c r="V344" i="5" s="1"/>
  <c r="F212" i="5"/>
  <c r="F342" i="5" s="1"/>
  <c r="E211" i="5"/>
  <c r="E341" i="5" s="1"/>
  <c r="I212" i="5"/>
  <c r="I342" i="5" s="1"/>
  <c r="D212" i="5"/>
  <c r="D342" i="5" s="1"/>
  <c r="H212" i="5"/>
  <c r="H342" i="5" s="1"/>
  <c r="G211" i="5"/>
  <c r="G341" i="5" s="1"/>
  <c r="B212" i="5"/>
  <c r="J275" i="5"/>
  <c r="D276" i="5"/>
  <c r="I147" i="5"/>
  <c r="E147" i="5"/>
  <c r="J146" i="5"/>
  <c r="C147" i="5"/>
  <c r="J210" i="5"/>
  <c r="G276" i="5"/>
  <c r="E276" i="5"/>
  <c r="B147" i="5"/>
  <c r="B276" i="5"/>
  <c r="C276" i="5"/>
  <c r="D147" i="5"/>
  <c r="I276" i="5"/>
  <c r="F147" i="5"/>
  <c r="F276" i="5"/>
  <c r="H276" i="5"/>
  <c r="H147" i="5"/>
  <c r="G147" i="5"/>
  <c r="BD345" i="5" l="1"/>
  <c r="BK151" i="5"/>
  <c r="BT152" i="5" s="1"/>
  <c r="BI152" i="5"/>
  <c r="BR153" i="5" s="1"/>
  <c r="AZ152" i="5"/>
  <c r="BM345" i="5"/>
  <c r="BM346" i="5" s="1"/>
  <c r="BF345" i="5"/>
  <c r="BL344" i="5"/>
  <c r="BQ151" i="5"/>
  <c r="BA344" i="5"/>
  <c r="AT344" i="5"/>
  <c r="BG344" i="5"/>
  <c r="BV152" i="5"/>
  <c r="AZ345" i="5"/>
  <c r="AZ346" i="5" s="1"/>
  <c r="AQ345" i="5"/>
  <c r="AO344" i="5"/>
  <c r="AX151" i="5"/>
  <c r="BS152" i="5"/>
  <c r="BG151" i="5"/>
  <c r="BC344" i="5"/>
  <c r="BA151" i="5"/>
  <c r="BJ152" i="5" s="1"/>
  <c r="BP151" i="5"/>
  <c r="AN345" i="5"/>
  <c r="AS344" i="5"/>
  <c r="AX344" i="5"/>
  <c r="BB344" i="5"/>
  <c r="BK345" i="5" s="1"/>
  <c r="BH344" i="5"/>
  <c r="BH345" i="5" s="1"/>
  <c r="BD152" i="5"/>
  <c r="BM152" i="5"/>
  <c r="AE345" i="5"/>
  <c r="BJ344" i="5"/>
  <c r="AL345" i="5"/>
  <c r="AI344" i="5"/>
  <c r="AJ344" i="5"/>
  <c r="AH345" i="5"/>
  <c r="AR344" i="5"/>
  <c r="BI345" i="5"/>
  <c r="AF344" i="5"/>
  <c r="AO345" i="5" s="1"/>
  <c r="AU345" i="5"/>
  <c r="BC151" i="5"/>
  <c r="AW345" i="5"/>
  <c r="AG344" i="5"/>
  <c r="AP344" i="5"/>
  <c r="AK344" i="5"/>
  <c r="AT345" i="5" s="1"/>
  <c r="AW152" i="5"/>
  <c r="AN214" i="5"/>
  <c r="AN276" i="5"/>
  <c r="AR213" i="5"/>
  <c r="AQ214" i="5"/>
  <c r="AU214" i="5"/>
  <c r="AS213" i="5"/>
  <c r="AS275" i="5"/>
  <c r="AU276" i="5"/>
  <c r="BL151" i="5"/>
  <c r="BU151" i="5"/>
  <c r="AO213" i="5"/>
  <c r="AT213" i="5"/>
  <c r="AR275" i="5"/>
  <c r="AQ276" i="5"/>
  <c r="AP275" i="5"/>
  <c r="AO275" i="5"/>
  <c r="AX152" i="5" s="1"/>
  <c r="BF152" i="5"/>
  <c r="AY151" i="5"/>
  <c r="AP213" i="5"/>
  <c r="BB151" i="5"/>
  <c r="BK152" i="5" s="1"/>
  <c r="AT275" i="5"/>
  <c r="BH151" i="5"/>
  <c r="J341" i="5"/>
  <c r="B342" i="5"/>
  <c r="C212" i="5"/>
  <c r="C342" i="5" s="1"/>
  <c r="N149" i="5"/>
  <c r="W150" i="5" s="1"/>
  <c r="AF151" i="5" s="1"/>
  <c r="N343" i="5"/>
  <c r="W344" i="5" s="1"/>
  <c r="P150" i="5"/>
  <c r="Y151" i="5" s="1"/>
  <c r="AH152" i="5" s="1"/>
  <c r="P344" i="5"/>
  <c r="Y345" i="5" s="1"/>
  <c r="M150" i="5"/>
  <c r="V151" i="5" s="1"/>
  <c r="AE152" i="5" s="1"/>
  <c r="M344" i="5"/>
  <c r="V345" i="5" s="1"/>
  <c r="T150" i="5"/>
  <c r="AC151" i="5" s="1"/>
  <c r="AL152" i="5" s="1"/>
  <c r="T344" i="5"/>
  <c r="AC345" i="5" s="1"/>
  <c r="Q149" i="5"/>
  <c r="Z150" i="5" s="1"/>
  <c r="AI151" i="5" s="1"/>
  <c r="Q343" i="5"/>
  <c r="Z344" i="5" s="1"/>
  <c r="R149" i="5"/>
  <c r="AA150" i="5" s="1"/>
  <c r="AJ151" i="5" s="1"/>
  <c r="R343" i="5"/>
  <c r="AA344" i="5" s="1"/>
  <c r="S149" i="5"/>
  <c r="AB150" i="5" s="1"/>
  <c r="AK151" i="5" s="1"/>
  <c r="S343" i="5"/>
  <c r="AB344" i="5" s="1"/>
  <c r="O149" i="5"/>
  <c r="X150" i="5" s="1"/>
  <c r="AG151" i="5" s="1"/>
  <c r="O343" i="5"/>
  <c r="X344" i="5" s="1"/>
  <c r="H213" i="5"/>
  <c r="H343" i="5" s="1"/>
  <c r="D213" i="5"/>
  <c r="D343" i="5" s="1"/>
  <c r="I213" i="5"/>
  <c r="I343" i="5" s="1"/>
  <c r="E212" i="5"/>
  <c r="E342" i="5" s="1"/>
  <c r="B213" i="5"/>
  <c r="G212" i="5"/>
  <c r="G342" i="5" s="1"/>
  <c r="G277" i="5"/>
  <c r="J276" i="5"/>
  <c r="C277" i="5"/>
  <c r="F277" i="5"/>
  <c r="D277" i="5"/>
  <c r="J147" i="5"/>
  <c r="J211" i="5"/>
  <c r="H148" i="5"/>
  <c r="H277" i="5"/>
  <c r="F148" i="5"/>
  <c r="D148" i="5"/>
  <c r="B277" i="5"/>
  <c r="B148" i="5"/>
  <c r="E277" i="5"/>
  <c r="I148" i="5"/>
  <c r="G148" i="5"/>
  <c r="I277" i="5"/>
  <c r="C148" i="5"/>
  <c r="E148" i="5"/>
  <c r="BJ345" i="5" l="1"/>
  <c r="BI346" i="5"/>
  <c r="BI153" i="5"/>
  <c r="AZ153" i="5"/>
  <c r="BG152" i="5"/>
  <c r="BG153" i="5" s="1"/>
  <c r="BC345" i="5"/>
  <c r="BC346" i="5" s="1"/>
  <c r="BV153" i="5"/>
  <c r="BG345" i="5"/>
  <c r="BP152" i="5"/>
  <c r="AX345" i="5"/>
  <c r="AX346" i="5" s="1"/>
  <c r="AR345" i="5"/>
  <c r="BL345" i="5"/>
  <c r="BB345" i="5"/>
  <c r="BK346" i="5" s="1"/>
  <c r="BI347" i="5"/>
  <c r="AY152" i="5"/>
  <c r="AP345" i="5"/>
  <c r="BM153" i="5"/>
  <c r="AY345" i="5"/>
  <c r="BH346" i="5" s="1"/>
  <c r="BR154" i="5"/>
  <c r="AW153" i="5"/>
  <c r="BP153" i="5"/>
  <c r="AU346" i="5"/>
  <c r="BD346" i="5"/>
  <c r="AJ345" i="5"/>
  <c r="AL346" i="5"/>
  <c r="AS345" i="5"/>
  <c r="BL152" i="5"/>
  <c r="BA345" i="5"/>
  <c r="AF345" i="5"/>
  <c r="AO346" i="5" s="1"/>
  <c r="AI345" i="5"/>
  <c r="BH152" i="5"/>
  <c r="AK345" i="5"/>
  <c r="AE346" i="5"/>
  <c r="AN346" i="5"/>
  <c r="AH346" i="5"/>
  <c r="AW346" i="5"/>
  <c r="BF346" i="5"/>
  <c r="AQ346" i="5"/>
  <c r="AG345" i="5"/>
  <c r="AT276" i="5"/>
  <c r="AT214" i="5"/>
  <c r="BU152" i="5"/>
  <c r="AN277" i="5"/>
  <c r="AN215" i="5"/>
  <c r="AR276" i="5"/>
  <c r="BS153" i="5"/>
  <c r="AU277" i="5"/>
  <c r="AS214" i="5"/>
  <c r="AU215" i="5"/>
  <c r="AQ277" i="5"/>
  <c r="BA152" i="5"/>
  <c r="BD153" i="5"/>
  <c r="BB152" i="5"/>
  <c r="BQ152" i="5"/>
  <c r="BF153" i="5"/>
  <c r="BO153" i="5"/>
  <c r="AQ215" i="5"/>
  <c r="AO276" i="5"/>
  <c r="BC152" i="5"/>
  <c r="AO214" i="5"/>
  <c r="AS276" i="5"/>
  <c r="AP214" i="5"/>
  <c r="AP276" i="5"/>
  <c r="AR214" i="5"/>
  <c r="BT153" i="5"/>
  <c r="F213" i="5"/>
  <c r="F343" i="5" s="1"/>
  <c r="C213" i="5"/>
  <c r="C343" i="5" s="1"/>
  <c r="C214" i="5"/>
  <c r="C344" i="5" s="1"/>
  <c r="B343" i="5"/>
  <c r="J342" i="5"/>
  <c r="M151" i="5"/>
  <c r="V152" i="5" s="1"/>
  <c r="AE153" i="5" s="1"/>
  <c r="M345" i="5"/>
  <c r="V346" i="5" s="1"/>
  <c r="O150" i="5"/>
  <c r="X151" i="5" s="1"/>
  <c r="AG152" i="5" s="1"/>
  <c r="O344" i="5"/>
  <c r="X345" i="5" s="1"/>
  <c r="T151" i="5"/>
  <c r="AC152" i="5" s="1"/>
  <c r="AL153" i="5" s="1"/>
  <c r="T345" i="5"/>
  <c r="AC346" i="5" s="1"/>
  <c r="P151" i="5"/>
  <c r="Y152" i="5" s="1"/>
  <c r="AH153" i="5" s="1"/>
  <c r="P345" i="5"/>
  <c r="Y346" i="5" s="1"/>
  <c r="N150" i="5"/>
  <c r="W151" i="5" s="1"/>
  <c r="AF152" i="5" s="1"/>
  <c r="N344" i="5"/>
  <c r="W345" i="5" s="1"/>
  <c r="R150" i="5"/>
  <c r="AA151" i="5" s="1"/>
  <c r="AJ152" i="5" s="1"/>
  <c r="R344" i="5"/>
  <c r="AA345" i="5" s="1"/>
  <c r="S150" i="5"/>
  <c r="AB151" i="5" s="1"/>
  <c r="AK152" i="5" s="1"/>
  <c r="S344" i="5"/>
  <c r="AB345" i="5" s="1"/>
  <c r="Q150" i="5"/>
  <c r="Z151" i="5" s="1"/>
  <c r="AI152" i="5" s="1"/>
  <c r="Q344" i="5"/>
  <c r="Z345" i="5" s="1"/>
  <c r="F214" i="5"/>
  <c r="F344" i="5" s="1"/>
  <c r="I214" i="5"/>
  <c r="I344" i="5" s="1"/>
  <c r="E213" i="5"/>
  <c r="E343" i="5" s="1"/>
  <c r="G213" i="5"/>
  <c r="G343" i="5" s="1"/>
  <c r="B214" i="5"/>
  <c r="J212" i="5"/>
  <c r="B149" i="5"/>
  <c r="J277" i="5"/>
  <c r="E149" i="5"/>
  <c r="C149" i="5"/>
  <c r="I278" i="5"/>
  <c r="E278" i="5"/>
  <c r="C278" i="5"/>
  <c r="G149" i="5"/>
  <c r="I149" i="5"/>
  <c r="B278" i="5"/>
  <c r="D278" i="5"/>
  <c r="F278" i="5"/>
  <c r="F149" i="5"/>
  <c r="G278" i="5"/>
  <c r="J148" i="5"/>
  <c r="D149" i="5"/>
  <c r="H278" i="5"/>
  <c r="H149" i="5"/>
  <c r="BI154" i="5" l="1"/>
  <c r="AZ154" i="5"/>
  <c r="BL346" i="5"/>
  <c r="BL347" i="5" s="1"/>
  <c r="BV154" i="5"/>
  <c r="BF154" i="5"/>
  <c r="AP346" i="5"/>
  <c r="BR155" i="5"/>
  <c r="BH153" i="5"/>
  <c r="BG346" i="5"/>
  <c r="BG347" i="5" s="1"/>
  <c r="BA346" i="5"/>
  <c r="BP154" i="5"/>
  <c r="AY346" i="5"/>
  <c r="AN347" i="5"/>
  <c r="BF347" i="5"/>
  <c r="BJ346" i="5"/>
  <c r="BL153" i="5"/>
  <c r="BA153" i="5"/>
  <c r="BC153" i="5"/>
  <c r="AT215" i="5"/>
  <c r="AK346" i="5"/>
  <c r="AE347" i="5"/>
  <c r="AF346" i="5"/>
  <c r="AO347" i="5" s="1"/>
  <c r="AJ346" i="5"/>
  <c r="AX347" i="5"/>
  <c r="BQ153" i="5"/>
  <c r="AL347" i="5"/>
  <c r="AG346" i="5"/>
  <c r="AI346" i="5"/>
  <c r="AQ347" i="5"/>
  <c r="AZ347" i="5"/>
  <c r="BU153" i="5"/>
  <c r="AU347" i="5"/>
  <c r="AR346" i="5"/>
  <c r="AT346" i="5"/>
  <c r="AW347" i="5"/>
  <c r="AS346" i="5"/>
  <c r="BB346" i="5"/>
  <c r="BD347" i="5"/>
  <c r="BM347" i="5"/>
  <c r="AH347" i="5"/>
  <c r="BB153" i="5"/>
  <c r="BO154" i="5"/>
  <c r="AQ216" i="5"/>
  <c r="AU216" i="5"/>
  <c r="AU278" i="5"/>
  <c r="AR215" i="5"/>
  <c r="BJ153" i="5"/>
  <c r="BI155" i="5"/>
  <c r="BK153" i="5"/>
  <c r="AO215" i="5"/>
  <c r="AS215" i="5"/>
  <c r="AP215" i="5"/>
  <c r="BD154" i="5"/>
  <c r="BD155" i="5" s="1"/>
  <c r="BM154" i="5"/>
  <c r="AQ278" i="5"/>
  <c r="AZ155" i="5" s="1"/>
  <c r="AP277" i="5"/>
  <c r="AY153" i="5"/>
  <c r="AR277" i="5"/>
  <c r="AN278" i="5"/>
  <c r="AW154" i="5"/>
  <c r="BF155" i="5" s="1"/>
  <c r="AT277" i="5"/>
  <c r="AN216" i="5"/>
  <c r="AS277" i="5"/>
  <c r="AO277" i="5"/>
  <c r="AX153" i="5"/>
  <c r="D214" i="5"/>
  <c r="D344" i="5" s="1"/>
  <c r="D215" i="5"/>
  <c r="D345" i="5" s="1"/>
  <c r="J343" i="5"/>
  <c r="B344" i="5"/>
  <c r="R151" i="5"/>
  <c r="AA152" i="5" s="1"/>
  <c r="AJ153" i="5" s="1"/>
  <c r="R345" i="5"/>
  <c r="AA346" i="5" s="1"/>
  <c r="O151" i="5"/>
  <c r="X152" i="5" s="1"/>
  <c r="AG153" i="5" s="1"/>
  <c r="O345" i="5"/>
  <c r="X346" i="5" s="1"/>
  <c r="H214" i="5"/>
  <c r="H344" i="5" s="1"/>
  <c r="M152" i="5"/>
  <c r="V153" i="5" s="1"/>
  <c r="AE154" i="5" s="1"/>
  <c r="M346" i="5"/>
  <c r="V347" i="5" s="1"/>
  <c r="N151" i="5"/>
  <c r="W152" i="5" s="1"/>
  <c r="AF153" i="5" s="1"/>
  <c r="N345" i="5"/>
  <c r="W346" i="5" s="1"/>
  <c r="P152" i="5"/>
  <c r="Y153" i="5" s="1"/>
  <c r="AH154" i="5" s="1"/>
  <c r="P346" i="5"/>
  <c r="Y347" i="5" s="1"/>
  <c r="Q151" i="5"/>
  <c r="Z152" i="5" s="1"/>
  <c r="AI153" i="5" s="1"/>
  <c r="Q345" i="5"/>
  <c r="Z346" i="5" s="1"/>
  <c r="T152" i="5"/>
  <c r="AC153" i="5" s="1"/>
  <c r="AL154" i="5" s="1"/>
  <c r="T346" i="5"/>
  <c r="AC347" i="5" s="1"/>
  <c r="S151" i="5"/>
  <c r="AB152" i="5" s="1"/>
  <c r="AK153" i="5" s="1"/>
  <c r="S345" i="5"/>
  <c r="AB346" i="5" s="1"/>
  <c r="E214" i="5"/>
  <c r="E344" i="5" s="1"/>
  <c r="F215" i="5"/>
  <c r="F345" i="5" s="1"/>
  <c r="I215" i="5"/>
  <c r="I345" i="5" s="1"/>
  <c r="B215" i="5"/>
  <c r="G214" i="5"/>
  <c r="G344" i="5" s="1"/>
  <c r="J213" i="5"/>
  <c r="D150" i="5"/>
  <c r="J278" i="5"/>
  <c r="E279" i="5"/>
  <c r="D279" i="5"/>
  <c r="I150" i="5"/>
  <c r="H150" i="5"/>
  <c r="H279" i="5"/>
  <c r="C150" i="5"/>
  <c r="F279" i="5"/>
  <c r="B279" i="5"/>
  <c r="C279" i="5"/>
  <c r="B150" i="5"/>
  <c r="G279" i="5"/>
  <c r="F150" i="5"/>
  <c r="G150" i="5"/>
  <c r="I279" i="5"/>
  <c r="E150" i="5"/>
  <c r="J149" i="5"/>
  <c r="BO155" i="5" l="1"/>
  <c r="AP347" i="5"/>
  <c r="BR156" i="5"/>
  <c r="AY347" i="5"/>
  <c r="AY348" i="5" s="1"/>
  <c r="BU154" i="5"/>
  <c r="BJ347" i="5"/>
  <c r="BQ154" i="5"/>
  <c r="BG348" i="5"/>
  <c r="AW348" i="5"/>
  <c r="BA154" i="5"/>
  <c r="AT347" i="5"/>
  <c r="AU348" i="5"/>
  <c r="BH347" i="5"/>
  <c r="AR347" i="5"/>
  <c r="AT278" i="5"/>
  <c r="BM348" i="5"/>
  <c r="BJ154" i="5"/>
  <c r="BS154" i="5"/>
  <c r="AT216" i="5"/>
  <c r="AX154" i="5"/>
  <c r="AQ348" i="5"/>
  <c r="BK154" i="5"/>
  <c r="BL154" i="5"/>
  <c r="AZ348" i="5"/>
  <c r="BI348" i="5"/>
  <c r="BF348" i="5"/>
  <c r="AG347" i="5"/>
  <c r="AP348" i="5" s="1"/>
  <c r="BA347" i="5"/>
  <c r="AI347" i="5"/>
  <c r="AF347" i="5"/>
  <c r="BD348" i="5"/>
  <c r="AL348" i="5"/>
  <c r="AK347" i="5"/>
  <c r="BB347" i="5"/>
  <c r="BK347" i="5"/>
  <c r="AJ347" i="5"/>
  <c r="AS347" i="5"/>
  <c r="AE348" i="5"/>
  <c r="AN348" i="5"/>
  <c r="BB154" i="5"/>
  <c r="AX348" i="5"/>
  <c r="AH348" i="5"/>
  <c r="BC347" i="5"/>
  <c r="BC154" i="5"/>
  <c r="BG154" i="5"/>
  <c r="AS216" i="5"/>
  <c r="AO216" i="5"/>
  <c r="AR216" i="5"/>
  <c r="AO278" i="5"/>
  <c r="AU279" i="5"/>
  <c r="AN279" i="5"/>
  <c r="AQ217" i="5"/>
  <c r="AR278" i="5"/>
  <c r="AP216" i="5"/>
  <c r="AU217" i="5"/>
  <c r="AQ279" i="5"/>
  <c r="BI156" i="5"/>
  <c r="AS278" i="5"/>
  <c r="AW155" i="5"/>
  <c r="AW156" i="5" s="1"/>
  <c r="AY154" i="5"/>
  <c r="BH154" i="5"/>
  <c r="BM155" i="5"/>
  <c r="BM156" i="5" s="1"/>
  <c r="BV155" i="5"/>
  <c r="AN217" i="5"/>
  <c r="BO156" i="5"/>
  <c r="AP278" i="5"/>
  <c r="BT154" i="5"/>
  <c r="C215" i="5"/>
  <c r="C345" i="5" s="1"/>
  <c r="B345" i="5"/>
  <c r="H215" i="5"/>
  <c r="H345" i="5" s="1"/>
  <c r="J344" i="5"/>
  <c r="N152" i="5"/>
  <c r="W153" i="5" s="1"/>
  <c r="AF154" i="5" s="1"/>
  <c r="N346" i="5"/>
  <c r="W347" i="5" s="1"/>
  <c r="M153" i="5"/>
  <c r="V154" i="5" s="1"/>
  <c r="AE155" i="5" s="1"/>
  <c r="M347" i="5"/>
  <c r="V348" i="5" s="1"/>
  <c r="R152" i="5"/>
  <c r="AA153" i="5" s="1"/>
  <c r="AJ154" i="5" s="1"/>
  <c r="R346" i="5"/>
  <c r="AA347" i="5" s="1"/>
  <c r="Q152" i="5"/>
  <c r="Z153" i="5" s="1"/>
  <c r="AI154" i="5" s="1"/>
  <c r="Q346" i="5"/>
  <c r="Z347" i="5" s="1"/>
  <c r="O152" i="5"/>
  <c r="X153" i="5" s="1"/>
  <c r="AG154" i="5" s="1"/>
  <c r="O346" i="5"/>
  <c r="X347" i="5" s="1"/>
  <c r="S152" i="5"/>
  <c r="AB153" i="5" s="1"/>
  <c r="AK154" i="5" s="1"/>
  <c r="S346" i="5"/>
  <c r="AB347" i="5" s="1"/>
  <c r="P153" i="5"/>
  <c r="Y154" i="5" s="1"/>
  <c r="AH155" i="5" s="1"/>
  <c r="P347" i="5"/>
  <c r="Y348" i="5" s="1"/>
  <c r="T153" i="5"/>
  <c r="AC154" i="5" s="1"/>
  <c r="AL155" i="5" s="1"/>
  <c r="T347" i="5"/>
  <c r="AC348" i="5" s="1"/>
  <c r="I216" i="5"/>
  <c r="I346" i="5" s="1"/>
  <c r="F216" i="5"/>
  <c r="F346" i="5" s="1"/>
  <c r="E215" i="5"/>
  <c r="E345" i="5" s="1"/>
  <c r="G215" i="5"/>
  <c r="G345" i="5" s="1"/>
  <c r="B216" i="5"/>
  <c r="J279" i="5"/>
  <c r="E151" i="5"/>
  <c r="J150" i="5"/>
  <c r="C151" i="5"/>
  <c r="I151" i="5"/>
  <c r="F151" i="5"/>
  <c r="C280" i="5"/>
  <c r="J214" i="5"/>
  <c r="D151" i="5"/>
  <c r="G280" i="5"/>
  <c r="B280" i="5"/>
  <c r="H280" i="5"/>
  <c r="H151" i="5"/>
  <c r="D280" i="5"/>
  <c r="G151" i="5"/>
  <c r="B151" i="5"/>
  <c r="I280" i="5"/>
  <c r="F280" i="5"/>
  <c r="E280" i="5"/>
  <c r="BJ155" i="5" l="1"/>
  <c r="BH348" i="5"/>
  <c r="BF349" i="5"/>
  <c r="BG349" i="5"/>
  <c r="BU155" i="5"/>
  <c r="BH349" i="5"/>
  <c r="BT155" i="5"/>
  <c r="BC155" i="5"/>
  <c r="BK155" i="5"/>
  <c r="BD349" i="5"/>
  <c r="BS155" i="5"/>
  <c r="BS156" i="5" s="1"/>
  <c r="AZ349" i="5"/>
  <c r="BI349" i="5"/>
  <c r="BK348" i="5"/>
  <c r="AN349" i="5"/>
  <c r="BG155" i="5"/>
  <c r="AS348" i="5"/>
  <c r="BV156" i="5"/>
  <c r="BV157" i="5" s="1"/>
  <c r="BL155" i="5"/>
  <c r="AF348" i="5"/>
  <c r="AK348" i="5"/>
  <c r="BA348" i="5"/>
  <c r="BJ348" i="5"/>
  <c r="AE349" i="5"/>
  <c r="AG348" i="5"/>
  <c r="AI348" i="5"/>
  <c r="AO348" i="5"/>
  <c r="AL349" i="5"/>
  <c r="AR348" i="5"/>
  <c r="AH349" i="5"/>
  <c r="BB348" i="5"/>
  <c r="AU349" i="5"/>
  <c r="AU350" i="5" s="1"/>
  <c r="AW349" i="5"/>
  <c r="AT348" i="5"/>
  <c r="BP155" i="5"/>
  <c r="BM349" i="5"/>
  <c r="AJ348" i="5"/>
  <c r="BC348" i="5"/>
  <c r="BC349" i="5" s="1"/>
  <c r="BL348" i="5"/>
  <c r="AQ349" i="5"/>
  <c r="AY349" i="5"/>
  <c r="AQ218" i="5"/>
  <c r="AQ280" i="5"/>
  <c r="AT217" i="5"/>
  <c r="AT279" i="5"/>
  <c r="AS279" i="5"/>
  <c r="BR157" i="5"/>
  <c r="AR279" i="5"/>
  <c r="AU280" i="5"/>
  <c r="AO279" i="5"/>
  <c r="AX155" i="5"/>
  <c r="AP217" i="5"/>
  <c r="BF156" i="5"/>
  <c r="BF157" i="5" s="1"/>
  <c r="BD156" i="5"/>
  <c r="AU218" i="5"/>
  <c r="BB155" i="5"/>
  <c r="AO217" i="5"/>
  <c r="BA155" i="5"/>
  <c r="AZ156" i="5"/>
  <c r="AN280" i="5"/>
  <c r="AS217" i="5"/>
  <c r="BH155" i="5"/>
  <c r="BQ155" i="5"/>
  <c r="AR217" i="5"/>
  <c r="AP279" i="5"/>
  <c r="AN218" i="5"/>
  <c r="AY155" i="5"/>
  <c r="H216" i="5"/>
  <c r="H346" i="5" s="1"/>
  <c r="D216" i="5"/>
  <c r="D346" i="5" s="1"/>
  <c r="J345" i="5"/>
  <c r="C216" i="5"/>
  <c r="C346" i="5" s="1"/>
  <c r="B346" i="5"/>
  <c r="R153" i="5"/>
  <c r="AA154" i="5" s="1"/>
  <c r="AJ155" i="5" s="1"/>
  <c r="R347" i="5"/>
  <c r="AA348" i="5" s="1"/>
  <c r="N153" i="5"/>
  <c r="W154" i="5" s="1"/>
  <c r="AF155" i="5" s="1"/>
  <c r="N347" i="5"/>
  <c r="W348" i="5" s="1"/>
  <c r="Q153" i="5"/>
  <c r="Z154" i="5" s="1"/>
  <c r="AI155" i="5" s="1"/>
  <c r="Q347" i="5"/>
  <c r="Z348" i="5" s="1"/>
  <c r="S153" i="5"/>
  <c r="AB154" i="5" s="1"/>
  <c r="AK155" i="5" s="1"/>
  <c r="S347" i="5"/>
  <c r="AB348" i="5" s="1"/>
  <c r="P154" i="5"/>
  <c r="Y155" i="5" s="1"/>
  <c r="AH156" i="5" s="1"/>
  <c r="P348" i="5"/>
  <c r="Y349" i="5" s="1"/>
  <c r="T154" i="5"/>
  <c r="AC155" i="5" s="1"/>
  <c r="AL156" i="5" s="1"/>
  <c r="T348" i="5"/>
  <c r="AC349" i="5" s="1"/>
  <c r="O153" i="5"/>
  <c r="X154" i="5" s="1"/>
  <c r="AG155" i="5" s="1"/>
  <c r="O347" i="5"/>
  <c r="X348" i="5" s="1"/>
  <c r="M154" i="5"/>
  <c r="V155" i="5" s="1"/>
  <c r="AE156" i="5" s="1"/>
  <c r="M348" i="5"/>
  <c r="V349" i="5" s="1"/>
  <c r="F217" i="5"/>
  <c r="F347" i="5" s="1"/>
  <c r="E216" i="5"/>
  <c r="E346" i="5" s="1"/>
  <c r="D217" i="5"/>
  <c r="D347" i="5" s="1"/>
  <c r="I217" i="5"/>
  <c r="I347" i="5" s="1"/>
  <c r="H217" i="5"/>
  <c r="H347" i="5" s="1"/>
  <c r="B217" i="5"/>
  <c r="G216" i="5"/>
  <c r="G346" i="5" s="1"/>
  <c r="J280" i="5"/>
  <c r="B152" i="5"/>
  <c r="D152" i="5"/>
  <c r="F152" i="5"/>
  <c r="D281" i="5"/>
  <c r="H152" i="5"/>
  <c r="C281" i="5"/>
  <c r="I152" i="5"/>
  <c r="J215" i="5"/>
  <c r="B281" i="5"/>
  <c r="G281" i="5"/>
  <c r="I281" i="5"/>
  <c r="E152" i="5"/>
  <c r="J151" i="5"/>
  <c r="G152" i="5"/>
  <c r="H281" i="5"/>
  <c r="E281" i="5"/>
  <c r="F281" i="5"/>
  <c r="C152" i="5"/>
  <c r="BT156" i="5" l="1"/>
  <c r="BP156" i="5"/>
  <c r="AS349" i="5"/>
  <c r="AO349" i="5"/>
  <c r="BL156" i="5"/>
  <c r="BI350" i="5"/>
  <c r="BM350" i="5"/>
  <c r="BB349" i="5"/>
  <c r="AW350" i="5"/>
  <c r="AN350" i="5"/>
  <c r="BD157" i="5"/>
  <c r="BJ349" i="5"/>
  <c r="BK349" i="5"/>
  <c r="AX349" i="5"/>
  <c r="AR349" i="5"/>
  <c r="AY156" i="5"/>
  <c r="BU156" i="5"/>
  <c r="BU157" i="5" s="1"/>
  <c r="BM157" i="5"/>
  <c r="BL349" i="5"/>
  <c r="BL350" i="5" s="1"/>
  <c r="BQ156" i="5"/>
  <c r="AZ157" i="5"/>
  <c r="AH350" i="5"/>
  <c r="AL350" i="5"/>
  <c r="AU351" i="5" s="1"/>
  <c r="AG349" i="5"/>
  <c r="AI349" i="5"/>
  <c r="AF349" i="5"/>
  <c r="BF350" i="5"/>
  <c r="AE350" i="5"/>
  <c r="BH350" i="5"/>
  <c r="BD350" i="5"/>
  <c r="BD351" i="5" s="1"/>
  <c r="AQ350" i="5"/>
  <c r="AJ349" i="5"/>
  <c r="AP349" i="5"/>
  <c r="AK349" i="5"/>
  <c r="BA349" i="5"/>
  <c r="AZ350" i="5"/>
  <c r="AT349" i="5"/>
  <c r="AQ281" i="5"/>
  <c r="AQ219" i="5"/>
  <c r="BA156" i="5"/>
  <c r="BJ156" i="5"/>
  <c r="AP218" i="5"/>
  <c r="AT280" i="5"/>
  <c r="BC156" i="5"/>
  <c r="AO218" i="5"/>
  <c r="AU281" i="5"/>
  <c r="BO157" i="5"/>
  <c r="BO158" i="5" s="1"/>
  <c r="AP280" i="5"/>
  <c r="AT218" i="5"/>
  <c r="AU219" i="5"/>
  <c r="AR280" i="5"/>
  <c r="AO280" i="5"/>
  <c r="AN219" i="5"/>
  <c r="AS218" i="5"/>
  <c r="BI157" i="5"/>
  <c r="AN281" i="5"/>
  <c r="BB156" i="5"/>
  <c r="BK156" i="5"/>
  <c r="AX156" i="5"/>
  <c r="BG156" i="5"/>
  <c r="AS280" i="5"/>
  <c r="AR218" i="5"/>
  <c r="BH156" i="5"/>
  <c r="AW157" i="5"/>
  <c r="C217" i="5"/>
  <c r="C347" i="5" s="1"/>
  <c r="B347" i="5"/>
  <c r="J346" i="5"/>
  <c r="R154" i="5"/>
  <c r="AA155" i="5" s="1"/>
  <c r="AJ156" i="5" s="1"/>
  <c r="R348" i="5"/>
  <c r="AA349" i="5" s="1"/>
  <c r="N154" i="5"/>
  <c r="W155" i="5" s="1"/>
  <c r="AF156" i="5" s="1"/>
  <c r="N348" i="5"/>
  <c r="W349" i="5" s="1"/>
  <c r="Q154" i="5"/>
  <c r="Z155" i="5" s="1"/>
  <c r="AI156" i="5" s="1"/>
  <c r="Q348" i="5"/>
  <c r="Z349" i="5" s="1"/>
  <c r="O154" i="5"/>
  <c r="X155" i="5" s="1"/>
  <c r="AG156" i="5" s="1"/>
  <c r="O348" i="5"/>
  <c r="X349" i="5" s="1"/>
  <c r="M155" i="5"/>
  <c r="V156" i="5" s="1"/>
  <c r="AE157" i="5" s="1"/>
  <c r="M349" i="5"/>
  <c r="V350" i="5" s="1"/>
  <c r="S154" i="5"/>
  <c r="AB155" i="5" s="1"/>
  <c r="AK156" i="5" s="1"/>
  <c r="S348" i="5"/>
  <c r="AB349" i="5" s="1"/>
  <c r="T155" i="5"/>
  <c r="AC156" i="5" s="1"/>
  <c r="AL157" i="5" s="1"/>
  <c r="T349" i="5"/>
  <c r="AC350" i="5" s="1"/>
  <c r="P155" i="5"/>
  <c r="Y156" i="5" s="1"/>
  <c r="AH157" i="5" s="1"/>
  <c r="P349" i="5"/>
  <c r="Y350" i="5" s="1"/>
  <c r="I218" i="5"/>
  <c r="I348" i="5" s="1"/>
  <c r="H218" i="5"/>
  <c r="H348" i="5" s="1"/>
  <c r="D218" i="5"/>
  <c r="D348" i="5" s="1"/>
  <c r="E217" i="5"/>
  <c r="E347" i="5" s="1"/>
  <c r="G217" i="5"/>
  <c r="G347" i="5" s="1"/>
  <c r="B218" i="5"/>
  <c r="H282" i="5"/>
  <c r="G153" i="5"/>
  <c r="E282" i="5"/>
  <c r="E153" i="5"/>
  <c r="J281" i="5"/>
  <c r="G282" i="5"/>
  <c r="D282" i="5"/>
  <c r="J216" i="5"/>
  <c r="F153" i="5"/>
  <c r="D153" i="5"/>
  <c r="C153" i="5"/>
  <c r="I282" i="5"/>
  <c r="I153" i="5"/>
  <c r="H153" i="5"/>
  <c r="B153" i="5"/>
  <c r="B282" i="5"/>
  <c r="F282" i="5"/>
  <c r="C282" i="5"/>
  <c r="J152" i="5"/>
  <c r="AX350" i="5" l="1"/>
  <c r="BM158" i="5"/>
  <c r="BK350" i="5"/>
  <c r="BB350" i="5"/>
  <c r="BV158" i="5"/>
  <c r="BD158" i="5"/>
  <c r="BA350" i="5"/>
  <c r="BF351" i="5"/>
  <c r="AW351" i="5"/>
  <c r="BH157" i="5"/>
  <c r="BI158" i="5"/>
  <c r="AZ158" i="5"/>
  <c r="BM351" i="5"/>
  <c r="BM352" i="5" s="1"/>
  <c r="AQ351" i="5"/>
  <c r="BG350" i="5"/>
  <c r="BG351" i="5" s="1"/>
  <c r="AP350" i="5"/>
  <c r="BD352" i="5"/>
  <c r="BJ350" i="5"/>
  <c r="BC157" i="5"/>
  <c r="AJ350" i="5"/>
  <c r="AF350" i="5"/>
  <c r="AE351" i="5"/>
  <c r="AY350" i="5"/>
  <c r="AK350" i="5"/>
  <c r="AG350" i="5"/>
  <c r="AT350" i="5"/>
  <c r="AW158" i="5"/>
  <c r="AN351" i="5"/>
  <c r="AZ351" i="5"/>
  <c r="BI351" i="5"/>
  <c r="AI350" i="5"/>
  <c r="AS350" i="5"/>
  <c r="AL351" i="5"/>
  <c r="AO350" i="5"/>
  <c r="BC350" i="5"/>
  <c r="AR350" i="5"/>
  <c r="BA351" i="5" s="1"/>
  <c r="AH351" i="5"/>
  <c r="BF158" i="5"/>
  <c r="BR158" i="5"/>
  <c r="AN220" i="5"/>
  <c r="AO281" i="5"/>
  <c r="AP281" i="5"/>
  <c r="AT281" i="5"/>
  <c r="AU220" i="5"/>
  <c r="BJ157" i="5"/>
  <c r="BS157" i="5"/>
  <c r="BK157" i="5"/>
  <c r="BT157" i="5"/>
  <c r="AU282" i="5"/>
  <c r="AY157" i="5"/>
  <c r="BB157" i="5"/>
  <c r="AR281" i="5"/>
  <c r="AP219" i="5"/>
  <c r="AN282" i="5"/>
  <c r="AQ220" i="5"/>
  <c r="AS219" i="5"/>
  <c r="AO219" i="5"/>
  <c r="BL157" i="5"/>
  <c r="AS281" i="5"/>
  <c r="BQ157" i="5"/>
  <c r="BQ158" i="5" s="1"/>
  <c r="AQ282" i="5"/>
  <c r="AT219" i="5"/>
  <c r="BA157" i="5"/>
  <c r="AR219" i="5"/>
  <c r="AX157" i="5"/>
  <c r="BG157" i="5"/>
  <c r="BP157" i="5"/>
  <c r="B348" i="5"/>
  <c r="C219" i="5"/>
  <c r="C349" i="5" s="1"/>
  <c r="J347" i="5"/>
  <c r="Q155" i="5"/>
  <c r="Z156" i="5" s="1"/>
  <c r="AI157" i="5" s="1"/>
  <c r="Q349" i="5"/>
  <c r="Z350" i="5" s="1"/>
  <c r="N155" i="5"/>
  <c r="W156" i="5" s="1"/>
  <c r="AF157" i="5" s="1"/>
  <c r="N349" i="5"/>
  <c r="W350" i="5" s="1"/>
  <c r="C218" i="5"/>
  <c r="C348" i="5" s="1"/>
  <c r="S155" i="5"/>
  <c r="AB156" i="5" s="1"/>
  <c r="AK157" i="5" s="1"/>
  <c r="S349" i="5"/>
  <c r="AB350" i="5" s="1"/>
  <c r="F218" i="5"/>
  <c r="F348" i="5" s="1"/>
  <c r="P156" i="5"/>
  <c r="Y157" i="5" s="1"/>
  <c r="AH158" i="5" s="1"/>
  <c r="P350" i="5"/>
  <c r="Y351" i="5" s="1"/>
  <c r="M156" i="5"/>
  <c r="V157" i="5" s="1"/>
  <c r="AE158" i="5" s="1"/>
  <c r="M350" i="5"/>
  <c r="V351" i="5" s="1"/>
  <c r="O155" i="5"/>
  <c r="X156" i="5" s="1"/>
  <c r="AG157" i="5" s="1"/>
  <c r="O349" i="5"/>
  <c r="X350" i="5" s="1"/>
  <c r="R155" i="5"/>
  <c r="AA156" i="5" s="1"/>
  <c r="AJ157" i="5" s="1"/>
  <c r="R349" i="5"/>
  <c r="AA350" i="5" s="1"/>
  <c r="T156" i="5"/>
  <c r="AC157" i="5" s="1"/>
  <c r="AL158" i="5" s="1"/>
  <c r="T350" i="5"/>
  <c r="AC351" i="5" s="1"/>
  <c r="D219" i="5"/>
  <c r="D349" i="5" s="1"/>
  <c r="H219" i="5"/>
  <c r="H349" i="5" s="1"/>
  <c r="I219" i="5"/>
  <c r="I349" i="5" s="1"/>
  <c r="E218" i="5"/>
  <c r="E348" i="5" s="1"/>
  <c r="G218" i="5"/>
  <c r="G348" i="5" s="1"/>
  <c r="B219" i="5"/>
  <c r="J153" i="5"/>
  <c r="J217" i="5"/>
  <c r="D154" i="5"/>
  <c r="G283" i="5"/>
  <c r="E154" i="5"/>
  <c r="H283" i="5"/>
  <c r="F283" i="5"/>
  <c r="J282" i="5"/>
  <c r="C154" i="5"/>
  <c r="F154" i="5"/>
  <c r="I283" i="5"/>
  <c r="E283" i="5"/>
  <c r="B154" i="5"/>
  <c r="I154" i="5"/>
  <c r="B283" i="5"/>
  <c r="H154" i="5"/>
  <c r="D283" i="5"/>
  <c r="G154" i="5"/>
  <c r="C283" i="5"/>
  <c r="BJ351" i="5" l="1"/>
  <c r="BF352" i="5"/>
  <c r="BK351" i="5"/>
  <c r="AY351" i="5"/>
  <c r="BH351" i="5"/>
  <c r="AN352" i="5"/>
  <c r="BC158" i="5"/>
  <c r="BM353" i="5"/>
  <c r="AQ352" i="5"/>
  <c r="AZ352" i="5"/>
  <c r="AT351" i="5"/>
  <c r="AW352" i="5"/>
  <c r="BI352" i="5"/>
  <c r="BS158" i="5"/>
  <c r="AY158" i="5"/>
  <c r="BT158" i="5"/>
  <c r="BJ352" i="5"/>
  <c r="AI351" i="5"/>
  <c r="AL352" i="5"/>
  <c r="AS351" i="5"/>
  <c r="BB351" i="5"/>
  <c r="AO351" i="5"/>
  <c r="AX351" i="5"/>
  <c r="AK351" i="5"/>
  <c r="AJ351" i="5"/>
  <c r="BC351" i="5"/>
  <c r="BL351" i="5"/>
  <c r="AE352" i="5"/>
  <c r="AG351" i="5"/>
  <c r="AF351" i="5"/>
  <c r="AH352" i="5"/>
  <c r="AU352" i="5"/>
  <c r="AP351" i="5"/>
  <c r="AR351" i="5"/>
  <c r="BG158" i="5"/>
  <c r="BP158" i="5"/>
  <c r="BJ158" i="5"/>
  <c r="AT220" i="5"/>
  <c r="AS220" i="5"/>
  <c r="BB158" i="5"/>
  <c r="AP220" i="5"/>
  <c r="AO282" i="5"/>
  <c r="AS282" i="5"/>
  <c r="AT282" i="5"/>
  <c r="AX158" i="5"/>
  <c r="BL158" i="5"/>
  <c r="BU158" i="5"/>
  <c r="AR282" i="5"/>
  <c r="BH158" i="5"/>
  <c r="AR220" i="5"/>
  <c r="AO220" i="5"/>
  <c r="BK158" i="5"/>
  <c r="AP282" i="5"/>
  <c r="BA158" i="5"/>
  <c r="J348" i="5"/>
  <c r="B349" i="5"/>
  <c r="S156" i="5"/>
  <c r="AB157" i="5" s="1"/>
  <c r="AK158" i="5" s="1"/>
  <c r="S350" i="5"/>
  <c r="AB351" i="5" s="1"/>
  <c r="F219" i="5"/>
  <c r="F349" i="5" s="1"/>
  <c r="O156" i="5"/>
  <c r="X157" i="5" s="1"/>
  <c r="AG158" i="5" s="1"/>
  <c r="O350" i="5"/>
  <c r="X351" i="5" s="1"/>
  <c r="Q156" i="5"/>
  <c r="Z157" i="5" s="1"/>
  <c r="AI158" i="5" s="1"/>
  <c r="Q350" i="5"/>
  <c r="Z351" i="5" s="1"/>
  <c r="R156" i="5"/>
  <c r="AA157" i="5" s="1"/>
  <c r="AJ158" i="5" s="1"/>
  <c r="R350" i="5"/>
  <c r="AA351" i="5" s="1"/>
  <c r="N156" i="5"/>
  <c r="W157" i="5" s="1"/>
  <c r="AF158" i="5" s="1"/>
  <c r="N350" i="5"/>
  <c r="W351" i="5" s="1"/>
  <c r="M157" i="5"/>
  <c r="V158" i="5" s="1"/>
  <c r="M351" i="5"/>
  <c r="V352" i="5" s="1"/>
  <c r="P157" i="5"/>
  <c r="Y158" i="5" s="1"/>
  <c r="P351" i="5"/>
  <c r="Y352" i="5" s="1"/>
  <c r="T157" i="5"/>
  <c r="AC158" i="5" s="1"/>
  <c r="T351" i="5"/>
  <c r="AC352" i="5" s="1"/>
  <c r="I220" i="5"/>
  <c r="I350" i="5" s="1"/>
  <c r="D220" i="5"/>
  <c r="D350" i="5" s="1"/>
  <c r="E219" i="5"/>
  <c r="E349" i="5" s="1"/>
  <c r="B220" i="5"/>
  <c r="G219" i="5"/>
  <c r="G349" i="5" s="1"/>
  <c r="J283" i="5"/>
  <c r="G155" i="5"/>
  <c r="I284" i="5"/>
  <c r="J218" i="5"/>
  <c r="F284" i="5"/>
  <c r="H284" i="5"/>
  <c r="D284" i="5"/>
  <c r="J154" i="5"/>
  <c r="C155" i="5"/>
  <c r="E155" i="5"/>
  <c r="B155" i="5"/>
  <c r="F155" i="5"/>
  <c r="C284" i="5"/>
  <c r="H155" i="5"/>
  <c r="B284" i="5"/>
  <c r="I155" i="5"/>
  <c r="E284" i="5"/>
  <c r="G284" i="5"/>
  <c r="D155" i="5"/>
  <c r="AZ353" i="5" l="1"/>
  <c r="BH352" i="5"/>
  <c r="AW353" i="5"/>
  <c r="BC352" i="5"/>
  <c r="BF353" i="5"/>
  <c r="BI353" i="5"/>
  <c r="AP352" i="5"/>
  <c r="BL352" i="5"/>
  <c r="AE353" i="5"/>
  <c r="AJ352" i="5"/>
  <c r="AU353" i="5"/>
  <c r="BD353" i="5"/>
  <c r="AN353" i="5"/>
  <c r="AK352" i="5"/>
  <c r="AG352" i="5"/>
  <c r="AY352" i="5"/>
  <c r="AS352" i="5"/>
  <c r="AI352" i="5"/>
  <c r="AT352" i="5"/>
  <c r="AO352" i="5"/>
  <c r="AL353" i="5"/>
  <c r="AH353" i="5"/>
  <c r="AX352" i="5"/>
  <c r="BG352" i="5"/>
  <c r="AQ353" i="5"/>
  <c r="AF352" i="5"/>
  <c r="BB352" i="5"/>
  <c r="BK352" i="5"/>
  <c r="AR352" i="5"/>
  <c r="BA352" i="5"/>
  <c r="C220" i="5"/>
  <c r="C350" i="5" s="1"/>
  <c r="F220" i="5"/>
  <c r="F350" i="5" s="1"/>
  <c r="B350" i="5"/>
  <c r="J349" i="5"/>
  <c r="H220" i="5"/>
  <c r="H350" i="5" s="1"/>
  <c r="T158" i="5"/>
  <c r="T353" i="5" s="1"/>
  <c r="T352" i="5"/>
  <c r="AC353" i="5" s="1"/>
  <c r="O157" i="5"/>
  <c r="X158" i="5" s="1"/>
  <c r="O351" i="5"/>
  <c r="X352" i="5" s="1"/>
  <c r="Q157" i="5"/>
  <c r="Z158" i="5" s="1"/>
  <c r="Q351" i="5"/>
  <c r="Z352" i="5" s="1"/>
  <c r="P158" i="5"/>
  <c r="P353" i="5" s="1"/>
  <c r="P352" i="5"/>
  <c r="Y353" i="5" s="1"/>
  <c r="N157" i="5"/>
  <c r="W158" i="5" s="1"/>
  <c r="N351" i="5"/>
  <c r="W352" i="5" s="1"/>
  <c r="D221" i="5"/>
  <c r="D351" i="5" s="1"/>
  <c r="S157" i="5"/>
  <c r="AB158" i="5" s="1"/>
  <c r="S351" i="5"/>
  <c r="AB352" i="5" s="1"/>
  <c r="M158" i="5"/>
  <c r="M353" i="5" s="1"/>
  <c r="M352" i="5"/>
  <c r="V353" i="5" s="1"/>
  <c r="R157" i="5"/>
  <c r="AA158" i="5" s="1"/>
  <c r="R351" i="5"/>
  <c r="AA352" i="5" s="1"/>
  <c r="C221" i="5"/>
  <c r="C351" i="5" s="1"/>
  <c r="E220" i="5"/>
  <c r="E350" i="5" s="1"/>
  <c r="I221" i="5"/>
  <c r="I351" i="5" s="1"/>
  <c r="B221" i="5"/>
  <c r="G220" i="5"/>
  <c r="G350" i="5" s="1"/>
  <c r="J284" i="5"/>
  <c r="G285" i="5"/>
  <c r="J219" i="5"/>
  <c r="E285" i="5"/>
  <c r="C285" i="5"/>
  <c r="F156" i="5"/>
  <c r="C156" i="5"/>
  <c r="I285" i="5"/>
  <c r="G156" i="5"/>
  <c r="I156" i="5"/>
  <c r="H156" i="5"/>
  <c r="F285" i="5"/>
  <c r="D156" i="5"/>
  <c r="B285" i="5"/>
  <c r="J155" i="5"/>
  <c r="E156" i="5"/>
  <c r="B156" i="5"/>
  <c r="D285" i="5"/>
  <c r="H285" i="5"/>
  <c r="BL353" i="5" l="1"/>
  <c r="AR353" i="5"/>
  <c r="AX353" i="5"/>
  <c r="AT353" i="5"/>
  <c r="AS353" i="5"/>
  <c r="BB353" i="5"/>
  <c r="BG353" i="5"/>
  <c r="BA353" i="5"/>
  <c r="BK353" i="5"/>
  <c r="AI353" i="5"/>
  <c r="AK353" i="5"/>
  <c r="AJ353" i="5"/>
  <c r="AG353" i="5"/>
  <c r="BJ353" i="5"/>
  <c r="AO353" i="5"/>
  <c r="BC353" i="5"/>
  <c r="AF353" i="5"/>
  <c r="AY353" i="5"/>
  <c r="BH353" i="5"/>
  <c r="AP353" i="5"/>
  <c r="F221" i="5"/>
  <c r="F351" i="5" s="1"/>
  <c r="B351" i="5"/>
  <c r="F222" i="5"/>
  <c r="F352" i="5" s="1"/>
  <c r="H221" i="5"/>
  <c r="H351" i="5" s="1"/>
  <c r="J350" i="5"/>
  <c r="N158" i="5"/>
  <c r="N353" i="5" s="1"/>
  <c r="N352" i="5"/>
  <c r="W353" i="5" s="1"/>
  <c r="R158" i="5"/>
  <c r="R353" i="5" s="1"/>
  <c r="R352" i="5"/>
  <c r="AA353" i="5" s="1"/>
  <c r="S158" i="5"/>
  <c r="S353" i="5" s="1"/>
  <c r="S352" i="5"/>
  <c r="AB353" i="5" s="1"/>
  <c r="Q158" i="5"/>
  <c r="Q353" i="5" s="1"/>
  <c r="Q352" i="5"/>
  <c r="Z353" i="5" s="1"/>
  <c r="O158" i="5"/>
  <c r="O353" i="5" s="1"/>
  <c r="O352" i="5"/>
  <c r="X353" i="5" s="1"/>
  <c r="H222" i="5"/>
  <c r="H352" i="5" s="1"/>
  <c r="I222" i="5"/>
  <c r="I352" i="5" s="1"/>
  <c r="E221" i="5"/>
  <c r="E351" i="5" s="1"/>
  <c r="B222" i="5"/>
  <c r="G221" i="5"/>
  <c r="G351" i="5" s="1"/>
  <c r="J220" i="5"/>
  <c r="J156" i="5"/>
  <c r="G157" i="5"/>
  <c r="D286" i="5"/>
  <c r="E158" i="5"/>
  <c r="E157" i="5"/>
  <c r="B286" i="5"/>
  <c r="J285" i="5"/>
  <c r="F286" i="5"/>
  <c r="H157" i="5"/>
  <c r="F157" i="5"/>
  <c r="D157" i="5"/>
  <c r="I286" i="5"/>
  <c r="E286" i="5"/>
  <c r="G286" i="5"/>
  <c r="H286" i="5"/>
  <c r="B157" i="5"/>
  <c r="B158" i="5"/>
  <c r="I157" i="5"/>
  <c r="I158" i="5"/>
  <c r="C157" i="5"/>
  <c r="C286" i="5"/>
  <c r="C158" i="5" l="1"/>
  <c r="F223" i="5"/>
  <c r="F353" i="5" s="1"/>
  <c r="D222" i="5"/>
  <c r="D352" i="5" s="1"/>
  <c r="J351" i="5"/>
  <c r="B352" i="5"/>
  <c r="G158" i="5"/>
  <c r="C222" i="5"/>
  <c r="C352" i="5" s="1"/>
  <c r="H158" i="5"/>
  <c r="F158" i="5"/>
  <c r="D158" i="5"/>
  <c r="H223" i="5"/>
  <c r="H353" i="5" s="1"/>
  <c r="C223" i="5"/>
  <c r="C353" i="5" s="1"/>
  <c r="I223" i="5"/>
  <c r="I353" i="5" s="1"/>
  <c r="E222" i="5"/>
  <c r="E352" i="5" s="1"/>
  <c r="B223" i="5"/>
  <c r="G222" i="5"/>
  <c r="G352" i="5" s="1"/>
  <c r="J286" i="5"/>
  <c r="C287" i="5"/>
  <c r="G287" i="5"/>
  <c r="J157" i="5"/>
  <c r="J221" i="5"/>
  <c r="F287" i="5"/>
  <c r="B287" i="5"/>
  <c r="D287" i="5"/>
  <c r="H287" i="5"/>
  <c r="E287" i="5"/>
  <c r="I287" i="5"/>
  <c r="J158" i="5" l="1"/>
  <c r="D223" i="5"/>
  <c r="D353" i="5" s="1"/>
  <c r="J352" i="5"/>
  <c r="B353" i="5"/>
  <c r="E223" i="5"/>
  <c r="E353" i="5" s="1"/>
  <c r="G223" i="5"/>
  <c r="G353" i="5" s="1"/>
  <c r="J287" i="5"/>
  <c r="H288" i="5"/>
  <c r="C288" i="5"/>
  <c r="E288" i="5"/>
  <c r="D288" i="5"/>
  <c r="B288" i="5"/>
  <c r="J222" i="5"/>
  <c r="I288" i="5"/>
  <c r="G288" i="5"/>
  <c r="F288" i="5"/>
  <c r="J353" i="5" l="1"/>
  <c r="J288" i="5"/>
  <c r="J223" i="5"/>
</calcChain>
</file>

<file path=xl/sharedStrings.xml><?xml version="1.0" encoding="utf-8"?>
<sst xmlns="http://schemas.openxmlformats.org/spreadsheetml/2006/main" count="269" uniqueCount="107">
  <si>
    <t>10歳台</t>
  </si>
  <si>
    <t>20歳台</t>
  </si>
  <si>
    <t>30歳台</t>
  </si>
  <si>
    <t>40歳台</t>
  </si>
  <si>
    <t>50歳台</t>
  </si>
  <si>
    <t>60歳台</t>
  </si>
  <si>
    <t>年齢ごとの状況</t>
  </si>
  <si>
    <t>増加</t>
  </si>
  <si>
    <t>横ばい</t>
  </si>
  <si>
    <t>急増</t>
  </si>
  <si>
    <t>制御</t>
  </si>
  <si>
    <t>先月と同様</t>
  </si>
  <si>
    <t>ワクチンの効果（％）</t>
  </si>
  <si>
    <t>＋ワクチン効果の入院率</t>
  </si>
  <si>
    <t>オリジナル中等症（入院必要）率</t>
  </si>
  <si>
    <t>オリジナル重症率</t>
  </si>
  <si>
    <t>↑初期値</t>
  </si>
  <si>
    <t>70歳台以上</t>
  </si>
  <si>
    <t>deltaCheck</t>
  </si>
  <si>
    <t>シナリオ変数</t>
  </si>
  <si>
    <t>治療薬の効果</t>
  </si>
  <si>
    <t>酸素需要を避けられる効果（％）</t>
  </si>
  <si>
    <t>＋治療薬</t>
  </si>
  <si>
    <t>modify重症</t>
  </si>
  <si>
    <t>オリジナル重症/オリジナル入院</t>
  </si>
  <si>
    <t>10歳未満</t>
  </si>
  <si>
    <t>中等症の入院期間（日数）</t>
  </si>
  <si>
    <t>重症者の入院期間（重症病床を占有していないときも含む日数）</t>
  </si>
  <si>
    <t>血中酸素濃度低下の前に治療薬の投与を受けられる割合（％）</t>
  </si>
  <si>
    <t>delta1-div3</t>
  </si>
  <si>
    <t>delta2-div3</t>
  </si>
  <si>
    <t>exp</t>
  </si>
  <si>
    <t>0s</t>
  </si>
  <si>
    <t>10s</t>
  </si>
  <si>
    <t>20s</t>
  </si>
  <si>
    <t>30s</t>
  </si>
  <si>
    <t>40s</t>
  </si>
  <si>
    <t>50s</t>
  </si>
  <si>
    <t>60s</t>
  </si>
  <si>
    <t>70s</t>
  </si>
  <si>
    <t>Ha</t>
  </si>
  <si>
    <t>Hb</t>
  </si>
  <si>
    <t>Hc</t>
  </si>
  <si>
    <t>Da</t>
  </si>
  <si>
    <t>Db</t>
  </si>
  <si>
    <t>Dc</t>
  </si>
  <si>
    <t>新規陽性者数</t>
  </si>
  <si>
    <t>全年齢</t>
  </si>
  <si>
    <t>重症病床を要する人</t>
  </si>
  <si>
    <t>I</t>
  </si>
  <si>
    <t>1日あたりの検査陽性者数</t>
  </si>
  <si>
    <t>酸素需要を要する人（重症者を含む）</t>
  </si>
  <si>
    <t>HcH</t>
  </si>
  <si>
    <t>HcD</t>
  </si>
  <si>
    <t>シミュレーション結果</t>
  </si>
  <si>
    <t>1週間後</t>
  </si>
  <si>
    <t>2週間後</t>
  </si>
  <si>
    <t>現在の重症者数</t>
  </si>
  <si>
    <t>現在の酸素投与を要する人の数（重症者を含む）</t>
  </si>
  <si>
    <t>酸素投与を要する人（重症者を含む）</t>
  </si>
  <si>
    <t>検査陽性者数の今週/先週比</t>
  </si>
  <si>
    <t>3週間後</t>
  </si>
  <si>
    <t>4週間後</t>
  </si>
  <si>
    <t>← 0以上の数字を入力。1週間の平均をとった小数も可</t>
  </si>
  <si>
    <t>← 0～100までの数字（小数も可）を入力。不明の場合、初期値から変更不要</t>
  </si>
  <si>
    <t>← 0以上の数字（小数）を入力。</t>
  </si>
  <si>
    <t>← 0以上の数字を入力。</t>
  </si>
  <si>
    <t>← 0～100までの数字を入力。</t>
  </si>
  <si>
    <t>← 0～100までの数字を入力。不明であれば0でも可</t>
  </si>
  <si>
    <r>
      <rPr>
        <sz val="11"/>
        <color rgb="FFFF0000"/>
        <rFont val="游ゴシック"/>
        <family val="2"/>
        <scheme val="minor"/>
      </rPr>
      <t>自宅療養や療養施設を積極的に利用</t>
    </r>
    <r>
      <rPr>
        <sz val="11"/>
        <color theme="1"/>
        <rFont val="游ゴシック"/>
        <family val="2"/>
        <scheme val="minor"/>
      </rPr>
      <t>した場合、必要と思われる確保病床数（酸素需要者の2.5倍）</t>
    </r>
  </si>
  <si>
    <r>
      <t>ハイリスク軽症者や、ハイリスクでなくとも中等症 I は</t>
    </r>
    <r>
      <rPr>
        <sz val="11"/>
        <color rgb="FFFF0000"/>
        <rFont val="游ゴシック"/>
        <family val="2"/>
        <scheme val="minor"/>
      </rPr>
      <t>基本的に入院</t>
    </r>
    <r>
      <rPr>
        <sz val="11"/>
        <color theme="1"/>
        <rFont val="游ゴシック"/>
        <family val="2"/>
        <scheme val="minor"/>
      </rPr>
      <t>させる場合、必要と思われる確保病床数（酸素需要者の4倍）</t>
    </r>
  </si>
  <si>
    <t>全療養者</t>
  </si>
  <si>
    <t>All</t>
  </si>
  <si>
    <t>RestA</t>
  </si>
  <si>
    <t>RestB</t>
  </si>
  <si>
    <t>RestC</t>
  </si>
  <si>
    <t>RestD</t>
  </si>
  <si>
    <t>RestE</t>
  </si>
  <si>
    <t>現在の全療養者数</t>
  </si>
  <si>
    <t>重症者（＝必要と思われる重症病床の確保数）</t>
  </si>
  <si>
    <t>← 0～100までの数字を入力。不明であれば、概数でも可</t>
  </si>
  <si>
    <t>ワクチン３回接種率（％）</t>
  </si>
  <si>
    <t>ワクチン２回接種率（％） ※３回接種者を含む</t>
  </si>
  <si>
    <t>デルタ株：（ワクチンなしで）酸素投与を要する率（％）</t>
  </si>
  <si>
    <t>← 0～100までの数字（小数も可）を入力。</t>
  </si>
  <si>
    <t>２回接種：感染予防</t>
  </si>
  <si>
    <t>３回接種：感染予防</t>
  </si>
  <si>
    <t>２回接種：入院・重症化予防</t>
  </si>
  <si>
    <t>３回接種：入院・重症化予防</t>
  </si>
  <si>
    <t>← 0～100までの数字を入力。酸素投与を要する潜在的リスクのある人のうち、どの程度の割合が実際に投薬を受けられるのデータはほとんどなく、不明であれば0のままで可</t>
  </si>
  <si>
    <t>ワクチン２回</t>
  </si>
  <si>
    <t>２回感染→入院ワクチン</t>
  </si>
  <si>
    <t>３回感染→入院ワクチン</t>
  </si>
  <si>
    <t>ワクチン０回</t>
  </si>
  <si>
    <t>ワクチン３回</t>
  </si>
  <si>
    <t>sensitiveSum</t>
  </si>
  <si>
    <t>snsitive0</t>
  </si>
  <si>
    <t>sensitive2</t>
  </si>
  <si>
    <t>sensitive3</t>
  </si>
  <si>
    <t>デルタ株：（ワクチンなしの）重症化率（％）</t>
  </si>
  <si>
    <t>　↑初期値（デルタ株主体の流行）</t>
  </si>
  <si>
    <t>　↑初期値
（オミクロン株主体の流行）</t>
  </si>
  <si>
    <t>↓流行している変異株に応じて、値を変更してください</t>
  </si>
  <si>
    <t>デルタ株と比べたときの流行株の重症化率（％）</t>
  </si>
  <si>
    <t>←  2以上の数字を入力。不明の場合、初期値から変更不要</t>
  </si>
  <si>
    <t>← 中等症の入院期間 +2 以上の数字を入力。不明の場合、初期値から変更不要</t>
  </si>
  <si>
    <t>← 0～100までの数字を入力。入院・重症化予防効果は、感染予防効果よりも高い値にする。（※この入院・重症化予防効果は、未接種者と接種者を比較する前向きコホート研究で得られる「追跡期間中に重症COVID-19に罹患するリスクが減る」という有効性を示しています。感染者を母集団として、入院や重症化の有無とワクチン接種の有無の関連を後ろ向き症例対照研究によって解析することで得られる「感染者が重症化しなくなる」という有効性で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</si>
</sst>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1" x14ac:knownFonts="1">
    <font>
      <sz val="11"/>
      <color theme="1"/>
      <name val="游ゴシック"/>
      <family val="2"/>
      <scheme val="minor"/>
    </font>
    <font>
      <b/>
      <sz val="11"/>
      <color theme="1"/>
      <name val="游ゴシック"/>
      <family val="2"/>
      <scheme val="minor"/>
    </font>
    <font>
      <sz val="11"/>
      <color rgb="FFFF0000"/>
      <name val="游ゴシック"/>
      <family val="2"/>
      <scheme val="minor"/>
    </font>
    <font>
      <sz val="11"/>
      <name val="游ゴシック"/>
      <family val="2"/>
      <scheme val="minor"/>
    </font>
    <font>
      <sz val="11"/>
      <color theme="9"/>
      <name val="游ゴシック"/>
      <family val="2"/>
      <scheme val="minor"/>
    </font>
    <font>
      <sz val="11"/>
      <color theme="6"/>
      <name val="游ゴシック"/>
      <family val="2"/>
      <scheme val="minor"/>
    </font>
    <font>
      <b/>
      <sz val="24"/>
      <color theme="1"/>
      <name val="游ゴシック"/>
      <family val="2"/>
      <scheme val="minor"/>
    </font>
    <font>
      <b/>
      <sz val="11"/>
      <color rgb="FFFF0000"/>
      <name val="游ゴシック"/>
      <family val="2"/>
      <scheme val="minor"/>
    </font>
    <font>
      <b/>
      <sz val="11"/>
      <color theme="4"/>
      <name val="游ゴシック"/>
      <family val="2"/>
      <scheme val="minor"/>
    </font>
    <font>
      <sz val="11"/>
      <color theme="4"/>
      <name val="游ゴシック"/>
      <family val="2"/>
      <scheme val="minor"/>
    </font>
    <font>
      <sz val="6"/>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rgb="FFFF99CC"/>
        <bgColor indexed="64"/>
      </patternFill>
    </fill>
    <fill>
      <patternFill patternType="solid">
        <fgColor rgb="FFFFB7DB"/>
        <bgColor indexed="64"/>
      </patternFill>
    </fill>
    <fill>
      <patternFill patternType="solid">
        <fgColor rgb="FFFFD9EC"/>
        <bgColor indexed="64"/>
      </patternFill>
    </fill>
    <fill>
      <patternFill patternType="solid">
        <fgColor rgb="FFFF71B8"/>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xf numFmtId="0" fontId="2" fillId="0" borderId="0" xfId="0" applyFont="1"/>
    <xf numFmtId="0" fontId="0" fillId="0" borderId="0" xfId="0" applyAlignment="1">
      <alignment horizontal="right"/>
    </xf>
    <xf numFmtId="177" fontId="0" fillId="0" borderId="0" xfId="0" applyNumberFormat="1"/>
    <xf numFmtId="0" fontId="0" fillId="0" borderId="0" xfId="0" applyAlignment="1">
      <alignment horizontal="center"/>
    </xf>
    <xf numFmtId="176" fontId="3" fillId="0" borderId="0" xfId="0" applyNumberFormat="1" applyFont="1"/>
    <xf numFmtId="0" fontId="3" fillId="0" borderId="0" xfId="0" applyFont="1"/>
    <xf numFmtId="0" fontId="4" fillId="0" borderId="0" xfId="0" applyFont="1"/>
    <xf numFmtId="0" fontId="5" fillId="0" borderId="0" xfId="0" applyFont="1"/>
    <xf numFmtId="0" fontId="0" fillId="0" borderId="0" xfId="0" applyNumberFormat="1"/>
    <xf numFmtId="0" fontId="0" fillId="0" borderId="0" xfId="0" applyNumberFormat="1" applyFill="1" applyBorder="1"/>
    <xf numFmtId="0" fontId="0" fillId="0" borderId="0" xfId="0" applyNumberFormat="1" applyFill="1"/>
    <xf numFmtId="0" fontId="3" fillId="0" borderId="0" xfId="0" applyNumberFormat="1" applyFont="1" applyFill="1" applyBorder="1"/>
    <xf numFmtId="0" fontId="0" fillId="2" borderId="1" xfId="0" applyFill="1" applyBorder="1" applyProtection="1">
      <protection locked="0"/>
    </xf>
    <xf numFmtId="0" fontId="0" fillId="3" borderId="1" xfId="0" applyFill="1" applyBorder="1" applyProtection="1">
      <protection locked="0"/>
    </xf>
    <xf numFmtId="1" fontId="5" fillId="0" borderId="0" xfId="0" applyNumberFormat="1" applyFont="1"/>
    <xf numFmtId="1" fontId="1" fillId="4" borderId="1" xfId="0" applyNumberFormat="1" applyFont="1" applyFill="1" applyBorder="1"/>
    <xf numFmtId="0" fontId="0" fillId="0" borderId="0" xfId="0" applyFont="1"/>
    <xf numFmtId="0" fontId="0" fillId="2" borderId="1" xfId="0" applyNumberFormat="1" applyFill="1" applyBorder="1" applyProtection="1">
      <protection locked="0"/>
    </xf>
    <xf numFmtId="0" fontId="3" fillId="3" borderId="1" xfId="0" applyNumberFormat="1" applyFont="1" applyFill="1" applyBorder="1" applyProtection="1">
      <protection locked="0"/>
    </xf>
    <xf numFmtId="0" fontId="0" fillId="3" borderId="1" xfId="0" applyNumberFormat="1" applyFill="1" applyBorder="1" applyProtection="1">
      <protection locked="0"/>
    </xf>
    <xf numFmtId="1" fontId="0" fillId="4" borderId="1" xfId="0" applyNumberFormat="1" applyFill="1" applyBorder="1"/>
    <xf numFmtId="0" fontId="1" fillId="0" borderId="0" xfId="0" applyFont="1" applyAlignment="1">
      <alignment horizontal="left"/>
    </xf>
    <xf numFmtId="1" fontId="1" fillId="5" borderId="1" xfId="0" applyNumberFormat="1" applyFont="1" applyFill="1" applyBorder="1"/>
    <xf numFmtId="1" fontId="0" fillId="5" borderId="1" xfId="0" applyNumberFormat="1" applyFill="1" applyBorder="1"/>
    <xf numFmtId="1" fontId="1" fillId="6" borderId="1" xfId="0" applyNumberFormat="1" applyFont="1" applyFill="1" applyBorder="1"/>
    <xf numFmtId="1" fontId="0" fillId="6" borderId="1" xfId="0" applyNumberFormat="1" applyFill="1" applyBorder="1"/>
    <xf numFmtId="1" fontId="1" fillId="7" borderId="1" xfId="0" applyNumberFormat="1" applyFont="1" applyFill="1" applyBorder="1"/>
    <xf numFmtId="1" fontId="0" fillId="7" borderId="1" xfId="0" applyNumberFormat="1" applyFill="1" applyBorder="1"/>
    <xf numFmtId="0" fontId="6" fillId="0" borderId="0" xfId="0" applyFont="1"/>
    <xf numFmtId="1" fontId="0" fillId="8" borderId="1" xfId="0" applyNumberFormat="1" applyFill="1" applyBorder="1"/>
    <xf numFmtId="1" fontId="0" fillId="9" borderId="1" xfId="0" applyNumberFormat="1" applyFill="1" applyBorder="1"/>
    <xf numFmtId="1" fontId="0" fillId="10" borderId="1" xfId="0" applyNumberFormat="1" applyFill="1" applyBorder="1"/>
    <xf numFmtId="1" fontId="0" fillId="11" borderId="1" xfId="0" applyNumberFormat="1" applyFill="1" applyBorder="1"/>
    <xf numFmtId="0" fontId="7" fillId="0" borderId="0" xfId="0" applyNumberFormat="1" applyFont="1"/>
    <xf numFmtId="0" fontId="7" fillId="0" borderId="0" xfId="0" applyNumberFormat="1" applyFont="1" applyFill="1" applyBorder="1"/>
    <xf numFmtId="0" fontId="2" fillId="0" borderId="0" xfId="0" applyFont="1" applyAlignment="1"/>
    <xf numFmtId="0" fontId="8" fillId="0" borderId="0" xfId="0" applyFont="1"/>
    <xf numFmtId="0" fontId="9" fillId="0" borderId="0" xfId="0" applyFont="1" applyAlignment="1"/>
    <xf numFmtId="1" fontId="7" fillId="0" borderId="0" xfId="0" applyNumberFormat="1" applyFont="1"/>
    <xf numFmtId="1" fontId="8" fillId="0" borderId="0" xfId="0" applyNumberFormat="1" applyFont="1"/>
  </cellXfs>
  <cellStyles count="1">
    <cellStyle name="標準" xfId="0" builtinId="0"/>
  </cellStyles>
  <dxfs count="0"/>
  <tableStyles count="0" defaultTableStyle="TableStyleMedium2" defaultPivotStyle="PivotStyleLight16"/>
  <colors>
    <mruColors>
      <color rgb="FFFF71B8"/>
      <color rgb="FFFFD9EC"/>
      <color rgb="FFFFB7DB"/>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75152</xdr:colOff>
      <xdr:row>0</xdr:row>
      <xdr:rowOff>135660</xdr:rowOff>
    </xdr:from>
    <xdr:to>
      <xdr:col>30</xdr:col>
      <xdr:colOff>554124</xdr:colOff>
      <xdr:row>17</xdr:row>
      <xdr:rowOff>157431</xdr:rowOff>
    </xdr:to>
    <xdr:sp macro="" textlink="">
      <xdr:nvSpPr>
        <xdr:cNvPr id="2" name="Rectangle: Rounded Corners 1">
          <a:extLst>
            <a:ext uri="{FF2B5EF4-FFF2-40B4-BE49-F238E27FC236}">
              <a16:creationId xmlns:a16="http://schemas.microsoft.com/office/drawing/2014/main" id="{5398568A-0FB6-4C23-9ED0-0F215344C225}"/>
            </a:ext>
          </a:extLst>
        </xdr:cNvPr>
        <xdr:cNvSpPr/>
      </xdr:nvSpPr>
      <xdr:spPr>
        <a:xfrm>
          <a:off x="15015795" y="135660"/>
          <a:ext cx="7772400" cy="2743200"/>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l"/>
          <a:r>
            <a:rPr lang="ja-JP" altLang="en-US" sz="1100" b="1"/>
            <a:t>黄色のセル</a:t>
          </a:r>
          <a:r>
            <a:rPr lang="ja-JP" altLang="en-US" sz="1100"/>
            <a:t>に、「現状（１週間の平均でも可）」を入力してください。</a:t>
          </a:r>
          <a:endParaRPr lang="en-US" altLang="ja-JP" sz="1100"/>
        </a:p>
        <a:p>
          <a:pPr algn="l"/>
          <a:r>
            <a:rPr lang="ja-JP" altLang="en-US" sz="1100"/>
            <a:t>（</a:t>
          </a:r>
          <a:r>
            <a:rPr lang="ja-JP" altLang="en-US" sz="1100" u="sng"/>
            <a:t>オレンジ色のセル</a:t>
          </a:r>
          <a:r>
            <a:rPr lang="ja-JP" altLang="en-US" sz="1100"/>
            <a:t>は、変更しなくても大丈夫です。</a:t>
          </a:r>
          <a:endParaRPr lang="en-US" altLang="ja-JP" sz="1100"/>
        </a:p>
        <a:p>
          <a:pPr algn="l"/>
          <a:r>
            <a:rPr lang="ja-JP" altLang="en-US" sz="1100"/>
            <a:t>　データの更新や自治体ごとに分かっている状況などがあれば変更してください。）</a:t>
          </a:r>
          <a:endParaRPr lang="en-US" altLang="ja-JP" sz="1100"/>
        </a:p>
        <a:p>
          <a:pPr algn="l"/>
          <a:endParaRPr lang="en-US" altLang="ja-JP" sz="1100"/>
        </a:p>
        <a:p>
          <a:pPr algn="l"/>
          <a:r>
            <a:rPr lang="ja-JP" altLang="en-US" sz="1100"/>
            <a:t>この</a:t>
          </a:r>
          <a:r>
            <a:rPr lang="en-US" altLang="ja-JP" sz="1100"/>
            <a:t>EXCEL</a:t>
          </a:r>
          <a:r>
            <a:rPr lang="ja-JP" altLang="en-US" sz="1100"/>
            <a:t>ファイルのオリジナルや、詳しい説明資料は：</a:t>
          </a:r>
          <a:endParaRPr lang="en-US" altLang="ja-JP" sz="1100"/>
        </a:p>
        <a:p>
          <a:pPr algn="l"/>
          <a:endParaRPr lang="en-US" altLang="ja-JP" sz="1100"/>
        </a:p>
        <a:p>
          <a:pPr algn="l"/>
          <a:r>
            <a:rPr lang="en-US" altLang="ja-JP" sz="1100"/>
            <a:t>https://github.com/yukifuruse1217/COVIDhealthBurden</a:t>
          </a:r>
        </a:p>
        <a:p>
          <a:pPr algn="l"/>
          <a:endParaRPr lang="en-US" altLang="ja-JP" sz="1100"/>
        </a:p>
        <a:p>
          <a:pPr algn="l"/>
          <a:r>
            <a:rPr lang="ja-JP" altLang="en-US" sz="1100"/>
            <a:t>にあります。</a:t>
          </a:r>
          <a:endParaRPr lang="en-US" altLang="ja-JP" sz="1100"/>
        </a:p>
        <a:p>
          <a:pPr algn="l"/>
          <a:r>
            <a:rPr lang="ja-JP" altLang="en-US" sz="1100"/>
            <a:t>作業していておかしくなってしまったときは、オリジナルのファイルを再ダウンロードして使用してください。</a:t>
          </a:r>
          <a:endParaRPr lang="en-US" altLang="ja-JP" sz="1100"/>
        </a:p>
      </xdr:txBody>
    </xdr:sp>
    <xdr:clientData/>
  </xdr:twoCellAnchor>
  <xdr:twoCellAnchor>
    <xdr:from>
      <xdr:col>31</xdr:col>
      <xdr:colOff>166792</xdr:colOff>
      <xdr:row>0</xdr:row>
      <xdr:rowOff>135660</xdr:rowOff>
    </xdr:from>
    <xdr:to>
      <xdr:col>42</xdr:col>
      <xdr:colOff>161636</xdr:colOff>
      <xdr:row>17</xdr:row>
      <xdr:rowOff>157431</xdr:rowOff>
    </xdr:to>
    <xdr:sp macro="" textlink="">
      <xdr:nvSpPr>
        <xdr:cNvPr id="8" name="Rectangle: Rounded Corners 7">
          <a:extLst>
            <a:ext uri="{FF2B5EF4-FFF2-40B4-BE49-F238E27FC236}">
              <a16:creationId xmlns:a16="http://schemas.microsoft.com/office/drawing/2014/main" id="{2DEA8953-EA11-4101-99E4-6E527E8A50A2}"/>
            </a:ext>
          </a:extLst>
        </xdr:cNvPr>
        <xdr:cNvSpPr/>
      </xdr:nvSpPr>
      <xdr:spPr>
        <a:xfrm>
          <a:off x="23130701" y="135660"/>
          <a:ext cx="6725844" cy="2792680"/>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l"/>
          <a:r>
            <a:rPr lang="en-US" altLang="ja-JP" sz="1100"/>
            <a:t>※ </a:t>
          </a:r>
          <a:r>
            <a:rPr lang="ja-JP" altLang="en-US" sz="1100" b="0"/>
            <a:t>さまざまなパラメータの</a:t>
          </a:r>
          <a:r>
            <a:rPr lang="ja-JP" altLang="en-US" sz="1100"/>
            <a:t>初期値</a:t>
          </a:r>
          <a:r>
            <a:rPr lang="ja-JP" altLang="en-US" sz="1100">
              <a:solidFill>
                <a:schemeClr val="dk1"/>
              </a:solidFill>
              <a:effectLst/>
              <a:latin typeface="+mn-lt"/>
              <a:ea typeface="+mn-ea"/>
              <a:cs typeface="+mn-cs"/>
            </a:rPr>
            <a:t>（オレンジ色のセルの値）</a:t>
          </a:r>
          <a:r>
            <a:rPr lang="ja-JP" altLang="en-US" sz="1100"/>
            <a:t>は、</a:t>
          </a:r>
          <a:r>
            <a:rPr lang="en-US" altLang="ja-JP" sz="1100"/>
            <a:t>2021</a:t>
          </a:r>
          <a:r>
            <a:rPr lang="ja-JP" altLang="en-US" sz="1100"/>
            <a:t>年</a:t>
          </a:r>
          <a:r>
            <a:rPr lang="en-US" altLang="ja-JP" sz="1100"/>
            <a:t>12</a:t>
          </a:r>
          <a:r>
            <a:rPr lang="ja-JP" altLang="en-US" sz="1100"/>
            <a:t>月末ごろまでのデータを参考にしています。今後の新しい知見にもとづいて修正が必要になるかもしれません。</a:t>
          </a:r>
          <a:endParaRPr lang="en-US" altLang="ja-JP" sz="1100"/>
        </a:p>
        <a:p>
          <a:pPr algn="l"/>
          <a:endParaRPr lang="en-US" sz="1100"/>
        </a:p>
        <a:p>
          <a:pPr algn="l"/>
          <a:r>
            <a:rPr lang="en-US" altLang="ja-JP" sz="1100"/>
            <a:t>※ </a:t>
          </a:r>
          <a:r>
            <a:rPr lang="ja-JP" altLang="en-US" sz="1100"/>
            <a:t>過去の波のピーク頃には、医療提供体制の逼迫によると思われる「重症化タイミングの遅れ」や「重症化率の上昇」が一部で見られました。これらの点は試算に考慮されていません。</a:t>
          </a:r>
          <a:r>
            <a:rPr lang="ja-JP" altLang="en-US" sz="1100" b="1" u="none"/>
            <a:t>医療提供体制の逼迫が起こった場合、酸素投与を要する人や重症者の予測は上振れする</a:t>
          </a:r>
          <a:r>
            <a:rPr lang="ja-JP" altLang="en-US" sz="1100"/>
            <a:t>可能性があります。</a:t>
          </a:r>
          <a:endParaRPr lang="en-US" sz="1100"/>
        </a:p>
      </xdr:txBody>
    </xdr:sp>
    <xdr:clientData/>
  </xdr:twoCellAnchor>
  <xdr:twoCellAnchor>
    <xdr:from>
      <xdr:col>14</xdr:col>
      <xdr:colOff>265657</xdr:colOff>
      <xdr:row>76</xdr:row>
      <xdr:rowOff>371926</xdr:rowOff>
    </xdr:from>
    <xdr:to>
      <xdr:col>23</xdr:col>
      <xdr:colOff>126999</xdr:colOff>
      <xdr:row>88</xdr:row>
      <xdr:rowOff>9071</xdr:rowOff>
    </xdr:to>
    <xdr:sp macro="" textlink="">
      <xdr:nvSpPr>
        <xdr:cNvPr id="4" name="Rectangle: Rounded Corners 3">
          <a:extLst>
            <a:ext uri="{FF2B5EF4-FFF2-40B4-BE49-F238E27FC236}">
              <a16:creationId xmlns:a16="http://schemas.microsoft.com/office/drawing/2014/main" id="{1F585ABF-AE10-48AF-9F7A-04C3EA5F4A5C}"/>
            </a:ext>
          </a:extLst>
        </xdr:cNvPr>
        <xdr:cNvSpPr/>
      </xdr:nvSpPr>
      <xdr:spPr>
        <a:xfrm>
          <a:off x="12775157" y="7810497"/>
          <a:ext cx="5331413" cy="2022931"/>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４週間にわたって同じ感染拡大スピードでありつづける、と想定したときの予測です。その通りになる蓋然性は高くなく、未来になるほど感染拡大スピードの変化によって予測のずれが大きくなる可能性があります。</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・全療養者に関しては、入院しなかった人の療養期間を一律で</a:t>
          </a:r>
          <a:r>
            <a:rPr lang="en-US" altLang="ja-JP" sz="1100">
              <a:solidFill>
                <a:schemeClr val="dk1"/>
              </a:solidFill>
              <a:effectLst/>
              <a:latin typeface="+mn-lt"/>
              <a:ea typeface="+mn-ea"/>
              <a:cs typeface="+mn-cs"/>
            </a:rPr>
            <a:t>10</a:t>
          </a:r>
          <a:r>
            <a:rPr lang="ja-JP" altLang="en-US" sz="1100">
              <a:solidFill>
                <a:schemeClr val="dk1"/>
              </a:solidFill>
              <a:effectLst/>
              <a:latin typeface="+mn-lt"/>
              <a:ea typeface="+mn-ea"/>
              <a:cs typeface="+mn-cs"/>
            </a:rPr>
            <a:t>日間と想定した概算になります。</a:t>
          </a:r>
          <a:endParaRPr 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V353"/>
  <sheetViews>
    <sheetView tabSelected="1" topLeftCell="A40" zoomScale="70" zoomScaleNormal="70" zoomScaleSheetLayoutView="40" workbookViewId="0">
      <selection activeCell="B30" sqref="B30"/>
    </sheetView>
  </sheetViews>
  <sheetFormatPr defaultRowHeight="18.75" x14ac:dyDescent="0.4"/>
  <cols>
    <col min="1" max="1" width="66" bestFit="1" customWidth="1"/>
    <col min="12" max="74" width="8.75" customWidth="1"/>
  </cols>
  <sheetData>
    <row r="1" spans="1:10" x14ac:dyDescent="0.4">
      <c r="A1" s="1" t="s">
        <v>6</v>
      </c>
      <c r="J1" s="10"/>
    </row>
    <row r="2" spans="1:10" x14ac:dyDescent="0.4">
      <c r="B2" t="s">
        <v>25</v>
      </c>
      <c r="C2" t="s">
        <v>0</v>
      </c>
      <c r="D2" t="s">
        <v>1</v>
      </c>
      <c r="E2" t="s">
        <v>2</v>
      </c>
      <c r="F2" t="s">
        <v>3</v>
      </c>
      <c r="G2" t="s">
        <v>4</v>
      </c>
      <c r="H2" t="s">
        <v>5</v>
      </c>
      <c r="I2" t="s">
        <v>17</v>
      </c>
      <c r="J2" s="10"/>
    </row>
    <row r="3" spans="1:10" x14ac:dyDescent="0.4">
      <c r="A3" s="5" t="s">
        <v>50</v>
      </c>
      <c r="B3" s="19">
        <v>168.57142857142858</v>
      </c>
      <c r="C3" s="19">
        <v>347.14285714285717</v>
      </c>
      <c r="D3" s="19">
        <v>442.85714285714283</v>
      </c>
      <c r="E3" s="19">
        <v>231.42857142857142</v>
      </c>
      <c r="F3" s="19">
        <v>246.14285714285714</v>
      </c>
      <c r="G3" s="19">
        <v>166.14285714285714</v>
      </c>
      <c r="H3" s="19">
        <v>83.142857142857139</v>
      </c>
      <c r="I3" s="19">
        <v>101.85714285714286</v>
      </c>
      <c r="J3" s="11" t="s">
        <v>63</v>
      </c>
    </row>
    <row r="4" spans="1:10" x14ac:dyDescent="0.4">
      <c r="A4" s="5" t="s">
        <v>82</v>
      </c>
      <c r="B4" s="14">
        <v>0</v>
      </c>
      <c r="C4" s="14">
        <v>63.3</v>
      </c>
      <c r="D4" s="14">
        <v>80.2</v>
      </c>
      <c r="E4" s="14">
        <v>81.3</v>
      </c>
      <c r="F4" s="14">
        <v>84.1</v>
      </c>
      <c r="G4" s="14">
        <v>91.2</v>
      </c>
      <c r="H4" s="14">
        <v>90.6</v>
      </c>
      <c r="I4" s="14">
        <v>94.9</v>
      </c>
      <c r="J4" s="11" t="s">
        <v>80</v>
      </c>
    </row>
    <row r="5" spans="1:10" x14ac:dyDescent="0.4">
      <c r="A5" s="5" t="s">
        <v>81</v>
      </c>
      <c r="B5" s="14">
        <v>0</v>
      </c>
      <c r="C5" s="14">
        <v>0</v>
      </c>
      <c r="D5" s="14">
        <v>2.2000000000000002</v>
      </c>
      <c r="E5" s="14">
        <v>2.1</v>
      </c>
      <c r="F5" s="14">
        <v>2.2999999999999998</v>
      </c>
      <c r="G5" s="14">
        <v>2.2000000000000002</v>
      </c>
      <c r="H5" s="14">
        <v>1.6</v>
      </c>
      <c r="I5" s="14">
        <v>0.9</v>
      </c>
      <c r="J5" s="11" t="s">
        <v>80</v>
      </c>
    </row>
    <row r="6" spans="1:10" x14ac:dyDescent="0.4">
      <c r="J6" s="12"/>
    </row>
    <row r="7" spans="1:10" x14ac:dyDescent="0.4">
      <c r="A7" s="5" t="s">
        <v>83</v>
      </c>
      <c r="B7" s="20">
        <v>1</v>
      </c>
      <c r="C7" s="20">
        <v>1</v>
      </c>
      <c r="D7" s="20">
        <v>1.5</v>
      </c>
      <c r="E7" s="20">
        <v>5</v>
      </c>
      <c r="F7" s="20">
        <v>10</v>
      </c>
      <c r="G7" s="20">
        <v>15</v>
      </c>
      <c r="H7" s="20">
        <v>25</v>
      </c>
      <c r="I7" s="20">
        <v>30</v>
      </c>
      <c r="J7" s="13" t="s">
        <v>64</v>
      </c>
    </row>
    <row r="8" spans="1:10" x14ac:dyDescent="0.4">
      <c r="A8" s="3" t="s">
        <v>16</v>
      </c>
      <c r="B8" s="4">
        <v>1</v>
      </c>
      <c r="C8" s="4">
        <v>1</v>
      </c>
      <c r="D8" s="4">
        <v>1.5</v>
      </c>
      <c r="E8" s="4">
        <v>5</v>
      </c>
      <c r="F8" s="4">
        <v>10</v>
      </c>
      <c r="G8" s="4">
        <v>15</v>
      </c>
      <c r="H8" s="4">
        <v>25</v>
      </c>
      <c r="I8" s="4">
        <v>30</v>
      </c>
      <c r="J8" s="12"/>
    </row>
    <row r="9" spans="1:10" x14ac:dyDescent="0.4">
      <c r="J9" s="12"/>
    </row>
    <row r="10" spans="1:10" x14ac:dyDescent="0.4">
      <c r="A10" s="5" t="s">
        <v>99</v>
      </c>
      <c r="B10" s="20">
        <v>0.1</v>
      </c>
      <c r="C10" s="20">
        <v>0.1</v>
      </c>
      <c r="D10" s="20">
        <v>0.1</v>
      </c>
      <c r="E10" s="20">
        <v>0.6</v>
      </c>
      <c r="F10" s="20">
        <v>1.5</v>
      </c>
      <c r="G10" s="20">
        <v>4</v>
      </c>
      <c r="H10" s="20">
        <v>8</v>
      </c>
      <c r="I10" s="20">
        <v>11</v>
      </c>
      <c r="J10" s="13" t="s">
        <v>64</v>
      </c>
    </row>
    <row r="11" spans="1:10" x14ac:dyDescent="0.4">
      <c r="A11" s="3" t="s">
        <v>16</v>
      </c>
      <c r="B11" s="4">
        <v>0.1</v>
      </c>
      <c r="C11" s="4">
        <v>0.1</v>
      </c>
      <c r="D11" s="4">
        <v>0.1</v>
      </c>
      <c r="E11" s="4">
        <v>0.6</v>
      </c>
      <c r="F11" s="4">
        <v>1.5</v>
      </c>
      <c r="G11" s="4">
        <v>4</v>
      </c>
      <c r="H11" s="4">
        <v>8</v>
      </c>
      <c r="I11" s="4">
        <v>11</v>
      </c>
      <c r="J11" s="12"/>
    </row>
    <row r="12" spans="1:10" x14ac:dyDescent="0.4">
      <c r="A12" s="3"/>
      <c r="B12" s="4"/>
      <c r="C12" s="4"/>
      <c r="D12" s="4"/>
      <c r="E12" s="4"/>
      <c r="F12" s="4"/>
      <c r="G12" s="4"/>
      <c r="H12" s="4"/>
      <c r="I12" s="4"/>
      <c r="J12" s="12"/>
    </row>
    <row r="13" spans="1:10" x14ac:dyDescent="0.4">
      <c r="A13" s="3"/>
      <c r="B13" s="1" t="s">
        <v>102</v>
      </c>
      <c r="C13" s="4"/>
      <c r="D13" s="4"/>
      <c r="E13" s="4"/>
      <c r="F13" s="4"/>
      <c r="G13" s="4"/>
      <c r="H13" s="4"/>
      <c r="I13" s="4"/>
      <c r="J13" s="12"/>
    </row>
    <row r="14" spans="1:10" x14ac:dyDescent="0.4">
      <c r="A14" s="5" t="s">
        <v>103</v>
      </c>
      <c r="B14" s="15">
        <v>60</v>
      </c>
      <c r="C14" s="40">
        <v>60</v>
      </c>
      <c r="D14" s="41">
        <v>100</v>
      </c>
      <c r="F14" s="13" t="s">
        <v>84</v>
      </c>
      <c r="G14" s="4"/>
      <c r="H14" s="4"/>
      <c r="I14" s="4"/>
      <c r="J14" s="12"/>
    </row>
    <row r="15" spans="1:10" x14ac:dyDescent="0.4">
      <c r="A15" s="3"/>
      <c r="C15" s="37" t="s">
        <v>101</v>
      </c>
      <c r="E15" s="4"/>
      <c r="F15" s="4"/>
      <c r="G15" s="4"/>
      <c r="H15" s="4"/>
      <c r="I15" s="4"/>
      <c r="J15" s="12"/>
    </row>
    <row r="16" spans="1:10" x14ac:dyDescent="0.4">
      <c r="A16" s="3"/>
      <c r="C16" s="37"/>
      <c r="D16" s="39" t="s">
        <v>100</v>
      </c>
      <c r="E16" s="4"/>
      <c r="F16" s="4"/>
      <c r="G16" s="4"/>
      <c r="H16" s="4"/>
      <c r="I16" s="4"/>
      <c r="J16" s="12"/>
    </row>
    <row r="17" spans="1:12" x14ac:dyDescent="0.4">
      <c r="J17" s="12"/>
    </row>
    <row r="18" spans="1:12" x14ac:dyDescent="0.4">
      <c r="A18" s="5" t="s">
        <v>26</v>
      </c>
      <c r="B18" s="15">
        <v>9</v>
      </c>
      <c r="C18" s="15">
        <v>9</v>
      </c>
      <c r="D18" s="15">
        <v>9</v>
      </c>
      <c r="E18" s="15">
        <v>9</v>
      </c>
      <c r="F18" s="15">
        <v>9</v>
      </c>
      <c r="G18" s="15">
        <v>10</v>
      </c>
      <c r="H18" s="15">
        <v>11</v>
      </c>
      <c r="I18" s="15">
        <v>14</v>
      </c>
      <c r="J18" s="11" t="s">
        <v>104</v>
      </c>
    </row>
    <row r="19" spans="1:12" x14ac:dyDescent="0.4">
      <c r="A19" s="3" t="s">
        <v>16</v>
      </c>
      <c r="B19">
        <v>9</v>
      </c>
      <c r="C19">
        <v>9</v>
      </c>
      <c r="D19">
        <v>9</v>
      </c>
      <c r="E19">
        <v>9</v>
      </c>
      <c r="F19">
        <v>9</v>
      </c>
      <c r="G19">
        <v>10</v>
      </c>
      <c r="H19">
        <v>11</v>
      </c>
      <c r="I19">
        <v>14</v>
      </c>
      <c r="J19" s="12"/>
    </row>
    <row r="20" spans="1:12" x14ac:dyDescent="0.4">
      <c r="J20" s="12"/>
    </row>
    <row r="21" spans="1:12" x14ac:dyDescent="0.4">
      <c r="A21" s="5" t="s">
        <v>27</v>
      </c>
      <c r="B21" s="15">
        <v>14</v>
      </c>
      <c r="C21" s="15">
        <v>14</v>
      </c>
      <c r="D21" s="15">
        <v>14</v>
      </c>
      <c r="E21" s="15">
        <v>14</v>
      </c>
      <c r="F21" s="15">
        <v>14</v>
      </c>
      <c r="G21" s="15">
        <v>15</v>
      </c>
      <c r="H21" s="15">
        <v>17</v>
      </c>
      <c r="I21" s="15">
        <v>20</v>
      </c>
      <c r="J21" s="11" t="s">
        <v>105</v>
      </c>
    </row>
    <row r="22" spans="1:12" x14ac:dyDescent="0.4">
      <c r="A22" s="3" t="s">
        <v>16</v>
      </c>
      <c r="B22">
        <v>14</v>
      </c>
      <c r="C22">
        <v>14</v>
      </c>
      <c r="D22">
        <v>14</v>
      </c>
      <c r="E22">
        <v>14</v>
      </c>
      <c r="F22">
        <v>14</v>
      </c>
      <c r="G22">
        <v>15</v>
      </c>
      <c r="H22">
        <v>17</v>
      </c>
      <c r="I22">
        <v>20</v>
      </c>
      <c r="J22" s="12"/>
    </row>
    <row r="23" spans="1:12" x14ac:dyDescent="0.4">
      <c r="A23" s="3"/>
      <c r="J23" s="12"/>
    </row>
    <row r="24" spans="1:12" x14ac:dyDescent="0.4">
      <c r="A24" s="23" t="s">
        <v>60</v>
      </c>
      <c r="B24" s="14">
        <v>2.68</v>
      </c>
      <c r="C24" t="s">
        <v>65</v>
      </c>
      <c r="J24" s="12"/>
    </row>
    <row r="25" spans="1:12" x14ac:dyDescent="0.4">
      <c r="A25" s="3"/>
      <c r="J25" s="12"/>
    </row>
    <row r="26" spans="1:12" x14ac:dyDescent="0.4">
      <c r="A26" s="1"/>
      <c r="J26" s="12"/>
    </row>
    <row r="27" spans="1:12" x14ac:dyDescent="0.4">
      <c r="A27" s="1" t="s">
        <v>58</v>
      </c>
      <c r="B27" s="14">
        <v>91</v>
      </c>
      <c r="C27" t="s">
        <v>66</v>
      </c>
      <c r="J27" s="12"/>
    </row>
    <row r="28" spans="1:12" x14ac:dyDescent="0.4">
      <c r="A28" s="1" t="s">
        <v>57</v>
      </c>
      <c r="B28" s="14">
        <v>2</v>
      </c>
      <c r="C28" t="s">
        <v>66</v>
      </c>
      <c r="J28" s="10"/>
    </row>
    <row r="29" spans="1:12" x14ac:dyDescent="0.4">
      <c r="A29" s="1" t="s">
        <v>78</v>
      </c>
      <c r="B29" s="14">
        <v>13028</v>
      </c>
      <c r="C29" t="s">
        <v>66</v>
      </c>
      <c r="J29" s="10"/>
    </row>
    <row r="30" spans="1:12" x14ac:dyDescent="0.4">
      <c r="J30" s="10"/>
    </row>
    <row r="31" spans="1:12" x14ac:dyDescent="0.4">
      <c r="A31" s="1" t="s">
        <v>12</v>
      </c>
      <c r="B31" s="1" t="s">
        <v>102</v>
      </c>
      <c r="J31" s="10"/>
    </row>
    <row r="32" spans="1:12" x14ac:dyDescent="0.4">
      <c r="A32" s="5" t="s">
        <v>85</v>
      </c>
      <c r="B32" s="21">
        <v>30</v>
      </c>
      <c r="C32" s="35">
        <v>30</v>
      </c>
      <c r="D32" s="38">
        <v>60</v>
      </c>
      <c r="F32" t="s">
        <v>67</v>
      </c>
      <c r="L32" s="10"/>
    </row>
    <row r="33" spans="1:6" x14ac:dyDescent="0.4">
      <c r="A33" s="5" t="s">
        <v>87</v>
      </c>
      <c r="B33" s="21">
        <v>70</v>
      </c>
      <c r="C33" s="35">
        <v>70</v>
      </c>
      <c r="D33" s="38">
        <v>90</v>
      </c>
      <c r="F33" t="s">
        <v>106</v>
      </c>
    </row>
    <row r="34" spans="1:6" x14ac:dyDescent="0.4">
      <c r="A34" s="5" t="s">
        <v>86</v>
      </c>
      <c r="B34" s="21">
        <v>60</v>
      </c>
      <c r="C34" s="35">
        <v>60</v>
      </c>
      <c r="D34" s="38">
        <v>90</v>
      </c>
      <c r="F34" t="s">
        <v>67</v>
      </c>
    </row>
    <row r="35" spans="1:6" x14ac:dyDescent="0.4">
      <c r="A35" s="5" t="s">
        <v>88</v>
      </c>
      <c r="B35" s="21">
        <v>85</v>
      </c>
      <c r="C35" s="36">
        <v>85</v>
      </c>
      <c r="D35" s="38">
        <v>95</v>
      </c>
      <c r="F35" t="s">
        <v>106</v>
      </c>
    </row>
    <row r="36" spans="1:6" x14ac:dyDescent="0.4">
      <c r="C36" s="37" t="s">
        <v>101</v>
      </c>
    </row>
    <row r="37" spans="1:6" x14ac:dyDescent="0.4">
      <c r="D37" s="39" t="s">
        <v>100</v>
      </c>
    </row>
    <row r="38" spans="1:6" x14ac:dyDescent="0.4">
      <c r="A38" s="1" t="s">
        <v>20</v>
      </c>
    </row>
    <row r="39" spans="1:6" x14ac:dyDescent="0.4">
      <c r="A39" s="5" t="s">
        <v>28</v>
      </c>
      <c r="B39" s="21">
        <v>5</v>
      </c>
      <c r="C39" s="10">
        <v>0</v>
      </c>
      <c r="E39" t="s">
        <v>89</v>
      </c>
    </row>
    <row r="40" spans="1:6" x14ac:dyDescent="0.4">
      <c r="A40" s="5" t="s">
        <v>21</v>
      </c>
      <c r="B40" s="21">
        <v>70</v>
      </c>
      <c r="C40" s="10">
        <v>70</v>
      </c>
      <c r="E40" t="s">
        <v>68</v>
      </c>
    </row>
    <row r="41" spans="1:6" x14ac:dyDescent="0.4">
      <c r="C41" s="3" t="s">
        <v>16</v>
      </c>
    </row>
    <row r="44" spans="1:6" hidden="1" x14ac:dyDescent="0.4">
      <c r="A44" t="s">
        <v>19</v>
      </c>
      <c r="C44">
        <v>5</v>
      </c>
    </row>
    <row r="45" spans="1:6" hidden="1" x14ac:dyDescent="0.4">
      <c r="A45" s="8" t="s">
        <v>31</v>
      </c>
      <c r="B45" s="8">
        <f>B24^(1/7)</f>
        <v>1.151230039868147</v>
      </c>
      <c r="C45" s="8">
        <f>IF(C44=5,B45,IF(C44=6,1,IF(C44=7,0.85^(1/5),"")))</f>
        <v>1.151230039868147</v>
      </c>
    </row>
    <row r="46" spans="1:6" hidden="1" x14ac:dyDescent="0.4"/>
    <row r="47" spans="1:6" hidden="1" x14ac:dyDescent="0.4"/>
    <row r="48" spans="1:6" hidden="1" x14ac:dyDescent="0.4">
      <c r="A48" t="s">
        <v>91</v>
      </c>
      <c r="B48">
        <f>(1-$B$33/100)/(1-$B$32/100)</f>
        <v>0.42857142857142866</v>
      </c>
    </row>
    <row r="49" spans="1:10" hidden="1" x14ac:dyDescent="0.4">
      <c r="A49" t="s">
        <v>92</v>
      </c>
      <c r="B49">
        <f>(1-$B$35/100)/(1-$B$34/100)</f>
        <v>0.37500000000000006</v>
      </c>
    </row>
    <row r="50" spans="1:10" hidden="1" x14ac:dyDescent="0.4"/>
    <row r="51" spans="1:10" hidden="1" x14ac:dyDescent="0.4">
      <c r="A51" t="s">
        <v>93</v>
      </c>
      <c r="B51">
        <f>1-B52-B53</f>
        <v>1</v>
      </c>
      <c r="C51">
        <f t="shared" ref="C51:I51" si="0">1-C52-C53</f>
        <v>0.36699999999999999</v>
      </c>
      <c r="D51">
        <f t="shared" si="0"/>
        <v>0.19799999999999998</v>
      </c>
      <c r="E51">
        <f t="shared" si="0"/>
        <v>0.18699999999999997</v>
      </c>
      <c r="F51">
        <f t="shared" si="0"/>
        <v>0.15900000000000006</v>
      </c>
      <c r="G51">
        <f t="shared" si="0"/>
        <v>8.7999999999999981E-2</v>
      </c>
      <c r="H51">
        <f t="shared" si="0"/>
        <v>9.3999999999999986E-2</v>
      </c>
      <c r="I51">
        <f t="shared" si="0"/>
        <v>5.1000000000000052E-2</v>
      </c>
    </row>
    <row r="52" spans="1:10" hidden="1" x14ac:dyDescent="0.4">
      <c r="A52" t="s">
        <v>90</v>
      </c>
      <c r="B52">
        <f>(B4-B5)/100</f>
        <v>0</v>
      </c>
      <c r="C52">
        <f t="shared" ref="C52:I52" si="1">(C4-C5)/100</f>
        <v>0.63300000000000001</v>
      </c>
      <c r="D52">
        <f t="shared" si="1"/>
        <v>0.78</v>
      </c>
      <c r="E52">
        <f t="shared" si="1"/>
        <v>0.79200000000000004</v>
      </c>
      <c r="F52">
        <f t="shared" si="1"/>
        <v>0.81799999999999995</v>
      </c>
      <c r="G52">
        <f t="shared" si="1"/>
        <v>0.89</v>
      </c>
      <c r="H52">
        <f t="shared" si="1"/>
        <v>0.89</v>
      </c>
      <c r="I52">
        <f t="shared" si="1"/>
        <v>0.94</v>
      </c>
    </row>
    <row r="53" spans="1:10" hidden="1" x14ac:dyDescent="0.4">
      <c r="A53" t="s">
        <v>94</v>
      </c>
      <c r="B53">
        <f>B5/100</f>
        <v>0</v>
      </c>
      <c r="C53">
        <f t="shared" ref="C53:I53" si="2">C5/100</f>
        <v>0</v>
      </c>
      <c r="D53">
        <f t="shared" si="2"/>
        <v>2.2000000000000002E-2</v>
      </c>
      <c r="E53">
        <f t="shared" si="2"/>
        <v>2.1000000000000001E-2</v>
      </c>
      <c r="F53">
        <f t="shared" si="2"/>
        <v>2.3E-2</v>
      </c>
      <c r="G53">
        <f t="shared" si="2"/>
        <v>2.2000000000000002E-2</v>
      </c>
      <c r="H53">
        <f t="shared" si="2"/>
        <v>1.6E-2</v>
      </c>
      <c r="I53">
        <f t="shared" si="2"/>
        <v>9.0000000000000011E-3</v>
      </c>
    </row>
    <row r="54" spans="1:10" hidden="1" x14ac:dyDescent="0.4"/>
    <row r="55" spans="1:10" hidden="1" x14ac:dyDescent="0.4">
      <c r="A55" t="s">
        <v>96</v>
      </c>
      <c r="B55">
        <f>B51</f>
        <v>1</v>
      </c>
      <c r="C55">
        <f t="shared" ref="C55:H55" si="3">C51</f>
        <v>0.36699999999999999</v>
      </c>
      <c r="D55">
        <f t="shared" si="3"/>
        <v>0.19799999999999998</v>
      </c>
      <c r="E55">
        <f t="shared" si="3"/>
        <v>0.18699999999999997</v>
      </c>
      <c r="F55">
        <f t="shared" si="3"/>
        <v>0.15900000000000006</v>
      </c>
      <c r="G55">
        <f t="shared" si="3"/>
        <v>8.7999999999999981E-2</v>
      </c>
      <c r="H55">
        <f t="shared" si="3"/>
        <v>9.3999999999999986E-2</v>
      </c>
      <c r="I55">
        <f>I51</f>
        <v>5.1000000000000052E-2</v>
      </c>
    </row>
    <row r="56" spans="1:10" hidden="1" x14ac:dyDescent="0.4">
      <c r="A56" t="s">
        <v>97</v>
      </c>
      <c r="B56">
        <f>B52*(1-$B$32/100)</f>
        <v>0</v>
      </c>
      <c r="C56">
        <f t="shared" ref="C56:H56" si="4">C52*(1-$B$32/100)</f>
        <v>0.44309999999999999</v>
      </c>
      <c r="D56">
        <f t="shared" si="4"/>
        <v>0.54599999999999993</v>
      </c>
      <c r="E56">
        <f t="shared" si="4"/>
        <v>0.5544</v>
      </c>
      <c r="F56">
        <f t="shared" si="4"/>
        <v>0.57259999999999989</v>
      </c>
      <c r="G56">
        <f t="shared" si="4"/>
        <v>0.623</v>
      </c>
      <c r="H56">
        <f t="shared" si="4"/>
        <v>0.623</v>
      </c>
      <c r="I56">
        <f>I52*(1-$B$32/100)</f>
        <v>0.65799999999999992</v>
      </c>
    </row>
    <row r="57" spans="1:10" hidden="1" x14ac:dyDescent="0.4">
      <c r="A57" t="s">
        <v>98</v>
      </c>
      <c r="B57">
        <f>B53*(1-$B$34/100)</f>
        <v>0</v>
      </c>
      <c r="C57">
        <f t="shared" ref="C57:H57" si="5">C53*(1-$B$34/100)</f>
        <v>0</v>
      </c>
      <c r="D57">
        <f t="shared" si="5"/>
        <v>8.8000000000000005E-3</v>
      </c>
      <c r="E57">
        <f t="shared" si="5"/>
        <v>8.4000000000000012E-3</v>
      </c>
      <c r="F57">
        <f t="shared" si="5"/>
        <v>9.1999999999999998E-3</v>
      </c>
      <c r="G57">
        <f t="shared" si="5"/>
        <v>8.8000000000000005E-3</v>
      </c>
      <c r="H57">
        <f t="shared" si="5"/>
        <v>6.4000000000000003E-3</v>
      </c>
      <c r="I57">
        <f>I53*(1-$B$34/100)</f>
        <v>3.6000000000000008E-3</v>
      </c>
    </row>
    <row r="58" spans="1:10" hidden="1" x14ac:dyDescent="0.4"/>
    <row r="59" spans="1:10" hidden="1" x14ac:dyDescent="0.4">
      <c r="A59" t="s">
        <v>95</v>
      </c>
      <c r="B59">
        <f>SUM(B55:B57)</f>
        <v>1</v>
      </c>
      <c r="C59">
        <f t="shared" ref="C59:H59" si="6">SUM(C55:C57)</f>
        <v>0.81010000000000004</v>
      </c>
      <c r="D59">
        <f t="shared" si="6"/>
        <v>0.75279999999999991</v>
      </c>
      <c r="E59">
        <f t="shared" si="6"/>
        <v>0.74979999999999991</v>
      </c>
      <c r="F59">
        <f t="shared" si="6"/>
        <v>0.7407999999999999</v>
      </c>
      <c r="G59">
        <f t="shared" si="6"/>
        <v>0.7198</v>
      </c>
      <c r="H59">
        <f t="shared" si="6"/>
        <v>0.72339999999999993</v>
      </c>
      <c r="I59">
        <f>SUM(I55:I57)</f>
        <v>0.71260000000000001</v>
      </c>
    </row>
    <row r="60" spans="1:10" hidden="1" x14ac:dyDescent="0.4"/>
    <row r="61" spans="1:10" hidden="1" x14ac:dyDescent="0.4">
      <c r="A61" s="2" t="s">
        <v>14</v>
      </c>
      <c r="B61" s="6">
        <f t="shared" ref="B61:H61" si="7">B7/100*$B$14/100</f>
        <v>6.0000000000000001E-3</v>
      </c>
      <c r="C61" s="6">
        <f t="shared" si="7"/>
        <v>6.0000000000000001E-3</v>
      </c>
      <c r="D61" s="6">
        <f t="shared" si="7"/>
        <v>8.9999999999999993E-3</v>
      </c>
      <c r="E61" s="6">
        <f t="shared" si="7"/>
        <v>0.03</v>
      </c>
      <c r="F61" s="6">
        <f t="shared" si="7"/>
        <v>0.06</v>
      </c>
      <c r="G61" s="6">
        <f t="shared" si="7"/>
        <v>0.09</v>
      </c>
      <c r="H61" s="6">
        <f t="shared" si="7"/>
        <v>0.15</v>
      </c>
      <c r="I61" s="6">
        <f>I7/100*$B$14/100</f>
        <v>0.18</v>
      </c>
      <c r="J61" s="6"/>
    </row>
    <row r="62" spans="1:10" hidden="1" x14ac:dyDescent="0.4"/>
    <row r="63" spans="1:10" hidden="1" x14ac:dyDescent="0.4"/>
    <row r="64" spans="1:10" hidden="1" x14ac:dyDescent="0.4">
      <c r="A64" t="s">
        <v>13</v>
      </c>
      <c r="B64">
        <f>B55/B59*B61+B56/B59*B61*$B$48+B57/B59*B61*$B$49</f>
        <v>6.0000000000000001E-3</v>
      </c>
      <c r="C64">
        <f t="shared" ref="C64:H64" si="8">C55/C59*C61+C56/C59*C61*$B$48+C57/C59*C61*$B$49</f>
        <v>4.1246759659301323E-3</v>
      </c>
      <c r="D64">
        <f t="shared" si="8"/>
        <v>5.2041710945802348E-3</v>
      </c>
      <c r="E64">
        <f t="shared" si="8"/>
        <v>1.7114563883702322E-2</v>
      </c>
      <c r="F64">
        <f t="shared" si="8"/>
        <v>3.3033207343412536E-2</v>
      </c>
      <c r="G64">
        <f t="shared" si="8"/>
        <v>4.479994442900806E-2</v>
      </c>
      <c r="H64">
        <f t="shared" si="8"/>
        <v>7.5352502073541619E-2</v>
      </c>
      <c r="I64">
        <f>I55/I59*I61+I56/I59*I61*$B$48+I57/I59*I61*$B$49</f>
        <v>8.4455515015436439E-2</v>
      </c>
    </row>
    <row r="65" spans="1:14" hidden="1" x14ac:dyDescent="0.4">
      <c r="A65" s="8" t="s">
        <v>22</v>
      </c>
      <c r="B65" s="8">
        <f>B64*(1-$B$39/100*$B$40/100)</f>
        <v>5.79E-3</v>
      </c>
      <c r="C65" s="8">
        <f t="shared" ref="C65:I65" si="9">C64*(1-$B$39/100*$B$40/100)</f>
        <v>3.9803123071225771E-3</v>
      </c>
      <c r="D65" s="8">
        <f t="shared" si="9"/>
        <v>5.0220251062699263E-3</v>
      </c>
      <c r="E65" s="8">
        <f t="shared" si="9"/>
        <v>1.651555414777274E-2</v>
      </c>
      <c r="F65" s="8">
        <f t="shared" si="9"/>
        <v>3.1877045086393094E-2</v>
      </c>
      <c r="G65" s="8">
        <f t="shared" si="9"/>
        <v>4.3231946373992775E-2</v>
      </c>
      <c r="H65" s="8">
        <f t="shared" si="9"/>
        <v>7.2715164500967655E-2</v>
      </c>
      <c r="I65" s="8">
        <f t="shared" si="9"/>
        <v>8.1499571989896158E-2</v>
      </c>
      <c r="J65" s="8"/>
    </row>
    <row r="66" spans="1:14" hidden="1" x14ac:dyDescent="0.4"/>
    <row r="67" spans="1:14" hidden="1" x14ac:dyDescent="0.4">
      <c r="A67" s="2" t="s">
        <v>15</v>
      </c>
      <c r="B67" s="7">
        <f>B10/100*$B$14/100</f>
        <v>5.9999999999999995E-4</v>
      </c>
      <c r="C67" s="7">
        <f t="shared" ref="C67:H67" si="10">C10/100*$B$14/100</f>
        <v>5.9999999999999995E-4</v>
      </c>
      <c r="D67" s="7">
        <f t="shared" si="10"/>
        <v>5.9999999999999995E-4</v>
      </c>
      <c r="E67" s="7">
        <f t="shared" si="10"/>
        <v>3.5999999999999999E-3</v>
      </c>
      <c r="F67" s="7">
        <f t="shared" si="10"/>
        <v>8.9999999999999993E-3</v>
      </c>
      <c r="G67" s="7">
        <f t="shared" si="10"/>
        <v>2.4E-2</v>
      </c>
      <c r="H67" s="7">
        <f t="shared" si="10"/>
        <v>4.8000000000000001E-2</v>
      </c>
      <c r="I67" s="7">
        <f>I10/100*$B$14/100</f>
        <v>6.6000000000000003E-2</v>
      </c>
      <c r="J67" s="7"/>
    </row>
    <row r="68" spans="1:14" hidden="1" x14ac:dyDescent="0.4">
      <c r="A68" s="8" t="s">
        <v>24</v>
      </c>
      <c r="B68" s="8">
        <f t="shared" ref="B68:H68" si="11">IF(B61=0,0,B67/B61)</f>
        <v>9.9999999999999992E-2</v>
      </c>
      <c r="C68" s="8">
        <f t="shared" si="11"/>
        <v>9.9999999999999992E-2</v>
      </c>
      <c r="D68" s="8">
        <f t="shared" si="11"/>
        <v>6.6666666666666666E-2</v>
      </c>
      <c r="E68" s="8">
        <f t="shared" si="11"/>
        <v>0.12</v>
      </c>
      <c r="F68" s="8">
        <f t="shared" si="11"/>
        <v>0.15</v>
      </c>
      <c r="G68" s="8">
        <f t="shared" si="11"/>
        <v>0.26666666666666666</v>
      </c>
      <c r="H68" s="8">
        <f t="shared" si="11"/>
        <v>0.32</v>
      </c>
      <c r="I68" s="8">
        <f>IF(I61=0,0,I67/I61)</f>
        <v>0.3666666666666667</v>
      </c>
      <c r="J68" s="8"/>
    </row>
    <row r="69" spans="1:14" hidden="1" x14ac:dyDescent="0.4">
      <c r="A69" s="7" t="s">
        <v>23</v>
      </c>
      <c r="B69" s="7">
        <f t="shared" ref="B69:H69" si="12">B68*B65</f>
        <v>5.7899999999999998E-4</v>
      </c>
      <c r="C69" s="7">
        <f t="shared" si="12"/>
        <v>3.980312307122577E-4</v>
      </c>
      <c r="D69" s="7">
        <f t="shared" si="12"/>
        <v>3.3480167375132841E-4</v>
      </c>
      <c r="E69" s="7">
        <f t="shared" si="12"/>
        <v>1.9818664977327288E-3</v>
      </c>
      <c r="F69" s="7">
        <f t="shared" si="12"/>
        <v>4.7815567629589635E-3</v>
      </c>
      <c r="G69" s="7">
        <f t="shared" si="12"/>
        <v>1.1528519033064739E-2</v>
      </c>
      <c r="H69" s="7">
        <f t="shared" si="12"/>
        <v>2.3268852640309649E-2</v>
      </c>
      <c r="I69" s="7">
        <f>I68*I65</f>
        <v>2.9883176396295261E-2</v>
      </c>
      <c r="J69" s="7"/>
    </row>
    <row r="70" spans="1:14" hidden="1" x14ac:dyDescent="0.4"/>
    <row r="71" spans="1:14" hidden="1" x14ac:dyDescent="0.4"/>
    <row r="72" spans="1:14" hidden="1" x14ac:dyDescent="0.4">
      <c r="A72" s="9" t="s">
        <v>18</v>
      </c>
      <c r="B72" s="9">
        <v>1</v>
      </c>
      <c r="C72" s="9">
        <v>1</v>
      </c>
      <c r="D72" s="9">
        <v>1</v>
      </c>
      <c r="E72" s="9">
        <v>1</v>
      </c>
      <c r="F72" s="9">
        <v>1</v>
      </c>
      <c r="G72" s="9">
        <v>2</v>
      </c>
      <c r="H72" s="9">
        <v>3</v>
      </c>
      <c r="I72" s="9">
        <v>4</v>
      </c>
      <c r="J72" s="9"/>
    </row>
    <row r="73" spans="1:14" hidden="1" x14ac:dyDescent="0.4"/>
    <row r="74" spans="1:14" hidden="1" x14ac:dyDescent="0.4">
      <c r="A74" s="8" t="s">
        <v>29</v>
      </c>
      <c r="B74" s="8">
        <f t="shared" ref="B74:I74" si="13">B18/3</f>
        <v>3</v>
      </c>
      <c r="C74" s="8">
        <f t="shared" si="13"/>
        <v>3</v>
      </c>
      <c r="D74" s="8">
        <f t="shared" si="13"/>
        <v>3</v>
      </c>
      <c r="E74" s="8">
        <f t="shared" si="13"/>
        <v>3</v>
      </c>
      <c r="F74" s="8">
        <f>F18/3</f>
        <v>3</v>
      </c>
      <c r="G74" s="8">
        <f t="shared" si="13"/>
        <v>3.3333333333333335</v>
      </c>
      <c r="H74" s="8">
        <f t="shared" si="13"/>
        <v>3.6666666666666665</v>
      </c>
      <c r="I74" s="8">
        <f t="shared" si="13"/>
        <v>4.666666666666667</v>
      </c>
      <c r="J74" s="8"/>
    </row>
    <row r="75" spans="1:14" hidden="1" x14ac:dyDescent="0.4">
      <c r="A75" s="8" t="s">
        <v>30</v>
      </c>
      <c r="B75" s="8">
        <f t="shared" ref="B75:I75" si="14">(B21-B18)/3</f>
        <v>1.6666666666666667</v>
      </c>
      <c r="C75" s="8">
        <f t="shared" si="14"/>
        <v>1.6666666666666667</v>
      </c>
      <c r="D75" s="8">
        <f t="shared" si="14"/>
        <v>1.6666666666666667</v>
      </c>
      <c r="E75" s="8">
        <f t="shared" si="14"/>
        <v>1.6666666666666667</v>
      </c>
      <c r="F75" s="8">
        <f t="shared" si="14"/>
        <v>1.6666666666666667</v>
      </c>
      <c r="G75" s="8">
        <f t="shared" si="14"/>
        <v>1.6666666666666667</v>
      </c>
      <c r="H75" s="8">
        <f t="shared" si="14"/>
        <v>2</v>
      </c>
      <c r="I75" s="8">
        <f t="shared" si="14"/>
        <v>2</v>
      </c>
      <c r="J75" s="8"/>
    </row>
    <row r="77" spans="1:14" ht="39.75" x14ac:dyDescent="0.8">
      <c r="B77" s="30" t="s">
        <v>54</v>
      </c>
      <c r="C77" s="1"/>
    </row>
    <row r="78" spans="1:14" x14ac:dyDescent="0.4">
      <c r="C78" s="18" t="s">
        <v>59</v>
      </c>
      <c r="F78" s="18"/>
      <c r="G78" s="18"/>
      <c r="H78" s="18" t="s">
        <v>79</v>
      </c>
      <c r="N78" t="s">
        <v>71</v>
      </c>
    </row>
    <row r="79" spans="1:14" x14ac:dyDescent="0.4">
      <c r="B79" t="s">
        <v>55</v>
      </c>
      <c r="C79" s="28">
        <f>J167</f>
        <v>253.47115864083875</v>
      </c>
      <c r="G79" t="s">
        <v>55</v>
      </c>
      <c r="H79" s="28">
        <f>J232</f>
        <v>13.194628570132629</v>
      </c>
      <c r="M79" t="s">
        <v>55</v>
      </c>
      <c r="N79" s="31">
        <f>J300</f>
        <v>24539.667033405814</v>
      </c>
    </row>
    <row r="80" spans="1:14" x14ac:dyDescent="0.4">
      <c r="B80" t="s">
        <v>56</v>
      </c>
      <c r="C80" s="17">
        <f>J174</f>
        <v>849.06140057344942</v>
      </c>
      <c r="G80" t="s">
        <v>56</v>
      </c>
      <c r="H80" s="17">
        <f>J239</f>
        <v>66.02573761689932</v>
      </c>
      <c r="M80" t="s">
        <v>56</v>
      </c>
      <c r="N80" s="32">
        <f>J307</f>
        <v>62348.500605239016</v>
      </c>
    </row>
    <row r="81" spans="1:67" x14ac:dyDescent="0.4">
      <c r="B81" t="s">
        <v>61</v>
      </c>
      <c r="C81" s="24">
        <f>J181</f>
        <v>2350.264659113373</v>
      </c>
      <c r="G81" t="s">
        <v>61</v>
      </c>
      <c r="H81" s="24">
        <f>J246</f>
        <v>203.87948548926681</v>
      </c>
      <c r="M81" t="s">
        <v>61</v>
      </c>
      <c r="N81" s="33">
        <f>J314</f>
        <v>166870.32840326556</v>
      </c>
    </row>
    <row r="82" spans="1:67" x14ac:dyDescent="0.4">
      <c r="B82" t="s">
        <v>62</v>
      </c>
      <c r="C82" s="26">
        <f>J188</f>
        <v>6326.3301981280692</v>
      </c>
      <c r="G82" t="s">
        <v>62</v>
      </c>
      <c r="H82" s="26">
        <f>J253</f>
        <v>560.45570631689134</v>
      </c>
      <c r="M82" t="s">
        <v>62</v>
      </c>
      <c r="N82" s="34">
        <f>J321</f>
        <v>447220.25809665391</v>
      </c>
    </row>
    <row r="84" spans="1:67" x14ac:dyDescent="0.4">
      <c r="C84" t="s">
        <v>69</v>
      </c>
    </row>
    <row r="85" spans="1:67" x14ac:dyDescent="0.4">
      <c r="B85" t="s">
        <v>55</v>
      </c>
      <c r="C85" s="29">
        <f>C79*2.5</f>
        <v>633.67789660209689</v>
      </c>
    </row>
    <row r="86" spans="1:67" x14ac:dyDescent="0.4">
      <c r="B86" t="s">
        <v>56</v>
      </c>
      <c r="C86" s="22">
        <f>C80*2.5</f>
        <v>2122.6535014336237</v>
      </c>
    </row>
    <row r="87" spans="1:67" x14ac:dyDescent="0.4">
      <c r="B87" t="s">
        <v>61</v>
      </c>
      <c r="C87" s="25">
        <f>C81*2.5</f>
        <v>5875.6616477834323</v>
      </c>
    </row>
    <row r="88" spans="1:67" x14ac:dyDescent="0.4">
      <c r="B88" t="s">
        <v>62</v>
      </c>
      <c r="C88" s="27">
        <f>C82*2.5</f>
        <v>15815.825495320172</v>
      </c>
    </row>
    <row r="90" spans="1:67" x14ac:dyDescent="0.4">
      <c r="C90" t="s">
        <v>70</v>
      </c>
    </row>
    <row r="91" spans="1:67" x14ac:dyDescent="0.4">
      <c r="B91" t="s">
        <v>55</v>
      </c>
      <c r="C91" s="29">
        <f>C79*4</f>
        <v>1013.884634563355</v>
      </c>
    </row>
    <row r="92" spans="1:67" x14ac:dyDescent="0.4">
      <c r="B92" t="s">
        <v>56</v>
      </c>
      <c r="C92" s="22">
        <f>C80*4</f>
        <v>3396.2456022937977</v>
      </c>
    </row>
    <row r="93" spans="1:67" x14ac:dyDescent="0.4">
      <c r="B93" t="s">
        <v>61</v>
      </c>
      <c r="C93" s="25">
        <f>C81*4</f>
        <v>9401.058636453492</v>
      </c>
    </row>
    <row r="94" spans="1:67" x14ac:dyDescent="0.4">
      <c r="B94" t="s">
        <v>62</v>
      </c>
      <c r="C94" s="27">
        <f>C82*4</f>
        <v>25305.320792512277</v>
      </c>
    </row>
    <row r="96" spans="1:67" hidden="1" x14ac:dyDescent="0.4">
      <c r="A96" s="9" t="s">
        <v>46</v>
      </c>
      <c r="B96" s="9"/>
      <c r="C96" s="9"/>
      <c r="D96" s="9"/>
      <c r="E96" s="9"/>
      <c r="F96" s="9"/>
      <c r="G96" s="9"/>
      <c r="H96" s="9"/>
      <c r="I96" s="9"/>
      <c r="J96" s="9"/>
      <c r="M96" t="s">
        <v>49</v>
      </c>
      <c r="V96" t="s">
        <v>40</v>
      </c>
      <c r="AE96" t="s">
        <v>41</v>
      </c>
      <c r="AN96" t="s">
        <v>42</v>
      </c>
      <c r="AW96" t="s">
        <v>43</v>
      </c>
      <c r="BF96" t="s">
        <v>44</v>
      </c>
      <c r="BO96" t="s">
        <v>45</v>
      </c>
    </row>
    <row r="97" spans="1:74" hidden="1" x14ac:dyDescent="0.4">
      <c r="A97" s="9"/>
      <c r="B97" s="9" t="s">
        <v>25</v>
      </c>
      <c r="C97" s="9" t="s">
        <v>0</v>
      </c>
      <c r="D97" s="9" t="s">
        <v>1</v>
      </c>
      <c r="E97" s="9" t="s">
        <v>2</v>
      </c>
      <c r="F97" s="9" t="s">
        <v>3</v>
      </c>
      <c r="G97" s="9" t="s">
        <v>4</v>
      </c>
      <c r="H97" s="9" t="s">
        <v>5</v>
      </c>
      <c r="I97" s="9" t="s">
        <v>17</v>
      </c>
      <c r="J97" s="9" t="s">
        <v>47</v>
      </c>
      <c r="M97" t="s">
        <v>32</v>
      </c>
      <c r="N97" t="s">
        <v>33</v>
      </c>
      <c r="O97" t="s">
        <v>34</v>
      </c>
      <c r="P97" t="s">
        <v>35</v>
      </c>
      <c r="Q97" t="s">
        <v>36</v>
      </c>
      <c r="R97" t="s">
        <v>37</v>
      </c>
      <c r="S97" t="s">
        <v>38</v>
      </c>
      <c r="T97" t="s">
        <v>39</v>
      </c>
      <c r="V97" t="s">
        <v>32</v>
      </c>
      <c r="W97" t="s">
        <v>33</v>
      </c>
      <c r="X97" t="s">
        <v>34</v>
      </c>
      <c r="Y97" t="s">
        <v>35</v>
      </c>
      <c r="Z97" t="s">
        <v>36</v>
      </c>
      <c r="AA97" t="s">
        <v>37</v>
      </c>
      <c r="AB97" t="s">
        <v>38</v>
      </c>
      <c r="AC97" t="s">
        <v>39</v>
      </c>
      <c r="AE97" t="s">
        <v>32</v>
      </c>
      <c r="AF97" t="s">
        <v>33</v>
      </c>
      <c r="AG97" t="s">
        <v>34</v>
      </c>
      <c r="AH97" t="s">
        <v>35</v>
      </c>
      <c r="AI97" t="s">
        <v>36</v>
      </c>
      <c r="AJ97" t="s">
        <v>37</v>
      </c>
      <c r="AK97" t="s">
        <v>38</v>
      </c>
      <c r="AL97" t="s">
        <v>39</v>
      </c>
      <c r="AN97" t="s">
        <v>32</v>
      </c>
      <c r="AO97" t="s">
        <v>33</v>
      </c>
      <c r="AP97" t="s">
        <v>34</v>
      </c>
      <c r="AQ97" t="s">
        <v>35</v>
      </c>
      <c r="AR97" t="s">
        <v>36</v>
      </c>
      <c r="AS97" t="s">
        <v>37</v>
      </c>
      <c r="AT97" t="s">
        <v>38</v>
      </c>
      <c r="AU97" t="s">
        <v>39</v>
      </c>
      <c r="AW97" t="s">
        <v>32</v>
      </c>
      <c r="AX97" t="s">
        <v>33</v>
      </c>
      <c r="AY97" t="s">
        <v>34</v>
      </c>
      <c r="AZ97" t="s">
        <v>35</v>
      </c>
      <c r="BA97" t="s">
        <v>36</v>
      </c>
      <c r="BB97" t="s">
        <v>37</v>
      </c>
      <c r="BC97" t="s">
        <v>38</v>
      </c>
      <c r="BD97" t="s">
        <v>39</v>
      </c>
      <c r="BF97" t="s">
        <v>32</v>
      </c>
      <c r="BG97" t="s">
        <v>33</v>
      </c>
      <c r="BH97" t="s">
        <v>34</v>
      </c>
      <c r="BI97" t="s">
        <v>35</v>
      </c>
      <c r="BJ97" t="s">
        <v>36</v>
      </c>
      <c r="BK97" t="s">
        <v>37</v>
      </c>
      <c r="BL97" t="s">
        <v>38</v>
      </c>
      <c r="BM97" t="s">
        <v>39</v>
      </c>
      <c r="BO97" t="s">
        <v>32</v>
      </c>
      <c r="BP97" t="s">
        <v>33</v>
      </c>
      <c r="BQ97" t="s">
        <v>34</v>
      </c>
      <c r="BR97" t="s">
        <v>35</v>
      </c>
      <c r="BS97" t="s">
        <v>36</v>
      </c>
      <c r="BT97" t="s">
        <v>37</v>
      </c>
      <c r="BU97" t="s">
        <v>38</v>
      </c>
      <c r="BV97" t="s">
        <v>39</v>
      </c>
    </row>
    <row r="98" spans="1:74" hidden="1" x14ac:dyDescent="0.4">
      <c r="A98" s="9">
        <v>0</v>
      </c>
      <c r="B98" s="16">
        <f>M98</f>
        <v>168.57142857142858</v>
      </c>
      <c r="C98" s="16">
        <f t="shared" ref="C98:C129" si="15">N98</f>
        <v>347.14285714285717</v>
      </c>
      <c r="D98" s="16">
        <f t="shared" ref="D98:D129" si="16">O98</f>
        <v>442.85714285714283</v>
      </c>
      <c r="E98" s="16">
        <f t="shared" ref="E98:E129" si="17">P98</f>
        <v>231.42857142857142</v>
      </c>
      <c r="F98" s="16">
        <f t="shared" ref="F98:F129" si="18">Q98</f>
        <v>246.14285714285714</v>
      </c>
      <c r="G98" s="16">
        <f t="shared" ref="G98:G129" si="19">R98</f>
        <v>166.14285714285714</v>
      </c>
      <c r="H98" s="16">
        <f t="shared" ref="H98:H129" si="20">S98</f>
        <v>83.142857142857139</v>
      </c>
      <c r="I98" s="16">
        <f t="shared" ref="I98:I129" si="21">T98</f>
        <v>101.85714285714286</v>
      </c>
      <c r="J98" s="16">
        <f>SUM(B98:I98)</f>
        <v>1787.2857142857142</v>
      </c>
      <c r="L98">
        <v>0</v>
      </c>
      <c r="M98">
        <f t="shared" ref="M98:T98" si="22">B3</f>
        <v>168.57142857142858</v>
      </c>
      <c r="N98">
        <f t="shared" si="22"/>
        <v>347.14285714285717</v>
      </c>
      <c r="O98">
        <f t="shared" si="22"/>
        <v>442.85714285714283</v>
      </c>
      <c r="P98">
        <f t="shared" si="22"/>
        <v>231.42857142857142</v>
      </c>
      <c r="Q98">
        <f t="shared" si="22"/>
        <v>246.14285714285714</v>
      </c>
      <c r="R98">
        <f t="shared" si="22"/>
        <v>166.14285714285714</v>
      </c>
      <c r="S98">
        <f t="shared" si="22"/>
        <v>83.142857142857139</v>
      </c>
      <c r="T98">
        <f t="shared" si="22"/>
        <v>101.85714285714286</v>
      </c>
      <c r="V98">
        <v>0</v>
      </c>
      <c r="W98">
        <v>0</v>
      </c>
      <c r="X98">
        <v>0</v>
      </c>
      <c r="Y98">
        <v>0</v>
      </c>
      <c r="Z98">
        <v>0</v>
      </c>
      <c r="AA98">
        <f>($B$27-$B$28*2/3)/9*4</f>
        <v>39.851851851851855</v>
      </c>
      <c r="AB98">
        <v>0</v>
      </c>
      <c r="AC98">
        <v>0</v>
      </c>
      <c r="AE98">
        <v>0</v>
      </c>
      <c r="AF98">
        <v>0</v>
      </c>
      <c r="AG98">
        <v>0</v>
      </c>
      <c r="AH98">
        <v>0</v>
      </c>
      <c r="AI98">
        <v>0</v>
      </c>
      <c r="AJ98">
        <f>($B$27-$B$28*2/3)/9*3</f>
        <v>29.888888888888893</v>
      </c>
      <c r="AK98">
        <v>0</v>
      </c>
      <c r="AL98">
        <v>0</v>
      </c>
      <c r="AW98">
        <v>0</v>
      </c>
      <c r="AX98">
        <v>0</v>
      </c>
      <c r="AY98">
        <v>0</v>
      </c>
      <c r="AZ98">
        <v>0</v>
      </c>
      <c r="BA98">
        <v>0</v>
      </c>
      <c r="BB98">
        <f>$B$28/18*5</f>
        <v>0.55555555555555558</v>
      </c>
      <c r="BC98">
        <v>0</v>
      </c>
      <c r="BD98">
        <v>0</v>
      </c>
      <c r="BF98">
        <v>0</v>
      </c>
      <c r="BG98">
        <v>0</v>
      </c>
      <c r="BH98">
        <v>0</v>
      </c>
      <c r="BI98">
        <v>0</v>
      </c>
      <c r="BJ98">
        <v>0</v>
      </c>
      <c r="BK98">
        <f>$B$28/18*4</f>
        <v>0.44444444444444442</v>
      </c>
      <c r="BL98">
        <v>0</v>
      </c>
      <c r="BM98">
        <v>0</v>
      </c>
      <c r="BO98">
        <v>0</v>
      </c>
      <c r="BP98">
        <v>0</v>
      </c>
      <c r="BQ98">
        <v>0</v>
      </c>
      <c r="BR98">
        <v>0</v>
      </c>
      <c r="BS98">
        <v>0</v>
      </c>
      <c r="BT98">
        <f>$B$28/18*3</f>
        <v>0.33333333333333331</v>
      </c>
      <c r="BU98">
        <v>0</v>
      </c>
      <c r="BV98">
        <v>0</v>
      </c>
    </row>
    <row r="99" spans="1:74" hidden="1" x14ac:dyDescent="0.4">
      <c r="A99" s="9">
        <v>1</v>
      </c>
      <c r="B99" s="16">
        <f t="shared" ref="B99:B129" si="23">M99</f>
        <v>194.06449243491622</v>
      </c>
      <c r="C99" s="16">
        <f t="shared" si="15"/>
        <v>399.64128526851391</v>
      </c>
      <c r="D99" s="16">
        <f t="shared" si="16"/>
        <v>509.83044622732223</v>
      </c>
      <c r="E99" s="16">
        <f t="shared" si="17"/>
        <v>266.42752351234259</v>
      </c>
      <c r="F99" s="16">
        <f t="shared" si="18"/>
        <v>283.36705124183101</v>
      </c>
      <c r="G99" s="16">
        <f t="shared" si="19"/>
        <v>191.26864805237926</v>
      </c>
      <c r="H99" s="16">
        <f t="shared" si="20"/>
        <v>95.716554743323073</v>
      </c>
      <c r="I99" s="16">
        <f t="shared" si="21"/>
        <v>117.26100263228412</v>
      </c>
      <c r="J99" s="16">
        <f t="shared" ref="J99:J158" si="24">SUM(B99:I99)</f>
        <v>2057.5770041129126</v>
      </c>
      <c r="L99">
        <v>1</v>
      </c>
      <c r="M99">
        <f t="shared" ref="M99:M128" si="25">M98*$B$45</f>
        <v>194.06449243491622</v>
      </c>
      <c r="N99">
        <f t="shared" ref="N99:N128" si="26">N98*$B$45</f>
        <v>399.64128526851391</v>
      </c>
      <c r="O99">
        <f t="shared" ref="O99:O128" si="27">O98*$B$45</f>
        <v>509.83044622732223</v>
      </c>
      <c r="P99">
        <f t="shared" ref="P99:P128" si="28">P98*$B$45</f>
        <v>266.42752351234259</v>
      </c>
      <c r="Q99">
        <f t="shared" ref="Q99:Q128" si="29">Q98*$B$45</f>
        <v>283.36705124183101</v>
      </c>
      <c r="R99">
        <f t="shared" ref="R99:R128" si="30">R98*$B$45</f>
        <v>191.26864805237926</v>
      </c>
      <c r="S99">
        <f t="shared" ref="S99:S128" si="31">S98*$B$45</f>
        <v>95.716554743323073</v>
      </c>
      <c r="T99">
        <f t="shared" ref="T99:T128" si="32">T98*$B$45</f>
        <v>117.26100263228412</v>
      </c>
      <c r="V99">
        <f t="shared" ref="V99:AC99" si="33">IF(V98+M98*B$65-V98/B$74&lt;0,0,V98+M98*B$65-V98/B$74)</f>
        <v>0.97602857142857147</v>
      </c>
      <c r="W99">
        <f t="shared" si="33"/>
        <v>1.381736986615409</v>
      </c>
      <c r="X99">
        <f t="shared" si="33"/>
        <v>2.2240396899195387</v>
      </c>
      <c r="Y99">
        <f t="shared" si="33"/>
        <v>3.8221711027702625</v>
      </c>
      <c r="Z99">
        <f t="shared" si="33"/>
        <v>7.8463069548364714</v>
      </c>
      <c r="AA99">
        <f t="shared" si="33"/>
        <v>35.078975386718241</v>
      </c>
      <c r="AB99">
        <f t="shared" si="33"/>
        <v>6.0457465342233103</v>
      </c>
      <c r="AC99">
        <f t="shared" si="33"/>
        <v>8.3013135469708512</v>
      </c>
      <c r="AE99">
        <f t="shared" ref="AE99:AL99" si="34">IF(AE98+V98/B$74-AE98/B$74&lt;0,0,AE98+V98/B$74-AE98/B$74)</f>
        <v>0</v>
      </c>
      <c r="AF99">
        <f t="shared" si="34"/>
        <v>0</v>
      </c>
      <c r="AG99">
        <f t="shared" si="34"/>
        <v>0</v>
      </c>
      <c r="AH99">
        <f t="shared" si="34"/>
        <v>0</v>
      </c>
      <c r="AI99">
        <f t="shared" si="34"/>
        <v>0</v>
      </c>
      <c r="AJ99">
        <f t="shared" si="34"/>
        <v>32.87777777777778</v>
      </c>
      <c r="AK99">
        <f t="shared" si="34"/>
        <v>0</v>
      </c>
      <c r="AL99">
        <f t="shared" si="34"/>
        <v>0</v>
      </c>
      <c r="AW99">
        <f>IF(AW98+AN222/B$74-AW98/B$75&lt;0,0,AW98+AN222/B$74-AW98/B$75)</f>
        <v>0</v>
      </c>
      <c r="AX99">
        <f t="shared" ref="AX99:BD99" si="35">IF(AX98+AO222/C$74-AX98/C$75&lt;0,0,AX98+AO222/C$74-AX98/C$75)</f>
        <v>0</v>
      </c>
      <c r="AY99">
        <f t="shared" si="35"/>
        <v>0</v>
      </c>
      <c r="AZ99">
        <f t="shared" si="35"/>
        <v>0</v>
      </c>
      <c r="BA99">
        <f t="shared" si="35"/>
        <v>0</v>
      </c>
      <c r="BB99">
        <f t="shared" si="35"/>
        <v>0.42222222222222222</v>
      </c>
      <c r="BC99">
        <f t="shared" si="35"/>
        <v>0</v>
      </c>
      <c r="BD99">
        <f t="shared" si="35"/>
        <v>0</v>
      </c>
      <c r="BF99">
        <f>IF(BF98+AW98/B$75-BF98/B$75&lt;0,0,BF98+AW98/B$75-BF98/B$75)</f>
        <v>0</v>
      </c>
      <c r="BG99">
        <f t="shared" ref="BG99:BM114" si="36">IF(BG98+AX98/C$75-BG98/C$75&lt;0,0,BG98+AX98/C$75-BG98/C$75)</f>
        <v>0</v>
      </c>
      <c r="BH99">
        <f t="shared" si="36"/>
        <v>0</v>
      </c>
      <c r="BI99">
        <f t="shared" si="36"/>
        <v>0</v>
      </c>
      <c r="BJ99">
        <f t="shared" si="36"/>
        <v>0</v>
      </c>
      <c r="BK99">
        <f t="shared" si="36"/>
        <v>0.51111111111111107</v>
      </c>
      <c r="BL99">
        <f t="shared" si="36"/>
        <v>0</v>
      </c>
      <c r="BM99">
        <f t="shared" si="36"/>
        <v>0</v>
      </c>
      <c r="BO99">
        <f>IF(BO98+BF98/B$75-BO98/B$75&lt;0,0,BO98+BF98/B$75-BO98/B$75)</f>
        <v>0</v>
      </c>
      <c r="BP99">
        <f t="shared" ref="BP99:BV114" si="37">IF(BP98+BG98/C$75-BP98/C$75&lt;0,0,BP98+BG98/C$75-BP98/C$75)</f>
        <v>0</v>
      </c>
      <c r="BQ99">
        <f t="shared" si="37"/>
        <v>0</v>
      </c>
      <c r="BR99">
        <f t="shared" si="37"/>
        <v>0</v>
      </c>
      <c r="BS99">
        <f t="shared" si="37"/>
        <v>0</v>
      </c>
      <c r="BT99">
        <f t="shared" si="37"/>
        <v>0.4</v>
      </c>
      <c r="BU99">
        <f t="shared" si="37"/>
        <v>0</v>
      </c>
      <c r="BV99">
        <f t="shared" si="37"/>
        <v>0</v>
      </c>
    </row>
    <row r="100" spans="1:74" hidden="1" x14ac:dyDescent="0.4">
      <c r="A100" s="9">
        <v>2</v>
      </c>
      <c r="B100" s="16">
        <f t="shared" si="23"/>
        <v>223.41287336284032</v>
      </c>
      <c r="C100" s="16">
        <f t="shared" si="15"/>
        <v>460.07905277262876</v>
      </c>
      <c r="D100" s="16">
        <f t="shared" si="16"/>
        <v>586.93212493627539</v>
      </c>
      <c r="E100" s="16">
        <f t="shared" si="17"/>
        <v>306.71936851508582</v>
      </c>
      <c r="F100" s="16">
        <f t="shared" si="18"/>
        <v>326.22066169845237</v>
      </c>
      <c r="G100" s="16">
        <f t="shared" si="19"/>
        <v>220.19421332286714</v>
      </c>
      <c r="H100" s="16">
        <f t="shared" si="20"/>
        <v>110.1917731331975</v>
      </c>
      <c r="I100" s="16">
        <f t="shared" si="21"/>
        <v>134.99438873534334</v>
      </c>
      <c r="J100" s="16">
        <f t="shared" si="24"/>
        <v>2368.7444564766906</v>
      </c>
      <c r="L100">
        <v>2</v>
      </c>
      <c r="M100">
        <f t="shared" si="25"/>
        <v>223.41287336284032</v>
      </c>
      <c r="N100">
        <f t="shared" si="26"/>
        <v>460.07905277262876</v>
      </c>
      <c r="O100">
        <f t="shared" si="27"/>
        <v>586.93212493627539</v>
      </c>
      <c r="P100">
        <f t="shared" si="28"/>
        <v>306.71936851508582</v>
      </c>
      <c r="Q100">
        <f t="shared" si="29"/>
        <v>326.22066169845237</v>
      </c>
      <c r="R100">
        <f t="shared" si="30"/>
        <v>220.19421332286714</v>
      </c>
      <c r="S100">
        <f t="shared" si="31"/>
        <v>110.1917731331975</v>
      </c>
      <c r="T100">
        <f t="shared" si="32"/>
        <v>134.99438873534334</v>
      </c>
      <c r="V100">
        <f t="shared" ref="V100:V158" si="38">IF(V99+M99*B$65-V99/B$74&lt;0,0,V99+M99*B$65-V99/B$74)</f>
        <v>1.7743191254838795</v>
      </c>
      <c r="W100">
        <f t="shared" ref="W100:W158" si="39">IF(W99+N99*C$65-W99/C$74&lt;0,0,W99+N99*C$65-W99/C$74)</f>
        <v>2.5118551172654899</v>
      </c>
      <c r="X100">
        <f t="shared" ref="X100:X158" si="40">IF(X99+O99*D$65-X99/D$74&lt;0,0,X99+O99*D$65-X99/D$74)</f>
        <v>4.0430744275074382</v>
      </c>
      <c r="Y100">
        <f t="shared" ref="Y100:Y158" si="41">IF(Y99+P99*E$65-Y99/E$74&lt;0,0,Y99+P99*E$65-Y99/E$74)</f>
        <v>6.9483122595385973</v>
      </c>
      <c r="Z100">
        <f t="shared" ref="Z100:Z158" si="42">IF(Z99+Q99*F$65-Z99/F$74&lt;0,0,Z99+Q99*F$65-Z99/F$74)</f>
        <v>14.263775571658423</v>
      </c>
      <c r="AA100">
        <f t="shared" ref="AA100:AA158" si="43">IF(AA99+R99*G$65-AA99/G$74&lt;0,0,AA99+R99*G$65-AA99/G$74)</f>
        <v>32.824198706329327</v>
      </c>
      <c r="AB100">
        <f t="shared" ref="AB100:AB158" si="44">IF(AB99+S99*H$65-AB99/H$74&lt;0,0,AB99+S99*H$65-AB99/H$74)</f>
        <v>11.356951593970837</v>
      </c>
      <c r="AC100">
        <f t="shared" ref="AC100:AC158" si="45">IF(AC99+T99*I$65-AC99/I$74&lt;0,0,AC99+T99*I$65-AC99/I$74)</f>
        <v>16.079182169685769</v>
      </c>
      <c r="AE100">
        <f t="shared" ref="AE100:AE158" si="46">IF(AE99+V99/B$74-AE99/B$74&lt;0,0,AE99+V99/B$74-AE99/B$74)</f>
        <v>0.32534285714285716</v>
      </c>
      <c r="AF100">
        <f t="shared" ref="AF100:AF158" si="47">IF(AF99+W99/C$74-AF99/C$74&lt;0,0,AF99+W99/C$74-AF99/C$74)</f>
        <v>0.46057899553846965</v>
      </c>
      <c r="AG100">
        <f t="shared" ref="AG100:AG158" si="48">IF(AG99+X99/D$74-AG99/D$74&lt;0,0,AG99+X99/D$74-AG99/D$74)</f>
        <v>0.74134656330651294</v>
      </c>
      <c r="AH100">
        <f t="shared" ref="AH100:AH158" si="49">IF(AH99+Y99/E$74-AH99/E$74&lt;0,0,AH99+Y99/E$74-AH99/E$74)</f>
        <v>1.2740570342567541</v>
      </c>
      <c r="AI100">
        <f t="shared" ref="AI100:AI158" si="50">IF(AI99+Z99/F$74-AI99/F$74&lt;0,0,AI99+Z99/F$74-AI99/F$74)</f>
        <v>2.6154356516121573</v>
      </c>
      <c r="AJ100">
        <f t="shared" ref="AJ100:AJ158" si="51">IF(AJ99+AA99/G$74-AJ99/G$74&lt;0,0,AJ99+AA99/G$74-AJ99/G$74)</f>
        <v>33.538137060459917</v>
      </c>
      <c r="AK100">
        <f t="shared" ref="AK100:AK158" si="52">IF(AK99+AB99/H$74-AK99/H$74&lt;0,0,AK99+AB99/H$74-AK99/H$74)</f>
        <v>1.6488399638790847</v>
      </c>
      <c r="AL100">
        <f t="shared" ref="AL100:AL158" si="53">IF(AL99+AC99/I$74-AL99/I$74&lt;0,0,AL99+AC99/I$74-AL99/I$74)</f>
        <v>1.7788529029223252</v>
      </c>
      <c r="AW100">
        <f t="shared" ref="AW100:BD100" si="54">IF(AW99+AN223/B$74-AW99/B$75&lt;0,0,AW99+AN223/B$74-AW99/B$75)</f>
        <v>0</v>
      </c>
      <c r="AX100">
        <f t="shared" si="54"/>
        <v>0</v>
      </c>
      <c r="AY100">
        <f t="shared" si="54"/>
        <v>0</v>
      </c>
      <c r="AZ100">
        <f t="shared" si="54"/>
        <v>0</v>
      </c>
      <c r="BA100">
        <f t="shared" si="54"/>
        <v>0</v>
      </c>
      <c r="BB100">
        <f t="shared" si="54"/>
        <v>1.0262222222222221</v>
      </c>
      <c r="BC100">
        <f t="shared" si="54"/>
        <v>0</v>
      </c>
      <c r="BD100">
        <f t="shared" si="54"/>
        <v>0</v>
      </c>
      <c r="BF100">
        <f t="shared" ref="BF100:BF158" si="55">IF(BF99+AW99/B$75-BF99/B$75&lt;0,0,BF99+AW99/B$75-BF99/B$75)</f>
        <v>0</v>
      </c>
      <c r="BG100">
        <f t="shared" si="36"/>
        <v>0</v>
      </c>
      <c r="BH100">
        <f t="shared" si="36"/>
        <v>0</v>
      </c>
      <c r="BI100">
        <f t="shared" si="36"/>
        <v>0</v>
      </c>
      <c r="BJ100">
        <f t="shared" si="36"/>
        <v>0</v>
      </c>
      <c r="BK100">
        <f t="shared" si="36"/>
        <v>0.45777777777777773</v>
      </c>
      <c r="BL100">
        <f t="shared" si="36"/>
        <v>0</v>
      </c>
      <c r="BM100">
        <f t="shared" si="36"/>
        <v>0</v>
      </c>
      <c r="BO100">
        <f t="shared" ref="BO100:BO158" si="56">IF(BO99+BF99/B$75-BO99/B$75&lt;0,0,BO99+BF99/B$75-BO99/B$75)</f>
        <v>0</v>
      </c>
      <c r="BP100">
        <f t="shared" si="37"/>
        <v>0</v>
      </c>
      <c r="BQ100">
        <f t="shared" si="37"/>
        <v>0</v>
      </c>
      <c r="BR100">
        <f t="shared" si="37"/>
        <v>0</v>
      </c>
      <c r="BS100">
        <f t="shared" si="37"/>
        <v>0</v>
      </c>
      <c r="BT100">
        <f t="shared" si="37"/>
        <v>0.46666666666666667</v>
      </c>
      <c r="BU100">
        <f t="shared" si="37"/>
        <v>0</v>
      </c>
      <c r="BV100">
        <f t="shared" si="37"/>
        <v>0</v>
      </c>
    </row>
    <row r="101" spans="1:74" hidden="1" x14ac:dyDescent="0.4">
      <c r="A101" s="9">
        <v>3</v>
      </c>
      <c r="B101" s="16">
        <f t="shared" si="23"/>
        <v>257.19961110855991</v>
      </c>
      <c r="C101" s="16">
        <f t="shared" si="15"/>
        <v>529.65682626593275</v>
      </c>
      <c r="D101" s="16">
        <f t="shared" si="16"/>
        <v>675.69389359028457</v>
      </c>
      <c r="E101" s="16">
        <f t="shared" si="17"/>
        <v>353.10455084395511</v>
      </c>
      <c r="F101" s="16">
        <f t="shared" si="18"/>
        <v>375.55502537292261</v>
      </c>
      <c r="G101" s="16">
        <f t="shared" si="19"/>
        <v>253.49419298241961</v>
      </c>
      <c r="H101" s="16">
        <f t="shared" si="20"/>
        <v>126.85607937727276</v>
      </c>
      <c r="I101" s="16">
        <f t="shared" si="21"/>
        <v>155.40959552576544</v>
      </c>
      <c r="J101" s="16">
        <f t="shared" si="24"/>
        <v>2726.9697750671126</v>
      </c>
      <c r="L101">
        <v>3</v>
      </c>
      <c r="M101">
        <f t="shared" si="25"/>
        <v>257.19961110855991</v>
      </c>
      <c r="N101">
        <f t="shared" si="26"/>
        <v>529.65682626593275</v>
      </c>
      <c r="O101">
        <f t="shared" si="27"/>
        <v>675.69389359028457</v>
      </c>
      <c r="P101">
        <f t="shared" si="28"/>
        <v>353.10455084395511</v>
      </c>
      <c r="Q101">
        <f t="shared" si="29"/>
        <v>375.55502537292261</v>
      </c>
      <c r="R101">
        <f t="shared" si="30"/>
        <v>253.49419298241961</v>
      </c>
      <c r="S101">
        <f t="shared" si="31"/>
        <v>126.85607937727276</v>
      </c>
      <c r="T101">
        <f t="shared" si="32"/>
        <v>155.40959552576544</v>
      </c>
      <c r="V101">
        <f t="shared" si="38"/>
        <v>2.4764399537600985</v>
      </c>
      <c r="W101">
        <f t="shared" si="39"/>
        <v>3.5058283941771853</v>
      </c>
      <c r="X101">
        <f t="shared" si="40"/>
        <v>5.6429708187779575</v>
      </c>
      <c r="Y101">
        <f t="shared" si="41"/>
        <v>9.6978485119072921</v>
      </c>
      <c r="Z101">
        <f t="shared" si="42"/>
        <v>19.908134455513505</v>
      </c>
      <c r="AA101">
        <f t="shared" si="43"/>
        <v>32.496363516668247</v>
      </c>
      <c r="AB101">
        <f t="shared" si="44"/>
        <v>16.27221406928528</v>
      </c>
      <c r="AC101">
        <f t="shared" si="45"/>
        <v>23.635628036292676</v>
      </c>
      <c r="AE101">
        <f t="shared" si="46"/>
        <v>0.8083349465898646</v>
      </c>
      <c r="AF101">
        <f t="shared" si="47"/>
        <v>1.1443377027808097</v>
      </c>
      <c r="AG101">
        <f t="shared" si="48"/>
        <v>1.8419225180401548</v>
      </c>
      <c r="AH101">
        <f t="shared" si="49"/>
        <v>3.1654754426840355</v>
      </c>
      <c r="AI101">
        <f t="shared" si="50"/>
        <v>6.4982156249609124</v>
      </c>
      <c r="AJ101">
        <f t="shared" si="51"/>
        <v>33.323955554220746</v>
      </c>
      <c r="AK101">
        <f t="shared" si="52"/>
        <v>4.2965067720859267</v>
      </c>
      <c r="AL101">
        <f t="shared" si="53"/>
        <v>4.8432091743716343</v>
      </c>
      <c r="AW101">
        <f t="shared" ref="AW101:BD101" si="57">IF(AW100+AN224/B$74-AW100/B$75&lt;0,0,AW100+AN224/B$74-AW100/B$75)</f>
        <v>0</v>
      </c>
      <c r="AX101">
        <f t="shared" si="57"/>
        <v>0</v>
      </c>
      <c r="AY101">
        <f t="shared" si="57"/>
        <v>0</v>
      </c>
      <c r="AZ101">
        <f t="shared" si="57"/>
        <v>0</v>
      </c>
      <c r="BA101">
        <f t="shared" si="57"/>
        <v>0</v>
      </c>
      <c r="BB101">
        <f t="shared" si="57"/>
        <v>1.7996888888888891</v>
      </c>
      <c r="BC101">
        <f t="shared" si="57"/>
        <v>0</v>
      </c>
      <c r="BD101">
        <f t="shared" si="57"/>
        <v>0</v>
      </c>
      <c r="BF101">
        <f t="shared" si="55"/>
        <v>0</v>
      </c>
      <c r="BG101">
        <f t="shared" si="36"/>
        <v>0</v>
      </c>
      <c r="BH101">
        <f t="shared" si="36"/>
        <v>0</v>
      </c>
      <c r="BI101">
        <f t="shared" si="36"/>
        <v>0</v>
      </c>
      <c r="BJ101">
        <f t="shared" si="36"/>
        <v>0</v>
      </c>
      <c r="BK101">
        <f t="shared" si="36"/>
        <v>0.79884444444444425</v>
      </c>
      <c r="BL101">
        <f t="shared" si="36"/>
        <v>0</v>
      </c>
      <c r="BM101">
        <f t="shared" si="36"/>
        <v>0</v>
      </c>
      <c r="BO101">
        <f t="shared" si="56"/>
        <v>0</v>
      </c>
      <c r="BP101">
        <f t="shared" si="37"/>
        <v>0</v>
      </c>
      <c r="BQ101">
        <f t="shared" si="37"/>
        <v>0</v>
      </c>
      <c r="BR101">
        <f t="shared" si="37"/>
        <v>0</v>
      </c>
      <c r="BS101">
        <f t="shared" si="37"/>
        <v>0</v>
      </c>
      <c r="BT101">
        <f t="shared" si="37"/>
        <v>0.46133333333333332</v>
      </c>
      <c r="BU101">
        <f t="shared" si="37"/>
        <v>0</v>
      </c>
      <c r="BV101">
        <f t="shared" si="37"/>
        <v>0</v>
      </c>
    </row>
    <row r="102" spans="1:74" hidden="1" x14ac:dyDescent="0.4">
      <c r="A102" s="9">
        <v>4</v>
      </c>
      <c r="B102" s="16">
        <f t="shared" si="23"/>
        <v>296.09591855057931</v>
      </c>
      <c r="C102" s="16">
        <f t="shared" si="15"/>
        <v>609.756849218566</v>
      </c>
      <c r="D102" s="16">
        <f t="shared" si="16"/>
        <v>777.87910805660681</v>
      </c>
      <c r="E102" s="16">
        <f t="shared" si="17"/>
        <v>406.50456614571056</v>
      </c>
      <c r="F102" s="16">
        <f t="shared" si="18"/>
        <v>432.35022683275264</v>
      </c>
      <c r="G102" s="16">
        <f t="shared" si="19"/>
        <v>291.83012989349464</v>
      </c>
      <c r="H102" s="16">
        <f t="shared" si="20"/>
        <v>146.04052931901455</v>
      </c>
      <c r="I102" s="16">
        <f t="shared" si="21"/>
        <v>178.91219485301954</v>
      </c>
      <c r="J102" s="16">
        <f t="shared" si="24"/>
        <v>3139.3695228697443</v>
      </c>
      <c r="L102">
        <v>4</v>
      </c>
      <c r="M102">
        <f t="shared" si="25"/>
        <v>296.09591855057931</v>
      </c>
      <c r="N102">
        <f t="shared" si="26"/>
        <v>609.756849218566</v>
      </c>
      <c r="O102">
        <f t="shared" si="27"/>
        <v>777.87910805660681</v>
      </c>
      <c r="P102">
        <f t="shared" si="28"/>
        <v>406.50456614571056</v>
      </c>
      <c r="Q102">
        <f t="shared" si="29"/>
        <v>432.35022683275264</v>
      </c>
      <c r="R102">
        <f t="shared" si="30"/>
        <v>291.83012989349464</v>
      </c>
      <c r="S102">
        <f t="shared" si="31"/>
        <v>146.04052931901455</v>
      </c>
      <c r="T102">
        <f t="shared" si="32"/>
        <v>178.91219485301954</v>
      </c>
      <c r="V102">
        <f t="shared" si="38"/>
        <v>3.1401457174919609</v>
      </c>
      <c r="W102">
        <f t="shared" si="39"/>
        <v>4.4454185135892335</v>
      </c>
      <c r="X102">
        <f t="shared" si="40"/>
        <v>7.1553322436156614</v>
      </c>
      <c r="Y102">
        <f t="shared" si="41"/>
        <v>12.296949670559842</v>
      </c>
      <c r="Z102">
        <f t="shared" si="42"/>
        <v>25.243674113243159</v>
      </c>
      <c r="AA102">
        <f t="shared" si="43"/>
        <v>33.706501818802316</v>
      </c>
      <c r="AB102">
        <f t="shared" si="44"/>
        <v>21.058698184800946</v>
      </c>
      <c r="AC102">
        <f t="shared" si="45"/>
        <v>31.236666118417013</v>
      </c>
      <c r="AE102">
        <f t="shared" si="46"/>
        <v>1.3643699489799423</v>
      </c>
      <c r="AF102">
        <f t="shared" si="47"/>
        <v>1.9315012665796012</v>
      </c>
      <c r="AG102">
        <f t="shared" si="48"/>
        <v>3.1089386182860892</v>
      </c>
      <c r="AH102">
        <f t="shared" si="49"/>
        <v>5.342933132425121</v>
      </c>
      <c r="AI102">
        <f t="shared" si="50"/>
        <v>10.968188568478444</v>
      </c>
      <c r="AJ102">
        <f t="shared" si="51"/>
        <v>33.075677942954997</v>
      </c>
      <c r="AK102">
        <f t="shared" si="52"/>
        <v>7.5626087622312053</v>
      </c>
      <c r="AL102">
        <f t="shared" si="53"/>
        <v>8.8701560733547158</v>
      </c>
      <c r="AW102">
        <f t="shared" ref="AW102:BD102" si="58">IF(AW101+AN225/B$74-AW101/B$75&lt;0,0,AW101+AN225/B$74-AW101/B$75)</f>
        <v>3.6149206349206345E-3</v>
      </c>
      <c r="AX102">
        <f t="shared" si="58"/>
        <v>5.1175443948718842E-3</v>
      </c>
      <c r="AY102">
        <f t="shared" si="58"/>
        <v>5.4914560244926879E-3</v>
      </c>
      <c r="AZ102">
        <f t="shared" si="58"/>
        <v>1.6987427123423389E-2</v>
      </c>
      <c r="BA102">
        <f t="shared" si="58"/>
        <v>4.3590594193535948E-2</v>
      </c>
      <c r="BB102">
        <f t="shared" si="58"/>
        <v>2.4972308450065932</v>
      </c>
      <c r="BC102">
        <f t="shared" si="58"/>
        <v>3.9245116495634419E-2</v>
      </c>
      <c r="BD102">
        <f t="shared" si="58"/>
        <v>2.9950074385937105E-2</v>
      </c>
      <c r="BF102">
        <f t="shared" si="55"/>
        <v>0</v>
      </c>
      <c r="BG102">
        <f t="shared" si="36"/>
        <v>0</v>
      </c>
      <c r="BH102">
        <f t="shared" si="36"/>
        <v>0</v>
      </c>
      <c r="BI102">
        <f t="shared" si="36"/>
        <v>0</v>
      </c>
      <c r="BJ102">
        <f t="shared" si="36"/>
        <v>0</v>
      </c>
      <c r="BK102">
        <f t="shared" si="36"/>
        <v>1.3993511111111112</v>
      </c>
      <c r="BL102">
        <f t="shared" si="36"/>
        <v>0</v>
      </c>
      <c r="BM102">
        <f t="shared" si="36"/>
        <v>0</v>
      </c>
      <c r="BO102">
        <f t="shared" si="56"/>
        <v>0</v>
      </c>
      <c r="BP102">
        <f t="shared" si="37"/>
        <v>0</v>
      </c>
      <c r="BQ102">
        <f t="shared" si="37"/>
        <v>0</v>
      </c>
      <c r="BR102">
        <f t="shared" si="37"/>
        <v>0</v>
      </c>
      <c r="BS102">
        <f t="shared" si="37"/>
        <v>0</v>
      </c>
      <c r="BT102">
        <f t="shared" si="37"/>
        <v>0.66383999999999999</v>
      </c>
      <c r="BU102">
        <f t="shared" si="37"/>
        <v>0</v>
      </c>
      <c r="BV102">
        <f t="shared" si="37"/>
        <v>0</v>
      </c>
    </row>
    <row r="103" spans="1:74" hidden="1" x14ac:dyDescent="0.4">
      <c r="A103" s="9">
        <v>5</v>
      </c>
      <c r="B103" s="16">
        <f t="shared" si="23"/>
        <v>340.87451611777902</v>
      </c>
      <c r="C103" s="16">
        <f t="shared" si="15"/>
        <v>701.97040183576541</v>
      </c>
      <c r="D103" s="16">
        <f t="shared" si="16"/>
        <v>895.51779658060605</v>
      </c>
      <c r="E103" s="16">
        <f t="shared" si="17"/>
        <v>467.98026789051016</v>
      </c>
      <c r="F103" s="16">
        <f t="shared" si="18"/>
        <v>497.73456887367223</v>
      </c>
      <c r="G103" s="16">
        <f t="shared" si="19"/>
        <v>335.96361207201437</v>
      </c>
      <c r="H103" s="16">
        <f t="shared" si="20"/>
        <v>168.1262443902944</v>
      </c>
      <c r="I103" s="16">
        <f t="shared" si="21"/>
        <v>205.96909321353937</v>
      </c>
      <c r="J103" s="16">
        <f t="shared" si="24"/>
        <v>3614.1365009741808</v>
      </c>
      <c r="L103">
        <v>5</v>
      </c>
      <c r="M103">
        <f t="shared" si="25"/>
        <v>340.87451611777902</v>
      </c>
      <c r="N103">
        <f t="shared" si="26"/>
        <v>701.97040183576541</v>
      </c>
      <c r="O103">
        <f t="shared" si="27"/>
        <v>895.51779658060605</v>
      </c>
      <c r="P103">
        <f t="shared" si="28"/>
        <v>467.98026789051016</v>
      </c>
      <c r="Q103">
        <f t="shared" si="29"/>
        <v>497.73456887367223</v>
      </c>
      <c r="R103">
        <f t="shared" si="30"/>
        <v>335.96361207201437</v>
      </c>
      <c r="S103">
        <f t="shared" si="31"/>
        <v>168.1262443902944</v>
      </c>
      <c r="T103">
        <f t="shared" si="32"/>
        <v>205.96909321353937</v>
      </c>
      <c r="V103">
        <f t="shared" si="38"/>
        <v>3.8078258467358275</v>
      </c>
      <c r="W103">
        <f t="shared" si="39"/>
        <v>5.3906350336897662</v>
      </c>
      <c r="X103">
        <f t="shared" si="40"/>
        <v>8.6767499060469113</v>
      </c>
      <c r="Y103">
        <f t="shared" si="41"/>
        <v>14.911614620536241</v>
      </c>
      <c r="Z103">
        <f t="shared" si="42"/>
        <v>30.611163749355377</v>
      </c>
      <c r="AA103">
        <f t="shared" si="43"/>
        <v>36.210935799032526</v>
      </c>
      <c r="AB103">
        <f t="shared" si="44"/>
        <v>25.934777974913949</v>
      </c>
      <c r="AC103">
        <f t="shared" si="45"/>
        <v>39.12436211162165</v>
      </c>
      <c r="AE103">
        <f t="shared" si="46"/>
        <v>1.9562952051506151</v>
      </c>
      <c r="AF103">
        <f t="shared" si="47"/>
        <v>2.7694736822494788</v>
      </c>
      <c r="AG103">
        <f t="shared" si="48"/>
        <v>4.4577364933959469</v>
      </c>
      <c r="AH103">
        <f t="shared" si="49"/>
        <v>7.6609386451366941</v>
      </c>
      <c r="AI103">
        <f t="shared" si="50"/>
        <v>15.726683750066682</v>
      </c>
      <c r="AJ103">
        <f t="shared" si="51"/>
        <v>33.264925105709196</v>
      </c>
      <c r="AK103">
        <f t="shared" si="52"/>
        <v>11.243360422932044</v>
      </c>
      <c r="AL103">
        <f t="shared" si="53"/>
        <v>13.662979654439493</v>
      </c>
      <c r="AW103">
        <f t="shared" ref="AW103:BD103" si="59">IF(AW102+AN226/B$74-AW102/B$75&lt;0,0,AW102+AN226/B$74-AW102/B$75)</f>
        <v>1.2837414750469393E-2</v>
      </c>
      <c r="AX103">
        <f t="shared" si="59"/>
        <v>1.8173577385427894E-2</v>
      </c>
      <c r="AY103">
        <f t="shared" si="59"/>
        <v>1.9501423596793348E-2</v>
      </c>
      <c r="AZ103">
        <f t="shared" si="59"/>
        <v>6.0326261500772096E-2</v>
      </c>
      <c r="BA103">
        <f t="shared" si="59"/>
        <v>0.15480022755578687</v>
      </c>
      <c r="BB103">
        <f t="shared" si="59"/>
        <v>3.0428159739196623</v>
      </c>
      <c r="BC103">
        <f t="shared" si="59"/>
        <v>0.15042842399346429</v>
      </c>
      <c r="BD103">
        <f t="shared" si="59"/>
        <v>0.12005106643205379</v>
      </c>
      <c r="BF103">
        <f t="shared" si="55"/>
        <v>2.1689523809523808E-3</v>
      </c>
      <c r="BG103">
        <f t="shared" si="36"/>
        <v>3.0705266369231302E-3</v>
      </c>
      <c r="BH103">
        <f t="shared" si="36"/>
        <v>3.2948736146956124E-3</v>
      </c>
      <c r="BI103">
        <f t="shared" si="36"/>
        <v>1.0192456274054034E-2</v>
      </c>
      <c r="BJ103">
        <f t="shared" si="36"/>
        <v>2.6154356516121566E-2</v>
      </c>
      <c r="BK103">
        <f t="shared" si="36"/>
        <v>2.0580789514484006</v>
      </c>
      <c r="BL103">
        <f t="shared" si="36"/>
        <v>1.9622558247817209E-2</v>
      </c>
      <c r="BM103">
        <f t="shared" si="36"/>
        <v>1.4975037192968553E-2</v>
      </c>
      <c r="BO103">
        <f t="shared" si="56"/>
        <v>0</v>
      </c>
      <c r="BP103">
        <f t="shared" si="37"/>
        <v>0</v>
      </c>
      <c r="BQ103">
        <f t="shared" si="37"/>
        <v>0</v>
      </c>
      <c r="BR103">
        <f t="shared" si="37"/>
        <v>0</v>
      </c>
      <c r="BS103">
        <f t="shared" si="37"/>
        <v>0</v>
      </c>
      <c r="BT103">
        <f t="shared" si="37"/>
        <v>1.1051466666666667</v>
      </c>
      <c r="BU103">
        <f t="shared" si="37"/>
        <v>0</v>
      </c>
      <c r="BV103">
        <f t="shared" si="37"/>
        <v>0</v>
      </c>
    </row>
    <row r="104" spans="1:74" hidden="1" x14ac:dyDescent="0.4">
      <c r="A104" s="9">
        <v>6</v>
      </c>
      <c r="B104" s="16">
        <f t="shared" si="23"/>
        <v>392.42498278030604</v>
      </c>
      <c r="C104" s="16">
        <f t="shared" si="15"/>
        <v>808.12941369164741</v>
      </c>
      <c r="D104" s="16">
        <f t="shared" si="16"/>
        <v>1030.9469886601262</v>
      </c>
      <c r="E104" s="16">
        <f t="shared" si="17"/>
        <v>538.75294246109809</v>
      </c>
      <c r="F104" s="16">
        <f t="shared" si="18"/>
        <v>573.00698756819259</v>
      </c>
      <c r="G104" s="16">
        <f t="shared" si="19"/>
        <v>386.77140251991176</v>
      </c>
      <c r="H104" s="16">
        <f t="shared" si="20"/>
        <v>193.55198303232044</v>
      </c>
      <c r="I104" s="16">
        <f t="shared" si="21"/>
        <v>237.11780739182902</v>
      </c>
      <c r="J104" s="16">
        <f t="shared" si="24"/>
        <v>4160.7025081054308</v>
      </c>
      <c r="L104">
        <v>6</v>
      </c>
      <c r="M104">
        <f t="shared" si="25"/>
        <v>392.42498278030604</v>
      </c>
      <c r="N104">
        <f t="shared" si="26"/>
        <v>808.12941369164741</v>
      </c>
      <c r="O104">
        <f t="shared" si="27"/>
        <v>1030.9469886601262</v>
      </c>
      <c r="P104">
        <f t="shared" si="28"/>
        <v>538.75294246109809</v>
      </c>
      <c r="Q104">
        <f t="shared" si="29"/>
        <v>573.00698756819259</v>
      </c>
      <c r="R104">
        <f t="shared" si="30"/>
        <v>386.77140251991176</v>
      </c>
      <c r="S104">
        <f t="shared" si="31"/>
        <v>193.55198303232044</v>
      </c>
      <c r="T104">
        <f t="shared" si="32"/>
        <v>237.11780739182902</v>
      </c>
      <c r="V104">
        <f t="shared" si="38"/>
        <v>4.5122140128124926</v>
      </c>
      <c r="W104">
        <f t="shared" si="39"/>
        <v>6.3878181187891894</v>
      </c>
      <c r="X104">
        <f t="shared" si="40"/>
        <v>10.281812794903935</v>
      </c>
      <c r="Y104">
        <f t="shared" si="41"/>
        <v>17.670029868125742</v>
      </c>
      <c r="Z104">
        <f t="shared" si="42"/>
        <v>36.273749792612726</v>
      </c>
      <c r="AA104">
        <f t="shared" si="43"/>
        <v>39.872015920033007</v>
      </c>
      <c r="AB104">
        <f t="shared" si="44"/>
        <v>31.086984226798474</v>
      </c>
      <c r="AC104">
        <f t="shared" si="45"/>
        <v>47.526963170610351</v>
      </c>
      <c r="AE104">
        <f t="shared" si="46"/>
        <v>2.5734720856790192</v>
      </c>
      <c r="AF104">
        <f t="shared" si="47"/>
        <v>3.6431941327295747</v>
      </c>
      <c r="AG104">
        <f t="shared" si="48"/>
        <v>5.8640742976129347</v>
      </c>
      <c r="AH104">
        <f t="shared" si="49"/>
        <v>10.077830636936543</v>
      </c>
      <c r="AI104">
        <f t="shared" si="50"/>
        <v>20.688177083162916</v>
      </c>
      <c r="AJ104">
        <f t="shared" si="51"/>
        <v>34.148728313706194</v>
      </c>
      <c r="AK104">
        <f t="shared" si="52"/>
        <v>15.250110664381655</v>
      </c>
      <c r="AL104">
        <f t="shared" si="53"/>
        <v>19.118990180978528</v>
      </c>
      <c r="AW104">
        <f t="shared" ref="AW104:BD104" si="60">IF(AW103+AN227/B$74-AW103/B$75&lt;0,0,AW103+AN227/B$74-AW103/B$75)</f>
        <v>2.7888929664298984E-2</v>
      </c>
      <c r="AX104">
        <f t="shared" si="60"/>
        <v>3.9481595890041715E-2</v>
      </c>
      <c r="AY104">
        <f t="shared" si="60"/>
        <v>4.2366305180315519E-2</v>
      </c>
      <c r="AZ104">
        <f t="shared" si="60"/>
        <v>0.13105714013357897</v>
      </c>
      <c r="BA104">
        <f t="shared" si="60"/>
        <v>0.33629922708253718</v>
      </c>
      <c r="BB104">
        <f t="shared" si="60"/>
        <v>3.4416892053407016</v>
      </c>
      <c r="BC104">
        <f t="shared" si="60"/>
        <v>0.35034833944171417</v>
      </c>
      <c r="BD104">
        <f t="shared" si="60"/>
        <v>0.29192973497566821</v>
      </c>
      <c r="BF104">
        <f t="shared" si="55"/>
        <v>8.5700298026625873E-3</v>
      </c>
      <c r="BG104">
        <f t="shared" si="36"/>
        <v>1.213235708602599E-2</v>
      </c>
      <c r="BH104">
        <f t="shared" si="36"/>
        <v>1.3018803603954254E-2</v>
      </c>
      <c r="BI104">
        <f t="shared" si="36"/>
        <v>4.0272739410084871E-2</v>
      </c>
      <c r="BJ104">
        <f t="shared" si="36"/>
        <v>0.10334187913992074</v>
      </c>
      <c r="BK104">
        <f t="shared" si="36"/>
        <v>2.6489211649311573</v>
      </c>
      <c r="BL104">
        <f t="shared" si="36"/>
        <v>8.5025491120640756E-2</v>
      </c>
      <c r="BM104">
        <f t="shared" si="36"/>
        <v>6.7513051812511174E-2</v>
      </c>
      <c r="BO104">
        <f t="shared" si="56"/>
        <v>1.3013714285714285E-3</v>
      </c>
      <c r="BP104">
        <f t="shared" si="37"/>
        <v>1.8423159821538779E-3</v>
      </c>
      <c r="BQ104">
        <f t="shared" si="37"/>
        <v>1.9769241688173673E-3</v>
      </c>
      <c r="BR104">
        <f t="shared" si="37"/>
        <v>6.1154737644324199E-3</v>
      </c>
      <c r="BS104">
        <f t="shared" si="37"/>
        <v>1.5692613909672939E-2</v>
      </c>
      <c r="BT104">
        <f t="shared" si="37"/>
        <v>1.6769060375357068</v>
      </c>
      <c r="BU104">
        <f t="shared" si="37"/>
        <v>9.8112791239086047E-3</v>
      </c>
      <c r="BV104">
        <f t="shared" si="37"/>
        <v>7.4875185964842763E-3</v>
      </c>
    </row>
    <row r="105" spans="1:74" hidden="1" x14ac:dyDescent="0.4">
      <c r="A105" s="9">
        <v>7</v>
      </c>
      <c r="B105" s="16">
        <f t="shared" si="23"/>
        <v>451.7714285714286</v>
      </c>
      <c r="C105" s="16">
        <f t="shared" si="15"/>
        <v>930.3428571428575</v>
      </c>
      <c r="D105" s="16">
        <f t="shared" si="16"/>
        <v>1186.8571428571431</v>
      </c>
      <c r="E105" s="16">
        <f t="shared" si="17"/>
        <v>620.2285714285714</v>
      </c>
      <c r="F105" s="16">
        <f t="shared" si="18"/>
        <v>659.66285714285721</v>
      </c>
      <c r="G105" s="16">
        <f t="shared" si="19"/>
        <v>445.26285714285711</v>
      </c>
      <c r="H105" s="16">
        <f t="shared" si="20"/>
        <v>222.82285714285717</v>
      </c>
      <c r="I105" s="16">
        <f t="shared" si="21"/>
        <v>272.97714285714289</v>
      </c>
      <c r="J105" s="16">
        <f t="shared" si="24"/>
        <v>4789.925714285715</v>
      </c>
      <c r="L105">
        <v>7</v>
      </c>
      <c r="M105">
        <f t="shared" si="25"/>
        <v>451.7714285714286</v>
      </c>
      <c r="N105">
        <f t="shared" si="26"/>
        <v>930.3428571428575</v>
      </c>
      <c r="O105">
        <f t="shared" si="27"/>
        <v>1186.8571428571431</v>
      </c>
      <c r="P105">
        <f t="shared" si="28"/>
        <v>620.2285714285714</v>
      </c>
      <c r="Q105">
        <f t="shared" si="29"/>
        <v>659.66285714285721</v>
      </c>
      <c r="R105">
        <f t="shared" si="30"/>
        <v>445.26285714285711</v>
      </c>
      <c r="S105">
        <f t="shared" si="31"/>
        <v>222.82285714285717</v>
      </c>
      <c r="T105">
        <f t="shared" si="32"/>
        <v>272.97714285714289</v>
      </c>
      <c r="V105">
        <f t="shared" si="38"/>
        <v>5.2802833255063009</v>
      </c>
      <c r="W105">
        <f t="shared" si="39"/>
        <v>7.4751528635907434</v>
      </c>
      <c r="X105">
        <f t="shared" si="40"/>
        <v>12.031983523553821</v>
      </c>
      <c r="Y105">
        <f t="shared" si="41"/>
        <v>20.677823305571984</v>
      </c>
      <c r="Z105">
        <f t="shared" si="42"/>
        <v>42.448269439271378</v>
      </c>
      <c r="AA105">
        <f t="shared" si="43"/>
        <v>44.631291676757904</v>
      </c>
      <c r="AB105">
        <f t="shared" si="44"/>
        <v>36.682880086991666</v>
      </c>
      <c r="AC105">
        <f t="shared" si="45"/>
        <v>56.66761373338197</v>
      </c>
      <c r="AE105">
        <f t="shared" si="46"/>
        <v>3.2197193947235099</v>
      </c>
      <c r="AF105">
        <f t="shared" si="47"/>
        <v>4.5580687947494463</v>
      </c>
      <c r="AG105">
        <f t="shared" si="48"/>
        <v>7.3366537967099337</v>
      </c>
      <c r="AH105">
        <f t="shared" si="49"/>
        <v>12.60856371399961</v>
      </c>
      <c r="AI105">
        <f t="shared" si="50"/>
        <v>25.883367986312855</v>
      </c>
      <c r="AJ105">
        <f t="shared" si="51"/>
        <v>35.865714595604231</v>
      </c>
      <c r="AK105">
        <f t="shared" si="52"/>
        <v>19.569257999586242</v>
      </c>
      <c r="AL105">
        <f t="shared" si="53"/>
        <v>25.20641296447106</v>
      </c>
      <c r="AW105">
        <f t="shared" ref="AW105:BD105" si="61">IF(AW104+AN228/B$74-AW104/B$75&lt;0,0,AW104+AN228/B$74-AW104/B$75)</f>
        <v>4.8061494432356147E-2</v>
      </c>
      <c r="AX105">
        <f t="shared" si="61"/>
        <v>6.8039344782702377E-2</v>
      </c>
      <c r="AY105">
        <f t="shared" si="61"/>
        <v>7.301061622130979E-2</v>
      </c>
      <c r="AZ105">
        <f t="shared" si="61"/>
        <v>0.22585312834410087</v>
      </c>
      <c r="BA105">
        <f t="shared" si="61"/>
        <v>0.57955051070760788</v>
      </c>
      <c r="BB105">
        <f t="shared" si="61"/>
        <v>3.7322278557142869</v>
      </c>
      <c r="BC105">
        <f t="shared" si="61"/>
        <v>0.64288227908616857</v>
      </c>
      <c r="BD105">
        <f t="shared" si="61"/>
        <v>0.55821527529719672</v>
      </c>
      <c r="BF105">
        <f t="shared" si="55"/>
        <v>2.0161369719644426E-2</v>
      </c>
      <c r="BG105">
        <f t="shared" si="36"/>
        <v>2.8541900368435423E-2</v>
      </c>
      <c r="BH105">
        <f t="shared" si="36"/>
        <v>3.0627304549771011E-2</v>
      </c>
      <c r="BI105">
        <f t="shared" si="36"/>
        <v>9.4743379844181325E-2</v>
      </c>
      <c r="BJ105">
        <f t="shared" si="36"/>
        <v>0.24311628790549061</v>
      </c>
      <c r="BK105">
        <f t="shared" si="36"/>
        <v>3.1245819891768836</v>
      </c>
      <c r="BL105">
        <f t="shared" si="36"/>
        <v>0.21768691528117745</v>
      </c>
      <c r="BM105">
        <f t="shared" si="36"/>
        <v>0.17972139339408968</v>
      </c>
      <c r="BO105">
        <f t="shared" si="56"/>
        <v>5.6625664530261235E-3</v>
      </c>
      <c r="BP105">
        <f t="shared" si="37"/>
        <v>8.0163406444771438E-3</v>
      </c>
      <c r="BQ105">
        <f t="shared" si="37"/>
        <v>8.6020518298994993E-3</v>
      </c>
      <c r="BR105">
        <f t="shared" si="37"/>
        <v>2.6609833151823886E-2</v>
      </c>
      <c r="BS105">
        <f t="shared" si="37"/>
        <v>6.8282173047821623E-2</v>
      </c>
      <c r="BT105">
        <f t="shared" si="37"/>
        <v>2.2601151139729772</v>
      </c>
      <c r="BU105">
        <f t="shared" si="37"/>
        <v>4.7418385122274684E-2</v>
      </c>
      <c r="BV105">
        <f t="shared" si="37"/>
        <v>3.7500285204497726E-2</v>
      </c>
    </row>
    <row r="106" spans="1:74" hidden="1" x14ac:dyDescent="0.4">
      <c r="A106" s="9">
        <v>8</v>
      </c>
      <c r="B106" s="16">
        <f t="shared" si="23"/>
        <v>520.09283972557546</v>
      </c>
      <c r="C106" s="16">
        <f t="shared" si="15"/>
        <v>1071.0386445196177</v>
      </c>
      <c r="D106" s="16">
        <f t="shared" si="16"/>
        <v>1366.3455958892239</v>
      </c>
      <c r="E106" s="16">
        <f t="shared" si="17"/>
        <v>714.02576301307806</v>
      </c>
      <c r="F106" s="16">
        <f t="shared" si="18"/>
        <v>759.42369732810721</v>
      </c>
      <c r="G106" s="16">
        <f t="shared" si="19"/>
        <v>512.59997678037644</v>
      </c>
      <c r="H106" s="16">
        <f t="shared" si="20"/>
        <v>256.5203667121059</v>
      </c>
      <c r="I106" s="16">
        <f t="shared" si="21"/>
        <v>314.25948705452146</v>
      </c>
      <c r="J106" s="16">
        <f t="shared" si="24"/>
        <v>5514.306371022607</v>
      </c>
      <c r="L106">
        <v>8</v>
      </c>
      <c r="M106">
        <f t="shared" si="25"/>
        <v>520.09283972557546</v>
      </c>
      <c r="N106">
        <f t="shared" si="26"/>
        <v>1071.0386445196177</v>
      </c>
      <c r="O106">
        <f t="shared" si="27"/>
        <v>1366.3455958892239</v>
      </c>
      <c r="P106">
        <f t="shared" si="28"/>
        <v>714.02576301307806</v>
      </c>
      <c r="Q106">
        <f t="shared" si="29"/>
        <v>759.42369732810721</v>
      </c>
      <c r="R106">
        <f t="shared" si="30"/>
        <v>512.59997678037644</v>
      </c>
      <c r="S106">
        <f t="shared" si="31"/>
        <v>256.5203667121059</v>
      </c>
      <c r="T106">
        <f t="shared" si="32"/>
        <v>314.25948705452146</v>
      </c>
      <c r="V106">
        <f t="shared" si="38"/>
        <v>6.1359454550994394</v>
      </c>
      <c r="W106">
        <f t="shared" si="39"/>
        <v>8.6864903665231274</v>
      </c>
      <c r="X106">
        <f t="shared" si="40"/>
        <v>13.981748718020244</v>
      </c>
      <c r="Y106">
        <f t="shared" si="41"/>
        <v>24.028634092472295</v>
      </c>
      <c r="Z106">
        <f t="shared" si="42"/>
        <v>49.326948931809333</v>
      </c>
      <c r="AA106">
        <f t="shared" si="43"/>
        <v>50.491484136061338</v>
      </c>
      <c r="AB106">
        <f t="shared" si="44"/>
        <v>42.881058956803322</v>
      </c>
      <c r="AC106">
        <f t="shared" si="45"/>
        <v>66.772073953539135</v>
      </c>
      <c r="AE106">
        <f t="shared" si="46"/>
        <v>3.9065740383177729</v>
      </c>
      <c r="AF106">
        <f t="shared" si="47"/>
        <v>5.5304301510298792</v>
      </c>
      <c r="AG106">
        <f t="shared" si="48"/>
        <v>8.9017637056578955</v>
      </c>
      <c r="AH106">
        <f t="shared" si="49"/>
        <v>15.298316911190399</v>
      </c>
      <c r="AI106">
        <f t="shared" si="50"/>
        <v>31.405001803965696</v>
      </c>
      <c r="AJ106">
        <f t="shared" si="51"/>
        <v>38.495387719950337</v>
      </c>
      <c r="AK106">
        <f t="shared" si="52"/>
        <v>24.236609477969541</v>
      </c>
      <c r="AL106">
        <f t="shared" si="53"/>
        <v>31.9480988435234</v>
      </c>
      <c r="AW106">
        <f t="shared" ref="AW106:BD106" si="62">IF(AW105+AN229/B$74-AW105/B$75&lt;0,0,AW105+AN229/B$74-AW105/B$75)</f>
        <v>7.2422680436022582E-2</v>
      </c>
      <c r="AX106">
        <f t="shared" si="62"/>
        <v>0.10252681033897779</v>
      </c>
      <c r="AY106">
        <f t="shared" si="62"/>
        <v>0.11001789664437175</v>
      </c>
      <c r="AZ106">
        <f t="shared" si="62"/>
        <v>0.34033250802390713</v>
      </c>
      <c r="BA106">
        <f t="shared" si="62"/>
        <v>0.87331036891882041</v>
      </c>
      <c r="BB106">
        <f t="shared" si="62"/>
        <v>3.9613471433192684</v>
      </c>
      <c r="BC106">
        <f t="shared" si="62"/>
        <v>1.0245703324155353</v>
      </c>
      <c r="BD106">
        <f t="shared" si="62"/>
        <v>0.92492003764794029</v>
      </c>
      <c r="BF106">
        <f t="shared" si="55"/>
        <v>3.6901444547271463E-2</v>
      </c>
      <c r="BG106">
        <f t="shared" si="36"/>
        <v>5.2240367016995595E-2</v>
      </c>
      <c r="BH106">
        <f t="shared" si="36"/>
        <v>5.6057291552694281E-2</v>
      </c>
      <c r="BI106">
        <f t="shared" si="36"/>
        <v>0.17340922894413308</v>
      </c>
      <c r="BJ106">
        <f t="shared" si="36"/>
        <v>0.444976821586761</v>
      </c>
      <c r="BK106">
        <f t="shared" si="36"/>
        <v>3.4891695090993258</v>
      </c>
      <c r="BL106">
        <f t="shared" si="36"/>
        <v>0.43028459718367301</v>
      </c>
      <c r="BM106">
        <f t="shared" si="36"/>
        <v>0.36896833434564319</v>
      </c>
      <c r="BO106">
        <f t="shared" si="56"/>
        <v>1.4361848412997105E-2</v>
      </c>
      <c r="BP106">
        <f t="shared" si="37"/>
        <v>2.0331676478852111E-2</v>
      </c>
      <c r="BQ106">
        <f t="shared" si="37"/>
        <v>2.1817203461822404E-2</v>
      </c>
      <c r="BR106">
        <f t="shared" si="37"/>
        <v>6.7489961167238349E-2</v>
      </c>
      <c r="BS106">
        <f t="shared" si="37"/>
        <v>0.173182641962423</v>
      </c>
      <c r="BT106">
        <f t="shared" si="37"/>
        <v>2.778795239095321</v>
      </c>
      <c r="BU106">
        <f t="shared" si="37"/>
        <v>0.13255265020172607</v>
      </c>
      <c r="BV106">
        <f t="shared" si="37"/>
        <v>0.10861083929929372</v>
      </c>
    </row>
    <row r="107" spans="1:74" hidden="1" x14ac:dyDescent="0.4">
      <c r="A107" s="9">
        <v>9</v>
      </c>
      <c r="B107" s="16">
        <f t="shared" si="23"/>
        <v>598.74650061241198</v>
      </c>
      <c r="C107" s="16">
        <f t="shared" si="15"/>
        <v>1233.0118614306457</v>
      </c>
      <c r="D107" s="16">
        <f t="shared" si="16"/>
        <v>1572.9780948292182</v>
      </c>
      <c r="E107" s="16">
        <f t="shared" si="17"/>
        <v>822.00790762042993</v>
      </c>
      <c r="F107" s="16">
        <f t="shared" si="18"/>
        <v>874.2713733518525</v>
      </c>
      <c r="G107" s="16">
        <f t="shared" si="19"/>
        <v>590.12049170528394</v>
      </c>
      <c r="H107" s="16">
        <f t="shared" si="20"/>
        <v>295.31395199696937</v>
      </c>
      <c r="I107" s="16">
        <f t="shared" si="21"/>
        <v>361.78496181072018</v>
      </c>
      <c r="J107" s="16">
        <f t="shared" si="24"/>
        <v>6348.2351433575313</v>
      </c>
      <c r="L107">
        <v>9</v>
      </c>
      <c r="M107">
        <f t="shared" si="25"/>
        <v>598.74650061241198</v>
      </c>
      <c r="N107">
        <f t="shared" si="26"/>
        <v>1233.0118614306457</v>
      </c>
      <c r="O107">
        <f t="shared" si="27"/>
        <v>1572.9780948292182</v>
      </c>
      <c r="P107">
        <f t="shared" si="28"/>
        <v>822.00790762042993</v>
      </c>
      <c r="Q107">
        <f t="shared" si="29"/>
        <v>874.2713733518525</v>
      </c>
      <c r="R107">
        <f t="shared" si="30"/>
        <v>590.12049170528394</v>
      </c>
      <c r="S107">
        <f t="shared" si="31"/>
        <v>295.31395199696937</v>
      </c>
      <c r="T107">
        <f t="shared" si="32"/>
        <v>361.78496181072018</v>
      </c>
      <c r="V107">
        <f t="shared" si="38"/>
        <v>7.1019678454107078</v>
      </c>
      <c r="W107">
        <f t="shared" si="39"/>
        <v>10.054061875867403</v>
      </c>
      <c r="X107">
        <f t="shared" si="40"/>
        <v>16.182987698410521</v>
      </c>
      <c r="Y107">
        <f t="shared" si="41"/>
        <v>27.811620546928765</v>
      </c>
      <c r="Z107">
        <f t="shared" si="42"/>
        <v>57.092816060609643</v>
      </c>
      <c r="AA107">
        <f t="shared" si="43"/>
        <v>57.504733602722112</v>
      </c>
      <c r="AB107">
        <f t="shared" si="44"/>
        <v>49.839145359176285</v>
      </c>
      <c r="AC107">
        <f t="shared" si="45"/>
        <v>78.075786080774279</v>
      </c>
      <c r="AE107">
        <f t="shared" si="46"/>
        <v>4.6496978439116621</v>
      </c>
      <c r="AF107">
        <f t="shared" si="47"/>
        <v>6.5824502228609614</v>
      </c>
      <c r="AG107">
        <f t="shared" si="48"/>
        <v>10.595092043112013</v>
      </c>
      <c r="AH107">
        <f t="shared" si="49"/>
        <v>18.208422638284365</v>
      </c>
      <c r="AI107">
        <f t="shared" si="50"/>
        <v>37.378984179913573</v>
      </c>
      <c r="AJ107">
        <f t="shared" si="51"/>
        <v>42.094216644783636</v>
      </c>
      <c r="AK107">
        <f t="shared" si="52"/>
        <v>29.3214593358333</v>
      </c>
      <c r="AL107">
        <f t="shared" si="53"/>
        <v>39.410379224241055</v>
      </c>
      <c r="AW107">
        <f t="shared" ref="AW107:BD107" si="63">IF(AW106+AN230/B$74-AW106/B$75&lt;0,0,AW106+AN230/B$74-AW106/B$75)</f>
        <v>0.10020912055783479</v>
      </c>
      <c r="AX107">
        <f t="shared" si="63"/>
        <v>0.14186331458340506</v>
      </c>
      <c r="AY107">
        <f t="shared" si="63"/>
        <v>0.15222850910764676</v>
      </c>
      <c r="AZ107">
        <f t="shared" si="63"/>
        <v>0.47090802385373554</v>
      </c>
      <c r="BA107">
        <f t="shared" si="63"/>
        <v>1.2083737237632604</v>
      </c>
      <c r="BB107">
        <f t="shared" si="63"/>
        <v>4.1732352083456945</v>
      </c>
      <c r="BC107">
        <f t="shared" si="63"/>
        <v>1.4894325382043301</v>
      </c>
      <c r="BD107">
        <f t="shared" si="63"/>
        <v>1.3942777350619964</v>
      </c>
      <c r="BF107">
        <f t="shared" si="55"/>
        <v>5.8214186080522132E-2</v>
      </c>
      <c r="BG107">
        <f t="shared" si="36"/>
        <v>8.241223301018491E-2</v>
      </c>
      <c r="BH107">
        <f t="shared" si="36"/>
        <v>8.8433654607700765E-2</v>
      </c>
      <c r="BI107">
        <f t="shared" si="36"/>
        <v>0.27356319639199755</v>
      </c>
      <c r="BJ107">
        <f t="shared" si="36"/>
        <v>0.70197694998599669</v>
      </c>
      <c r="BK107">
        <f t="shared" si="36"/>
        <v>3.772476089631291</v>
      </c>
      <c r="BL107">
        <f t="shared" si="36"/>
        <v>0.72742746479960418</v>
      </c>
      <c r="BM107">
        <f t="shared" si="36"/>
        <v>0.64694418599679182</v>
      </c>
      <c r="BO107">
        <f t="shared" si="56"/>
        <v>2.7885606093561721E-2</v>
      </c>
      <c r="BP107">
        <f t="shared" si="37"/>
        <v>3.9476890801738204E-2</v>
      </c>
      <c r="BQ107">
        <f t="shared" si="37"/>
        <v>4.2361256316345533E-2</v>
      </c>
      <c r="BR107">
        <f t="shared" si="37"/>
        <v>0.1310415218333752</v>
      </c>
      <c r="BS107">
        <f t="shared" si="37"/>
        <v>0.33625914973702581</v>
      </c>
      <c r="BT107">
        <f t="shared" si="37"/>
        <v>3.2050198010977242</v>
      </c>
      <c r="BU107">
        <f t="shared" si="37"/>
        <v>0.28141862369269954</v>
      </c>
      <c r="BV107">
        <f t="shared" si="37"/>
        <v>0.23878958682246842</v>
      </c>
    </row>
    <row r="108" spans="1:74" hidden="1" x14ac:dyDescent="0.4">
      <c r="A108" s="9">
        <v>10</v>
      </c>
      <c r="B108" s="16">
        <f t="shared" si="23"/>
        <v>689.29495777094053</v>
      </c>
      <c r="C108" s="16">
        <f t="shared" si="15"/>
        <v>1419.4802943927004</v>
      </c>
      <c r="D108" s="16">
        <f t="shared" si="16"/>
        <v>1810.8596348219628</v>
      </c>
      <c r="E108" s="16">
        <f t="shared" si="17"/>
        <v>946.32019626179965</v>
      </c>
      <c r="F108" s="16">
        <f t="shared" si="18"/>
        <v>1006.4874679994327</v>
      </c>
      <c r="G108" s="16">
        <f t="shared" si="19"/>
        <v>679.36443719288457</v>
      </c>
      <c r="H108" s="16">
        <f t="shared" si="20"/>
        <v>339.97429273109111</v>
      </c>
      <c r="I108" s="16">
        <f t="shared" si="21"/>
        <v>416.49771600905143</v>
      </c>
      <c r="J108" s="16">
        <f t="shared" si="24"/>
        <v>7308.2789971798629</v>
      </c>
      <c r="L108">
        <v>10</v>
      </c>
      <c r="M108">
        <f t="shared" si="25"/>
        <v>689.29495777094053</v>
      </c>
      <c r="N108">
        <f t="shared" si="26"/>
        <v>1419.4802943927004</v>
      </c>
      <c r="O108">
        <f t="shared" si="27"/>
        <v>1810.8596348219628</v>
      </c>
      <c r="P108">
        <f t="shared" si="28"/>
        <v>946.32019626179965</v>
      </c>
      <c r="Q108">
        <f t="shared" si="29"/>
        <v>1006.4874679994327</v>
      </c>
      <c r="R108">
        <f t="shared" si="30"/>
        <v>679.36443719288457</v>
      </c>
      <c r="S108">
        <f t="shared" si="31"/>
        <v>339.97429273109111</v>
      </c>
      <c r="T108">
        <f t="shared" si="32"/>
        <v>416.49771600905143</v>
      </c>
      <c r="V108">
        <f t="shared" si="38"/>
        <v>8.2013874688196697</v>
      </c>
      <c r="W108">
        <f t="shared" si="39"/>
        <v>11.610480204125452</v>
      </c>
      <c r="X108">
        <f t="shared" si="40"/>
        <v>18.688193949451986</v>
      </c>
      <c r="Y108">
        <f t="shared" si="41"/>
        <v>32.116996472821761</v>
      </c>
      <c r="Z108">
        <f t="shared" si="42"/>
        <v>65.93106535981957</v>
      </c>
      <c r="AA108">
        <f t="shared" si="43"/>
        <v>65.76537097350257</v>
      </c>
      <c r="AB108">
        <f t="shared" si="44"/>
        <v>57.720453769200525</v>
      </c>
      <c r="AC108">
        <f t="shared" si="45"/>
        <v>90.830580031991559</v>
      </c>
      <c r="AE108">
        <f t="shared" si="46"/>
        <v>5.4671211777446773</v>
      </c>
      <c r="AF108">
        <f t="shared" si="47"/>
        <v>7.7396541071964418</v>
      </c>
      <c r="AG108">
        <f t="shared" si="48"/>
        <v>12.457723928211516</v>
      </c>
      <c r="AH108">
        <f t="shared" si="49"/>
        <v>21.409488607832497</v>
      </c>
      <c r="AI108">
        <f t="shared" si="50"/>
        <v>43.950261473478932</v>
      </c>
      <c r="AJ108">
        <f t="shared" si="51"/>
        <v>46.717371732165184</v>
      </c>
      <c r="AK108">
        <f t="shared" si="52"/>
        <v>34.917191887654113</v>
      </c>
      <c r="AL108">
        <f t="shared" si="53"/>
        <v>47.69582355064103</v>
      </c>
      <c r="AW108">
        <f t="shared" ref="AW108:BD108" si="64">IF(AW107+AN231/B$74-AW107/B$75&lt;0,0,AW107+AN231/B$74-AW107/B$75)</f>
        <v>0.13098339201561524</v>
      </c>
      <c r="AX108">
        <f t="shared" si="64"/>
        <v>0.18542961003223665</v>
      </c>
      <c r="AY108">
        <f t="shared" si="64"/>
        <v>0.1989779610219381</v>
      </c>
      <c r="AZ108">
        <f t="shared" si="64"/>
        <v>0.6155241154534814</v>
      </c>
      <c r="BA108">
        <f t="shared" si="64"/>
        <v>1.5794659037018879</v>
      </c>
      <c r="BB108">
        <f t="shared" si="64"/>
        <v>4.4052708343296771</v>
      </c>
      <c r="BC108">
        <f t="shared" si="64"/>
        <v>2.0322402693686925</v>
      </c>
      <c r="BD108">
        <f t="shared" si="64"/>
        <v>1.9671830230630556</v>
      </c>
      <c r="BF108">
        <f t="shared" si="55"/>
        <v>8.3411146766909722E-2</v>
      </c>
      <c r="BG108">
        <f t="shared" si="36"/>
        <v>0.11808288195411701</v>
      </c>
      <c r="BH108">
        <f t="shared" si="36"/>
        <v>0.12671056730766836</v>
      </c>
      <c r="BI108">
        <f t="shared" si="36"/>
        <v>0.39197009286904039</v>
      </c>
      <c r="BJ108">
        <f t="shared" si="36"/>
        <v>1.0058150142523548</v>
      </c>
      <c r="BK108">
        <f t="shared" si="36"/>
        <v>4.0129315608599327</v>
      </c>
      <c r="BL108">
        <f t="shared" si="36"/>
        <v>1.108430001501967</v>
      </c>
      <c r="BM108">
        <f t="shared" si="36"/>
        <v>1.0206109605293943</v>
      </c>
      <c r="BO108">
        <f t="shared" si="56"/>
        <v>4.6082754085737976E-2</v>
      </c>
      <c r="BP108">
        <f t="shared" si="37"/>
        <v>6.5238096126806228E-2</v>
      </c>
      <c r="BQ108">
        <f t="shared" si="37"/>
        <v>7.0004695291158672E-2</v>
      </c>
      <c r="BR108">
        <f t="shared" si="37"/>
        <v>0.21655452656854862</v>
      </c>
      <c r="BS108">
        <f t="shared" si="37"/>
        <v>0.55568982988640825</v>
      </c>
      <c r="BT108">
        <f t="shared" si="37"/>
        <v>3.5454935742178639</v>
      </c>
      <c r="BU108">
        <f t="shared" si="37"/>
        <v>0.50442304424615192</v>
      </c>
      <c r="BV108">
        <f t="shared" si="37"/>
        <v>0.44286688640963018</v>
      </c>
    </row>
    <row r="109" spans="1:74" hidden="1" x14ac:dyDescent="0.4">
      <c r="A109" s="9">
        <v>11</v>
      </c>
      <c r="B109" s="16">
        <f t="shared" si="23"/>
        <v>793.53706171555257</v>
      </c>
      <c r="C109" s="16">
        <f t="shared" si="15"/>
        <v>1634.1483559057576</v>
      </c>
      <c r="D109" s="16">
        <f t="shared" si="16"/>
        <v>2084.7160095917061</v>
      </c>
      <c r="E109" s="16">
        <f t="shared" si="17"/>
        <v>1089.4322372705044</v>
      </c>
      <c r="F109" s="16">
        <f t="shared" si="18"/>
        <v>1158.6986079117773</v>
      </c>
      <c r="G109" s="16">
        <f t="shared" si="19"/>
        <v>782.10474811456572</v>
      </c>
      <c r="H109" s="16">
        <f t="shared" si="20"/>
        <v>391.38861857495908</v>
      </c>
      <c r="I109" s="16">
        <f t="shared" si="21"/>
        <v>479.48468220609243</v>
      </c>
      <c r="J109" s="16">
        <f t="shared" si="24"/>
        <v>8413.5103212909144</v>
      </c>
      <c r="L109">
        <v>11</v>
      </c>
      <c r="M109">
        <f t="shared" si="25"/>
        <v>793.53706171555257</v>
      </c>
      <c r="N109">
        <f t="shared" si="26"/>
        <v>1634.1483559057576</v>
      </c>
      <c r="O109">
        <f t="shared" si="27"/>
        <v>2084.7160095917061</v>
      </c>
      <c r="P109">
        <f t="shared" si="28"/>
        <v>1089.4322372705044</v>
      </c>
      <c r="Q109">
        <f t="shared" si="29"/>
        <v>1158.6986079117773</v>
      </c>
      <c r="R109">
        <f t="shared" si="30"/>
        <v>782.10474811456572</v>
      </c>
      <c r="S109">
        <f t="shared" si="31"/>
        <v>391.38861857495908</v>
      </c>
      <c r="T109">
        <f t="shared" si="32"/>
        <v>479.48468220609243</v>
      </c>
      <c r="V109">
        <f t="shared" si="38"/>
        <v>9.4586094513735262</v>
      </c>
      <c r="W109">
        <f t="shared" si="39"/>
        <v>13.390295021572877</v>
      </c>
      <c r="X109">
        <f t="shared" si="40"/>
        <v>21.552978516308009</v>
      </c>
      <c r="Y109">
        <f t="shared" si="41"/>
        <v>37.040333424373848</v>
      </c>
      <c r="Z109">
        <f t="shared" si="42"/>
        <v>76.037889969520577</v>
      </c>
      <c r="AA109">
        <f t="shared" si="43"/>
        <v>75.406006598572361</v>
      </c>
      <c r="AB109">
        <f t="shared" si="44"/>
        <v>66.69979845418726</v>
      </c>
      <c r="AC109">
        <f t="shared" si="45"/>
        <v>105.31126990035753</v>
      </c>
      <c r="AE109">
        <f t="shared" si="46"/>
        <v>6.3785432747696751</v>
      </c>
      <c r="AF109">
        <f t="shared" si="47"/>
        <v>9.029929472839445</v>
      </c>
      <c r="AG109">
        <f t="shared" si="48"/>
        <v>14.534547268625005</v>
      </c>
      <c r="AH109">
        <f t="shared" si="49"/>
        <v>24.97865789616225</v>
      </c>
      <c r="AI109">
        <f t="shared" si="50"/>
        <v>51.277196102259147</v>
      </c>
      <c r="AJ109">
        <f t="shared" si="51"/>
        <v>52.431771504566399</v>
      </c>
      <c r="AK109">
        <f t="shared" si="52"/>
        <v>41.136263309894048</v>
      </c>
      <c r="AL109">
        <f t="shared" si="53"/>
        <v>56.938985653787569</v>
      </c>
      <c r="AW109">
        <f t="shared" ref="AW109:BD109" si="65">IF(AW108+AN232/B$74-AW108/B$75&lt;0,0,AW108+AN232/B$74-AW108/B$75)</f>
        <v>0.1646564953780299</v>
      </c>
      <c r="AX109">
        <f t="shared" si="65"/>
        <v>0.23309970262171067</v>
      </c>
      <c r="AY109">
        <f t="shared" si="65"/>
        <v>0.2501310526103393</v>
      </c>
      <c r="AZ109">
        <f t="shared" si="65"/>
        <v>0.77376255196650856</v>
      </c>
      <c r="BA109">
        <f t="shared" si="65"/>
        <v>1.985513707277037</v>
      </c>
      <c r="BB109">
        <f t="shared" si="65"/>
        <v>4.6875532589006577</v>
      </c>
      <c r="BC109">
        <f t="shared" si="65"/>
        <v>2.6504004232021501</v>
      </c>
      <c r="BD109">
        <f t="shared" si="65"/>
        <v>2.6450254472046524</v>
      </c>
      <c r="BF109">
        <f t="shared" si="55"/>
        <v>0.11195449391613302</v>
      </c>
      <c r="BG109">
        <f t="shared" si="36"/>
        <v>0.15849091880098878</v>
      </c>
      <c r="BH109">
        <f t="shared" si="36"/>
        <v>0.1700710035362302</v>
      </c>
      <c r="BI109">
        <f t="shared" si="36"/>
        <v>0.52610250641970502</v>
      </c>
      <c r="BJ109">
        <f t="shared" si="36"/>
        <v>1.3500055479220745</v>
      </c>
      <c r="BK109">
        <f t="shared" si="36"/>
        <v>4.2483351249417787</v>
      </c>
      <c r="BL109">
        <f t="shared" si="36"/>
        <v>1.5703351354353297</v>
      </c>
      <c r="BM109">
        <f t="shared" si="36"/>
        <v>1.493896991796225</v>
      </c>
      <c r="BO109">
        <f t="shared" si="56"/>
        <v>6.8479789694441032E-2</v>
      </c>
      <c r="BP109">
        <f t="shared" si="37"/>
        <v>9.6944967623192699E-2</v>
      </c>
      <c r="BQ109">
        <f t="shared" si="37"/>
        <v>0.1040282185010645</v>
      </c>
      <c r="BR109">
        <f t="shared" si="37"/>
        <v>0.32180386634884361</v>
      </c>
      <c r="BS109">
        <f t="shared" si="37"/>
        <v>0.82576494050597626</v>
      </c>
      <c r="BT109">
        <f t="shared" si="37"/>
        <v>3.8259563662031058</v>
      </c>
      <c r="BU109">
        <f t="shared" si="37"/>
        <v>0.80642652287405958</v>
      </c>
      <c r="BV109">
        <f t="shared" si="37"/>
        <v>0.73173892346951219</v>
      </c>
    </row>
    <row r="110" spans="1:74" hidden="1" x14ac:dyDescent="0.4">
      <c r="A110" s="9">
        <v>12</v>
      </c>
      <c r="B110" s="16">
        <f t="shared" si="23"/>
        <v>913.54370319564782</v>
      </c>
      <c r="C110" s="16">
        <f t="shared" si="15"/>
        <v>1881.2806769198521</v>
      </c>
      <c r="D110" s="16">
        <f t="shared" si="16"/>
        <v>2399.9876948360243</v>
      </c>
      <c r="E110" s="16">
        <f t="shared" si="17"/>
        <v>1254.1871179465672</v>
      </c>
      <c r="F110" s="16">
        <f t="shared" si="18"/>
        <v>1333.9286445814419</v>
      </c>
      <c r="G110" s="16">
        <f t="shared" si="19"/>
        <v>900.38248035299853</v>
      </c>
      <c r="H110" s="16">
        <f t="shared" si="20"/>
        <v>450.57833496598914</v>
      </c>
      <c r="I110" s="16">
        <f t="shared" si="21"/>
        <v>551.99716981228562</v>
      </c>
      <c r="J110" s="16">
        <f t="shared" si="24"/>
        <v>9685.8858226108059</v>
      </c>
      <c r="L110">
        <v>12</v>
      </c>
      <c r="M110">
        <f t="shared" si="25"/>
        <v>913.54370319564782</v>
      </c>
      <c r="N110">
        <f t="shared" si="26"/>
        <v>1881.2806769198521</v>
      </c>
      <c r="O110">
        <f t="shared" si="27"/>
        <v>2399.9876948360243</v>
      </c>
      <c r="P110">
        <f t="shared" si="28"/>
        <v>1254.1871179465672</v>
      </c>
      <c r="Q110">
        <f t="shared" si="29"/>
        <v>1333.9286445814419</v>
      </c>
      <c r="R110">
        <f t="shared" si="30"/>
        <v>900.38248035299853</v>
      </c>
      <c r="S110">
        <f t="shared" si="31"/>
        <v>450.57833496598914</v>
      </c>
      <c r="T110">
        <f t="shared" si="32"/>
        <v>551.99716981228562</v>
      </c>
      <c r="V110">
        <f t="shared" si="38"/>
        <v>10.900319221582066</v>
      </c>
      <c r="W110">
        <f t="shared" si="39"/>
        <v>15.431284160391064</v>
      </c>
      <c r="X110">
        <f t="shared" si="40"/>
        <v>24.838148483817744</v>
      </c>
      <c r="Y110">
        <f t="shared" si="41"/>
        <v>42.686132721219451</v>
      </c>
      <c r="Z110">
        <f t="shared" si="42"/>
        <v>87.627814412291698</v>
      </c>
      <c r="AA110">
        <f t="shared" si="43"/>
        <v>86.59611514833469</v>
      </c>
      <c r="AB110">
        <f t="shared" si="44"/>
        <v>76.968832113802634</v>
      </c>
      <c r="AC110">
        <f t="shared" si="45"/>
        <v>121.8223655829317</v>
      </c>
      <c r="AE110">
        <f t="shared" si="46"/>
        <v>7.4052320003042915</v>
      </c>
      <c r="AF110">
        <f t="shared" si="47"/>
        <v>10.483384655750589</v>
      </c>
      <c r="AG110">
        <f t="shared" si="48"/>
        <v>16.874024351186005</v>
      </c>
      <c r="AH110">
        <f t="shared" si="49"/>
        <v>28.999216405566116</v>
      </c>
      <c r="AI110">
        <f t="shared" si="50"/>
        <v>59.530760724679624</v>
      </c>
      <c r="AJ110">
        <f t="shared" si="51"/>
        <v>59.324042032768176</v>
      </c>
      <c r="AK110">
        <f t="shared" si="52"/>
        <v>48.108136531064929</v>
      </c>
      <c r="AL110">
        <f t="shared" si="53"/>
        <v>67.304475135195418</v>
      </c>
      <c r="AW110">
        <f t="shared" ref="AW110:BD110" si="66">IF(AW109+AN233/B$74-AW109/B$75&lt;0,0,AW109+AN233/B$74-AW109/B$75)</f>
        <v>0.20145048139623095</v>
      </c>
      <c r="AX110">
        <f t="shared" si="66"/>
        <v>0.28518794353452209</v>
      </c>
      <c r="AY110">
        <f t="shared" si="66"/>
        <v>0.30602510301711561</v>
      </c>
      <c r="AZ110">
        <f t="shared" si="66"/>
        <v>0.94666680608111409</v>
      </c>
      <c r="BA110">
        <f t="shared" si="66"/>
        <v>2.4291947379996524</v>
      </c>
      <c r="BB110">
        <f t="shared" si="66"/>
        <v>5.0440496727503792</v>
      </c>
      <c r="BC110">
        <f t="shared" si="66"/>
        <v>3.3448545754524019</v>
      </c>
      <c r="BD110">
        <f t="shared" si="66"/>
        <v>3.4309670287593494</v>
      </c>
      <c r="BF110">
        <f t="shared" si="55"/>
        <v>0.14357569479327115</v>
      </c>
      <c r="BG110">
        <f t="shared" si="36"/>
        <v>0.20325618909342194</v>
      </c>
      <c r="BH110">
        <f t="shared" si="36"/>
        <v>0.21810703298069567</v>
      </c>
      <c r="BI110">
        <f t="shared" si="36"/>
        <v>0.6746985337477871</v>
      </c>
      <c r="BJ110">
        <f t="shared" si="36"/>
        <v>1.7313104435350519</v>
      </c>
      <c r="BK110">
        <f t="shared" si="36"/>
        <v>4.5118660053171062</v>
      </c>
      <c r="BL110">
        <f t="shared" si="36"/>
        <v>2.1103677793187399</v>
      </c>
      <c r="BM110">
        <f t="shared" si="36"/>
        <v>2.0694612195004387</v>
      </c>
      <c r="BO110">
        <f t="shared" si="56"/>
        <v>9.4564612227456213E-2</v>
      </c>
      <c r="BP110">
        <f t="shared" si="37"/>
        <v>0.13387253832987034</v>
      </c>
      <c r="BQ110">
        <f t="shared" si="37"/>
        <v>0.14365388952216393</v>
      </c>
      <c r="BR110">
        <f t="shared" si="37"/>
        <v>0.4443830503913605</v>
      </c>
      <c r="BS110">
        <f t="shared" si="37"/>
        <v>1.1403093049556352</v>
      </c>
      <c r="BT110">
        <f t="shared" si="37"/>
        <v>4.0793836214463095</v>
      </c>
      <c r="BU110">
        <f t="shared" si="37"/>
        <v>1.1883808291546947</v>
      </c>
      <c r="BV110">
        <f t="shared" si="37"/>
        <v>1.1128179576328687</v>
      </c>
    </row>
    <row r="111" spans="1:74" hidden="1" x14ac:dyDescent="0.4">
      <c r="A111" s="9">
        <v>13</v>
      </c>
      <c r="B111" s="16">
        <f t="shared" si="23"/>
        <v>1051.6989538512203</v>
      </c>
      <c r="C111" s="16">
        <f t="shared" si="15"/>
        <v>2165.7868286936159</v>
      </c>
      <c r="D111" s="16">
        <f t="shared" si="16"/>
        <v>2762.9379296091383</v>
      </c>
      <c r="E111" s="16">
        <f t="shared" si="17"/>
        <v>1443.857885795743</v>
      </c>
      <c r="F111" s="16">
        <f t="shared" si="18"/>
        <v>1535.6587266827567</v>
      </c>
      <c r="G111" s="16">
        <f t="shared" si="19"/>
        <v>1036.5473587533636</v>
      </c>
      <c r="H111" s="16">
        <f t="shared" si="20"/>
        <v>518.71931452661897</v>
      </c>
      <c r="I111" s="16">
        <f t="shared" si="21"/>
        <v>635.47572381010184</v>
      </c>
      <c r="J111" s="16">
        <f t="shared" si="24"/>
        <v>11150.682721722558</v>
      </c>
      <c r="L111">
        <v>13</v>
      </c>
      <c r="M111">
        <f t="shared" si="25"/>
        <v>1051.6989538512203</v>
      </c>
      <c r="N111">
        <f t="shared" si="26"/>
        <v>2165.7868286936159</v>
      </c>
      <c r="O111">
        <f t="shared" si="27"/>
        <v>2762.9379296091383</v>
      </c>
      <c r="P111">
        <f t="shared" si="28"/>
        <v>1443.857885795743</v>
      </c>
      <c r="Q111">
        <f t="shared" si="29"/>
        <v>1535.6587266827567</v>
      </c>
      <c r="R111">
        <f t="shared" si="30"/>
        <v>1036.5473587533636</v>
      </c>
      <c r="S111">
        <f t="shared" si="31"/>
        <v>518.71931452661897</v>
      </c>
      <c r="T111">
        <f t="shared" si="32"/>
        <v>635.47572381010184</v>
      </c>
      <c r="V111">
        <f t="shared" si="38"/>
        <v>12.556297522557509</v>
      </c>
      <c r="W111">
        <f t="shared" si="39"/>
        <v>17.775607405090025</v>
      </c>
      <c r="X111">
        <f t="shared" si="40"/>
        <v>28.611564114083894</v>
      </c>
      <c r="Y111">
        <f t="shared" si="41"/>
        <v>49.171017072031873</v>
      </c>
      <c r="Z111">
        <f t="shared" si="42"/>
        <v>100.94024648688165</v>
      </c>
      <c r="AA111">
        <f t="shared" si="43"/>
        <v>99.542567710537725</v>
      </c>
      <c r="AB111">
        <f t="shared" si="44"/>
        <v>88.741210194025925</v>
      </c>
      <c r="AC111">
        <f t="shared" si="45"/>
        <v>140.70510603735309</v>
      </c>
      <c r="AE111">
        <f t="shared" si="46"/>
        <v>8.5702610740635503</v>
      </c>
      <c r="AF111">
        <f t="shared" si="47"/>
        <v>12.132684490630748</v>
      </c>
      <c r="AG111">
        <f t="shared" si="48"/>
        <v>19.528732395396585</v>
      </c>
      <c r="AH111">
        <f t="shared" si="49"/>
        <v>33.56152184411723</v>
      </c>
      <c r="AI111">
        <f t="shared" si="50"/>
        <v>68.896445287216977</v>
      </c>
      <c r="AJ111">
        <f t="shared" si="51"/>
        <v>67.505663967438124</v>
      </c>
      <c r="AK111">
        <f t="shared" si="52"/>
        <v>55.979235326357028</v>
      </c>
      <c r="AL111">
        <f t="shared" si="53"/>
        <v>78.986880231138898</v>
      </c>
      <c r="AW111">
        <f t="shared" ref="AW111:BD111" si="67">IF(AW110+AN234/B$74-AW110/B$75&lt;0,0,AW110+AN234/B$74-AW110/B$75)</f>
        <v>0.24184481777483471</v>
      </c>
      <c r="AX111">
        <f t="shared" si="67"/>
        <v>0.34237310210258343</v>
      </c>
      <c r="AY111">
        <f t="shared" si="67"/>
        <v>0.36738847562309218</v>
      </c>
      <c r="AZ111">
        <f t="shared" si="67"/>
        <v>1.1364900179109494</v>
      </c>
      <c r="BA111">
        <f t="shared" si="67"/>
        <v>2.9162906669634041</v>
      </c>
      <c r="BB111">
        <f t="shared" si="67"/>
        <v>5.4943022436428262</v>
      </c>
      <c r="BC111">
        <f t="shared" si="67"/>
        <v>4.1203778856717523</v>
      </c>
      <c r="BD111">
        <f t="shared" si="67"/>
        <v>4.3307927779086564</v>
      </c>
      <c r="BF111">
        <f t="shared" si="55"/>
        <v>0.17830056675504702</v>
      </c>
      <c r="BG111">
        <f t="shared" si="36"/>
        <v>0.252415241758082</v>
      </c>
      <c r="BH111">
        <f t="shared" si="36"/>
        <v>0.2708578750025476</v>
      </c>
      <c r="BI111">
        <f t="shared" si="36"/>
        <v>0.83787949714778343</v>
      </c>
      <c r="BJ111">
        <f t="shared" si="36"/>
        <v>2.1500410202138118</v>
      </c>
      <c r="BK111">
        <f t="shared" si="36"/>
        <v>4.8311762057770702</v>
      </c>
      <c r="BL111">
        <f t="shared" si="36"/>
        <v>2.7276111773855707</v>
      </c>
      <c r="BM111">
        <f t="shared" si="36"/>
        <v>2.7502141241298941</v>
      </c>
      <c r="BO111">
        <f t="shared" si="56"/>
        <v>0.12397126176694515</v>
      </c>
      <c r="BP111">
        <f t="shared" si="37"/>
        <v>0.1755027287880013</v>
      </c>
      <c r="BQ111">
        <f t="shared" si="37"/>
        <v>0.18832577559728292</v>
      </c>
      <c r="BR111">
        <f t="shared" si="37"/>
        <v>0.58257234040521655</v>
      </c>
      <c r="BS111">
        <f t="shared" si="37"/>
        <v>1.4949099881032852</v>
      </c>
      <c r="BT111">
        <f t="shared" si="37"/>
        <v>4.3388730517687879</v>
      </c>
      <c r="BU111">
        <f t="shared" si="37"/>
        <v>1.649374304236717</v>
      </c>
      <c r="BV111">
        <f t="shared" si="37"/>
        <v>1.5911395885666537</v>
      </c>
    </row>
    <row r="112" spans="1:74" hidden="1" x14ac:dyDescent="0.4">
      <c r="A112" s="9">
        <v>14</v>
      </c>
      <c r="B112" s="16">
        <f t="shared" si="23"/>
        <v>1210.7474285714288</v>
      </c>
      <c r="C112" s="16">
        <f t="shared" si="15"/>
        <v>2493.3188571428591</v>
      </c>
      <c r="D112" s="16">
        <f t="shared" si="16"/>
        <v>3180.7771428571436</v>
      </c>
      <c r="E112" s="16">
        <f t="shared" si="17"/>
        <v>1662.2125714285717</v>
      </c>
      <c r="F112" s="16">
        <f t="shared" si="18"/>
        <v>1767.8964571428578</v>
      </c>
      <c r="G112" s="16">
        <f t="shared" si="19"/>
        <v>1193.3044571428572</v>
      </c>
      <c r="H112" s="16">
        <f t="shared" si="20"/>
        <v>597.1652571428574</v>
      </c>
      <c r="I112" s="16">
        <f t="shared" si="21"/>
        <v>731.57874285714308</v>
      </c>
      <c r="J112" s="16">
        <f t="shared" si="24"/>
        <v>12837.000914285722</v>
      </c>
      <c r="L112">
        <v>14</v>
      </c>
      <c r="M112">
        <f t="shared" si="25"/>
        <v>1210.7474285714288</v>
      </c>
      <c r="N112">
        <f t="shared" si="26"/>
        <v>2493.3188571428591</v>
      </c>
      <c r="O112">
        <f t="shared" si="27"/>
        <v>3180.7771428571436</v>
      </c>
      <c r="P112">
        <f t="shared" si="28"/>
        <v>1662.2125714285717</v>
      </c>
      <c r="Q112">
        <f t="shared" si="29"/>
        <v>1767.8964571428578</v>
      </c>
      <c r="R112">
        <f t="shared" si="30"/>
        <v>1193.3044571428572</v>
      </c>
      <c r="S112">
        <f t="shared" si="31"/>
        <v>597.1652571428574</v>
      </c>
      <c r="T112">
        <f t="shared" si="32"/>
        <v>731.57874285714308</v>
      </c>
      <c r="V112">
        <f t="shared" si="38"/>
        <v>14.460201957836905</v>
      </c>
      <c r="W112">
        <f t="shared" si="39"/>
        <v>20.470912905579858</v>
      </c>
      <c r="X112">
        <f t="shared" si="40"/>
        <v>32.949919725618471</v>
      </c>
      <c r="Y112">
        <f t="shared" si="41"/>
        <v>56.626791142569502</v>
      </c>
      <c r="Z112">
        <f t="shared" si="42"/>
        <v>116.24576012570034</v>
      </c>
      <c r="AA112">
        <f t="shared" si="43"/>
        <v>114.49175722510569</v>
      </c>
      <c r="AB112">
        <f t="shared" si="44"/>
        <v>102.25782224492386</v>
      </c>
      <c r="AC112">
        <f t="shared" si="45"/>
        <v>162.34501138698445</v>
      </c>
      <c r="AE112">
        <f t="shared" si="46"/>
        <v>9.8989398902282026</v>
      </c>
      <c r="AF112">
        <f t="shared" si="47"/>
        <v>14.013658795450507</v>
      </c>
      <c r="AG112">
        <f t="shared" si="48"/>
        <v>22.556342968292356</v>
      </c>
      <c r="AH112">
        <f t="shared" si="49"/>
        <v>38.764686920088778</v>
      </c>
      <c r="AI112">
        <f t="shared" si="50"/>
        <v>79.577712353771858</v>
      </c>
      <c r="AJ112">
        <f t="shared" si="51"/>
        <v>77.11673509036801</v>
      </c>
      <c r="AK112">
        <f t="shared" si="52"/>
        <v>64.914319381175815</v>
      </c>
      <c r="AL112">
        <f t="shared" si="53"/>
        <v>92.212214332470495</v>
      </c>
      <c r="AW112">
        <f t="shared" ref="AW112:BD112" si="68">IF(AW111+AN235/B$74-AW111/B$75&lt;0,0,AW111+AN235/B$74-AW111/B$75)</f>
        <v>0.28652803281309869</v>
      </c>
      <c r="AX112">
        <f t="shared" si="68"/>
        <v>0.40562990903077861</v>
      </c>
      <c r="AY112">
        <f t="shared" si="68"/>
        <v>0.4352671194984824</v>
      </c>
      <c r="AZ112">
        <f t="shared" si="68"/>
        <v>1.3464677562242637</v>
      </c>
      <c r="BA112">
        <f t="shared" si="68"/>
        <v>3.4551041267057183</v>
      </c>
      <c r="BB112">
        <f t="shared" si="68"/>
        <v>6.0551755684234383</v>
      </c>
      <c r="BC112">
        <f t="shared" si="68"/>
        <v>4.9855698174530287</v>
      </c>
      <c r="BD112">
        <f t="shared" si="68"/>
        <v>5.353469830431921</v>
      </c>
      <c r="BF112">
        <f t="shared" si="55"/>
        <v>0.21642711736691961</v>
      </c>
      <c r="BG112">
        <f t="shared" si="36"/>
        <v>0.30638995796478286</v>
      </c>
      <c r="BH112">
        <f t="shared" si="36"/>
        <v>0.32877623537487433</v>
      </c>
      <c r="BI112">
        <f t="shared" si="36"/>
        <v>1.0170458096056829</v>
      </c>
      <c r="BJ112">
        <f t="shared" si="36"/>
        <v>2.609790808263567</v>
      </c>
      <c r="BK112">
        <f t="shared" si="36"/>
        <v>5.2290518284965239</v>
      </c>
      <c r="BL112">
        <f t="shared" si="36"/>
        <v>3.4239945315286615</v>
      </c>
      <c r="BM112">
        <f t="shared" si="36"/>
        <v>3.5405034510192754</v>
      </c>
      <c r="BO112">
        <f t="shared" si="56"/>
        <v>0.15656884475980626</v>
      </c>
      <c r="BP112">
        <f t="shared" si="37"/>
        <v>0.22165023657004973</v>
      </c>
      <c r="BQ112">
        <f t="shared" si="37"/>
        <v>0.2378450352404417</v>
      </c>
      <c r="BR112">
        <f t="shared" si="37"/>
        <v>0.73575663445075656</v>
      </c>
      <c r="BS112">
        <f t="shared" si="37"/>
        <v>1.8879886073696013</v>
      </c>
      <c r="BT112">
        <f t="shared" si="37"/>
        <v>4.6342549441737573</v>
      </c>
      <c r="BU112">
        <f t="shared" si="37"/>
        <v>2.1884927408111441</v>
      </c>
      <c r="BV112">
        <f t="shared" si="37"/>
        <v>2.1706768563482743</v>
      </c>
    </row>
    <row r="113" spans="1:74" hidden="1" x14ac:dyDescent="0.4">
      <c r="A113" s="9">
        <v>15</v>
      </c>
      <c r="B113" s="16">
        <f t="shared" si="23"/>
        <v>1393.8488104645423</v>
      </c>
      <c r="C113" s="16">
        <f t="shared" si="15"/>
        <v>2870.3835673125764</v>
      </c>
      <c r="D113" s="16">
        <f t="shared" si="16"/>
        <v>3661.8061969831201</v>
      </c>
      <c r="E113" s="16">
        <f t="shared" si="17"/>
        <v>1913.5890448750497</v>
      </c>
      <c r="F113" s="16">
        <f t="shared" si="18"/>
        <v>2035.2555088393281</v>
      </c>
      <c r="G113" s="16">
        <f t="shared" si="19"/>
        <v>1373.7679377714089</v>
      </c>
      <c r="H113" s="16">
        <f t="shared" si="20"/>
        <v>687.47458278844397</v>
      </c>
      <c r="I113" s="16">
        <f t="shared" si="21"/>
        <v>842.21542530611771</v>
      </c>
      <c r="J113" s="16">
        <f t="shared" si="24"/>
        <v>14778.341074340586</v>
      </c>
      <c r="L113">
        <v>15</v>
      </c>
      <c r="M113">
        <f t="shared" si="25"/>
        <v>1393.8488104645423</v>
      </c>
      <c r="N113">
        <f t="shared" si="26"/>
        <v>2870.3835673125764</v>
      </c>
      <c r="O113">
        <f t="shared" si="27"/>
        <v>3661.8061969831201</v>
      </c>
      <c r="P113">
        <f t="shared" si="28"/>
        <v>1913.5890448750497</v>
      </c>
      <c r="Q113">
        <f t="shared" si="29"/>
        <v>2035.2555088393281</v>
      </c>
      <c r="R113">
        <f t="shared" si="30"/>
        <v>1373.7679377714089</v>
      </c>
      <c r="S113">
        <f t="shared" si="31"/>
        <v>687.47458278844397</v>
      </c>
      <c r="T113">
        <f t="shared" si="32"/>
        <v>842.21542530611771</v>
      </c>
      <c r="V113">
        <f t="shared" si="38"/>
        <v>16.650362249986507</v>
      </c>
      <c r="W113">
        <f t="shared" si="39"/>
        <v>23.571463003053093</v>
      </c>
      <c r="X113">
        <f t="shared" si="40"/>
        <v>37.94055581929041</v>
      </c>
      <c r="Y113">
        <f t="shared" si="41"/>
        <v>65.203555823583471</v>
      </c>
      <c r="Z113">
        <f t="shared" si="42"/>
        <v>133.85248848955104</v>
      </c>
      <c r="AA113">
        <f t="shared" si="43"/>
        <v>131.73310435662054</v>
      </c>
      <c r="AB113">
        <f t="shared" si="44"/>
        <v>117.79229517644106</v>
      </c>
      <c r="AC113">
        <f t="shared" si="45"/>
        <v>187.18014908096555</v>
      </c>
      <c r="AE113">
        <f t="shared" si="46"/>
        <v>11.419360579431105</v>
      </c>
      <c r="AF113">
        <f t="shared" si="47"/>
        <v>16.166076832160289</v>
      </c>
      <c r="AG113">
        <f t="shared" si="48"/>
        <v>26.020868554067729</v>
      </c>
      <c r="AH113">
        <f t="shared" si="49"/>
        <v>44.718721660915691</v>
      </c>
      <c r="AI113">
        <f t="shared" si="50"/>
        <v>91.800394944414691</v>
      </c>
      <c r="AJ113">
        <f t="shared" si="51"/>
        <v>88.32924173078932</v>
      </c>
      <c r="AK113">
        <f t="shared" si="52"/>
        <v>75.098911071288924</v>
      </c>
      <c r="AL113">
        <f t="shared" si="53"/>
        <v>107.24067084415205</v>
      </c>
      <c r="AW113">
        <f t="shared" ref="AW113:BD113" si="69">IF(AW112+AN236/B$74-AW112/B$75&lt;0,0,AW112+AN236/B$74-AW112/B$75)</f>
        <v>0.33636307330583326</v>
      </c>
      <c r="AX113">
        <f t="shared" si="69"/>
        <v>0.47618001452359437</v>
      </c>
      <c r="AY113">
        <f t="shared" si="69"/>
        <v>0.51097194430182769</v>
      </c>
      <c r="AZ113">
        <f t="shared" si="69"/>
        <v>1.5806552264511911</v>
      </c>
      <c r="BA113">
        <f t="shared" si="69"/>
        <v>4.0560409787494738</v>
      </c>
      <c r="BB113">
        <f t="shared" si="69"/>
        <v>6.7424244322643068</v>
      </c>
      <c r="BC113">
        <f t="shared" si="69"/>
        <v>5.952732964149801</v>
      </c>
      <c r="BD113">
        <f t="shared" si="69"/>
        <v>6.5115309088399789</v>
      </c>
      <c r="BF113">
        <f t="shared" si="55"/>
        <v>0.25848766663462708</v>
      </c>
      <c r="BG113">
        <f t="shared" si="36"/>
        <v>0.36593392860438029</v>
      </c>
      <c r="BH113">
        <f t="shared" si="36"/>
        <v>0.39267076584903915</v>
      </c>
      <c r="BI113">
        <f t="shared" si="36"/>
        <v>1.2146989775768313</v>
      </c>
      <c r="BJ113">
        <f t="shared" si="36"/>
        <v>3.1169787993288578</v>
      </c>
      <c r="BK113">
        <f t="shared" si="36"/>
        <v>5.7247260724526727</v>
      </c>
      <c r="BL113">
        <f t="shared" si="36"/>
        <v>4.2047821744908456</v>
      </c>
      <c r="BM113">
        <f t="shared" si="36"/>
        <v>4.4469866407255978</v>
      </c>
      <c r="BO113">
        <f t="shared" si="56"/>
        <v>0.1924838083240743</v>
      </c>
      <c r="BP113">
        <f t="shared" si="37"/>
        <v>0.27249406940688958</v>
      </c>
      <c r="BQ113">
        <f t="shared" si="37"/>
        <v>0.2924037553211013</v>
      </c>
      <c r="BR113">
        <f t="shared" si="37"/>
        <v>0.90453013954371231</v>
      </c>
      <c r="BS113">
        <f t="shared" si="37"/>
        <v>2.3210699279059801</v>
      </c>
      <c r="BT113">
        <f t="shared" si="37"/>
        <v>4.9911330747674167</v>
      </c>
      <c r="BU113">
        <f t="shared" si="37"/>
        <v>2.8062436361699028</v>
      </c>
      <c r="BV113">
        <f t="shared" si="37"/>
        <v>2.8555901536837749</v>
      </c>
    </row>
    <row r="114" spans="1:74" hidden="1" x14ac:dyDescent="0.4">
      <c r="A114" s="9">
        <v>16</v>
      </c>
      <c r="B114" s="16">
        <f t="shared" si="23"/>
        <v>1604.6406216412643</v>
      </c>
      <c r="C114" s="16">
        <f t="shared" si="15"/>
        <v>3304.4717886341314</v>
      </c>
      <c r="D114" s="16">
        <f t="shared" si="16"/>
        <v>4215.5812941423046</v>
      </c>
      <c r="E114" s="16">
        <f t="shared" si="17"/>
        <v>2202.9811924227529</v>
      </c>
      <c r="F114" s="16">
        <f t="shared" si="18"/>
        <v>2343.0472805829654</v>
      </c>
      <c r="G114" s="16">
        <f t="shared" si="19"/>
        <v>1581.5229177701613</v>
      </c>
      <c r="H114" s="16">
        <f t="shared" si="20"/>
        <v>791.44139135187811</v>
      </c>
      <c r="I114" s="16">
        <f t="shared" si="21"/>
        <v>969.58369765273028</v>
      </c>
      <c r="J114" s="16">
        <f t="shared" si="24"/>
        <v>17013.270184198187</v>
      </c>
      <c r="L114">
        <v>16</v>
      </c>
      <c r="M114">
        <f t="shared" si="25"/>
        <v>1604.6406216412643</v>
      </c>
      <c r="N114">
        <f t="shared" si="26"/>
        <v>3304.4717886341314</v>
      </c>
      <c r="O114">
        <f t="shared" si="27"/>
        <v>4215.5812941423046</v>
      </c>
      <c r="P114">
        <f t="shared" si="28"/>
        <v>2202.9811924227529</v>
      </c>
      <c r="Q114">
        <f t="shared" si="29"/>
        <v>2343.0472805829654</v>
      </c>
      <c r="R114">
        <f t="shared" si="30"/>
        <v>1581.5229177701613</v>
      </c>
      <c r="S114">
        <f t="shared" si="31"/>
        <v>791.44139135187811</v>
      </c>
      <c r="T114">
        <f t="shared" si="32"/>
        <v>969.58369765273028</v>
      </c>
      <c r="V114">
        <f t="shared" si="38"/>
        <v>19.170626112580702</v>
      </c>
      <c r="W114">
        <f t="shared" si="39"/>
        <v>27.139331707838714</v>
      </c>
      <c r="X114">
        <f t="shared" si="40"/>
        <v>43.683386535070966</v>
      </c>
      <c r="Y114">
        <f t="shared" si="41"/>
        <v>75.073020702940909</v>
      </c>
      <c r="Z114">
        <f t="shared" si="42"/>
        <v>154.11292394396853</v>
      </c>
      <c r="AA114">
        <f t="shared" si="43"/>
        <v>151.60383486567858</v>
      </c>
      <c r="AB114">
        <f t="shared" si="44"/>
        <v>135.65695114238019</v>
      </c>
      <c r="AC114">
        <f t="shared" si="45"/>
        <v>215.71031382078132</v>
      </c>
      <c r="AE114">
        <f t="shared" si="46"/>
        <v>13.163027802949571</v>
      </c>
      <c r="AF114">
        <f t="shared" si="47"/>
        <v>18.634538889124556</v>
      </c>
      <c r="AG114">
        <f t="shared" si="48"/>
        <v>29.994097642475289</v>
      </c>
      <c r="AH114">
        <f t="shared" si="49"/>
        <v>51.546999715138291</v>
      </c>
      <c r="AI114">
        <f t="shared" si="50"/>
        <v>105.81775945946013</v>
      </c>
      <c r="AJ114">
        <f t="shared" si="51"/>
        <v>101.35040051853868</v>
      </c>
      <c r="AK114">
        <f t="shared" si="52"/>
        <v>86.742561281784958</v>
      </c>
      <c r="AL114">
        <f t="shared" si="53"/>
        <v>124.37055903775493</v>
      </c>
      <c r="AW114">
        <f t="shared" ref="AW114:BD114" si="70">IF(AW113+AN237/B$74-AW113/B$75&lt;0,0,AW113+AN237/B$74-AW113/B$75)</f>
        <v>0.39236802377859797</v>
      </c>
      <c r="AX114">
        <f t="shared" si="70"/>
        <v>0.55546469303307644</v>
      </c>
      <c r="AY114">
        <f t="shared" si="70"/>
        <v>0.59604953070970512</v>
      </c>
      <c r="AZ114">
        <f t="shared" si="70"/>
        <v>1.8438366654893175</v>
      </c>
      <c r="BA114">
        <f t="shared" si="70"/>
        <v>4.7313778161074449</v>
      </c>
      <c r="BB114">
        <f t="shared" si="70"/>
        <v>7.5720193585010067</v>
      </c>
      <c r="BC114">
        <f t="shared" si="70"/>
        <v>7.0377604382322199</v>
      </c>
      <c r="BD114">
        <f t="shared" si="70"/>
        <v>7.8213720376610674</v>
      </c>
      <c r="BF114">
        <f t="shared" si="55"/>
        <v>0.30521291063735079</v>
      </c>
      <c r="BG114">
        <f t="shared" si="36"/>
        <v>0.43208158015590875</v>
      </c>
      <c r="BH114">
        <f t="shared" si="36"/>
        <v>0.46365147292071218</v>
      </c>
      <c r="BI114">
        <f t="shared" si="36"/>
        <v>1.434272726901447</v>
      </c>
      <c r="BJ114">
        <f t="shared" si="36"/>
        <v>3.6804161069812276</v>
      </c>
      <c r="BK114">
        <f t="shared" si="36"/>
        <v>6.3353450883396532</v>
      </c>
      <c r="BL114">
        <f t="shared" si="36"/>
        <v>5.0787575693203237</v>
      </c>
      <c r="BM114">
        <f t="shared" si="36"/>
        <v>5.4792587747827888</v>
      </c>
      <c r="BO114">
        <f t="shared" si="56"/>
        <v>0.23208612331040596</v>
      </c>
      <c r="BP114">
        <f t="shared" si="37"/>
        <v>0.32855798492538402</v>
      </c>
      <c r="BQ114">
        <f t="shared" si="37"/>
        <v>0.35256396163786402</v>
      </c>
      <c r="BR114">
        <f t="shared" si="37"/>
        <v>1.0906314423635839</v>
      </c>
      <c r="BS114">
        <f t="shared" si="37"/>
        <v>2.7986152507597071</v>
      </c>
      <c r="BT114">
        <f t="shared" si="37"/>
        <v>5.4312888733785698</v>
      </c>
      <c r="BU114">
        <f t="shared" si="37"/>
        <v>3.5055129053303737</v>
      </c>
      <c r="BV114">
        <f t="shared" si="37"/>
        <v>3.6512883972046861</v>
      </c>
    </row>
    <row r="115" spans="1:74" hidden="1" x14ac:dyDescent="0.4">
      <c r="A115" s="9">
        <v>17</v>
      </c>
      <c r="B115" s="16">
        <f t="shared" si="23"/>
        <v>1847.3104868261207</v>
      </c>
      <c r="C115" s="16">
        <f t="shared" si="15"/>
        <v>3804.207188972438</v>
      </c>
      <c r="D115" s="16">
        <f t="shared" si="16"/>
        <v>4853.1038213228603</v>
      </c>
      <c r="E115" s="16">
        <f t="shared" si="17"/>
        <v>2536.1381259816239</v>
      </c>
      <c r="F115" s="16">
        <f t="shared" si="18"/>
        <v>2697.3864142384805</v>
      </c>
      <c r="G115" s="16">
        <f t="shared" si="19"/>
        <v>1820.6966916769309</v>
      </c>
      <c r="H115" s="16">
        <f t="shared" si="20"/>
        <v>911.13110451932437</v>
      </c>
      <c r="I115" s="16">
        <f t="shared" si="21"/>
        <v>1116.2138789042581</v>
      </c>
      <c r="J115" s="16">
        <f t="shared" si="24"/>
        <v>19586.187712442039</v>
      </c>
      <c r="L115">
        <v>17</v>
      </c>
      <c r="M115">
        <f t="shared" si="25"/>
        <v>1847.3104868261207</v>
      </c>
      <c r="N115">
        <f t="shared" si="26"/>
        <v>3804.207188972438</v>
      </c>
      <c r="O115">
        <f t="shared" si="27"/>
        <v>4853.1038213228603</v>
      </c>
      <c r="P115">
        <f t="shared" si="28"/>
        <v>2536.1381259816239</v>
      </c>
      <c r="Q115">
        <f t="shared" si="29"/>
        <v>2697.3864142384805</v>
      </c>
      <c r="R115">
        <f t="shared" si="30"/>
        <v>1820.6966916769309</v>
      </c>
      <c r="S115">
        <f t="shared" si="31"/>
        <v>911.13110451932437</v>
      </c>
      <c r="T115">
        <f t="shared" si="32"/>
        <v>1116.2138789042581</v>
      </c>
      <c r="V115">
        <f t="shared" si="38"/>
        <v>22.071286607690055</v>
      </c>
      <c r="W115">
        <f t="shared" si="39"/>
        <v>31.245717534065598</v>
      </c>
      <c r="X115">
        <f t="shared" si="40"/>
        <v>50.293012786751838</v>
      </c>
      <c r="Y115">
        <f t="shared" si="41"/>
        <v>86.432135638610205</v>
      </c>
      <c r="Z115">
        <f t="shared" si="42"/>
        <v>177.43137309867296</v>
      </c>
      <c r="AA115">
        <f t="shared" si="43"/>
        <v>174.49499837625521</v>
      </c>
      <c r="AB115">
        <f t="shared" si="44"/>
        <v>156.20939179584849</v>
      </c>
      <c r="AC115">
        <f t="shared" si="45"/>
        <v>248.50733151197801</v>
      </c>
      <c r="AE115">
        <f t="shared" si="46"/>
        <v>15.165560572826617</v>
      </c>
      <c r="AF115">
        <f t="shared" si="47"/>
        <v>21.469469828695946</v>
      </c>
      <c r="AG115">
        <f t="shared" si="48"/>
        <v>34.557193940007181</v>
      </c>
      <c r="AH115">
        <f t="shared" si="49"/>
        <v>59.389006711072497</v>
      </c>
      <c r="AI115">
        <f t="shared" si="50"/>
        <v>121.91614762096293</v>
      </c>
      <c r="AJ115">
        <f t="shared" si="51"/>
        <v>116.42643082268066</v>
      </c>
      <c r="AK115">
        <f t="shared" si="52"/>
        <v>100.08284942558366</v>
      </c>
      <c r="AL115">
        <f t="shared" si="53"/>
        <v>143.94336363411773</v>
      </c>
      <c r="AW115">
        <f t="shared" ref="AW115:BD115" si="71">IF(AW114+AN238/B$74-AW114/B$75&lt;0,0,AW114+AN238/B$74-AW114/B$75)</f>
        <v>0.45571085669818356</v>
      </c>
      <c r="AX115">
        <f t="shared" si="71"/>
        <v>0.64513741127521507</v>
      </c>
      <c r="AY115">
        <f t="shared" si="71"/>
        <v>0.69227415541777382</v>
      </c>
      <c r="AZ115">
        <f t="shared" si="71"/>
        <v>2.1415006716138301</v>
      </c>
      <c r="BA115">
        <f t="shared" si="71"/>
        <v>5.4951986585883255</v>
      </c>
      <c r="BB115">
        <f t="shared" si="71"/>
        <v>8.5612442548560459</v>
      </c>
      <c r="BC115">
        <f t="shared" si="71"/>
        <v>8.2600994920678161</v>
      </c>
      <c r="BD115">
        <f t="shared" si="71"/>
        <v>9.3035310576306767</v>
      </c>
      <c r="BF115">
        <f t="shared" si="55"/>
        <v>0.35750597852209909</v>
      </c>
      <c r="BG115">
        <f t="shared" ref="BG115:BG158" si="72">IF(BG114+AX114/C$75-BG114/C$75&lt;0,0,BG114+AX114/C$75-BG114/C$75)</f>
        <v>0.50611144788220941</v>
      </c>
      <c r="BH115">
        <f t="shared" ref="BH115:BH158" si="73">IF(BH114+AY114/D$75-BH114/D$75&lt;0,0,BH114+AY114/D$75-BH114/D$75)</f>
        <v>0.54309030759410792</v>
      </c>
      <c r="BI115">
        <f t="shared" ref="BI115:BI158" si="74">IF(BI114+AZ114/E$75-BI114/E$75&lt;0,0,BI114+AZ114/E$75-BI114/E$75)</f>
        <v>1.6800110900541696</v>
      </c>
      <c r="BJ115">
        <f t="shared" ref="BJ115:BJ158" si="75">IF(BJ114+BA114/F$75-BJ114/F$75&lt;0,0,BJ114+BA114/F$75-BJ114/F$75)</f>
        <v>4.3109931324569581</v>
      </c>
      <c r="BK115">
        <f t="shared" ref="BK115:BK158" si="76">IF(BK114+BB114/G$75-BK114/G$75&lt;0,0,BK114+BB114/G$75-BK114/G$75)</f>
        <v>7.0773496504364655</v>
      </c>
      <c r="BL115">
        <f t="shared" ref="BL115:BL158" si="77">IF(BL114+BC114/H$75-BL114/H$75&lt;0,0,BL114+BC114/H$75-BL114/H$75)</f>
        <v>6.0582590037762714</v>
      </c>
      <c r="BM115">
        <f t="shared" ref="BM115:BM158" si="78">IF(BM114+BD114/I$75-BM114/I$75&lt;0,0,BM114+BD114/I$75-BM114/I$75)</f>
        <v>6.6503154062219281</v>
      </c>
      <c r="BO115">
        <f t="shared" si="56"/>
        <v>0.27596219570657288</v>
      </c>
      <c r="BP115">
        <f t="shared" ref="BP115:BP158" si="79">IF(BP114+BG114/C$75-BP114/C$75&lt;0,0,BP114+BG114/C$75-BP114/C$75)</f>
        <v>0.39067214206369888</v>
      </c>
      <c r="BQ115">
        <f t="shared" ref="BQ115:BQ158" si="80">IF(BQ114+BH114/D$75-BQ114/D$75&lt;0,0,BQ114+BH114/D$75-BQ114/D$75)</f>
        <v>0.41921646840757298</v>
      </c>
      <c r="BR115">
        <f t="shared" ref="BR115:BR158" si="81">IF(BR114+BI114/E$75-BR114/E$75&lt;0,0,BR114+BI114/E$75-BR114/E$75)</f>
        <v>1.2968162130863017</v>
      </c>
      <c r="BS115">
        <f t="shared" ref="BS115:BS158" si="82">IF(BS114+BJ114/F$75-BS114/F$75&lt;0,0,BS114+BJ114/F$75-BS114/F$75)</f>
        <v>3.3276957644926193</v>
      </c>
      <c r="BT115">
        <f t="shared" ref="BT115:BT158" si="83">IF(BT114+BK114/G$75-BT114/G$75&lt;0,0,BT114+BK114/G$75-BT114/G$75)</f>
        <v>5.9737226023552195</v>
      </c>
      <c r="BU115">
        <f t="shared" ref="BU115:BU158" si="84">IF(BU114+BL114/H$75-BU114/H$75&lt;0,0,BU114+BL114/H$75-BU114/H$75)</f>
        <v>4.2921352373253487</v>
      </c>
      <c r="BV115">
        <f t="shared" ref="BV115:BV158" si="85">IF(BV114+BM114/I$75-BV114/I$75&lt;0,0,BV114+BM114/I$75-BV114/I$75)</f>
        <v>4.5652735859937374</v>
      </c>
    </row>
    <row r="116" spans="1:74" hidden="1" x14ac:dyDescent="0.4">
      <c r="A116" s="9">
        <v>18</v>
      </c>
      <c r="B116" s="16">
        <f t="shared" si="23"/>
        <v>2126.6793253976812</v>
      </c>
      <c r="C116" s="16">
        <f t="shared" si="15"/>
        <v>4379.5175938274315</v>
      </c>
      <c r="D116" s="16">
        <f t="shared" si="16"/>
        <v>5587.0389057057728</v>
      </c>
      <c r="E116" s="16">
        <f t="shared" si="17"/>
        <v>2919.6783958849524</v>
      </c>
      <c r="F116" s="16">
        <f t="shared" si="18"/>
        <v>3105.312269203564</v>
      </c>
      <c r="G116" s="16">
        <f t="shared" si="19"/>
        <v>2096.0407249470363</v>
      </c>
      <c r="H116" s="16">
        <f t="shared" si="20"/>
        <v>1048.9214977808906</v>
      </c>
      <c r="I116" s="16">
        <f t="shared" si="21"/>
        <v>1285.0189483123281</v>
      </c>
      <c r="J116" s="16">
        <f t="shared" si="24"/>
        <v>22548.20766105966</v>
      </c>
      <c r="L116">
        <v>18</v>
      </c>
      <c r="M116">
        <f t="shared" si="25"/>
        <v>2126.6793253976812</v>
      </c>
      <c r="N116">
        <f t="shared" si="26"/>
        <v>4379.5175938274315</v>
      </c>
      <c r="O116">
        <f t="shared" si="27"/>
        <v>5587.0389057057728</v>
      </c>
      <c r="P116">
        <f t="shared" si="28"/>
        <v>2919.6783958849524</v>
      </c>
      <c r="Q116">
        <f t="shared" si="29"/>
        <v>3105.312269203564</v>
      </c>
      <c r="R116">
        <f t="shared" si="30"/>
        <v>2096.0407249470363</v>
      </c>
      <c r="S116">
        <f t="shared" si="31"/>
        <v>1048.9214977808906</v>
      </c>
      <c r="T116">
        <f t="shared" si="32"/>
        <v>1285.0189483123281</v>
      </c>
      <c r="V116">
        <f t="shared" si="38"/>
        <v>25.410118790516609</v>
      </c>
      <c r="W116">
        <f t="shared" si="39"/>
        <v>35.972411049154914</v>
      </c>
      <c r="X116">
        <f t="shared" si="40"/>
        <v>57.901084425185822</v>
      </c>
      <c r="Y116">
        <f t="shared" si="41"/>
        <v>99.507150304953853</v>
      </c>
      <c r="Z116">
        <f t="shared" si="42"/>
        <v>204.2722904078862</v>
      </c>
      <c r="AA116">
        <f t="shared" si="43"/>
        <v>200.85876060126179</v>
      </c>
      <c r="AB116">
        <f t="shared" si="44"/>
        <v>179.85987854405172</v>
      </c>
      <c r="AC116">
        <f t="shared" si="45"/>
        <v>286.2267138535758</v>
      </c>
      <c r="AE116">
        <f t="shared" si="46"/>
        <v>17.46746925111443</v>
      </c>
      <c r="AF116">
        <f t="shared" si="47"/>
        <v>24.728219063819164</v>
      </c>
      <c r="AG116">
        <f t="shared" si="48"/>
        <v>39.802466888922069</v>
      </c>
      <c r="AH116">
        <f t="shared" si="49"/>
        <v>68.403383020251738</v>
      </c>
      <c r="AI116">
        <f t="shared" si="50"/>
        <v>140.4212227801996</v>
      </c>
      <c r="AJ116">
        <f t="shared" si="51"/>
        <v>133.84700108875302</v>
      </c>
      <c r="AK116">
        <f t="shared" si="52"/>
        <v>115.39008825383769</v>
      </c>
      <c r="AL116">
        <f t="shared" si="53"/>
        <v>166.34992817937351</v>
      </c>
      <c r="AW116">
        <f t="shared" ref="AW116:BD116" si="86">IF(AW115+AN239/B$74-AW115/B$75&lt;0,0,AW115+AN239/B$74-AW115/B$75)</f>
        <v>0.52771597194765385</v>
      </c>
      <c r="AX116">
        <f t="shared" si="86"/>
        <v>0.74707308598612632</v>
      </c>
      <c r="AY116">
        <f t="shared" si="86"/>
        <v>0.80165772531174306</v>
      </c>
      <c r="AZ116">
        <f t="shared" si="86"/>
        <v>2.4798709351261108</v>
      </c>
      <c r="BA116">
        <f t="shared" si="86"/>
        <v>6.3634738091898981</v>
      </c>
      <c r="BB116">
        <f t="shared" si="86"/>
        <v>9.729612872406296</v>
      </c>
      <c r="BC116">
        <f t="shared" si="86"/>
        <v>9.6428255519123436</v>
      </c>
      <c r="BD116">
        <f t="shared" si="86"/>
        <v>10.982995022691938</v>
      </c>
      <c r="BF116">
        <f t="shared" si="55"/>
        <v>0.41642890542774968</v>
      </c>
      <c r="BG116">
        <f t="shared" si="72"/>
        <v>0.58952702591801276</v>
      </c>
      <c r="BH116">
        <f t="shared" si="73"/>
        <v>0.63260061628830744</v>
      </c>
      <c r="BI116">
        <f t="shared" si="74"/>
        <v>1.9569048389899659</v>
      </c>
      <c r="BJ116">
        <f t="shared" si="75"/>
        <v>5.0215164481357792</v>
      </c>
      <c r="BK116">
        <f t="shared" si="76"/>
        <v>7.967686413088213</v>
      </c>
      <c r="BL116">
        <f t="shared" si="77"/>
        <v>7.1591792479220437</v>
      </c>
      <c r="BM116">
        <f t="shared" si="78"/>
        <v>7.9769232319263033</v>
      </c>
      <c r="BO116">
        <f t="shared" si="56"/>
        <v>0.32488846539588861</v>
      </c>
      <c r="BP116">
        <f t="shared" si="79"/>
        <v>0.45993572555480522</v>
      </c>
      <c r="BQ116">
        <f t="shared" si="80"/>
        <v>0.49354077191949397</v>
      </c>
      <c r="BR116">
        <f t="shared" si="81"/>
        <v>1.526733139267022</v>
      </c>
      <c r="BS116">
        <f t="shared" si="82"/>
        <v>3.9176741852712227</v>
      </c>
      <c r="BT116">
        <f t="shared" si="83"/>
        <v>6.635898831203968</v>
      </c>
      <c r="BU116">
        <f t="shared" si="84"/>
        <v>5.17519712055081</v>
      </c>
      <c r="BV116">
        <f t="shared" si="85"/>
        <v>5.6077944961078323</v>
      </c>
    </row>
    <row r="117" spans="1:74" hidden="1" x14ac:dyDescent="0.4">
      <c r="A117" s="9">
        <v>19</v>
      </c>
      <c r="B117" s="16">
        <f t="shared" si="23"/>
        <v>2448.2971245643366</v>
      </c>
      <c r="C117" s="16">
        <f t="shared" si="15"/>
        <v>5041.8322141452054</v>
      </c>
      <c r="D117" s="16">
        <f t="shared" si="16"/>
        <v>6431.9670221605447</v>
      </c>
      <c r="E117" s="16">
        <f t="shared" si="17"/>
        <v>3361.2214760968013</v>
      </c>
      <c r="F117" s="16">
        <f t="shared" si="18"/>
        <v>3574.9287674782649</v>
      </c>
      <c r="G117" s="16">
        <f t="shared" si="19"/>
        <v>2413.0250473460364</v>
      </c>
      <c r="H117" s="16">
        <f t="shared" si="20"/>
        <v>1207.5499377088511</v>
      </c>
      <c r="I117" s="16">
        <f t="shared" si="21"/>
        <v>1479.3524150969258</v>
      </c>
      <c r="J117" s="16">
        <f t="shared" si="24"/>
        <v>25958.174004596967</v>
      </c>
      <c r="L117">
        <v>19</v>
      </c>
      <c r="M117">
        <f t="shared" si="25"/>
        <v>2448.2971245643366</v>
      </c>
      <c r="N117">
        <f t="shared" si="26"/>
        <v>5041.8322141452054</v>
      </c>
      <c r="O117">
        <f t="shared" si="27"/>
        <v>6431.9670221605447</v>
      </c>
      <c r="P117">
        <f t="shared" si="28"/>
        <v>3361.2214760968013</v>
      </c>
      <c r="Q117">
        <f t="shared" si="29"/>
        <v>3574.9287674782649</v>
      </c>
      <c r="R117">
        <f t="shared" si="30"/>
        <v>2413.0250473460364</v>
      </c>
      <c r="S117">
        <f t="shared" si="31"/>
        <v>1207.5499377088511</v>
      </c>
      <c r="T117">
        <f t="shared" si="32"/>
        <v>1479.3524150969258</v>
      </c>
      <c r="V117">
        <f t="shared" si="38"/>
        <v>29.253552487730314</v>
      </c>
      <c r="W117">
        <f t="shared" si="39"/>
        <v>41.413455144074462</v>
      </c>
      <c r="X117">
        <f t="shared" si="40"/>
        <v>66.65897260428514</v>
      </c>
      <c r="Y117">
        <f t="shared" si="41"/>
        <v>114.55820684462276</v>
      </c>
      <c r="Z117">
        <f t="shared" si="42"/>
        <v>235.16970615132249</v>
      </c>
      <c r="AA117">
        <f t="shared" si="43"/>
        <v>231.21705263949846</v>
      </c>
      <c r="AB117">
        <f t="shared" si="44"/>
        <v>207.07968365541282</v>
      </c>
      <c r="AC117">
        <f t="shared" si="45"/>
        <v>329.62091231417082</v>
      </c>
      <c r="AE117">
        <f t="shared" si="46"/>
        <v>20.115019097581822</v>
      </c>
      <c r="AF117">
        <f t="shared" si="47"/>
        <v>28.476283058931084</v>
      </c>
      <c r="AG117">
        <f t="shared" si="48"/>
        <v>45.835339401009989</v>
      </c>
      <c r="AH117">
        <f t="shared" si="49"/>
        <v>78.771305448485791</v>
      </c>
      <c r="AI117">
        <f t="shared" si="50"/>
        <v>161.70491198942847</v>
      </c>
      <c r="AJ117">
        <f t="shared" si="51"/>
        <v>153.95052894250566</v>
      </c>
      <c r="AK117">
        <f t="shared" si="52"/>
        <v>132.97275833298698</v>
      </c>
      <c r="AL117">
        <f t="shared" si="53"/>
        <v>192.03781082384543</v>
      </c>
      <c r="AW117">
        <f t="shared" ref="AW117:BD117" si="87">IF(AW116+AN240/B$74-AW116/B$75&lt;0,0,AW116+AN240/B$74-AW116/B$75)</f>
        <v>0.6098803702116109</v>
      </c>
      <c r="AX117">
        <f t="shared" si="87"/>
        <v>0.86339098014176563</v>
      </c>
      <c r="AY117">
        <f t="shared" si="87"/>
        <v>0.92647434659154326</v>
      </c>
      <c r="AZ117">
        <f t="shared" si="87"/>
        <v>2.8659822411851303</v>
      </c>
      <c r="BA117">
        <f t="shared" si="87"/>
        <v>7.3542548811950521</v>
      </c>
      <c r="BB117">
        <f t="shared" si="87"/>
        <v>11.09966010803157</v>
      </c>
      <c r="BC117">
        <f t="shared" si="87"/>
        <v>11.212841513666778</v>
      </c>
      <c r="BD117">
        <f t="shared" si="87"/>
        <v>12.889571195272421</v>
      </c>
      <c r="BF117">
        <f t="shared" si="55"/>
        <v>0.48320114533969227</v>
      </c>
      <c r="BG117">
        <f t="shared" si="72"/>
        <v>0.68405466195888098</v>
      </c>
      <c r="BH117">
        <f t="shared" si="73"/>
        <v>0.73403488170236886</v>
      </c>
      <c r="BI117">
        <f t="shared" si="74"/>
        <v>2.2706844966716528</v>
      </c>
      <c r="BJ117">
        <f t="shared" si="75"/>
        <v>5.8266908647682509</v>
      </c>
      <c r="BK117">
        <f t="shared" si="76"/>
        <v>9.0248422886790625</v>
      </c>
      <c r="BL117">
        <f t="shared" si="77"/>
        <v>8.4010023999171946</v>
      </c>
      <c r="BM117">
        <f t="shared" si="78"/>
        <v>9.4799591273091206</v>
      </c>
      <c r="BO117">
        <f t="shared" si="56"/>
        <v>0.37981272941500527</v>
      </c>
      <c r="BP117">
        <f t="shared" si="79"/>
        <v>0.5376905057727297</v>
      </c>
      <c r="BQ117">
        <f t="shared" si="80"/>
        <v>0.57697667854078205</v>
      </c>
      <c r="BR117">
        <f t="shared" si="81"/>
        <v>1.7848361591007884</v>
      </c>
      <c r="BS117">
        <f t="shared" si="82"/>
        <v>4.5799795429899568</v>
      </c>
      <c r="BT117">
        <f t="shared" si="83"/>
        <v>7.4349713803345141</v>
      </c>
      <c r="BU117">
        <f t="shared" si="84"/>
        <v>6.1671881842364282</v>
      </c>
      <c r="BV117">
        <f t="shared" si="85"/>
        <v>6.7923588640170678</v>
      </c>
    </row>
    <row r="118" spans="1:74" hidden="1" x14ac:dyDescent="0.4">
      <c r="A118" s="9">
        <v>20</v>
      </c>
      <c r="B118" s="16">
        <f t="shared" si="23"/>
        <v>2818.5531963212707</v>
      </c>
      <c r="C118" s="16">
        <f t="shared" si="15"/>
        <v>5804.3087008988923</v>
      </c>
      <c r="D118" s="16">
        <f t="shared" si="16"/>
        <v>7404.6736513524902</v>
      </c>
      <c r="E118" s="16">
        <f t="shared" si="17"/>
        <v>3869.5391339325924</v>
      </c>
      <c r="F118" s="16">
        <f t="shared" si="18"/>
        <v>4115.5653875097887</v>
      </c>
      <c r="G118" s="16">
        <f t="shared" si="19"/>
        <v>2777.9469214590149</v>
      </c>
      <c r="H118" s="16">
        <f t="shared" si="20"/>
        <v>1390.167762931339</v>
      </c>
      <c r="I118" s="16">
        <f t="shared" si="21"/>
        <v>1703.0749398110734</v>
      </c>
      <c r="J118" s="16">
        <f t="shared" si="24"/>
        <v>29883.82969421646</v>
      </c>
      <c r="L118">
        <v>20</v>
      </c>
      <c r="M118">
        <f t="shared" si="25"/>
        <v>2818.5531963212707</v>
      </c>
      <c r="N118">
        <f t="shared" si="26"/>
        <v>5804.3087008988923</v>
      </c>
      <c r="O118">
        <f t="shared" si="27"/>
        <v>7404.6736513524902</v>
      </c>
      <c r="P118">
        <f t="shared" si="28"/>
        <v>3869.5391339325924</v>
      </c>
      <c r="Q118">
        <f t="shared" si="29"/>
        <v>4115.5653875097887</v>
      </c>
      <c r="R118">
        <f t="shared" si="30"/>
        <v>2777.9469214590149</v>
      </c>
      <c r="S118">
        <f t="shared" si="31"/>
        <v>1390.167762931339</v>
      </c>
      <c r="T118">
        <f t="shared" si="32"/>
        <v>1703.0749398110734</v>
      </c>
      <c r="V118">
        <f t="shared" si="38"/>
        <v>33.678008676381054</v>
      </c>
      <c r="W118">
        <f t="shared" si="39"/>
        <v>47.677036908458874</v>
      </c>
      <c r="X118">
        <f t="shared" si="40"/>
        <v>76.740814937513903</v>
      </c>
      <c r="Y118">
        <f t="shared" si="41"/>
        <v>131.88457318754851</v>
      </c>
      <c r="Z118">
        <f t="shared" si="42"/>
        <v>270.73796960243004</v>
      </c>
      <c r="AA118">
        <f t="shared" si="43"/>
        <v>266.17170629361414</v>
      </c>
      <c r="AB118">
        <f t="shared" si="44"/>
        <v>238.41059865847805</v>
      </c>
      <c r="AC118">
        <f t="shared" si="45"/>
        <v>379.55444832803857</v>
      </c>
      <c r="AE118">
        <f t="shared" si="46"/>
        <v>23.161196894297984</v>
      </c>
      <c r="AF118">
        <f t="shared" si="47"/>
        <v>32.788673753978877</v>
      </c>
      <c r="AG118">
        <f t="shared" si="48"/>
        <v>52.77655046876837</v>
      </c>
      <c r="AH118">
        <f t="shared" si="49"/>
        <v>90.700272580531447</v>
      </c>
      <c r="AI118">
        <f t="shared" si="50"/>
        <v>186.19317671005979</v>
      </c>
      <c r="AJ118">
        <f t="shared" si="51"/>
        <v>177.1304860516035</v>
      </c>
      <c r="AK118">
        <f t="shared" si="52"/>
        <v>153.18373796637584</v>
      </c>
      <c r="AL118">
        <f t="shared" si="53"/>
        <v>221.51990400034376</v>
      </c>
      <c r="AW118">
        <f t="shared" ref="AW118:BD118" si="88">IF(AW117+AN241/B$74-AW117/B$75&lt;0,0,AW117+AN241/B$74-AW117/B$75)</f>
        <v>0.70389779405205977</v>
      </c>
      <c r="AX118">
        <f t="shared" si="88"/>
        <v>0.99648887881957393</v>
      </c>
      <c r="AY118">
        <f t="shared" si="88"/>
        <v>1.0692969976806039</v>
      </c>
      <c r="AZ118">
        <f t="shared" si="88"/>
        <v>3.3077939148338658</v>
      </c>
      <c r="BA118">
        <f t="shared" si="88"/>
        <v>8.487965903827412</v>
      </c>
      <c r="BB118">
        <f t="shared" si="88"/>
        <v>12.697662540691034</v>
      </c>
      <c r="BC118">
        <f t="shared" si="88"/>
        <v>13.001207393937404</v>
      </c>
      <c r="BD118">
        <f t="shared" si="88"/>
        <v>15.058347384965836</v>
      </c>
      <c r="BF118">
        <f t="shared" si="55"/>
        <v>0.55920868026284343</v>
      </c>
      <c r="BG118">
        <f t="shared" si="72"/>
        <v>0.79165645286861164</v>
      </c>
      <c r="BH118">
        <f t="shared" si="73"/>
        <v>0.84949856063587348</v>
      </c>
      <c r="BI118">
        <f t="shared" si="74"/>
        <v>2.6278631433797388</v>
      </c>
      <c r="BJ118">
        <f t="shared" si="75"/>
        <v>6.7432292746243325</v>
      </c>
      <c r="BK118">
        <f t="shared" si="76"/>
        <v>10.269732980290566</v>
      </c>
      <c r="BL118">
        <f t="shared" si="77"/>
        <v>9.8069219567919852</v>
      </c>
      <c r="BM118">
        <f t="shared" si="78"/>
        <v>11.18476516129077</v>
      </c>
      <c r="BO118">
        <f t="shared" si="56"/>
        <v>0.44184577896981753</v>
      </c>
      <c r="BP118">
        <f t="shared" si="79"/>
        <v>0.62550899948442051</v>
      </c>
      <c r="BQ118">
        <f t="shared" si="80"/>
        <v>0.67121160043773409</v>
      </c>
      <c r="BR118">
        <f t="shared" si="81"/>
        <v>2.0763451616433066</v>
      </c>
      <c r="BS118">
        <f t="shared" si="82"/>
        <v>5.3280063360569319</v>
      </c>
      <c r="BT118">
        <f t="shared" si="83"/>
        <v>8.3888939253412431</v>
      </c>
      <c r="BU118">
        <f t="shared" si="84"/>
        <v>7.2840952920768105</v>
      </c>
      <c r="BV118">
        <f t="shared" si="85"/>
        <v>8.1361589956630951</v>
      </c>
    </row>
    <row r="119" spans="1:74" hidden="1" x14ac:dyDescent="0.4">
      <c r="A119" s="9">
        <v>21</v>
      </c>
      <c r="B119" s="16">
        <f t="shared" si="23"/>
        <v>3244.8031085714297</v>
      </c>
      <c r="C119" s="16">
        <f t="shared" si="15"/>
        <v>6682.0945371428643</v>
      </c>
      <c r="D119" s="16">
        <f t="shared" si="16"/>
        <v>8524.4827428571443</v>
      </c>
      <c r="E119" s="16">
        <f t="shared" si="17"/>
        <v>4454.7296914285735</v>
      </c>
      <c r="F119" s="16">
        <f t="shared" si="18"/>
        <v>4737.9625051428602</v>
      </c>
      <c r="G119" s="16">
        <f t="shared" si="19"/>
        <v>3198.055945142858</v>
      </c>
      <c r="H119" s="16">
        <f t="shared" si="20"/>
        <v>1600.4028891428582</v>
      </c>
      <c r="I119" s="16">
        <f t="shared" si="21"/>
        <v>1960.631030857144</v>
      </c>
      <c r="J119" s="16">
        <f t="shared" si="24"/>
        <v>34403.16245028573</v>
      </c>
      <c r="L119">
        <v>21</v>
      </c>
      <c r="M119">
        <f t="shared" si="25"/>
        <v>3244.8031085714297</v>
      </c>
      <c r="N119">
        <f t="shared" si="26"/>
        <v>6682.0945371428643</v>
      </c>
      <c r="O119">
        <f t="shared" si="27"/>
        <v>8524.4827428571443</v>
      </c>
      <c r="P119">
        <f t="shared" si="28"/>
        <v>4454.7296914285735</v>
      </c>
      <c r="Q119">
        <f t="shared" si="29"/>
        <v>4737.9625051428602</v>
      </c>
      <c r="R119">
        <f t="shared" si="30"/>
        <v>3198.055945142858</v>
      </c>
      <c r="S119">
        <f t="shared" si="31"/>
        <v>1600.4028891428582</v>
      </c>
      <c r="T119">
        <f t="shared" si="32"/>
        <v>1960.631030857144</v>
      </c>
      <c r="V119">
        <f t="shared" si="38"/>
        <v>38.771428790954189</v>
      </c>
      <c r="W119">
        <f t="shared" si="39"/>
        <v>54.887652628832434</v>
      </c>
      <c r="X119">
        <f t="shared" si="40"/>
        <v>88.34700027250355</v>
      </c>
      <c r="Y119">
        <f t="shared" si="41"/>
        <v>151.83063188508839</v>
      </c>
      <c r="Z119">
        <f t="shared" si="42"/>
        <v>311.6840431486018</v>
      </c>
      <c r="AA119">
        <f t="shared" si="43"/>
        <v>306.41624674384434</v>
      </c>
      <c r="AB119">
        <f t="shared" si="44"/>
        <v>274.47580386256942</v>
      </c>
      <c r="AC119">
        <f t="shared" si="45"/>
        <v>437.02123091906515</v>
      </c>
      <c r="AE119">
        <f t="shared" si="46"/>
        <v>26.666800821659006</v>
      </c>
      <c r="AF119">
        <f t="shared" si="47"/>
        <v>37.751461472138878</v>
      </c>
      <c r="AG119">
        <f t="shared" si="48"/>
        <v>60.764638625016872</v>
      </c>
      <c r="AH119">
        <f t="shared" si="49"/>
        <v>104.42837278287045</v>
      </c>
      <c r="AI119">
        <f t="shared" si="50"/>
        <v>214.37477434084988</v>
      </c>
      <c r="AJ119">
        <f t="shared" si="51"/>
        <v>203.8428521242067</v>
      </c>
      <c r="AK119">
        <f t="shared" si="52"/>
        <v>176.42742724604008</v>
      </c>
      <c r="AL119">
        <f t="shared" si="53"/>
        <v>255.38444921342122</v>
      </c>
      <c r="AW119">
        <f t="shared" ref="AW119:BD119" si="89">IF(AW118+AN242/B$74-AW118/B$75&lt;0,0,AW118+AN242/B$74-AW118/B$75)</f>
        <v>0.81168976046112107</v>
      </c>
      <c r="AX119">
        <f t="shared" si="89"/>
        <v>1.1490870211356421</v>
      </c>
      <c r="AY119">
        <f t="shared" si="89"/>
        <v>1.2330446710349734</v>
      </c>
      <c r="AZ119">
        <f t="shared" si="89"/>
        <v>3.8143356508198991</v>
      </c>
      <c r="BA119">
        <f t="shared" si="89"/>
        <v>9.7877775289210334</v>
      </c>
      <c r="BB119">
        <f t="shared" si="89"/>
        <v>14.554336659131433</v>
      </c>
      <c r="BC119">
        <f t="shared" si="89"/>
        <v>15.043601780143547</v>
      </c>
      <c r="BD119">
        <f t="shared" si="89"/>
        <v>17.530261911704613</v>
      </c>
      <c r="BF119">
        <f t="shared" si="55"/>
        <v>0.6460221485363733</v>
      </c>
      <c r="BG119">
        <f t="shared" si="72"/>
        <v>0.91455590843918899</v>
      </c>
      <c r="BH119">
        <f t="shared" si="73"/>
        <v>0.98137762286271168</v>
      </c>
      <c r="BI119">
        <f t="shared" si="74"/>
        <v>3.035821606252215</v>
      </c>
      <c r="BJ119">
        <f t="shared" si="75"/>
        <v>7.7900712521461806</v>
      </c>
      <c r="BK119">
        <f t="shared" si="76"/>
        <v>11.726490716530847</v>
      </c>
      <c r="BL119">
        <f t="shared" si="77"/>
        <v>11.404064675364696</v>
      </c>
      <c r="BM119">
        <f t="shared" si="78"/>
        <v>13.121556273128302</v>
      </c>
      <c r="BO119">
        <f t="shared" si="56"/>
        <v>0.51226351974563311</v>
      </c>
      <c r="BP119">
        <f t="shared" si="79"/>
        <v>0.72519747151493519</v>
      </c>
      <c r="BQ119">
        <f t="shared" si="80"/>
        <v>0.77818377655661775</v>
      </c>
      <c r="BR119">
        <f t="shared" si="81"/>
        <v>2.4072559506851663</v>
      </c>
      <c r="BS119">
        <f t="shared" si="82"/>
        <v>6.1771400991973717</v>
      </c>
      <c r="BT119">
        <f t="shared" si="83"/>
        <v>9.5173973583108378</v>
      </c>
      <c r="BU119">
        <f t="shared" si="84"/>
        <v>8.5455086244343992</v>
      </c>
      <c r="BV119">
        <f t="shared" si="85"/>
        <v>9.6604620784769324</v>
      </c>
    </row>
    <row r="120" spans="1:74" hidden="1" x14ac:dyDescent="0.4">
      <c r="A120" s="9">
        <v>22</v>
      </c>
      <c r="B120" s="16">
        <f t="shared" si="23"/>
        <v>3735.5148120449744</v>
      </c>
      <c r="C120" s="16">
        <f t="shared" si="15"/>
        <v>7692.6279603977064</v>
      </c>
      <c r="D120" s="16">
        <f t="shared" si="16"/>
        <v>9813.6406079147619</v>
      </c>
      <c r="E120" s="16">
        <f t="shared" si="17"/>
        <v>5128.4186402651349</v>
      </c>
      <c r="F120" s="16">
        <f t="shared" si="18"/>
        <v>5454.4847636894001</v>
      </c>
      <c r="G120" s="16">
        <f t="shared" si="19"/>
        <v>3681.6980732273769</v>
      </c>
      <c r="H120" s="16">
        <f t="shared" si="20"/>
        <v>1842.4318818730303</v>
      </c>
      <c r="I120" s="16">
        <f t="shared" si="21"/>
        <v>2257.1373398203959</v>
      </c>
      <c r="J120" s="16">
        <f t="shared" si="24"/>
        <v>39605.954079232783</v>
      </c>
      <c r="L120">
        <v>22</v>
      </c>
      <c r="M120">
        <f t="shared" si="25"/>
        <v>3735.5148120449744</v>
      </c>
      <c r="N120">
        <f t="shared" si="26"/>
        <v>7692.6279603977064</v>
      </c>
      <c r="O120">
        <f t="shared" si="27"/>
        <v>9813.6406079147619</v>
      </c>
      <c r="P120">
        <f t="shared" si="28"/>
        <v>5128.4186402651349</v>
      </c>
      <c r="Q120">
        <f t="shared" si="29"/>
        <v>5454.4847636894001</v>
      </c>
      <c r="R120">
        <f t="shared" si="30"/>
        <v>3681.6980732273769</v>
      </c>
      <c r="S120">
        <f t="shared" si="31"/>
        <v>1842.4318818730303</v>
      </c>
      <c r="T120">
        <f t="shared" si="32"/>
        <v>2257.1373398203959</v>
      </c>
      <c r="V120">
        <f t="shared" si="38"/>
        <v>44.635029192598033</v>
      </c>
      <c r="W120">
        <f t="shared" si="39"/>
        <v>63.188591542767902</v>
      </c>
      <c r="X120">
        <f t="shared" si="40"/>
        <v>101.70816653426235</v>
      </c>
      <c r="Y120">
        <f t="shared" si="41"/>
        <v>174.79275068920512</v>
      </c>
      <c r="Z120">
        <f t="shared" si="42"/>
        <v>358.82160649314682</v>
      </c>
      <c r="AA120">
        <f t="shared" si="43"/>
        <v>352.74955584213592</v>
      </c>
      <c r="AB120">
        <f t="shared" si="44"/>
        <v>315.9923257973519</v>
      </c>
      <c r="AC120">
        <f t="shared" si="45"/>
        <v>503.16441413851732</v>
      </c>
      <c r="AE120">
        <f t="shared" si="46"/>
        <v>30.701676811424065</v>
      </c>
      <c r="AF120">
        <f t="shared" si="47"/>
        <v>43.46352519103673</v>
      </c>
      <c r="AG120">
        <f t="shared" si="48"/>
        <v>69.958759174179093</v>
      </c>
      <c r="AH120">
        <f t="shared" si="49"/>
        <v>120.2291258169431</v>
      </c>
      <c r="AI120">
        <f t="shared" si="50"/>
        <v>246.81119727676719</v>
      </c>
      <c r="AJ120">
        <f t="shared" si="51"/>
        <v>234.614870510098</v>
      </c>
      <c r="AK120">
        <f t="shared" si="52"/>
        <v>203.16789359600261</v>
      </c>
      <c r="AL120">
        <f t="shared" si="53"/>
        <v>294.30661672177348</v>
      </c>
      <c r="AW120">
        <f t="shared" ref="AW120:BD120" si="90">IF(AW119+AN243/B$74-AW119/B$75&lt;0,0,AW119+AN243/B$74-AW119/B$75)</f>
        <v>0.93544296490351297</v>
      </c>
      <c r="AX120">
        <f t="shared" si="90"/>
        <v>1.3242810521258974</v>
      </c>
      <c r="AY120">
        <f t="shared" si="90"/>
        <v>1.4210391939355762</v>
      </c>
      <c r="AZ120">
        <f t="shared" si="90"/>
        <v>4.3958832846592806</v>
      </c>
      <c r="BA120">
        <f t="shared" si="90"/>
        <v>11.280058068329453</v>
      </c>
      <c r="BB120">
        <f t="shared" si="90"/>
        <v>16.705556478889569</v>
      </c>
      <c r="BC120">
        <f t="shared" si="90"/>
        <v>17.380916564968871</v>
      </c>
      <c r="BD120">
        <f t="shared" si="90"/>
        <v>20.352800695450647</v>
      </c>
      <c r="BF120">
        <f t="shared" si="55"/>
        <v>0.74542271569122187</v>
      </c>
      <c r="BG120">
        <f t="shared" si="72"/>
        <v>1.055274576057061</v>
      </c>
      <c r="BH120">
        <f t="shared" si="73"/>
        <v>1.1323778517660685</v>
      </c>
      <c r="BI120">
        <f t="shared" si="74"/>
        <v>3.5029300329928255</v>
      </c>
      <c r="BJ120">
        <f t="shared" si="75"/>
        <v>8.988695018211093</v>
      </c>
      <c r="BK120">
        <f t="shared" si="76"/>
        <v>13.423198282091199</v>
      </c>
      <c r="BL120">
        <f t="shared" si="77"/>
        <v>13.22383322775412</v>
      </c>
      <c r="BM120">
        <f t="shared" si="78"/>
        <v>15.325909092416458</v>
      </c>
      <c r="BO120">
        <f t="shared" si="56"/>
        <v>0.59251869702007731</v>
      </c>
      <c r="BP120">
        <f t="shared" si="79"/>
        <v>0.83881253366948738</v>
      </c>
      <c r="BQ120">
        <f t="shared" si="80"/>
        <v>0.90010008434027422</v>
      </c>
      <c r="BR120">
        <f t="shared" si="81"/>
        <v>2.7843953440253952</v>
      </c>
      <c r="BS120">
        <f t="shared" si="82"/>
        <v>7.1448987909666588</v>
      </c>
      <c r="BT120">
        <f t="shared" si="83"/>
        <v>10.842853373242843</v>
      </c>
      <c r="BU120">
        <f t="shared" si="84"/>
        <v>9.9747866498995492</v>
      </c>
      <c r="BV120">
        <f t="shared" si="85"/>
        <v>11.391009175802619</v>
      </c>
    </row>
    <row r="121" spans="1:74" hidden="1" x14ac:dyDescent="0.4">
      <c r="A121" s="9">
        <v>23</v>
      </c>
      <c r="B121" s="16">
        <f t="shared" si="23"/>
        <v>4300.4368659985894</v>
      </c>
      <c r="C121" s="16">
        <f t="shared" si="15"/>
        <v>8855.9843935394729</v>
      </c>
      <c r="D121" s="16">
        <f t="shared" si="16"/>
        <v>11297.757868301378</v>
      </c>
      <c r="E121" s="16">
        <f t="shared" si="17"/>
        <v>5903.9895956929795</v>
      </c>
      <c r="F121" s="16">
        <f t="shared" si="18"/>
        <v>6279.3667119623487</v>
      </c>
      <c r="G121" s="16">
        <f t="shared" si="19"/>
        <v>4238.4814196240332</v>
      </c>
      <c r="H121" s="16">
        <f t="shared" si="20"/>
        <v>2121.0629288230339</v>
      </c>
      <c r="I121" s="16">
        <f t="shared" si="21"/>
        <v>2598.4843097093176</v>
      </c>
      <c r="J121" s="16">
        <f t="shared" si="24"/>
        <v>45595.564093651155</v>
      </c>
      <c r="L121">
        <v>23</v>
      </c>
      <c r="M121">
        <f t="shared" si="25"/>
        <v>4300.4368659985894</v>
      </c>
      <c r="N121">
        <f t="shared" si="26"/>
        <v>8855.9843935394729</v>
      </c>
      <c r="O121">
        <f t="shared" si="27"/>
        <v>11297.757868301378</v>
      </c>
      <c r="P121">
        <f t="shared" si="28"/>
        <v>5903.9895956929795</v>
      </c>
      <c r="Q121">
        <f t="shared" si="29"/>
        <v>6279.3667119623487</v>
      </c>
      <c r="R121">
        <f t="shared" si="30"/>
        <v>4238.4814196240332</v>
      </c>
      <c r="S121">
        <f t="shared" si="31"/>
        <v>2121.0629288230339</v>
      </c>
      <c r="T121">
        <f t="shared" si="32"/>
        <v>2598.4843097093176</v>
      </c>
      <c r="V121">
        <f t="shared" si="38"/>
        <v>51.385316890139094</v>
      </c>
      <c r="W121">
        <f t="shared" si="39"/>
        <v>72.744789440064849</v>
      </c>
      <c r="X121">
        <f t="shared" si="40"/>
        <v>117.08979387303287</v>
      </c>
      <c r="Y121">
        <f t="shared" si="41"/>
        <v>201.22717620521595</v>
      </c>
      <c r="Z121">
        <f t="shared" si="42"/>
        <v>413.08726106393573</v>
      </c>
      <c r="AA121">
        <f t="shared" si="43"/>
        <v>406.09166275649363</v>
      </c>
      <c r="AB121">
        <f t="shared" si="44"/>
        <v>363.78533795211706</v>
      </c>
      <c r="AC121">
        <f t="shared" si="45"/>
        <v>579.29919536946727</v>
      </c>
      <c r="AE121">
        <f t="shared" si="46"/>
        <v>35.346127605148716</v>
      </c>
      <c r="AF121">
        <f t="shared" si="47"/>
        <v>50.038547308280457</v>
      </c>
      <c r="AG121">
        <f t="shared" si="48"/>
        <v>80.541894960873506</v>
      </c>
      <c r="AH121">
        <f t="shared" si="49"/>
        <v>138.41700077436377</v>
      </c>
      <c r="AI121">
        <f t="shared" si="50"/>
        <v>284.14800034889373</v>
      </c>
      <c r="AJ121">
        <f t="shared" si="51"/>
        <v>270.05527610970938</v>
      </c>
      <c r="AK121">
        <f t="shared" si="52"/>
        <v>233.93819328727966</v>
      </c>
      <c r="AL121">
        <f t="shared" si="53"/>
        <v>339.06185902536146</v>
      </c>
      <c r="AW121">
        <f t="shared" ref="AW121:BD121" si="91">IF(AW120+AN244/B$74-AW120/B$75&lt;0,0,AW120+AN244/B$74-AW120/B$75)</f>
        <v>1.0776530133481041</v>
      </c>
      <c r="AX121">
        <f t="shared" si="91"/>
        <v>1.5256039329885511</v>
      </c>
      <c r="AY121">
        <f t="shared" si="91"/>
        <v>1.6370716621813393</v>
      </c>
      <c r="AZ121">
        <f t="shared" si="91"/>
        <v>5.064164300522866</v>
      </c>
      <c r="BA121">
        <f t="shared" si="91"/>
        <v>12.994900837519971</v>
      </c>
      <c r="BB121">
        <f t="shared" si="91"/>
        <v>19.193126313202686</v>
      </c>
      <c r="BC121">
        <f t="shared" si="91"/>
        <v>20.059988611902121</v>
      </c>
      <c r="BD121">
        <f t="shared" si="91"/>
        <v>23.580838216615302</v>
      </c>
      <c r="BF121">
        <f t="shared" si="55"/>
        <v>0.85943486521859658</v>
      </c>
      <c r="BG121">
        <f t="shared" si="72"/>
        <v>1.216678461698363</v>
      </c>
      <c r="BH121">
        <f t="shared" si="73"/>
        <v>1.3055746570677731</v>
      </c>
      <c r="BI121">
        <f t="shared" si="74"/>
        <v>4.0387019839926985</v>
      </c>
      <c r="BJ121">
        <f t="shared" si="75"/>
        <v>10.36351284828211</v>
      </c>
      <c r="BK121">
        <f t="shared" si="76"/>
        <v>15.392613200170222</v>
      </c>
      <c r="BL121">
        <f t="shared" si="77"/>
        <v>15.302374896361496</v>
      </c>
      <c r="BM121">
        <f t="shared" si="78"/>
        <v>17.83935489393355</v>
      </c>
      <c r="BO121">
        <f t="shared" si="56"/>
        <v>0.68426110822276409</v>
      </c>
      <c r="BP121">
        <f t="shared" si="79"/>
        <v>0.96868975910203159</v>
      </c>
      <c r="BQ121">
        <f t="shared" si="80"/>
        <v>1.0394667447957509</v>
      </c>
      <c r="BR121">
        <f t="shared" si="81"/>
        <v>3.2155161574058537</v>
      </c>
      <c r="BS121">
        <f t="shared" si="82"/>
        <v>8.2511765273133193</v>
      </c>
      <c r="BT121">
        <f t="shared" si="83"/>
        <v>12.391060318551858</v>
      </c>
      <c r="BU121">
        <f t="shared" si="84"/>
        <v>11.599309938826835</v>
      </c>
      <c r="BV121">
        <f t="shared" si="85"/>
        <v>13.358459134109539</v>
      </c>
    </row>
    <row r="122" spans="1:74" hidden="1" x14ac:dyDescent="0.4">
      <c r="A122" s="9">
        <v>24</v>
      </c>
      <c r="B122" s="16">
        <f t="shared" si="23"/>
        <v>4950.7921046940055</v>
      </c>
      <c r="C122" s="16">
        <f t="shared" si="15"/>
        <v>10195.275266446135</v>
      </c>
      <c r="D122" s="16">
        <f t="shared" si="16"/>
        <v>13006.318241145267</v>
      </c>
      <c r="E122" s="16">
        <f t="shared" si="17"/>
        <v>6796.8501776307539</v>
      </c>
      <c r="F122" s="16">
        <f t="shared" si="18"/>
        <v>7228.9955901591302</v>
      </c>
      <c r="G122" s="16">
        <f t="shared" si="19"/>
        <v>4879.4671336941756</v>
      </c>
      <c r="H122" s="16">
        <f t="shared" si="20"/>
        <v>2441.8313601117898</v>
      </c>
      <c r="I122" s="16">
        <f t="shared" si="21"/>
        <v>2991.4531954634122</v>
      </c>
      <c r="J122" s="16">
        <f t="shared" si="24"/>
        <v>52490.983069344671</v>
      </c>
      <c r="L122">
        <v>24</v>
      </c>
      <c r="M122">
        <f t="shared" si="25"/>
        <v>4950.7921046940055</v>
      </c>
      <c r="N122">
        <f t="shared" si="26"/>
        <v>10195.275266446135</v>
      </c>
      <c r="O122">
        <f t="shared" si="27"/>
        <v>13006.318241145267</v>
      </c>
      <c r="P122">
        <f t="shared" si="28"/>
        <v>6796.8501776307539</v>
      </c>
      <c r="Q122">
        <f t="shared" si="29"/>
        <v>7228.9955901591302</v>
      </c>
      <c r="R122">
        <f t="shared" si="30"/>
        <v>4879.4671336941756</v>
      </c>
      <c r="S122">
        <f t="shared" si="31"/>
        <v>2441.8313601117898</v>
      </c>
      <c r="T122">
        <f t="shared" si="32"/>
        <v>2991.4531954634122</v>
      </c>
      <c r="V122">
        <f t="shared" si="38"/>
        <v>59.156407380891238</v>
      </c>
      <c r="W122">
        <f t="shared" si="39"/>
        <v>83.746109966667206</v>
      </c>
      <c r="X122">
        <f t="shared" si="40"/>
        <v>134.79748624119003</v>
      </c>
      <c r="Y122">
        <f t="shared" si="41"/>
        <v>231.6591106590316</v>
      </c>
      <c r="Z122">
        <f t="shared" si="42"/>
        <v>475.55916316717685</v>
      </c>
      <c r="AA122">
        <f t="shared" si="43"/>
        <v>467.50196536989648</v>
      </c>
      <c r="AB122">
        <f t="shared" si="44"/>
        <v>418.80459466053816</v>
      </c>
      <c r="AC122">
        <f t="shared" si="45"/>
        <v>666.93901256835159</v>
      </c>
      <c r="AE122">
        <f t="shared" si="46"/>
        <v>40.692524033478847</v>
      </c>
      <c r="AF122">
        <f t="shared" si="47"/>
        <v>57.60729468554193</v>
      </c>
      <c r="AG122">
        <f t="shared" si="48"/>
        <v>92.724527931593286</v>
      </c>
      <c r="AH122">
        <f t="shared" si="49"/>
        <v>159.35372591798117</v>
      </c>
      <c r="AI122">
        <f t="shared" si="50"/>
        <v>327.12775392057438</v>
      </c>
      <c r="AJ122">
        <f t="shared" si="51"/>
        <v>310.86619210374465</v>
      </c>
      <c r="AK122">
        <f t="shared" si="52"/>
        <v>269.35105092314444</v>
      </c>
      <c r="AL122">
        <f t="shared" si="53"/>
        <v>390.54128824195556</v>
      </c>
      <c r="AW122">
        <f t="shared" ref="AW122:BD122" si="92">IF(AW121+AN245/B$74-AW121/B$75&lt;0,0,AW121+AN245/B$74-AW121/B$75)</f>
        <v>1.241174832612864</v>
      </c>
      <c r="AX122">
        <f t="shared" si="92"/>
        <v>1.7570973056324009</v>
      </c>
      <c r="AY122">
        <f t="shared" si="92"/>
        <v>1.8854790188637867</v>
      </c>
      <c r="AZ122">
        <f t="shared" si="92"/>
        <v>5.8325947222078245</v>
      </c>
      <c r="BA122">
        <f t="shared" si="92"/>
        <v>14.966732029746236</v>
      </c>
      <c r="BB122">
        <f t="shared" si="92"/>
        <v>22.065640022676224</v>
      </c>
      <c r="BC122">
        <f t="shared" si="92"/>
        <v>23.134475318721673</v>
      </c>
      <c r="BD122">
        <f t="shared" si="92"/>
        <v>27.27763985826126</v>
      </c>
      <c r="BF122">
        <f t="shared" si="55"/>
        <v>0.99036575409630101</v>
      </c>
      <c r="BG122">
        <f t="shared" si="72"/>
        <v>1.4020337444724755</v>
      </c>
      <c r="BH122">
        <f t="shared" si="73"/>
        <v>1.5044728601359125</v>
      </c>
      <c r="BI122">
        <f t="shared" si="74"/>
        <v>4.6539793739107989</v>
      </c>
      <c r="BJ122">
        <f t="shared" si="75"/>
        <v>11.942345641824827</v>
      </c>
      <c r="BK122">
        <f t="shared" si="76"/>
        <v>17.672921067989698</v>
      </c>
      <c r="BL122">
        <f t="shared" si="77"/>
        <v>17.681181754131806</v>
      </c>
      <c r="BM122">
        <f t="shared" si="78"/>
        <v>20.710096555274426</v>
      </c>
      <c r="BO122">
        <f t="shared" si="56"/>
        <v>0.78936536242026367</v>
      </c>
      <c r="BP122">
        <f t="shared" si="79"/>
        <v>1.1174829806598303</v>
      </c>
      <c r="BQ122">
        <f t="shared" si="80"/>
        <v>1.1991314921589642</v>
      </c>
      <c r="BR122">
        <f t="shared" si="81"/>
        <v>3.7094276533579604</v>
      </c>
      <c r="BS122">
        <f t="shared" si="82"/>
        <v>9.5185783198945941</v>
      </c>
      <c r="BT122">
        <f t="shared" si="83"/>
        <v>14.191992047522877</v>
      </c>
      <c r="BU122">
        <f t="shared" si="84"/>
        <v>13.450842417594167</v>
      </c>
      <c r="BV122">
        <f t="shared" si="85"/>
        <v>15.598907014021545</v>
      </c>
    </row>
    <row r="123" spans="1:74" hidden="1" x14ac:dyDescent="0.4">
      <c r="A123" s="9">
        <v>25</v>
      </c>
      <c r="B123" s="16">
        <f t="shared" si="23"/>
        <v>5699.5005920657868</v>
      </c>
      <c r="C123" s="16">
        <f t="shared" si="15"/>
        <v>11737.107151457516</v>
      </c>
      <c r="D123" s="16">
        <f t="shared" si="16"/>
        <v>14973.264267291474</v>
      </c>
      <c r="E123" s="16">
        <f t="shared" si="17"/>
        <v>7824.7381009716746</v>
      </c>
      <c r="F123" s="16">
        <f t="shared" si="18"/>
        <v>8322.2368814655547</v>
      </c>
      <c r="G123" s="16">
        <f t="shared" si="19"/>
        <v>5617.3891428580582</v>
      </c>
      <c r="H123" s="16">
        <f t="shared" si="20"/>
        <v>2811.1096140527875</v>
      </c>
      <c r="I123" s="16">
        <f t="shared" si="21"/>
        <v>3443.8507814770396</v>
      </c>
      <c r="J123" s="16">
        <f t="shared" si="24"/>
        <v>60429.1965316399</v>
      </c>
      <c r="L123">
        <v>25</v>
      </c>
      <c r="M123">
        <f t="shared" si="25"/>
        <v>5699.5005920657868</v>
      </c>
      <c r="N123">
        <f t="shared" si="26"/>
        <v>11737.107151457516</v>
      </c>
      <c r="O123">
        <f t="shared" si="27"/>
        <v>14973.264267291474</v>
      </c>
      <c r="P123">
        <f t="shared" si="28"/>
        <v>7824.7381009716746</v>
      </c>
      <c r="Q123">
        <f t="shared" si="29"/>
        <v>8322.2368814655547</v>
      </c>
      <c r="R123">
        <f t="shared" si="30"/>
        <v>5617.3891428580582</v>
      </c>
      <c r="S123">
        <f t="shared" si="31"/>
        <v>2811.1096140527875</v>
      </c>
      <c r="T123">
        <f t="shared" si="32"/>
        <v>3443.8507814770396</v>
      </c>
      <c r="V123">
        <f t="shared" si="38"/>
        <v>68.102691206772448</v>
      </c>
      <c r="W123">
        <f t="shared" si="39"/>
        <v>96.411119595316109</v>
      </c>
      <c r="X123">
        <f t="shared" si="40"/>
        <v>155.18304757462806</v>
      </c>
      <c r="Y123">
        <f t="shared" si="41"/>
        <v>266.69315424898059</v>
      </c>
      <c r="Z123">
        <f t="shared" si="42"/>
        <v>547.47846046829068</v>
      </c>
      <c r="AA123">
        <f t="shared" si="43"/>
        <v>538.2002372164543</v>
      </c>
      <c r="AB123">
        <f t="shared" si="44"/>
        <v>482.14332878726901</v>
      </c>
      <c r="AC123">
        <f t="shared" si="45"/>
        <v>767.82566493320871</v>
      </c>
      <c r="AE123">
        <f t="shared" si="46"/>
        <v>46.847151815949651</v>
      </c>
      <c r="AF123">
        <f t="shared" si="47"/>
        <v>66.320233112583693</v>
      </c>
      <c r="AG123">
        <f t="shared" si="48"/>
        <v>106.74884736812554</v>
      </c>
      <c r="AH123">
        <f t="shared" si="49"/>
        <v>183.45552083166464</v>
      </c>
      <c r="AI123">
        <f t="shared" si="50"/>
        <v>376.60489033610855</v>
      </c>
      <c r="AJ123">
        <f t="shared" si="51"/>
        <v>357.85692408359023</v>
      </c>
      <c r="AK123">
        <f t="shared" si="52"/>
        <v>310.11110830606998</v>
      </c>
      <c r="AL123">
        <f t="shared" si="53"/>
        <v>449.76937202618331</v>
      </c>
      <c r="AW123">
        <f t="shared" ref="AW123:BD123" si="93">IF(AW122+AN246/B$74-AW122/B$75&lt;0,0,AW122+AN246/B$74-AW122/B$75)</f>
        <v>1.4292804357292128</v>
      </c>
      <c r="AX123">
        <f t="shared" si="93"/>
        <v>2.0233932695251746</v>
      </c>
      <c r="AY123">
        <f t="shared" si="93"/>
        <v>2.1712318062128189</v>
      </c>
      <c r="AZ123">
        <f t="shared" si="93"/>
        <v>6.7165505672070989</v>
      </c>
      <c r="BA123">
        <f t="shared" si="93"/>
        <v>17.235007280872225</v>
      </c>
      <c r="BB123">
        <f t="shared" si="93"/>
        <v>25.37945528388013</v>
      </c>
      <c r="BC123">
        <f t="shared" si="93"/>
        <v>26.665884979949098</v>
      </c>
      <c r="BD123">
        <f t="shared" si="93"/>
        <v>31.516045083602823</v>
      </c>
      <c r="BF123">
        <f t="shared" si="55"/>
        <v>1.1408512012062386</v>
      </c>
      <c r="BG123">
        <f t="shared" si="72"/>
        <v>1.6150718811684308</v>
      </c>
      <c r="BH123">
        <f t="shared" si="73"/>
        <v>1.7330765553726373</v>
      </c>
      <c r="BI123">
        <f t="shared" si="74"/>
        <v>5.3611485828890144</v>
      </c>
      <c r="BJ123">
        <f t="shared" si="75"/>
        <v>13.756977474577672</v>
      </c>
      <c r="BK123">
        <f t="shared" si="76"/>
        <v>20.308552440801613</v>
      </c>
      <c r="BL123">
        <f t="shared" si="77"/>
        <v>20.407828536426738</v>
      </c>
      <c r="BM123">
        <f t="shared" si="78"/>
        <v>23.993868206767839</v>
      </c>
      <c r="BO123">
        <f t="shared" si="56"/>
        <v>0.90996559742588612</v>
      </c>
      <c r="BP123">
        <f t="shared" si="79"/>
        <v>1.2882134389474174</v>
      </c>
      <c r="BQ123">
        <f t="shared" si="80"/>
        <v>1.3823363129451334</v>
      </c>
      <c r="BR123">
        <f t="shared" si="81"/>
        <v>4.2761586856896638</v>
      </c>
      <c r="BS123">
        <f t="shared" si="82"/>
        <v>10.972838713052733</v>
      </c>
      <c r="BT123">
        <f t="shared" si="83"/>
        <v>16.28054945980297</v>
      </c>
      <c r="BU123">
        <f t="shared" si="84"/>
        <v>15.566012085862987</v>
      </c>
      <c r="BV123">
        <f t="shared" si="85"/>
        <v>18.154501784647984</v>
      </c>
    </row>
    <row r="124" spans="1:74" hidden="1" x14ac:dyDescent="0.4">
      <c r="A124" s="9">
        <v>26</v>
      </c>
      <c r="B124" s="16">
        <f t="shared" si="23"/>
        <v>6561.436293832423</v>
      </c>
      <c r="C124" s="16">
        <f t="shared" si="15"/>
        <v>13512.11033390915</v>
      </c>
      <c r="D124" s="16">
        <f t="shared" si="16"/>
        <v>17237.671619390265</v>
      </c>
      <c r="E124" s="16">
        <f t="shared" si="17"/>
        <v>9008.0735559394288</v>
      </c>
      <c r="F124" s="16">
        <f t="shared" si="18"/>
        <v>9580.8090968417546</v>
      </c>
      <c r="G124" s="16">
        <f t="shared" si="19"/>
        <v>6466.9071268873786</v>
      </c>
      <c r="H124" s="16">
        <f t="shared" si="20"/>
        <v>3236.2338330597217</v>
      </c>
      <c r="I124" s="16">
        <f t="shared" si="21"/>
        <v>3964.6644724597613</v>
      </c>
      <c r="J124" s="16">
        <f t="shared" si="24"/>
        <v>69567.906332319879</v>
      </c>
      <c r="L124">
        <v>26</v>
      </c>
      <c r="M124">
        <f t="shared" si="25"/>
        <v>6561.436293832423</v>
      </c>
      <c r="N124">
        <f t="shared" si="26"/>
        <v>13512.11033390915</v>
      </c>
      <c r="O124">
        <f t="shared" si="27"/>
        <v>17237.671619390265</v>
      </c>
      <c r="P124">
        <f t="shared" si="28"/>
        <v>9008.0735559394288</v>
      </c>
      <c r="Q124">
        <f t="shared" si="29"/>
        <v>9580.8090968417546</v>
      </c>
      <c r="R124">
        <f t="shared" si="30"/>
        <v>6466.9071268873786</v>
      </c>
      <c r="S124">
        <f t="shared" si="31"/>
        <v>3236.2338330597217</v>
      </c>
      <c r="T124">
        <f t="shared" si="32"/>
        <v>3964.6644724597613</v>
      </c>
      <c r="V124">
        <f t="shared" si="38"/>
        <v>78.401902565909211</v>
      </c>
      <c r="W124">
        <f t="shared" si="39"/>
        <v>110.99143177517348</v>
      </c>
      <c r="X124">
        <f t="shared" si="40"/>
        <v>178.6514741229042</v>
      </c>
      <c r="Y124">
        <f t="shared" si="41"/>
        <v>307.02532196472515</v>
      </c>
      <c r="Z124">
        <f t="shared" si="42"/>
        <v>630.27396060231479</v>
      </c>
      <c r="AA124">
        <f t="shared" si="43"/>
        <v>619.59083223740686</v>
      </c>
      <c r="AB124">
        <f t="shared" si="44"/>
        <v>555.0599916795685</v>
      </c>
      <c r="AC124">
        <f t="shared" si="45"/>
        <v>883.9639585635407</v>
      </c>
      <c r="AE124">
        <f t="shared" si="46"/>
        <v>53.932331612890579</v>
      </c>
      <c r="AF124">
        <f t="shared" si="47"/>
        <v>76.350528606827822</v>
      </c>
      <c r="AG124">
        <f t="shared" si="48"/>
        <v>122.89358077029304</v>
      </c>
      <c r="AH124">
        <f t="shared" si="49"/>
        <v>211.20139863743663</v>
      </c>
      <c r="AI124">
        <f t="shared" si="50"/>
        <v>433.56274704683597</v>
      </c>
      <c r="AJ124">
        <f t="shared" si="51"/>
        <v>411.9599180234494</v>
      </c>
      <c r="AK124">
        <f t="shared" si="52"/>
        <v>357.02898661912423</v>
      </c>
      <c r="AL124">
        <f t="shared" si="53"/>
        <v>517.92429193483167</v>
      </c>
      <c r="AW124">
        <f t="shared" ref="AW124:BD124" si="94">IF(AW123+AN247/B$74-AW123/B$75&lt;0,0,AW123+AN247/B$74-AW123/B$75)</f>
        <v>1.6457249986752722</v>
      </c>
      <c r="AX124">
        <f t="shared" si="94"/>
        <v>2.3298079247197894</v>
      </c>
      <c r="AY124">
        <f t="shared" si="94"/>
        <v>2.5000345433121698</v>
      </c>
      <c r="AZ124">
        <f t="shared" si="94"/>
        <v>7.7336783580052346</v>
      </c>
      <c r="BA124">
        <f t="shared" si="94"/>
        <v>19.845008457007616</v>
      </c>
      <c r="BB124">
        <f t="shared" si="94"/>
        <v>29.199810216408668</v>
      </c>
      <c r="BC124">
        <f t="shared" si="94"/>
        <v>30.724777125267302</v>
      </c>
      <c r="BD124">
        <f t="shared" si="94"/>
        <v>36.379853791735954</v>
      </c>
      <c r="BF124">
        <f t="shared" si="55"/>
        <v>1.3139087419200228</v>
      </c>
      <c r="BG124">
        <f t="shared" si="72"/>
        <v>1.8600647141824771</v>
      </c>
      <c r="BH124">
        <f t="shared" si="73"/>
        <v>1.9959697058767463</v>
      </c>
      <c r="BI124">
        <f t="shared" si="74"/>
        <v>6.1743897734798647</v>
      </c>
      <c r="BJ124">
        <f t="shared" si="75"/>
        <v>15.843795358354404</v>
      </c>
      <c r="BK124">
        <f t="shared" si="76"/>
        <v>23.351094146648727</v>
      </c>
      <c r="BL124">
        <f t="shared" si="77"/>
        <v>23.536856758187923</v>
      </c>
      <c r="BM124">
        <f t="shared" si="78"/>
        <v>27.754956645185331</v>
      </c>
      <c r="BO124">
        <f t="shared" si="56"/>
        <v>1.0484969596940976</v>
      </c>
      <c r="BP124">
        <f t="shared" si="79"/>
        <v>1.4843285042800254</v>
      </c>
      <c r="BQ124">
        <f t="shared" si="80"/>
        <v>1.5927804584016361</v>
      </c>
      <c r="BR124">
        <f t="shared" si="81"/>
        <v>4.927152624009274</v>
      </c>
      <c r="BS124">
        <f t="shared" si="82"/>
        <v>12.643321969967696</v>
      </c>
      <c r="BT124">
        <f t="shared" si="83"/>
        <v>18.697351248402157</v>
      </c>
      <c r="BU124">
        <f t="shared" si="84"/>
        <v>17.986920311144861</v>
      </c>
      <c r="BV124">
        <f t="shared" si="85"/>
        <v>21.074184995707913</v>
      </c>
    </row>
    <row r="125" spans="1:74" hidden="1" x14ac:dyDescent="0.4">
      <c r="A125" s="9">
        <v>27</v>
      </c>
      <c r="B125" s="16">
        <f t="shared" si="23"/>
        <v>7553.7225661410066</v>
      </c>
      <c r="C125" s="16">
        <f t="shared" si="15"/>
        <v>15555.547318409032</v>
      </c>
      <c r="D125" s="16">
        <f t="shared" si="16"/>
        <v>19844.525385624682</v>
      </c>
      <c r="E125" s="16">
        <f t="shared" si="17"/>
        <v>10370.36487893935</v>
      </c>
      <c r="F125" s="16">
        <f t="shared" si="18"/>
        <v>11029.715238526238</v>
      </c>
      <c r="G125" s="16">
        <f t="shared" si="19"/>
        <v>7444.8977495101608</v>
      </c>
      <c r="H125" s="16">
        <f t="shared" si="20"/>
        <v>3725.6496046559896</v>
      </c>
      <c r="I125" s="16">
        <f t="shared" si="21"/>
        <v>4564.2408386936768</v>
      </c>
      <c r="J125" s="16">
        <f t="shared" si="24"/>
        <v>80088.663580500128</v>
      </c>
      <c r="L125">
        <v>27</v>
      </c>
      <c r="M125">
        <f t="shared" si="25"/>
        <v>7553.7225661410066</v>
      </c>
      <c r="N125">
        <f t="shared" si="26"/>
        <v>15555.547318409032</v>
      </c>
      <c r="O125">
        <f t="shared" si="27"/>
        <v>19844.525385624682</v>
      </c>
      <c r="P125">
        <f t="shared" si="28"/>
        <v>10370.36487893935</v>
      </c>
      <c r="Q125">
        <f t="shared" si="29"/>
        <v>11029.715238526238</v>
      </c>
      <c r="R125">
        <f t="shared" si="30"/>
        <v>7444.8977495101608</v>
      </c>
      <c r="S125">
        <f t="shared" si="31"/>
        <v>3725.6496046559896</v>
      </c>
      <c r="T125">
        <f t="shared" si="32"/>
        <v>4564.2408386936768</v>
      </c>
      <c r="V125">
        <f t="shared" si="38"/>
        <v>90.258651185229212</v>
      </c>
      <c r="W125">
        <f t="shared" si="39"/>
        <v>127.77670690737241</v>
      </c>
      <c r="X125">
        <f t="shared" si="40"/>
        <v>205.66900239481728</v>
      </c>
      <c r="Y125">
        <f t="shared" si="41"/>
        <v>353.45687455672083</v>
      </c>
      <c r="Z125">
        <f t="shared" si="42"/>
        <v>725.59052394569289</v>
      </c>
      <c r="AA125">
        <f t="shared" si="43"/>
        <v>713.29056468137173</v>
      </c>
      <c r="AB125">
        <f t="shared" si="44"/>
        <v>639.0032694833119</v>
      </c>
      <c r="AC125">
        <f t="shared" si="45"/>
        <v>1017.6615678889427</v>
      </c>
      <c r="AE125">
        <f t="shared" si="46"/>
        <v>62.088855263896789</v>
      </c>
      <c r="AF125">
        <f t="shared" si="47"/>
        <v>87.897496329609709</v>
      </c>
      <c r="AG125">
        <f t="shared" si="48"/>
        <v>141.47954522116342</v>
      </c>
      <c r="AH125">
        <f t="shared" si="49"/>
        <v>243.14270641319945</v>
      </c>
      <c r="AI125">
        <f t="shared" si="50"/>
        <v>499.13315156532894</v>
      </c>
      <c r="AJ125">
        <f t="shared" si="51"/>
        <v>474.24919228763667</v>
      </c>
      <c r="AK125">
        <f t="shared" si="52"/>
        <v>411.0374425446999</v>
      </c>
      <c r="AL125">
        <f t="shared" si="53"/>
        <v>596.3613633552693</v>
      </c>
      <c r="AW125">
        <f t="shared" ref="AW125:BD125" si="95">IF(AW124+AN248/B$74-AW124/B$75&lt;0,0,AW124+AN248/B$74-AW124/B$75)</f>
        <v>1.8948224581252742</v>
      </c>
      <c r="AX125">
        <f t="shared" si="95"/>
        <v>2.6824483935231029</v>
      </c>
      <c r="AY125">
        <f t="shared" si="95"/>
        <v>2.8784405672697515</v>
      </c>
      <c r="AZ125">
        <f t="shared" si="95"/>
        <v>8.9042503750392203</v>
      </c>
      <c r="BA125">
        <f t="shared" si="95"/>
        <v>22.848755251510674</v>
      </c>
      <c r="BB125">
        <f t="shared" si="95"/>
        <v>33.602109936569263</v>
      </c>
      <c r="BC125">
        <f t="shared" si="95"/>
        <v>35.39215252814806</v>
      </c>
      <c r="BD125">
        <f t="shared" si="95"/>
        <v>41.965441896767594</v>
      </c>
      <c r="BF125">
        <f t="shared" si="55"/>
        <v>1.5129984959731726</v>
      </c>
      <c r="BG125">
        <f t="shared" si="72"/>
        <v>2.1419106405048645</v>
      </c>
      <c r="BH125">
        <f t="shared" si="73"/>
        <v>2.2984086083380002</v>
      </c>
      <c r="BI125">
        <f t="shared" si="74"/>
        <v>7.1099629241950861</v>
      </c>
      <c r="BJ125">
        <f t="shared" si="75"/>
        <v>18.244523217546334</v>
      </c>
      <c r="BK125">
        <f t="shared" si="76"/>
        <v>26.860323788504687</v>
      </c>
      <c r="BL125">
        <f t="shared" si="77"/>
        <v>27.130816941727616</v>
      </c>
      <c r="BM125">
        <f t="shared" si="78"/>
        <v>32.067405218460642</v>
      </c>
      <c r="BO125">
        <f t="shared" si="56"/>
        <v>1.2077440290296528</v>
      </c>
      <c r="BP125">
        <f t="shared" si="79"/>
        <v>1.7097702302214968</v>
      </c>
      <c r="BQ125">
        <f t="shared" si="80"/>
        <v>1.8346940068867021</v>
      </c>
      <c r="BR125">
        <f t="shared" si="81"/>
        <v>5.6754949136916286</v>
      </c>
      <c r="BS125">
        <f t="shared" si="82"/>
        <v>14.563606002999721</v>
      </c>
      <c r="BT125">
        <f t="shared" si="83"/>
        <v>21.489596987350101</v>
      </c>
      <c r="BU125">
        <f t="shared" si="84"/>
        <v>20.76188853466639</v>
      </c>
      <c r="BV125">
        <f t="shared" si="85"/>
        <v>24.41457082044662</v>
      </c>
    </row>
    <row r="126" spans="1:74" hidden="1" x14ac:dyDescent="0.4">
      <c r="A126" s="9">
        <v>28</v>
      </c>
      <c r="B126" s="16">
        <f t="shared" si="23"/>
        <v>8696.0723309714322</v>
      </c>
      <c r="C126" s="16">
        <f t="shared" si="15"/>
        <v>17908.013359542878</v>
      </c>
      <c r="D126" s="16">
        <f t="shared" si="16"/>
        <v>22845.613750857156</v>
      </c>
      <c r="E126" s="16">
        <f t="shared" si="17"/>
        <v>11938.675573028579</v>
      </c>
      <c r="F126" s="16">
        <f t="shared" si="18"/>
        <v>12697.73951378287</v>
      </c>
      <c r="G126" s="16">
        <f t="shared" si="19"/>
        <v>8570.7899329828597</v>
      </c>
      <c r="H126" s="16">
        <f t="shared" si="20"/>
        <v>4289.0797429028607</v>
      </c>
      <c r="I126" s="16">
        <f t="shared" si="21"/>
        <v>5254.4911626971461</v>
      </c>
      <c r="J126" s="16">
        <f t="shared" si="24"/>
        <v>92200.475366765779</v>
      </c>
      <c r="L126">
        <v>28</v>
      </c>
      <c r="M126">
        <f t="shared" si="25"/>
        <v>8696.0723309714322</v>
      </c>
      <c r="N126">
        <f t="shared" si="26"/>
        <v>17908.013359542878</v>
      </c>
      <c r="O126">
        <f t="shared" si="27"/>
        <v>22845.613750857156</v>
      </c>
      <c r="P126">
        <f t="shared" si="28"/>
        <v>11938.675573028579</v>
      </c>
      <c r="Q126">
        <f t="shared" si="29"/>
        <v>12697.73951378287</v>
      </c>
      <c r="R126">
        <f t="shared" si="30"/>
        <v>8570.7899329828597</v>
      </c>
      <c r="S126">
        <f t="shared" si="31"/>
        <v>4289.0797429028607</v>
      </c>
      <c r="T126">
        <f t="shared" si="32"/>
        <v>5254.4911626971461</v>
      </c>
      <c r="V126">
        <f t="shared" si="38"/>
        <v>103.90848778144257</v>
      </c>
      <c r="W126">
        <f t="shared" si="39"/>
        <v>147.10040770707266</v>
      </c>
      <c r="X126">
        <f t="shared" si="40"/>
        <v>236.77237297182955</v>
      </c>
      <c r="Y126">
        <f t="shared" si="41"/>
        <v>406.91023906143073</v>
      </c>
      <c r="Z126">
        <f t="shared" si="42"/>
        <v>835.3217459123731</v>
      </c>
      <c r="AA126">
        <f t="shared" si="43"/>
        <v>821.16081554364303</v>
      </c>
      <c r="AB126">
        <f t="shared" si="44"/>
        <v>735.64087440884305</v>
      </c>
      <c r="AC126">
        <f t="shared" si="45"/>
        <v>1171.5749067250802</v>
      </c>
      <c r="AE126">
        <f t="shared" si="46"/>
        <v>71.478787237674268</v>
      </c>
      <c r="AF126">
        <f t="shared" si="47"/>
        <v>101.19056652219729</v>
      </c>
      <c r="AG126">
        <f t="shared" si="48"/>
        <v>162.87603094571472</v>
      </c>
      <c r="AH126">
        <f t="shared" si="49"/>
        <v>279.91409579437322</v>
      </c>
      <c r="AI126">
        <f t="shared" si="50"/>
        <v>574.61894235878367</v>
      </c>
      <c r="AJ126">
        <f t="shared" si="51"/>
        <v>545.96160400575718</v>
      </c>
      <c r="AK126">
        <f t="shared" si="52"/>
        <v>473.20994080068499</v>
      </c>
      <c r="AL126">
        <f t="shared" si="53"/>
        <v>686.63997861248492</v>
      </c>
      <c r="AW126">
        <f t="shared" ref="AW126:BD126" si="96">IF(AW125+AN249/B$74-AW125/B$75&lt;0,0,AW125+AN249/B$74-AW125/B$75)</f>
        <v>2.1815320847190041</v>
      </c>
      <c r="AX126">
        <f t="shared" si="96"/>
        <v>3.088335379908564</v>
      </c>
      <c r="AY126">
        <f t="shared" si="96"/>
        <v>3.313983547391846</v>
      </c>
      <c r="AZ126">
        <f t="shared" si="96"/>
        <v>10.251571486406259</v>
      </c>
      <c r="BA126">
        <f t="shared" si="96"/>
        <v>26.306049130523277</v>
      </c>
      <c r="BB126">
        <f t="shared" si="96"/>
        <v>38.673412102194547</v>
      </c>
      <c r="BC126">
        <f t="shared" si="96"/>
        <v>40.761057341994253</v>
      </c>
      <c r="BD126">
        <f t="shared" si="96"/>
        <v>48.383636629626068</v>
      </c>
      <c r="BF126">
        <f t="shared" si="55"/>
        <v>1.7420928732644336</v>
      </c>
      <c r="BG126">
        <f t="shared" si="72"/>
        <v>2.4662332923158079</v>
      </c>
      <c r="BH126">
        <f t="shared" si="73"/>
        <v>2.6464277836970505</v>
      </c>
      <c r="BI126">
        <f t="shared" si="74"/>
        <v>8.1865353947015649</v>
      </c>
      <c r="BJ126">
        <f t="shared" si="75"/>
        <v>21.007062437924937</v>
      </c>
      <c r="BK126">
        <f t="shared" si="76"/>
        <v>30.905395477343429</v>
      </c>
      <c r="BL126">
        <f t="shared" si="77"/>
        <v>31.261484734937838</v>
      </c>
      <c r="BM126">
        <f t="shared" si="78"/>
        <v>37.016423557614118</v>
      </c>
      <c r="BO126">
        <f t="shared" si="56"/>
        <v>1.3908967091957645</v>
      </c>
      <c r="BP126">
        <f t="shared" si="79"/>
        <v>1.9690544763915172</v>
      </c>
      <c r="BQ126">
        <f t="shared" si="80"/>
        <v>2.1129227677574809</v>
      </c>
      <c r="BR126">
        <f t="shared" si="81"/>
        <v>6.5361757199937038</v>
      </c>
      <c r="BS126">
        <f t="shared" si="82"/>
        <v>16.772156331727686</v>
      </c>
      <c r="BT126">
        <f t="shared" si="83"/>
        <v>24.712033068042849</v>
      </c>
      <c r="BU126">
        <f t="shared" si="84"/>
        <v>23.946352738197003</v>
      </c>
      <c r="BV126">
        <f t="shared" si="85"/>
        <v>28.240988019453635</v>
      </c>
    </row>
    <row r="127" spans="1:74" hidden="1" x14ac:dyDescent="0.4">
      <c r="A127" s="9">
        <v>29</v>
      </c>
      <c r="B127" s="16">
        <f t="shared" si="23"/>
        <v>10011.179696280531</v>
      </c>
      <c r="C127" s="16">
        <f t="shared" si="15"/>
        <v>20616.242933865855</v>
      </c>
      <c r="D127" s="16">
        <f t="shared" si="16"/>
        <v>26300.556829211571</v>
      </c>
      <c r="E127" s="16">
        <f t="shared" si="17"/>
        <v>13744.161955910564</v>
      </c>
      <c r="F127" s="16">
        <f t="shared" si="18"/>
        <v>14618.019166687598</v>
      </c>
      <c r="G127" s="16">
        <f t="shared" si="19"/>
        <v>9866.9508362493707</v>
      </c>
      <c r="H127" s="16">
        <f t="shared" si="20"/>
        <v>4937.7174434197223</v>
      </c>
      <c r="I127" s="16">
        <f t="shared" si="21"/>
        <v>6049.1280707186615</v>
      </c>
      <c r="J127" s="16">
        <f t="shared" si="24"/>
        <v>106143.95693234388</v>
      </c>
      <c r="L127">
        <v>29</v>
      </c>
      <c r="M127">
        <f t="shared" si="25"/>
        <v>10011.179696280531</v>
      </c>
      <c r="N127">
        <f t="shared" si="26"/>
        <v>20616.242933865855</v>
      </c>
      <c r="O127">
        <f t="shared" si="27"/>
        <v>26300.556829211571</v>
      </c>
      <c r="P127">
        <f t="shared" si="28"/>
        <v>13744.161955910564</v>
      </c>
      <c r="Q127">
        <f t="shared" si="29"/>
        <v>14618.019166687598</v>
      </c>
      <c r="R127">
        <f t="shared" si="30"/>
        <v>9866.9508362493707</v>
      </c>
      <c r="S127">
        <f t="shared" si="31"/>
        <v>4937.7174434197223</v>
      </c>
      <c r="T127">
        <f t="shared" si="32"/>
        <v>6049.1280707186615</v>
      </c>
      <c r="V127">
        <f t="shared" si="38"/>
        <v>119.62258398395298</v>
      </c>
      <c r="W127">
        <f t="shared" si="39"/>
        <v>169.34642444248581</v>
      </c>
      <c r="X127">
        <f t="shared" si="40"/>
        <v>272.57949447283642</v>
      </c>
      <c r="Y127">
        <f t="shared" si="41"/>
        <v>468.44733558666564</v>
      </c>
      <c r="Z127">
        <f t="shared" si="42"/>
        <v>961.64757891771364</v>
      </c>
      <c r="AA127">
        <f t="shared" si="43"/>
        <v>945.34450164602231</v>
      </c>
      <c r="AB127">
        <f t="shared" si="44"/>
        <v>846.89268408756277</v>
      </c>
      <c r="AC127">
        <f t="shared" si="45"/>
        <v>1348.7619217827864</v>
      </c>
      <c r="AE127">
        <f t="shared" si="46"/>
        <v>82.288687418930365</v>
      </c>
      <c r="AF127">
        <f t="shared" si="47"/>
        <v>116.49384691715574</v>
      </c>
      <c r="AG127">
        <f t="shared" si="48"/>
        <v>187.50814495441969</v>
      </c>
      <c r="AH127">
        <f t="shared" si="49"/>
        <v>322.24614355005912</v>
      </c>
      <c r="AI127">
        <f t="shared" si="50"/>
        <v>661.51987687664689</v>
      </c>
      <c r="AJ127">
        <f t="shared" si="51"/>
        <v>628.5213674671229</v>
      </c>
      <c r="AK127">
        <f t="shared" si="52"/>
        <v>544.78201360290984</v>
      </c>
      <c r="AL127">
        <f t="shared" si="53"/>
        <v>790.55460606518386</v>
      </c>
      <c r="AW127">
        <f t="shared" ref="AW127:BD127" si="97">IF(AW126+AN250/B$74-AW126/B$75&lt;0,0,AW126+AN250/B$74-AW126/B$75)</f>
        <v>2.511557737799051</v>
      </c>
      <c r="AX127">
        <f t="shared" si="97"/>
        <v>3.5555436817364159</v>
      </c>
      <c r="AY127">
        <f t="shared" si="97"/>
        <v>3.8153282638805797</v>
      </c>
      <c r="AZ127">
        <f t="shared" si="97"/>
        <v>11.802445570998881</v>
      </c>
      <c r="BA127">
        <f t="shared" si="97"/>
        <v>30.285670198244137</v>
      </c>
      <c r="BB127">
        <f t="shared" si="97"/>
        <v>44.514143145077881</v>
      </c>
      <c r="BC127">
        <f t="shared" si="97"/>
        <v>46.938430897325361</v>
      </c>
      <c r="BD127">
        <f t="shared" si="97"/>
        <v>55.761887263709454</v>
      </c>
      <c r="BF127">
        <f t="shared" si="55"/>
        <v>2.0057564001371757</v>
      </c>
      <c r="BG127">
        <f t="shared" si="72"/>
        <v>2.8394945448714615</v>
      </c>
      <c r="BH127">
        <f t="shared" si="73"/>
        <v>3.046961241913928</v>
      </c>
      <c r="BI127">
        <f t="shared" si="74"/>
        <v>9.4255570497243824</v>
      </c>
      <c r="BJ127">
        <f t="shared" si="75"/>
        <v>24.18645445348394</v>
      </c>
      <c r="BK127">
        <f t="shared" si="76"/>
        <v>35.566205452254096</v>
      </c>
      <c r="BL127">
        <f t="shared" si="77"/>
        <v>36.011271038466042</v>
      </c>
      <c r="BM127">
        <f t="shared" si="78"/>
        <v>42.700030093620093</v>
      </c>
      <c r="BO127">
        <f t="shared" si="56"/>
        <v>1.6016144076369661</v>
      </c>
      <c r="BP127">
        <f t="shared" si="79"/>
        <v>2.2673617659460916</v>
      </c>
      <c r="BQ127">
        <f t="shared" si="80"/>
        <v>2.4330257773212223</v>
      </c>
      <c r="BR127">
        <f t="shared" si="81"/>
        <v>7.5263915248184192</v>
      </c>
      <c r="BS127">
        <f t="shared" si="82"/>
        <v>19.313099995446034</v>
      </c>
      <c r="BT127">
        <f t="shared" si="83"/>
        <v>28.428050513623202</v>
      </c>
      <c r="BU127">
        <f t="shared" si="84"/>
        <v>27.603918736567415</v>
      </c>
      <c r="BV127">
        <f t="shared" si="85"/>
        <v>32.628705788533871</v>
      </c>
    </row>
    <row r="128" spans="1:74" hidden="1" x14ac:dyDescent="0.4">
      <c r="A128" s="9">
        <v>30</v>
      </c>
      <c r="B128" s="16">
        <f t="shared" si="23"/>
        <v>11525.17080087622</v>
      </c>
      <c r="C128" s="16">
        <f t="shared" si="15"/>
        <v>23734.038174685793</v>
      </c>
      <c r="D128" s="16">
        <f t="shared" si="16"/>
        <v>30277.991087047703</v>
      </c>
      <c r="E128" s="16">
        <f t="shared" si="17"/>
        <v>15822.692116457187</v>
      </c>
      <c r="F128" s="16">
        <f t="shared" si="18"/>
        <v>16828.702788059101</v>
      </c>
      <c r="G128" s="16">
        <f t="shared" si="19"/>
        <v>11359.130204592409</v>
      </c>
      <c r="H128" s="16">
        <f t="shared" si="20"/>
        <v>5684.4486492457318</v>
      </c>
      <c r="I128" s="16">
        <f t="shared" si="21"/>
        <v>6963.9379500209716</v>
      </c>
      <c r="J128" s="16">
        <f t="shared" si="24"/>
        <v>122196.11177098512</v>
      </c>
      <c r="L128">
        <v>30</v>
      </c>
      <c r="M128">
        <f t="shared" si="25"/>
        <v>11525.17080087622</v>
      </c>
      <c r="N128">
        <f t="shared" si="26"/>
        <v>23734.038174685793</v>
      </c>
      <c r="O128">
        <f t="shared" si="27"/>
        <v>30277.991087047703</v>
      </c>
      <c r="P128">
        <f t="shared" si="28"/>
        <v>15822.692116457187</v>
      </c>
      <c r="Q128">
        <f t="shared" si="29"/>
        <v>16828.702788059101</v>
      </c>
      <c r="R128">
        <f t="shared" si="30"/>
        <v>11359.130204592409</v>
      </c>
      <c r="S128">
        <f t="shared" si="31"/>
        <v>5684.4486492457318</v>
      </c>
      <c r="T128">
        <f t="shared" si="32"/>
        <v>6963.9379500209716</v>
      </c>
      <c r="V128">
        <f t="shared" si="38"/>
        <v>137.71311976409959</v>
      </c>
      <c r="W128">
        <f t="shared" si="39"/>
        <v>194.95670177128565</v>
      </c>
      <c r="X128">
        <f t="shared" si="40"/>
        <v>313.80171968707043</v>
      </c>
      <c r="Y128">
        <f t="shared" si="41"/>
        <v>539.2906747230428</v>
      </c>
      <c r="Z128">
        <f t="shared" si="42"/>
        <v>1107.0776419954013</v>
      </c>
      <c r="AA128">
        <f t="shared" si="43"/>
        <v>1088.3086405797717</v>
      </c>
      <c r="AB128">
        <f t="shared" si="44"/>
        <v>974.96888822124447</v>
      </c>
      <c r="AC128">
        <f t="shared" si="45"/>
        <v>1552.7428586478266</v>
      </c>
      <c r="AE128">
        <f t="shared" si="46"/>
        <v>94.733319607271241</v>
      </c>
      <c r="AF128">
        <f t="shared" si="47"/>
        <v>134.11137275893242</v>
      </c>
      <c r="AG128">
        <f t="shared" si="48"/>
        <v>215.8652614605586</v>
      </c>
      <c r="AH128">
        <f t="shared" si="49"/>
        <v>370.979874228928</v>
      </c>
      <c r="AI128">
        <f t="shared" si="50"/>
        <v>761.5624442236691</v>
      </c>
      <c r="AJ128">
        <f t="shared" si="51"/>
        <v>723.56830772079263</v>
      </c>
      <c r="AK128">
        <f t="shared" si="52"/>
        <v>627.17583282599696</v>
      </c>
      <c r="AL128">
        <f t="shared" si="53"/>
        <v>910.1704594332416</v>
      </c>
      <c r="AW128">
        <f t="shared" ref="AW128:BD128" si="98">IF(AW127+AN251/B$74-AW127/B$75&lt;0,0,AW127+AN251/B$74-AW127/B$75)</f>
        <v>2.8914617781458558</v>
      </c>
      <c r="AX128">
        <f t="shared" si="98"/>
        <v>4.0933634539009738</v>
      </c>
      <c r="AY128">
        <f t="shared" si="98"/>
        <v>4.3924436536178639</v>
      </c>
      <c r="AZ128">
        <f t="shared" si="98"/>
        <v>13.587710823282112</v>
      </c>
      <c r="BA128">
        <f t="shared" si="98"/>
        <v>34.866750815967265</v>
      </c>
      <c r="BB128">
        <f t="shared" si="98"/>
        <v>51.240080567109366</v>
      </c>
      <c r="BC128">
        <f t="shared" si="98"/>
        <v>54.047232187694561</v>
      </c>
      <c r="BD128">
        <f t="shared" si="98"/>
        <v>64.246772956095782</v>
      </c>
      <c r="BF128">
        <f t="shared" si="55"/>
        <v>2.3092372027343009</v>
      </c>
      <c r="BG128">
        <f t="shared" si="72"/>
        <v>3.269124026990434</v>
      </c>
      <c r="BH128">
        <f t="shared" si="73"/>
        <v>3.5079814550939186</v>
      </c>
      <c r="BI128">
        <f t="shared" si="74"/>
        <v>10.851690162489081</v>
      </c>
      <c r="BJ128">
        <f t="shared" si="75"/>
        <v>27.845983900340059</v>
      </c>
      <c r="BK128">
        <f t="shared" si="76"/>
        <v>40.934968067948361</v>
      </c>
      <c r="BL128">
        <f t="shared" si="77"/>
        <v>41.474850967895705</v>
      </c>
      <c r="BM128">
        <f t="shared" si="78"/>
        <v>49.230958678664777</v>
      </c>
      <c r="BO128">
        <f t="shared" si="56"/>
        <v>1.8440996031370918</v>
      </c>
      <c r="BP128">
        <f t="shared" si="79"/>
        <v>2.6106414333013133</v>
      </c>
      <c r="BQ128">
        <f t="shared" si="80"/>
        <v>2.8013870560768463</v>
      </c>
      <c r="BR128">
        <f t="shared" si="81"/>
        <v>8.665890839761996</v>
      </c>
      <c r="BS128">
        <f t="shared" si="82"/>
        <v>22.237112670268779</v>
      </c>
      <c r="BT128">
        <f t="shared" si="83"/>
        <v>32.710943476801738</v>
      </c>
      <c r="BU128">
        <f t="shared" si="84"/>
        <v>31.807594887516725</v>
      </c>
      <c r="BV128">
        <f t="shared" si="85"/>
        <v>37.664367941076989</v>
      </c>
    </row>
    <row r="129" spans="1:74" hidden="1" x14ac:dyDescent="0.4">
      <c r="A129" s="9">
        <v>31</v>
      </c>
      <c r="B129" s="16">
        <f t="shared" si="23"/>
        <v>13268.122840579934</v>
      </c>
      <c r="C129" s="16">
        <f t="shared" si="15"/>
        <v>27323.337714075649</v>
      </c>
      <c r="D129" s="16">
        <f t="shared" si="16"/>
        <v>34856.932886269329</v>
      </c>
      <c r="E129" s="16">
        <f t="shared" si="17"/>
        <v>18215.558476050421</v>
      </c>
      <c r="F129" s="16">
        <f t="shared" si="18"/>
        <v>19373.708181626476</v>
      </c>
      <c r="G129" s="16">
        <f t="shared" si="19"/>
        <v>13076.971918300393</v>
      </c>
      <c r="H129" s="16">
        <f t="shared" si="20"/>
        <v>6544.1080450995978</v>
      </c>
      <c r="I129" s="16">
        <f t="shared" si="21"/>
        <v>8017.0945638419453</v>
      </c>
      <c r="J129" s="16">
        <f t="shared" si="24"/>
        <v>140675.83462584374</v>
      </c>
      <c r="L129">
        <v>31</v>
      </c>
      <c r="M129">
        <f t="shared" ref="M129:M158" si="99">M128*$C$45</f>
        <v>13268.122840579934</v>
      </c>
      <c r="N129">
        <f t="shared" ref="N129:N158" si="100">N128*$C$45</f>
        <v>27323.337714075649</v>
      </c>
      <c r="O129">
        <f t="shared" ref="O129:O158" si="101">O128*$C$45</f>
        <v>34856.932886269329</v>
      </c>
      <c r="P129">
        <f t="shared" ref="P129:P158" si="102">P128*$C$45</f>
        <v>18215.558476050421</v>
      </c>
      <c r="Q129">
        <f t="shared" ref="Q129:Q158" si="103">Q128*$C$45</f>
        <v>19373.708181626476</v>
      </c>
      <c r="R129">
        <f t="shared" ref="R129:R158" si="104">R128*$C$45</f>
        <v>13076.971918300393</v>
      </c>
      <c r="S129">
        <f t="shared" ref="S129:S158" si="105">S128*$C$45</f>
        <v>6544.1080450995978</v>
      </c>
      <c r="T129">
        <f t="shared" ref="T129:T158" si="106">T128*$C$45</f>
        <v>8017.0945638419453</v>
      </c>
      <c r="V129">
        <f t="shared" si="38"/>
        <v>158.53948544647304</v>
      </c>
      <c r="W129">
        <f t="shared" si="39"/>
        <v>224.44001875860937</v>
      </c>
      <c r="X129">
        <f t="shared" si="40"/>
        <v>361.25797786461754</v>
      </c>
      <c r="Y129">
        <f t="shared" si="41"/>
        <v>620.84764489491408</v>
      </c>
      <c r="Z129">
        <f t="shared" si="42"/>
        <v>1274.5010788507366</v>
      </c>
      <c r="AA129">
        <f t="shared" si="43"/>
        <v>1252.8933562659809</v>
      </c>
      <c r="AB129">
        <f t="shared" si="44"/>
        <v>1122.41390096993</v>
      </c>
      <c r="AC129">
        <f t="shared" si="45"/>
        <v>1787.5702083713395</v>
      </c>
      <c r="AE129">
        <f t="shared" si="46"/>
        <v>109.05991965954738</v>
      </c>
      <c r="AF129">
        <f t="shared" si="47"/>
        <v>154.3931490963835</v>
      </c>
      <c r="AG129">
        <f t="shared" si="48"/>
        <v>248.51074753606258</v>
      </c>
      <c r="AH129">
        <f t="shared" si="49"/>
        <v>427.08347439363291</v>
      </c>
      <c r="AI129">
        <f t="shared" si="50"/>
        <v>876.73417681424644</v>
      </c>
      <c r="AJ129">
        <f t="shared" si="51"/>
        <v>832.99040757848638</v>
      </c>
      <c r="AK129">
        <f t="shared" si="52"/>
        <v>722.02848429742812</v>
      </c>
      <c r="AL129">
        <f t="shared" si="53"/>
        <v>1047.8645449792243</v>
      </c>
      <c r="AW129">
        <f t="shared" ref="AW129:BD129" si="107">IF(AW128+AN252/B$74-AW128/B$75&lt;0,0,AW128+AN252/B$74-AW128/B$75)</f>
        <v>3.3287959157083922</v>
      </c>
      <c r="AX129">
        <f t="shared" si="107"/>
        <v>4.7124854458886141</v>
      </c>
      <c r="AY129">
        <f t="shared" si="107"/>
        <v>5.0568015820421586</v>
      </c>
      <c r="AZ129">
        <f t="shared" si="107"/>
        <v>15.642854639902007</v>
      </c>
      <c r="BA129">
        <f t="shared" si="107"/>
        <v>40.140353432110757</v>
      </c>
      <c r="BB129">
        <f t="shared" si="107"/>
        <v>58.984641362409448</v>
      </c>
      <c r="BC129">
        <f t="shared" si="107"/>
        <v>62.228886112121543</v>
      </c>
      <c r="BD129">
        <f t="shared" si="107"/>
        <v>74.006896253293959</v>
      </c>
      <c r="BF129">
        <f t="shared" si="55"/>
        <v>2.6585719479812338</v>
      </c>
      <c r="BG129">
        <f t="shared" si="72"/>
        <v>3.7636676831367577</v>
      </c>
      <c r="BH129">
        <f t="shared" si="73"/>
        <v>4.0386587742082858</v>
      </c>
      <c r="BI129">
        <f t="shared" si="74"/>
        <v>12.493302558964903</v>
      </c>
      <c r="BJ129">
        <f t="shared" si="75"/>
        <v>32.058444049716385</v>
      </c>
      <c r="BK129">
        <f t="shared" si="76"/>
        <v>47.118035567444963</v>
      </c>
      <c r="BL129">
        <f t="shared" si="77"/>
        <v>47.761041577795133</v>
      </c>
      <c r="BM129">
        <f t="shared" si="78"/>
        <v>56.73886581738028</v>
      </c>
      <c r="BO129">
        <f t="shared" si="56"/>
        <v>2.1231821628954171</v>
      </c>
      <c r="BP129">
        <f t="shared" si="79"/>
        <v>3.0057309895147855</v>
      </c>
      <c r="BQ129">
        <f t="shared" si="80"/>
        <v>3.2253436954870898</v>
      </c>
      <c r="BR129">
        <f t="shared" si="81"/>
        <v>9.9773704333982458</v>
      </c>
      <c r="BS129">
        <f t="shared" si="82"/>
        <v>25.60243540831155</v>
      </c>
      <c r="BT129">
        <f t="shared" si="83"/>
        <v>37.645358231489709</v>
      </c>
      <c r="BU129">
        <f t="shared" si="84"/>
        <v>36.64122292770621</v>
      </c>
      <c r="BV129">
        <f t="shared" si="85"/>
        <v>43.447663309870883</v>
      </c>
    </row>
    <row r="130" spans="1:74" hidden="1" x14ac:dyDescent="0.4">
      <c r="A130" s="9">
        <v>32</v>
      </c>
      <c r="B130" s="16">
        <f t="shared" ref="B130:B158" si="108">M130</f>
        <v>15274.661586736309</v>
      </c>
      <c r="C130" s="16">
        <f t="shared" ref="C130:C158" si="109">N130</f>
        <v>31455.447165906153</v>
      </c>
      <c r="D130" s="16">
        <f t="shared" ref="D130:D158" si="110">O130</f>
        <v>40128.34823634116</v>
      </c>
      <c r="E130" s="16">
        <f t="shared" ref="E130:E158" si="111">P130</f>
        <v>20970.29811060409</v>
      </c>
      <c r="F130" s="16">
        <f t="shared" ref="F130:F158" si="112">Q130</f>
        <v>22303.594842327693</v>
      </c>
      <c r="G130" s="16">
        <f t="shared" ref="G130:G158" si="113">R130</f>
        <v>15054.6029028596</v>
      </c>
      <c r="H130" s="16">
        <f t="shared" ref="H130:H158" si="114">S130</f>
        <v>7533.7737656614718</v>
      </c>
      <c r="I130" s="16">
        <f t="shared" ref="I130:I158" si="115">T130</f>
        <v>9229.5200943584678</v>
      </c>
      <c r="J130" s="16">
        <f t="shared" si="24"/>
        <v>161950.24670479493</v>
      </c>
      <c r="L130">
        <v>32</v>
      </c>
      <c r="M130">
        <f t="shared" si="99"/>
        <v>15274.661586736309</v>
      </c>
      <c r="N130">
        <f t="shared" si="100"/>
        <v>31455.447165906153</v>
      </c>
      <c r="O130">
        <f t="shared" si="101"/>
        <v>40128.34823634116</v>
      </c>
      <c r="P130">
        <f t="shared" si="102"/>
        <v>20970.29811060409</v>
      </c>
      <c r="Q130">
        <f t="shared" si="103"/>
        <v>22303.594842327693</v>
      </c>
      <c r="R130">
        <f t="shared" si="104"/>
        <v>15054.6029028596</v>
      </c>
      <c r="S130">
        <f t="shared" si="105"/>
        <v>7533.7737656614718</v>
      </c>
      <c r="T130">
        <f t="shared" si="106"/>
        <v>9229.5200943584678</v>
      </c>
      <c r="V130">
        <f t="shared" si="38"/>
        <v>182.51542154460651</v>
      </c>
      <c r="W130">
        <f t="shared" si="39"/>
        <v>258.38209654740797</v>
      </c>
      <c r="X130">
        <f t="shared" si="40"/>
        <v>415.89104399215546</v>
      </c>
      <c r="Y130">
        <f t="shared" si="41"/>
        <v>714.73847227307419</v>
      </c>
      <c r="Z130">
        <f t="shared" si="42"/>
        <v>1467.2439550968211</v>
      </c>
      <c r="AA130">
        <f t="shared" si="43"/>
        <v>1442.3682980923588</v>
      </c>
      <c r="AB130">
        <f t="shared" si="44"/>
        <v>1292.1569118987447</v>
      </c>
      <c r="AC130">
        <f t="shared" si="45"/>
        <v>2057.9092249902656</v>
      </c>
      <c r="AE130">
        <f t="shared" si="46"/>
        <v>125.55310825518927</v>
      </c>
      <c r="AF130">
        <f t="shared" si="47"/>
        <v>177.74210565045877</v>
      </c>
      <c r="AG130">
        <f t="shared" si="48"/>
        <v>286.0931576455809</v>
      </c>
      <c r="AH130">
        <f t="shared" si="49"/>
        <v>491.67153122739336</v>
      </c>
      <c r="AI130">
        <f t="shared" si="50"/>
        <v>1009.3231441597432</v>
      </c>
      <c r="AJ130">
        <f t="shared" si="51"/>
        <v>958.9612921847347</v>
      </c>
      <c r="AK130">
        <f t="shared" si="52"/>
        <v>831.22450702629226</v>
      </c>
      <c r="AL130">
        <f t="shared" si="53"/>
        <v>1206.3729014203918</v>
      </c>
      <c r="AW130">
        <f t="shared" ref="AW130:BD130" si="116">IF(AW129+AN253/B$74-AW129/B$75&lt;0,0,AW129+AN253/B$74-AW129/B$75)</f>
        <v>3.8322516093308487</v>
      </c>
      <c r="AX130">
        <f t="shared" si="116"/>
        <v>5.4252139185623998</v>
      </c>
      <c r="AY130">
        <f t="shared" si="116"/>
        <v>5.8216053166250834</v>
      </c>
      <c r="AZ130">
        <f t="shared" si="116"/>
        <v>18.008720386072618</v>
      </c>
      <c r="BA130">
        <f t="shared" si="116"/>
        <v>46.211284180388034</v>
      </c>
      <c r="BB130">
        <f t="shared" si="116"/>
        <v>67.901522325158794</v>
      </c>
      <c r="BC130">
        <f t="shared" si="116"/>
        <v>71.646097272151735</v>
      </c>
      <c r="BD130">
        <f t="shared" si="116"/>
        <v>85.23621864459389</v>
      </c>
      <c r="BF130">
        <f t="shared" si="55"/>
        <v>3.0607063286175289</v>
      </c>
      <c r="BG130">
        <f t="shared" si="72"/>
        <v>4.3329583407878713</v>
      </c>
      <c r="BH130">
        <f t="shared" si="73"/>
        <v>4.6495444589086095</v>
      </c>
      <c r="BI130">
        <f t="shared" si="74"/>
        <v>14.383033807527166</v>
      </c>
      <c r="BJ130">
        <f t="shared" si="75"/>
        <v>36.907589679153006</v>
      </c>
      <c r="BK130">
        <f t="shared" si="76"/>
        <v>54.23799904442366</v>
      </c>
      <c r="BL130">
        <f t="shared" si="77"/>
        <v>54.994963844958335</v>
      </c>
      <c r="BM130">
        <f t="shared" si="78"/>
        <v>65.372881035337116</v>
      </c>
      <c r="BO130">
        <f t="shared" si="56"/>
        <v>2.444416033946907</v>
      </c>
      <c r="BP130">
        <f t="shared" si="79"/>
        <v>3.4604930056879688</v>
      </c>
      <c r="BQ130">
        <f t="shared" si="80"/>
        <v>3.7133327427198077</v>
      </c>
      <c r="BR130">
        <f t="shared" si="81"/>
        <v>11.486929708738241</v>
      </c>
      <c r="BS130">
        <f t="shared" si="82"/>
        <v>29.476040593154451</v>
      </c>
      <c r="BT130">
        <f t="shared" si="83"/>
        <v>43.328964633062867</v>
      </c>
      <c r="BU130">
        <f t="shared" si="84"/>
        <v>42.201132252750675</v>
      </c>
      <c r="BV130">
        <f t="shared" si="85"/>
        <v>50.093264563625581</v>
      </c>
    </row>
    <row r="131" spans="1:74" hidden="1" x14ac:dyDescent="0.4">
      <c r="A131" s="9">
        <v>33</v>
      </c>
      <c r="B131" s="16">
        <f t="shared" si="108"/>
        <v>17584.649267470893</v>
      </c>
      <c r="C131" s="16">
        <f t="shared" si="109"/>
        <v>36212.455694876531</v>
      </c>
      <c r="D131" s="16">
        <f t="shared" si="110"/>
        <v>46196.95993996592</v>
      </c>
      <c r="E131" s="16">
        <f t="shared" si="111"/>
        <v>24141.637129917675</v>
      </c>
      <c r="F131" s="16">
        <f t="shared" si="112"/>
        <v>25676.568379535907</v>
      </c>
      <c r="G131" s="16">
        <f t="shared" si="113"/>
        <v>17331.311100058178</v>
      </c>
      <c r="H131" s="16">
        <f t="shared" si="114"/>
        <v>8673.1066726000554</v>
      </c>
      <c r="I131" s="16">
        <f t="shared" si="115"/>
        <v>10625.300786192163</v>
      </c>
      <c r="J131" s="16">
        <f t="shared" si="24"/>
        <v>186441.98897061733</v>
      </c>
      <c r="L131">
        <v>33</v>
      </c>
      <c r="M131">
        <f t="shared" si="99"/>
        <v>17584.649267470893</v>
      </c>
      <c r="N131">
        <f t="shared" si="100"/>
        <v>36212.455694876531</v>
      </c>
      <c r="O131">
        <f t="shared" si="101"/>
        <v>46196.95993996592</v>
      </c>
      <c r="P131">
        <f t="shared" si="102"/>
        <v>24141.637129917675</v>
      </c>
      <c r="Q131">
        <f t="shared" si="103"/>
        <v>25676.568379535907</v>
      </c>
      <c r="R131">
        <f t="shared" si="104"/>
        <v>17331.311100058178</v>
      </c>
      <c r="S131">
        <f t="shared" si="105"/>
        <v>8673.1066726000554</v>
      </c>
      <c r="T131">
        <f t="shared" si="106"/>
        <v>10625.300786192163</v>
      </c>
      <c r="V131">
        <f t="shared" si="38"/>
        <v>210.11723828360755</v>
      </c>
      <c r="W131">
        <f t="shared" si="39"/>
        <v>297.45723451210557</v>
      </c>
      <c r="X131">
        <f t="shared" si="40"/>
        <v>478.78626831081817</v>
      </c>
      <c r="Y131">
        <f t="shared" si="41"/>
        <v>822.82840878933428</v>
      </c>
      <c r="Z131">
        <f t="shared" si="42"/>
        <v>1689.1353351087384</v>
      </c>
      <c r="AA131">
        <f t="shared" si="43"/>
        <v>1660.4975940428335</v>
      </c>
      <c r="AB131">
        <f t="shared" si="44"/>
        <v>1487.5700800640539</v>
      </c>
      <c r="AC131">
        <f t="shared" si="45"/>
        <v>2369.130614140427</v>
      </c>
      <c r="AE131">
        <f t="shared" si="46"/>
        <v>144.54054601832834</v>
      </c>
      <c r="AF131">
        <f t="shared" si="47"/>
        <v>204.62210261610849</v>
      </c>
      <c r="AG131">
        <f t="shared" si="48"/>
        <v>329.35911976110577</v>
      </c>
      <c r="AH131">
        <f t="shared" si="49"/>
        <v>566.02717824262027</v>
      </c>
      <c r="AI131">
        <f t="shared" si="50"/>
        <v>1161.9634144721026</v>
      </c>
      <c r="AJ131">
        <f t="shared" si="51"/>
        <v>1103.9833939570219</v>
      </c>
      <c r="AK131">
        <f t="shared" si="52"/>
        <v>956.93334471877927</v>
      </c>
      <c r="AL131">
        <f t="shared" si="53"/>
        <v>1388.8449707567934</v>
      </c>
      <c r="AW131">
        <f t="shared" ref="AW131:BD131" si="117">IF(AW130+AN254/B$74-AW130/B$75&lt;0,0,AW130+AN254/B$74-AW130/B$75)</f>
        <v>4.4118330242034149</v>
      </c>
      <c r="AX131">
        <f t="shared" si="117"/>
        <v>6.2457114953005224</v>
      </c>
      <c r="AY131">
        <f t="shared" si="117"/>
        <v>6.7020522679744943</v>
      </c>
      <c r="AZ131">
        <f t="shared" si="117"/>
        <v>20.732320166418695</v>
      </c>
      <c r="BA131">
        <f t="shared" si="117"/>
        <v>53.200178490755121</v>
      </c>
      <c r="BB131">
        <f t="shared" si="117"/>
        <v>78.1677447580837</v>
      </c>
      <c r="BC131">
        <f t="shared" si="117"/>
        <v>82.4860867004775</v>
      </c>
      <c r="BD131">
        <f t="shared" si="117"/>
        <v>98.157903496762586</v>
      </c>
      <c r="BF131">
        <f t="shared" si="55"/>
        <v>3.5236334970455205</v>
      </c>
      <c r="BG131">
        <f t="shared" si="72"/>
        <v>4.9883116874525877</v>
      </c>
      <c r="BH131">
        <f t="shared" si="73"/>
        <v>5.3527809735384944</v>
      </c>
      <c r="BI131">
        <f t="shared" si="74"/>
        <v>16.558445754654436</v>
      </c>
      <c r="BJ131">
        <f t="shared" si="75"/>
        <v>42.48980637989402</v>
      </c>
      <c r="BK131">
        <f t="shared" si="76"/>
        <v>62.436113012864745</v>
      </c>
      <c r="BL131">
        <f t="shared" si="77"/>
        <v>63.320530558555035</v>
      </c>
      <c r="BM131">
        <f t="shared" si="78"/>
        <v>75.304549839965503</v>
      </c>
      <c r="BO131">
        <f t="shared" si="56"/>
        <v>2.8141902107492802</v>
      </c>
      <c r="BP131">
        <f t="shared" si="79"/>
        <v>3.9839722067479104</v>
      </c>
      <c r="BQ131">
        <f t="shared" si="80"/>
        <v>4.2750597724330888</v>
      </c>
      <c r="BR131">
        <f t="shared" si="81"/>
        <v>13.224592168011597</v>
      </c>
      <c r="BS131">
        <f t="shared" si="82"/>
        <v>33.934970044753584</v>
      </c>
      <c r="BT131">
        <f t="shared" si="83"/>
        <v>49.874385279879348</v>
      </c>
      <c r="BU131">
        <f t="shared" si="84"/>
        <v>48.598048048854494</v>
      </c>
      <c r="BV131">
        <f t="shared" si="85"/>
        <v>57.733072799481349</v>
      </c>
    </row>
    <row r="132" spans="1:74" hidden="1" x14ac:dyDescent="0.4">
      <c r="A132" s="9">
        <v>34</v>
      </c>
      <c r="B132" s="16">
        <f t="shared" si="108"/>
        <v>20243.976477257896</v>
      </c>
      <c r="C132" s="16">
        <f t="shared" si="109"/>
        <v>41688.866813336215</v>
      </c>
      <c r="D132" s="16">
        <f t="shared" si="110"/>
        <v>53183.328033474158</v>
      </c>
      <c r="E132" s="16">
        <f t="shared" si="111"/>
        <v>27792.577875557461</v>
      </c>
      <c r="F132" s="16">
        <f t="shared" si="112"/>
        <v>29559.636839250325</v>
      </c>
      <c r="G132" s="16">
        <f t="shared" si="113"/>
        <v>19952.325968687233</v>
      </c>
      <c r="H132" s="16">
        <f t="shared" si="114"/>
        <v>9984.7409404780537</v>
      </c>
      <c r="I132" s="16">
        <f t="shared" si="115"/>
        <v>12232.165447699057</v>
      </c>
      <c r="J132" s="16">
        <f t="shared" si="24"/>
        <v>214637.61839574043</v>
      </c>
      <c r="L132">
        <v>34</v>
      </c>
      <c r="M132">
        <f t="shared" si="99"/>
        <v>20243.976477257896</v>
      </c>
      <c r="N132">
        <f t="shared" si="100"/>
        <v>41688.866813336215</v>
      </c>
      <c r="O132">
        <f t="shared" si="101"/>
        <v>53183.328033474158</v>
      </c>
      <c r="P132">
        <f t="shared" si="102"/>
        <v>27792.577875557461</v>
      </c>
      <c r="Q132">
        <f t="shared" si="103"/>
        <v>29559.636839250325</v>
      </c>
      <c r="R132">
        <f t="shared" si="104"/>
        <v>19952.325968687233</v>
      </c>
      <c r="S132">
        <f t="shared" si="105"/>
        <v>9984.7409404780537</v>
      </c>
      <c r="T132">
        <f t="shared" si="106"/>
        <v>12232.165447699057</v>
      </c>
      <c r="V132">
        <f t="shared" si="38"/>
        <v>241.89327811439483</v>
      </c>
      <c r="W132">
        <f t="shared" si="39"/>
        <v>342.44170608151853</v>
      </c>
      <c r="X132">
        <f t="shared" si="40"/>
        <v>551.19313819240028</v>
      </c>
      <c r="Y132">
        <f t="shared" si="41"/>
        <v>947.26478776125907</v>
      </c>
      <c r="Z132">
        <f t="shared" si="42"/>
        <v>1944.5833513041471</v>
      </c>
      <c r="AA132">
        <f t="shared" si="43"/>
        <v>1911.6146278986841</v>
      </c>
      <c r="AB132">
        <f t="shared" si="44"/>
        <v>1712.535527570047</v>
      </c>
      <c r="AC132">
        <f t="shared" si="45"/>
        <v>2727.4172345917609</v>
      </c>
      <c r="AE132">
        <f t="shared" si="46"/>
        <v>166.39944344008808</v>
      </c>
      <c r="AF132">
        <f t="shared" si="47"/>
        <v>235.56714658144085</v>
      </c>
      <c r="AG132">
        <f t="shared" si="48"/>
        <v>379.16816927767655</v>
      </c>
      <c r="AH132">
        <f t="shared" si="49"/>
        <v>651.62758842485823</v>
      </c>
      <c r="AI132">
        <f t="shared" si="50"/>
        <v>1337.6873880176479</v>
      </c>
      <c r="AJ132">
        <f t="shared" si="51"/>
        <v>1270.9376539827654</v>
      </c>
      <c r="AK132">
        <f t="shared" si="52"/>
        <v>1101.6524543583996</v>
      </c>
      <c r="AL132">
        <f t="shared" si="53"/>
        <v>1598.9061800532863</v>
      </c>
      <c r="AW132">
        <f t="shared" ref="AW132:BD132" si="118">IF(AW131+AN255/B$74-AW131/B$75&lt;0,0,AW131+AN255/B$74-AW131/B$75)</f>
        <v>5.0790559994975197</v>
      </c>
      <c r="AX132">
        <f t="shared" si="118"/>
        <v>7.1902808350423495</v>
      </c>
      <c r="AY132">
        <f t="shared" si="118"/>
        <v>7.715636243225223</v>
      </c>
      <c r="AZ132">
        <f t="shared" si="118"/>
        <v>23.867769824259156</v>
      </c>
      <c r="BA132">
        <f t="shared" si="118"/>
        <v>61.245900344697702</v>
      </c>
      <c r="BB132">
        <f t="shared" si="118"/>
        <v>89.987163995281264</v>
      </c>
      <c r="BC132">
        <f t="shared" si="118"/>
        <v>94.964315498197962</v>
      </c>
      <c r="BD132">
        <f t="shared" si="118"/>
        <v>113.02874193998844</v>
      </c>
      <c r="BF132">
        <f t="shared" si="55"/>
        <v>4.0565532133402566</v>
      </c>
      <c r="BG132">
        <f t="shared" si="72"/>
        <v>5.7427515721613496</v>
      </c>
      <c r="BH132">
        <f t="shared" si="73"/>
        <v>6.162343750200094</v>
      </c>
      <c r="BI132">
        <f t="shared" si="74"/>
        <v>19.062770401712996</v>
      </c>
      <c r="BJ132">
        <f t="shared" si="75"/>
        <v>48.916029646410678</v>
      </c>
      <c r="BK132">
        <f t="shared" si="76"/>
        <v>71.87509205999612</v>
      </c>
      <c r="BL132">
        <f t="shared" si="77"/>
        <v>72.90330862951626</v>
      </c>
      <c r="BM132">
        <f t="shared" si="78"/>
        <v>86.731226668364059</v>
      </c>
      <c r="BO132">
        <f t="shared" si="56"/>
        <v>3.2398561825270251</v>
      </c>
      <c r="BP132">
        <f t="shared" si="79"/>
        <v>4.586575895170717</v>
      </c>
      <c r="BQ132">
        <f t="shared" si="80"/>
        <v>4.9216924930963319</v>
      </c>
      <c r="BR132">
        <f t="shared" si="81"/>
        <v>15.224904319997297</v>
      </c>
      <c r="BS132">
        <f t="shared" si="82"/>
        <v>39.06787184583785</v>
      </c>
      <c r="BT132">
        <f t="shared" si="83"/>
        <v>57.411421919670595</v>
      </c>
      <c r="BU132">
        <f t="shared" si="84"/>
        <v>55.959289303704757</v>
      </c>
      <c r="BV132">
        <f t="shared" si="85"/>
        <v>66.518811319723426</v>
      </c>
    </row>
    <row r="133" spans="1:74" hidden="1" x14ac:dyDescent="0.4">
      <c r="A133" s="9">
        <v>35</v>
      </c>
      <c r="B133" s="16">
        <f t="shared" si="108"/>
        <v>23305.473847003439</v>
      </c>
      <c r="C133" s="16">
        <f t="shared" si="109"/>
        <v>47993.475803574918</v>
      </c>
      <c r="D133" s="16">
        <f t="shared" si="110"/>
        <v>61226.24485229719</v>
      </c>
      <c r="E133" s="16">
        <f t="shared" si="111"/>
        <v>31995.650535716595</v>
      </c>
      <c r="F133" s="16">
        <f t="shared" si="112"/>
        <v>34029.9418969381</v>
      </c>
      <c r="G133" s="16">
        <f t="shared" si="113"/>
        <v>22969.71702039407</v>
      </c>
      <c r="H133" s="16">
        <f t="shared" si="114"/>
        <v>11494.73371097967</v>
      </c>
      <c r="I133" s="16">
        <f t="shared" si="115"/>
        <v>14082.036316028356</v>
      </c>
      <c r="J133" s="16">
        <f t="shared" si="24"/>
        <v>247097.27398293235</v>
      </c>
      <c r="L133">
        <v>35</v>
      </c>
      <c r="M133">
        <f t="shared" si="99"/>
        <v>23305.473847003439</v>
      </c>
      <c r="N133">
        <f t="shared" si="100"/>
        <v>47993.475803574918</v>
      </c>
      <c r="O133">
        <f t="shared" si="101"/>
        <v>61226.24485229719</v>
      </c>
      <c r="P133">
        <f t="shared" si="102"/>
        <v>31995.650535716595</v>
      </c>
      <c r="Q133">
        <f t="shared" si="103"/>
        <v>34029.9418969381</v>
      </c>
      <c r="R133">
        <f t="shared" si="104"/>
        <v>22969.71702039407</v>
      </c>
      <c r="S133">
        <f t="shared" si="105"/>
        <v>11494.73371097967</v>
      </c>
      <c r="T133">
        <f t="shared" si="106"/>
        <v>14082.036316028356</v>
      </c>
      <c r="V133">
        <f t="shared" si="38"/>
        <v>278.47480921291975</v>
      </c>
      <c r="W133">
        <f t="shared" si="39"/>
        <v>394.22918036812848</v>
      </c>
      <c r="X133">
        <f t="shared" si="40"/>
        <v>634.55010074736322</v>
      </c>
      <c r="Y133">
        <f t="shared" si="41"/>
        <v>1090.5196833174659</v>
      </c>
      <c r="Z133">
        <f t="shared" si="42"/>
        <v>2238.6627771316203</v>
      </c>
      <c r="AA133">
        <f t="shared" si="43"/>
        <v>2200.7081258437888</v>
      </c>
      <c r="AB133">
        <f t="shared" si="44"/>
        <v>1971.5224636737153</v>
      </c>
      <c r="AC133">
        <f t="shared" si="45"/>
        <v>3139.8869328191677</v>
      </c>
      <c r="AE133">
        <f t="shared" si="46"/>
        <v>191.56405499819033</v>
      </c>
      <c r="AF133">
        <f t="shared" si="47"/>
        <v>271.19199974813341</v>
      </c>
      <c r="AG133">
        <f t="shared" si="48"/>
        <v>436.50982558258443</v>
      </c>
      <c r="AH133">
        <f t="shared" si="49"/>
        <v>750.17332153699192</v>
      </c>
      <c r="AI133">
        <f t="shared" si="50"/>
        <v>1539.986042446481</v>
      </c>
      <c r="AJ133">
        <f t="shared" si="51"/>
        <v>1463.1407461575411</v>
      </c>
      <c r="AK133">
        <f t="shared" si="52"/>
        <v>1268.2569288706673</v>
      </c>
      <c r="AL133">
        <f t="shared" si="53"/>
        <v>1840.7299774543881</v>
      </c>
      <c r="AW133">
        <f t="shared" ref="AW133:BD133" si="119">IF(AW132+AN256/B$74-AW132/B$75&lt;0,0,AW132+AN256/B$74-AW132/B$75)</f>
        <v>5.8471769932134254</v>
      </c>
      <c r="AX133">
        <f t="shared" si="119"/>
        <v>8.2776887432551263</v>
      </c>
      <c r="AY133">
        <f t="shared" si="119"/>
        <v>8.882495238062635</v>
      </c>
      <c r="AZ133">
        <f t="shared" si="119"/>
        <v>27.477364811399717</v>
      </c>
      <c r="BA133">
        <f t="shared" si="119"/>
        <v>70.508303011344566</v>
      </c>
      <c r="BB133">
        <f t="shared" si="119"/>
        <v>103.59451331751447</v>
      </c>
      <c r="BC133">
        <f t="shared" si="119"/>
        <v>109.32876916902043</v>
      </c>
      <c r="BD133">
        <f t="shared" si="119"/>
        <v>130.14424899552952</v>
      </c>
      <c r="BF133">
        <f t="shared" si="55"/>
        <v>4.670054885034614</v>
      </c>
      <c r="BG133">
        <f t="shared" si="72"/>
        <v>6.6112691298899495</v>
      </c>
      <c r="BH133">
        <f t="shared" si="73"/>
        <v>7.0943192460151723</v>
      </c>
      <c r="BI133">
        <f t="shared" si="74"/>
        <v>21.945770055240693</v>
      </c>
      <c r="BJ133">
        <f t="shared" si="75"/>
        <v>56.313952065382885</v>
      </c>
      <c r="BK133">
        <f t="shared" si="76"/>
        <v>82.742335221167195</v>
      </c>
      <c r="BL133">
        <f t="shared" si="77"/>
        <v>83.933812063857104</v>
      </c>
      <c r="BM133">
        <f t="shared" si="78"/>
        <v>99.879984304176247</v>
      </c>
      <c r="BO133">
        <f t="shared" si="56"/>
        <v>3.729874401014964</v>
      </c>
      <c r="BP133">
        <f t="shared" si="79"/>
        <v>5.280281301365096</v>
      </c>
      <c r="BQ133">
        <f t="shared" si="80"/>
        <v>5.6660832473585883</v>
      </c>
      <c r="BR133">
        <f t="shared" si="81"/>
        <v>17.527623969026717</v>
      </c>
      <c r="BS133">
        <f t="shared" si="82"/>
        <v>44.976766526181549</v>
      </c>
      <c r="BT133">
        <f t="shared" si="83"/>
        <v>66.089624003865907</v>
      </c>
      <c r="BU133">
        <f t="shared" si="84"/>
        <v>64.431298966610498</v>
      </c>
      <c r="BV133">
        <f t="shared" si="85"/>
        <v>76.625018994043742</v>
      </c>
    </row>
    <row r="134" spans="1:74" hidden="1" x14ac:dyDescent="0.4">
      <c r="A134" s="9">
        <v>36</v>
      </c>
      <c r="B134" s="16">
        <f t="shared" si="108"/>
        <v>26829.961586031826</v>
      </c>
      <c r="C134" s="16">
        <f t="shared" si="109"/>
        <v>55251.531062760499</v>
      </c>
      <c r="D134" s="16">
        <f t="shared" si="110"/>
        <v>70485.492302287021</v>
      </c>
      <c r="E134" s="16">
        <f t="shared" si="111"/>
        <v>36834.354041840314</v>
      </c>
      <c r="F134" s="16">
        <f t="shared" si="112"/>
        <v>39176.291366722777</v>
      </c>
      <c r="G134" s="16">
        <f t="shared" si="113"/>
        <v>26443.428241148318</v>
      </c>
      <c r="H134" s="16">
        <f t="shared" si="114"/>
        <v>13233.082748364859</v>
      </c>
      <c r="I134" s="16">
        <f t="shared" si="115"/>
        <v>16211.663229526017</v>
      </c>
      <c r="J134" s="16">
        <f t="shared" si="24"/>
        <v>284465.80457868165</v>
      </c>
      <c r="L134">
        <v>36</v>
      </c>
      <c r="M134">
        <f t="shared" si="99"/>
        <v>26829.961586031826</v>
      </c>
      <c r="N134">
        <f t="shared" si="100"/>
        <v>55251.531062760499</v>
      </c>
      <c r="O134">
        <f t="shared" si="101"/>
        <v>70485.492302287021</v>
      </c>
      <c r="P134">
        <f t="shared" si="102"/>
        <v>36834.354041840314</v>
      </c>
      <c r="Q134">
        <f t="shared" si="103"/>
        <v>39176.291366722777</v>
      </c>
      <c r="R134">
        <f t="shared" si="104"/>
        <v>26443.428241148318</v>
      </c>
      <c r="S134">
        <f t="shared" si="105"/>
        <v>13233.082748364859</v>
      </c>
      <c r="T134">
        <f t="shared" si="106"/>
        <v>16211.663229526017</v>
      </c>
      <c r="V134">
        <f t="shared" si="38"/>
        <v>320.58856638276308</v>
      </c>
      <c r="W134">
        <f t="shared" si="39"/>
        <v>453.84847598131125</v>
      </c>
      <c r="X134">
        <f t="shared" si="40"/>
        <v>730.5131393091084</v>
      </c>
      <c r="Y134">
        <f t="shared" si="41"/>
        <v>1255.4390211274854</v>
      </c>
      <c r="Z134">
        <f t="shared" si="42"/>
        <v>2577.2158435571132</v>
      </c>
      <c r="AA134">
        <f t="shared" si="43"/>
        <v>2533.5212625421177</v>
      </c>
      <c r="AB134">
        <f t="shared" si="44"/>
        <v>2269.6759717241343</v>
      </c>
      <c r="AC134">
        <f t="shared" si="45"/>
        <v>3614.7339511461169</v>
      </c>
      <c r="AE134">
        <f t="shared" si="46"/>
        <v>220.53430640310015</v>
      </c>
      <c r="AF134">
        <f t="shared" si="47"/>
        <v>312.20439328813171</v>
      </c>
      <c r="AG134">
        <f t="shared" si="48"/>
        <v>502.52325063751073</v>
      </c>
      <c r="AH134">
        <f t="shared" si="49"/>
        <v>863.62210879714996</v>
      </c>
      <c r="AI134">
        <f t="shared" si="50"/>
        <v>1772.8782873415275</v>
      </c>
      <c r="AJ134">
        <f t="shared" si="51"/>
        <v>1684.4109600634154</v>
      </c>
      <c r="AK134">
        <f t="shared" si="52"/>
        <v>1460.0566201805893</v>
      </c>
      <c r="AL134">
        <f t="shared" si="53"/>
        <v>2119.1207536039838</v>
      </c>
      <c r="AW134">
        <f t="shared" ref="AW134:BD134" si="120">IF(AW133+AN257/B$74-AW133/B$75&lt;0,0,AW133+AN257/B$74-AW133/B$75)</f>
        <v>6.7314565644515145</v>
      </c>
      <c r="AX134">
        <f t="shared" si="120"/>
        <v>9.5295391765879618</v>
      </c>
      <c r="AY134">
        <f t="shared" si="120"/>
        <v>10.225811694833986</v>
      </c>
      <c r="AZ134">
        <f t="shared" si="120"/>
        <v>31.632818358022035</v>
      </c>
      <c r="BA134">
        <f t="shared" si="120"/>
        <v>81.171406253808939</v>
      </c>
      <c r="BB134">
        <f t="shared" si="120"/>
        <v>119.26006242617352</v>
      </c>
      <c r="BC134">
        <f t="shared" si="120"/>
        <v>125.86488767133069</v>
      </c>
      <c r="BD134">
        <f t="shared" si="120"/>
        <v>149.84453067178663</v>
      </c>
      <c r="BF134">
        <f t="shared" si="55"/>
        <v>5.3763281499419016</v>
      </c>
      <c r="BG134">
        <f t="shared" si="72"/>
        <v>7.6111208979090552</v>
      </c>
      <c r="BH134">
        <f t="shared" si="73"/>
        <v>8.1672248412436499</v>
      </c>
      <c r="BI134">
        <f t="shared" si="74"/>
        <v>25.264726908936105</v>
      </c>
      <c r="BJ134">
        <f t="shared" si="75"/>
        <v>64.830562632959882</v>
      </c>
      <c r="BK134">
        <f t="shared" si="76"/>
        <v>95.253642078975545</v>
      </c>
      <c r="BL134">
        <f t="shared" si="77"/>
        <v>96.631290616438775</v>
      </c>
      <c r="BM134">
        <f t="shared" si="78"/>
        <v>115.01211664985287</v>
      </c>
      <c r="BO134">
        <f t="shared" si="56"/>
        <v>4.2939826914267538</v>
      </c>
      <c r="BP134">
        <f t="shared" si="79"/>
        <v>6.0788739984800078</v>
      </c>
      <c r="BQ134">
        <f t="shared" si="80"/>
        <v>6.5230248465525378</v>
      </c>
      <c r="BR134">
        <f t="shared" si="81"/>
        <v>20.178511620755103</v>
      </c>
      <c r="BS134">
        <f t="shared" si="82"/>
        <v>51.779077849702354</v>
      </c>
      <c r="BT134">
        <f t="shared" si="83"/>
        <v>76.08125073424668</v>
      </c>
      <c r="BU134">
        <f t="shared" si="84"/>
        <v>74.182555515233815</v>
      </c>
      <c r="BV134">
        <f t="shared" si="85"/>
        <v>88.252501649110002</v>
      </c>
    </row>
    <row r="135" spans="1:74" hidden="1" x14ac:dyDescent="0.4">
      <c r="A135" s="9">
        <v>37</v>
      </c>
      <c r="B135" s="16">
        <f t="shared" si="108"/>
        <v>30887.457746348271</v>
      </c>
      <c r="C135" s="16">
        <f t="shared" si="109"/>
        <v>63607.222308157929</v>
      </c>
      <c r="D135" s="16">
        <f t="shared" si="110"/>
        <v>81145.016113287857</v>
      </c>
      <c r="E135" s="16">
        <f t="shared" si="111"/>
        <v>42404.814872105264</v>
      </c>
      <c r="F135" s="16">
        <f t="shared" si="112"/>
        <v>45100.923471998402</v>
      </c>
      <c r="G135" s="16">
        <f t="shared" si="113"/>
        <v>30442.468948307662</v>
      </c>
      <c r="H135" s="16">
        <f t="shared" si="114"/>
        <v>15234.322379978565</v>
      </c>
      <c r="I135" s="16">
        <f t="shared" si="115"/>
        <v>18663.353706056208</v>
      </c>
      <c r="J135" s="16">
        <f t="shared" si="24"/>
        <v>327485.57954624016</v>
      </c>
      <c r="L135">
        <v>37</v>
      </c>
      <c r="M135">
        <f t="shared" si="99"/>
        <v>30887.457746348271</v>
      </c>
      <c r="N135">
        <f t="shared" si="100"/>
        <v>63607.222308157929</v>
      </c>
      <c r="O135">
        <f t="shared" si="101"/>
        <v>81145.016113287857</v>
      </c>
      <c r="P135">
        <f t="shared" si="102"/>
        <v>42404.814872105264</v>
      </c>
      <c r="Q135">
        <f t="shared" si="103"/>
        <v>45100.923471998402</v>
      </c>
      <c r="R135">
        <f t="shared" si="104"/>
        <v>30442.468948307662</v>
      </c>
      <c r="S135">
        <f t="shared" si="105"/>
        <v>15234.322379978565</v>
      </c>
      <c r="T135">
        <f t="shared" si="106"/>
        <v>18663.353706056208</v>
      </c>
      <c r="V135">
        <f t="shared" si="38"/>
        <v>369.0711885049663</v>
      </c>
      <c r="W135">
        <f t="shared" si="39"/>
        <v>522.48399973067842</v>
      </c>
      <c r="X135">
        <f t="shared" si="40"/>
        <v>840.98867150928663</v>
      </c>
      <c r="Y135">
        <f t="shared" si="41"/>
        <v>1445.2991160945692</v>
      </c>
      <c r="Z135">
        <f t="shared" si="42"/>
        <v>2966.9683019194367</v>
      </c>
      <c r="AA135">
        <f t="shared" si="43"/>
        <v>2916.6657554453327</v>
      </c>
      <c r="AB135">
        <f t="shared" si="44"/>
        <v>2612.9192228834568</v>
      </c>
      <c r="AC135">
        <f t="shared" si="45"/>
        <v>4161.3917189226577</v>
      </c>
      <c r="AE135">
        <f t="shared" si="46"/>
        <v>253.88572639632116</v>
      </c>
      <c r="AF135">
        <f t="shared" si="47"/>
        <v>359.41908751919158</v>
      </c>
      <c r="AG135">
        <f t="shared" si="48"/>
        <v>578.51988019471003</v>
      </c>
      <c r="AH135">
        <f t="shared" si="49"/>
        <v>994.22774624059514</v>
      </c>
      <c r="AI135">
        <f t="shared" si="50"/>
        <v>2040.9908060800562</v>
      </c>
      <c r="AJ135">
        <f t="shared" si="51"/>
        <v>1939.1440508070261</v>
      </c>
      <c r="AK135">
        <f t="shared" si="52"/>
        <v>1680.8618978742834</v>
      </c>
      <c r="AL135">
        <f t="shared" si="53"/>
        <v>2439.609295934441</v>
      </c>
      <c r="AW135">
        <f t="shared" ref="AW135:BD135" si="121">IF(AW134+AN258/B$74-AW134/B$75&lt;0,0,AW134+AN258/B$74-AW134/B$75)</f>
        <v>7.749462637204596</v>
      </c>
      <c r="AX135">
        <f t="shared" si="121"/>
        <v>10.970702565138389</v>
      </c>
      <c r="AY135">
        <f t="shared" si="121"/>
        <v>11.772273193099434</v>
      </c>
      <c r="AZ135">
        <f t="shared" si="121"/>
        <v>36.416686586010137</v>
      </c>
      <c r="BA135">
        <f t="shared" si="121"/>
        <v>93.447053241812313</v>
      </c>
      <c r="BB135">
        <f t="shared" si="121"/>
        <v>137.2949828476678</v>
      </c>
      <c r="BC135">
        <f t="shared" si="121"/>
        <v>144.90123909837382</v>
      </c>
      <c r="BD135">
        <f t="shared" si="121"/>
        <v>172.52103817466292</v>
      </c>
      <c r="BF135">
        <f t="shared" si="55"/>
        <v>6.1894051986476697</v>
      </c>
      <c r="BG135">
        <f t="shared" si="72"/>
        <v>8.7621718651164002</v>
      </c>
      <c r="BH135">
        <f t="shared" si="73"/>
        <v>9.4023769533978516</v>
      </c>
      <c r="BI135">
        <f t="shared" si="74"/>
        <v>29.085581778387663</v>
      </c>
      <c r="BJ135">
        <f t="shared" si="75"/>
        <v>74.635068805469317</v>
      </c>
      <c r="BK135">
        <f t="shared" si="76"/>
        <v>109.65749428729436</v>
      </c>
      <c r="BL135">
        <f t="shared" si="77"/>
        <v>111.24808914388473</v>
      </c>
      <c r="BM135">
        <f t="shared" si="78"/>
        <v>132.42832366081976</v>
      </c>
      <c r="BO135">
        <f t="shared" si="56"/>
        <v>4.9433899665358423</v>
      </c>
      <c r="BP135">
        <f t="shared" si="79"/>
        <v>6.9982221381374359</v>
      </c>
      <c r="BQ135">
        <f t="shared" si="80"/>
        <v>7.5095448433672054</v>
      </c>
      <c r="BR135">
        <f t="shared" si="81"/>
        <v>23.230240793663704</v>
      </c>
      <c r="BS135">
        <f t="shared" si="82"/>
        <v>59.609968719656877</v>
      </c>
      <c r="BT135">
        <f t="shared" si="83"/>
        <v>87.584685541083985</v>
      </c>
      <c r="BU135">
        <f t="shared" si="84"/>
        <v>85.406923065836295</v>
      </c>
      <c r="BV135">
        <f t="shared" si="85"/>
        <v>101.63230914948144</v>
      </c>
    </row>
    <row r="136" spans="1:74" hidden="1" x14ac:dyDescent="0.4">
      <c r="A136" s="9">
        <v>38</v>
      </c>
      <c r="B136" s="16">
        <f t="shared" si="108"/>
        <v>35558.569212754228</v>
      </c>
      <c r="C136" s="16">
        <f t="shared" si="109"/>
        <v>73226.545073722737</v>
      </c>
      <c r="D136" s="16">
        <f t="shared" si="110"/>
        <v>93416.580135201802</v>
      </c>
      <c r="E136" s="16">
        <f t="shared" si="111"/>
        <v>48817.696715815138</v>
      </c>
      <c r="F136" s="16">
        <f t="shared" si="112"/>
        <v>51921.537926758967</v>
      </c>
      <c r="G136" s="16">
        <f t="shared" si="113"/>
        <v>35046.284741045056</v>
      </c>
      <c r="H136" s="16">
        <f t="shared" si="114"/>
        <v>17538.209560866926</v>
      </c>
      <c r="I136" s="16">
        <f t="shared" si="115"/>
        <v>21485.813431096416</v>
      </c>
      <c r="J136" s="16">
        <f t="shared" si="24"/>
        <v>377011.23679726128</v>
      </c>
      <c r="L136">
        <v>38</v>
      </c>
      <c r="M136">
        <f t="shared" si="99"/>
        <v>35558.569212754228</v>
      </c>
      <c r="N136">
        <f t="shared" si="100"/>
        <v>73226.545073722737</v>
      </c>
      <c r="O136">
        <f t="shared" si="101"/>
        <v>93416.580135201802</v>
      </c>
      <c r="P136">
        <f t="shared" si="102"/>
        <v>48817.696715815138</v>
      </c>
      <c r="Q136">
        <f t="shared" si="103"/>
        <v>51921.537926758967</v>
      </c>
      <c r="R136">
        <f t="shared" si="104"/>
        <v>35046.284741045056</v>
      </c>
      <c r="S136">
        <f t="shared" si="105"/>
        <v>17538.209560866926</v>
      </c>
      <c r="T136">
        <f t="shared" si="106"/>
        <v>21485.813431096416</v>
      </c>
      <c r="V136">
        <f t="shared" si="38"/>
        <v>424.88583935466727</v>
      </c>
      <c r="W136">
        <f t="shared" si="39"/>
        <v>601.49927626216163</v>
      </c>
      <c r="X136">
        <f t="shared" si="40"/>
        <v>968.17142250913366</v>
      </c>
      <c r="Y136">
        <f t="shared" si="41"/>
        <v>1663.8717602095794</v>
      </c>
      <c r="Z136">
        <f t="shared" si="42"/>
        <v>3415.6630389011489</v>
      </c>
      <c r="AA136">
        <f t="shared" si="43"/>
        <v>3357.7532138769102</v>
      </c>
      <c r="AB136">
        <f t="shared" si="44"/>
        <v>3008.0711472907005</v>
      </c>
      <c r="AC136">
        <f t="shared" si="45"/>
        <v>4790.720260950282</v>
      </c>
      <c r="AE136">
        <f t="shared" si="46"/>
        <v>292.28088043253621</v>
      </c>
      <c r="AF136">
        <f t="shared" si="47"/>
        <v>413.77405825635384</v>
      </c>
      <c r="AG136">
        <f t="shared" si="48"/>
        <v>666.00947729956886</v>
      </c>
      <c r="AH136">
        <f t="shared" si="49"/>
        <v>1144.584869525253</v>
      </c>
      <c r="AI136">
        <f t="shared" si="50"/>
        <v>2349.6499713598496</v>
      </c>
      <c r="AJ136">
        <f t="shared" si="51"/>
        <v>2232.4005621985179</v>
      </c>
      <c r="AK136">
        <f t="shared" si="52"/>
        <v>1935.0593501495127</v>
      </c>
      <c r="AL136">
        <f t="shared" si="53"/>
        <v>2808.5626722890588</v>
      </c>
      <c r="AW136">
        <f t="shared" ref="AW136:BD136" si="122">IF(AW135+AN259/B$74-AW135/B$75&lt;0,0,AW135+AN259/B$74-AW135/B$75)</f>
        <v>8.9214195780878338</v>
      </c>
      <c r="AX136">
        <f t="shared" si="122"/>
        <v>12.629809992258952</v>
      </c>
      <c r="AY136">
        <f t="shared" si="122"/>
        <v>13.55260273651708</v>
      </c>
      <c r="AZ136">
        <f t="shared" si="122"/>
        <v>41.924008913566936</v>
      </c>
      <c r="BA136">
        <f t="shared" si="122"/>
        <v>107.57911991260957</v>
      </c>
      <c r="BB136">
        <f t="shared" si="122"/>
        <v>158.057526694628</v>
      </c>
      <c r="BC136">
        <f t="shared" si="122"/>
        <v>166.81604970818233</v>
      </c>
      <c r="BD136">
        <f t="shared" si="122"/>
        <v>198.62434308765629</v>
      </c>
      <c r="BF136">
        <f t="shared" si="55"/>
        <v>7.1254396617818259</v>
      </c>
      <c r="BG136">
        <f t="shared" si="72"/>
        <v>10.087290285129594</v>
      </c>
      <c r="BH136">
        <f t="shared" si="73"/>
        <v>10.824314697218803</v>
      </c>
      <c r="BI136">
        <f t="shared" si="74"/>
        <v>33.484244662961146</v>
      </c>
      <c r="BJ136">
        <f t="shared" si="75"/>
        <v>85.922259467275126</v>
      </c>
      <c r="BK136">
        <f t="shared" si="76"/>
        <v>126.2399874235184</v>
      </c>
      <c r="BL136">
        <f t="shared" si="77"/>
        <v>128.07466412112927</v>
      </c>
      <c r="BM136">
        <f t="shared" si="78"/>
        <v>152.47468091774135</v>
      </c>
      <c r="BO136">
        <f t="shared" si="56"/>
        <v>5.6909991058029377</v>
      </c>
      <c r="BP136">
        <f t="shared" si="79"/>
        <v>8.0565919743248138</v>
      </c>
      <c r="BQ136">
        <f t="shared" si="80"/>
        <v>8.6452441093855921</v>
      </c>
      <c r="BR136">
        <f t="shared" si="81"/>
        <v>26.743445384498084</v>
      </c>
      <c r="BS136">
        <f t="shared" si="82"/>
        <v>68.625028771144343</v>
      </c>
      <c r="BT136">
        <f t="shared" si="83"/>
        <v>100.82837078881022</v>
      </c>
      <c r="BU136">
        <f t="shared" si="84"/>
        <v>98.327506104860504</v>
      </c>
      <c r="BV136">
        <f t="shared" si="85"/>
        <v>117.03031640515059</v>
      </c>
    </row>
    <row r="137" spans="1:74" hidden="1" x14ac:dyDescent="0.4">
      <c r="A137" s="9">
        <v>39</v>
      </c>
      <c r="B137" s="16">
        <f t="shared" si="108"/>
        <v>40936.093052453311</v>
      </c>
      <c r="C137" s="16">
        <f t="shared" si="109"/>
        <v>84300.598404628487</v>
      </c>
      <c r="D137" s="16">
        <f t="shared" si="110"/>
        <v>107543.97327339432</v>
      </c>
      <c r="E137" s="16">
        <f t="shared" si="111"/>
        <v>56200.398936418969</v>
      </c>
      <c r="F137" s="16">
        <f t="shared" si="112"/>
        <v>59773.634177438231</v>
      </c>
      <c r="G137" s="16">
        <f t="shared" si="113"/>
        <v>40346.335779663728</v>
      </c>
      <c r="H137" s="16">
        <f t="shared" si="114"/>
        <v>20190.513691972748</v>
      </c>
      <c r="I137" s="16">
        <f t="shared" si="115"/>
        <v>24735.113852880695</v>
      </c>
      <c r="J137" s="16">
        <f t="shared" si="24"/>
        <v>434026.66116885049</v>
      </c>
      <c r="L137">
        <v>39</v>
      </c>
      <c r="M137">
        <f t="shared" si="99"/>
        <v>40936.093052453311</v>
      </c>
      <c r="N137">
        <f t="shared" si="100"/>
        <v>84300.598404628487</v>
      </c>
      <c r="O137">
        <f t="shared" si="101"/>
        <v>107543.97327339432</v>
      </c>
      <c r="P137">
        <f t="shared" si="102"/>
        <v>56200.398936418969</v>
      </c>
      <c r="Q137">
        <f t="shared" si="103"/>
        <v>59773.634177438231</v>
      </c>
      <c r="R137">
        <f t="shared" si="104"/>
        <v>40346.335779663728</v>
      </c>
      <c r="S137">
        <f t="shared" si="105"/>
        <v>20190.513691972748</v>
      </c>
      <c r="T137">
        <f t="shared" si="106"/>
        <v>24735.113852880695</v>
      </c>
      <c r="V137">
        <f t="shared" si="38"/>
        <v>489.14134197829173</v>
      </c>
      <c r="W137">
        <f t="shared" si="39"/>
        <v>692.46403607311242</v>
      </c>
      <c r="X137">
        <f t="shared" si="40"/>
        <v>1114.5880257869489</v>
      </c>
      <c r="Y137">
        <f t="shared" si="41"/>
        <v>1915.499153619312</v>
      </c>
      <c r="Z137">
        <f t="shared" si="42"/>
        <v>3932.2138980469299</v>
      </c>
      <c r="AA137">
        <f t="shared" si="43"/>
        <v>3865.5463522463788</v>
      </c>
      <c r="AB137">
        <f t="shared" si="44"/>
        <v>3462.9819003913913</v>
      </c>
      <c r="AC137">
        <f t="shared" si="45"/>
        <v>5515.2219463786278</v>
      </c>
      <c r="AE137">
        <f t="shared" si="46"/>
        <v>336.48253340657988</v>
      </c>
      <c r="AF137">
        <f t="shared" si="47"/>
        <v>476.3491309249564</v>
      </c>
      <c r="AG137">
        <f t="shared" si="48"/>
        <v>766.73012570275716</v>
      </c>
      <c r="AH137">
        <f t="shared" si="49"/>
        <v>1317.6804997533616</v>
      </c>
      <c r="AI137">
        <f t="shared" si="50"/>
        <v>2704.9876605402828</v>
      </c>
      <c r="AJ137">
        <f t="shared" si="51"/>
        <v>2570.0063577020355</v>
      </c>
      <c r="AK137">
        <f t="shared" si="52"/>
        <v>2227.6989311880188</v>
      </c>
      <c r="AL137">
        <f t="shared" si="53"/>
        <v>3233.3107270021783</v>
      </c>
      <c r="AW137">
        <f t="shared" ref="AW137:BD137" si="123">IF(AW136+AN260/B$74-AW136/B$75&lt;0,0,AW136+AN260/B$74-AW136/B$75)</f>
        <v>10.270610028887145</v>
      </c>
      <c r="AX137">
        <f t="shared" si="123"/>
        <v>14.539822057919221</v>
      </c>
      <c r="AY137">
        <f t="shared" si="123"/>
        <v>15.602169180011776</v>
      </c>
      <c r="AZ137">
        <f t="shared" si="123"/>
        <v>48.264196368076639</v>
      </c>
      <c r="BA137">
        <f t="shared" si="123"/>
        <v>123.84836047696784</v>
      </c>
      <c r="BB137">
        <f t="shared" si="123"/>
        <v>181.96014138611247</v>
      </c>
      <c r="BC137">
        <f t="shared" si="123"/>
        <v>192.0447200596245</v>
      </c>
      <c r="BD137">
        <f t="shared" si="123"/>
        <v>228.67308773073472</v>
      </c>
      <c r="BF137">
        <f t="shared" si="55"/>
        <v>8.2030276115654317</v>
      </c>
      <c r="BG137">
        <f t="shared" si="72"/>
        <v>11.612802109407209</v>
      </c>
      <c r="BH137">
        <f t="shared" si="73"/>
        <v>12.461287520797768</v>
      </c>
      <c r="BI137">
        <f t="shared" si="74"/>
        <v>38.548103213324623</v>
      </c>
      <c r="BJ137">
        <f t="shared" si="75"/>
        <v>98.916375734475778</v>
      </c>
      <c r="BK137">
        <f t="shared" si="76"/>
        <v>145.33051098618415</v>
      </c>
      <c r="BL137">
        <f t="shared" si="77"/>
        <v>147.4453569146558</v>
      </c>
      <c r="BM137">
        <f t="shared" si="78"/>
        <v>175.5495120026988</v>
      </c>
      <c r="BO137">
        <f t="shared" si="56"/>
        <v>6.5516634393902695</v>
      </c>
      <c r="BP137">
        <f t="shared" si="79"/>
        <v>9.2750109608076805</v>
      </c>
      <c r="BQ137">
        <f t="shared" si="80"/>
        <v>9.95268646208552</v>
      </c>
      <c r="BR137">
        <f t="shared" si="81"/>
        <v>30.787924951575921</v>
      </c>
      <c r="BS137">
        <f t="shared" si="82"/>
        <v>79.003367188822807</v>
      </c>
      <c r="BT137">
        <f t="shared" si="83"/>
        <v>116.07534076963512</v>
      </c>
      <c r="BU137">
        <f t="shared" si="84"/>
        <v>113.20108511299489</v>
      </c>
      <c r="BV137">
        <f t="shared" si="85"/>
        <v>134.75249866144597</v>
      </c>
    </row>
    <row r="138" spans="1:74" hidden="1" x14ac:dyDescent="0.4">
      <c r="A138" s="9">
        <v>40</v>
      </c>
      <c r="B138" s="16">
        <f t="shared" si="108"/>
        <v>47126.860036822</v>
      </c>
      <c r="C138" s="16">
        <f t="shared" si="109"/>
        <v>97049.381262269104</v>
      </c>
      <c r="D138" s="16">
        <f t="shared" si="110"/>
        <v>123807.85263910868</v>
      </c>
      <c r="E138" s="16">
        <f t="shared" si="111"/>
        <v>64699.587508179378</v>
      </c>
      <c r="F138" s="16">
        <f t="shared" si="112"/>
        <v>68813.203257156245</v>
      </c>
      <c r="G138" s="16">
        <f t="shared" si="113"/>
        <v>46447.913748155916</v>
      </c>
      <c r="H138" s="16">
        <f t="shared" si="114"/>
        <v>23243.925882568154</v>
      </c>
      <c r="I138" s="16">
        <f t="shared" si="115"/>
        <v>28475.806106994998</v>
      </c>
      <c r="J138" s="16">
        <f t="shared" si="24"/>
        <v>499664.53044125449</v>
      </c>
      <c r="L138">
        <v>40</v>
      </c>
      <c r="M138">
        <f t="shared" si="99"/>
        <v>47126.860036822</v>
      </c>
      <c r="N138">
        <f t="shared" si="100"/>
        <v>97049.381262269104</v>
      </c>
      <c r="O138">
        <f t="shared" si="101"/>
        <v>123807.85263910868</v>
      </c>
      <c r="P138">
        <f t="shared" si="102"/>
        <v>64699.587508179378</v>
      </c>
      <c r="Q138">
        <f t="shared" si="103"/>
        <v>68813.203257156245</v>
      </c>
      <c r="R138">
        <f t="shared" si="104"/>
        <v>46447.913748155916</v>
      </c>
      <c r="S138">
        <f t="shared" si="105"/>
        <v>23243.925882568154</v>
      </c>
      <c r="T138">
        <f t="shared" si="106"/>
        <v>28475.806106994998</v>
      </c>
      <c r="V138">
        <f t="shared" si="38"/>
        <v>563.1142067592325</v>
      </c>
      <c r="W138">
        <f t="shared" si="39"/>
        <v>797.185400043149</v>
      </c>
      <c r="X138">
        <f t="shared" si="40"/>
        <v>1283.1472176649743</v>
      </c>
      <c r="Y138">
        <f t="shared" si="41"/>
        <v>2205.1801675070651</v>
      </c>
      <c r="Z138">
        <f t="shared" si="42"/>
        <v>4526.8827636830529</v>
      </c>
      <c r="AA138">
        <f t="shared" si="43"/>
        <v>4450.1330713859934</v>
      </c>
      <c r="AB138">
        <f t="shared" si="44"/>
        <v>3986.6888156645769</v>
      </c>
      <c r="AC138">
        <f t="shared" si="45"/>
        <v>6349.2898642857645</v>
      </c>
      <c r="AE138">
        <f t="shared" si="46"/>
        <v>387.36880293048381</v>
      </c>
      <c r="AF138">
        <f t="shared" si="47"/>
        <v>548.38743264100833</v>
      </c>
      <c r="AG138">
        <f t="shared" si="48"/>
        <v>882.68275906415442</v>
      </c>
      <c r="AH138">
        <f t="shared" si="49"/>
        <v>1516.953384375345</v>
      </c>
      <c r="AI138">
        <f t="shared" si="50"/>
        <v>3114.0630730424987</v>
      </c>
      <c r="AJ138">
        <f t="shared" si="51"/>
        <v>2958.6683560653387</v>
      </c>
      <c r="AK138">
        <f t="shared" si="52"/>
        <v>2564.594286425302</v>
      </c>
      <c r="AL138">
        <f t="shared" si="53"/>
        <v>3722.2917025828465</v>
      </c>
      <c r="AW138">
        <f t="shared" ref="AW138:BD138" si="124">IF(AW137+AN261/B$74-AW137/B$75&lt;0,0,AW137+AN261/B$74-AW137/B$75)</f>
        <v>11.823837481462157</v>
      </c>
      <c r="AX138">
        <f t="shared" si="124"/>
        <v>16.738683733359824</v>
      </c>
      <c r="AY138">
        <f t="shared" si="124"/>
        <v>17.961689931160372</v>
      </c>
      <c r="AZ138">
        <f t="shared" si="124"/>
        <v>55.563205342667274</v>
      </c>
      <c r="BA138">
        <f t="shared" si="124"/>
        <v>142.5779853880673</v>
      </c>
      <c r="BB138">
        <f t="shared" si="124"/>
        <v>209.47766154299228</v>
      </c>
      <c r="BC138">
        <f t="shared" si="124"/>
        <v>221.08847661260177</v>
      </c>
      <c r="BD138">
        <f t="shared" si="124"/>
        <v>263.26428831096689</v>
      </c>
      <c r="BF138">
        <f t="shared" si="55"/>
        <v>9.4435770619584574</v>
      </c>
      <c r="BG138">
        <f t="shared" si="72"/>
        <v>13.369014078514416</v>
      </c>
      <c r="BH138">
        <f t="shared" si="73"/>
        <v>14.345816516326174</v>
      </c>
      <c r="BI138">
        <f t="shared" si="74"/>
        <v>44.37775910617583</v>
      </c>
      <c r="BJ138">
        <f t="shared" si="75"/>
        <v>113.87556657997104</v>
      </c>
      <c r="BK138">
        <f t="shared" si="76"/>
        <v>167.30828922614114</v>
      </c>
      <c r="BL138">
        <f t="shared" si="77"/>
        <v>169.74503848714016</v>
      </c>
      <c r="BM138">
        <f t="shared" si="78"/>
        <v>202.11129986671673</v>
      </c>
      <c r="BO138">
        <f t="shared" si="56"/>
        <v>7.5424819426953658</v>
      </c>
      <c r="BP138">
        <f t="shared" si="79"/>
        <v>10.677685649967399</v>
      </c>
      <c r="BQ138">
        <f t="shared" si="80"/>
        <v>11.457847097312868</v>
      </c>
      <c r="BR138">
        <f t="shared" si="81"/>
        <v>35.444031908625142</v>
      </c>
      <c r="BS138">
        <f t="shared" si="82"/>
        <v>90.951172316214581</v>
      </c>
      <c r="BT138">
        <f t="shared" si="83"/>
        <v>133.62844289956456</v>
      </c>
      <c r="BU138">
        <f t="shared" si="84"/>
        <v>130.32322101382533</v>
      </c>
      <c r="BV138">
        <f t="shared" si="85"/>
        <v>155.15100533207237</v>
      </c>
    </row>
    <row r="139" spans="1:74" hidden="1" x14ac:dyDescent="0.4">
      <c r="A139" s="9">
        <v>41</v>
      </c>
      <c r="B139" s="16">
        <f t="shared" si="108"/>
        <v>54253.856959051176</v>
      </c>
      <c r="C139" s="16">
        <f t="shared" si="109"/>
        <v>111726.16305974105</v>
      </c>
      <c r="D139" s="16">
        <f t="shared" si="110"/>
        <v>142531.31912971076</v>
      </c>
      <c r="E139" s="16">
        <f t="shared" si="111"/>
        <v>74484.108706494007</v>
      </c>
      <c r="F139" s="16">
        <f t="shared" si="112"/>
        <v>79219.826729190885</v>
      </c>
      <c r="G139" s="16">
        <f t="shared" si="113"/>
        <v>53472.233596081787</v>
      </c>
      <c r="H139" s="16">
        <f t="shared" si="114"/>
        <v>26759.105720481188</v>
      </c>
      <c r="I139" s="16">
        <f t="shared" si="115"/>
        <v>32782.203399833474</v>
      </c>
      <c r="J139" s="16">
        <f t="shared" si="24"/>
        <v>575228.8173005844</v>
      </c>
      <c r="L139">
        <v>41</v>
      </c>
      <c r="M139">
        <f t="shared" si="99"/>
        <v>54253.856959051176</v>
      </c>
      <c r="N139">
        <f t="shared" si="100"/>
        <v>111726.16305974105</v>
      </c>
      <c r="O139">
        <f t="shared" si="101"/>
        <v>142531.31912971076</v>
      </c>
      <c r="P139">
        <f t="shared" si="102"/>
        <v>74484.108706494007</v>
      </c>
      <c r="Q139">
        <f t="shared" si="103"/>
        <v>79219.826729190885</v>
      </c>
      <c r="R139">
        <f t="shared" si="104"/>
        <v>53472.233596081787</v>
      </c>
      <c r="S139">
        <f t="shared" si="105"/>
        <v>26759.105720481188</v>
      </c>
      <c r="T139">
        <f t="shared" si="106"/>
        <v>32782.203399833474</v>
      </c>
      <c r="V139">
        <f t="shared" si="38"/>
        <v>648.27399078602105</v>
      </c>
      <c r="W139">
        <f t="shared" si="39"/>
        <v>917.74377999894023</v>
      </c>
      <c r="X139">
        <f t="shared" si="40"/>
        <v>1477.1976227502873</v>
      </c>
      <c r="Y139">
        <f t="shared" si="41"/>
        <v>2538.669652501274</v>
      </c>
      <c r="Z139">
        <f t="shared" si="42"/>
        <v>5211.4834252228702</v>
      </c>
      <c r="AA139">
        <f t="shared" si="43"/>
        <v>5123.1268663143137</v>
      </c>
      <c r="AB139">
        <f t="shared" si="44"/>
        <v>4589.5959419552983</v>
      </c>
      <c r="AC139">
        <f t="shared" si="45"/>
        <v>7309.4937602976079</v>
      </c>
      <c r="AE139">
        <f t="shared" si="46"/>
        <v>445.95060420673332</v>
      </c>
      <c r="AF139">
        <f t="shared" si="47"/>
        <v>631.32008844172185</v>
      </c>
      <c r="AG139">
        <f t="shared" si="48"/>
        <v>1016.1709119310945</v>
      </c>
      <c r="AH139">
        <f t="shared" si="49"/>
        <v>1746.3623120859183</v>
      </c>
      <c r="AI139">
        <f t="shared" si="50"/>
        <v>3585.0029699226834</v>
      </c>
      <c r="AJ139">
        <f t="shared" si="51"/>
        <v>3406.1077706615351</v>
      </c>
      <c r="AK139">
        <f t="shared" si="52"/>
        <v>2952.4382489451045</v>
      </c>
      <c r="AL139">
        <f t="shared" si="53"/>
        <v>4285.2198800906144</v>
      </c>
      <c r="AW139">
        <f t="shared" ref="AW139:BD139" si="125">IF(AW138+AN262/B$74-AW138/B$75&lt;0,0,AW138+AN262/B$74-AW138/B$75)</f>
        <v>13.611958788151728</v>
      </c>
      <c r="AX139">
        <f t="shared" si="125"/>
        <v>19.270078221527093</v>
      </c>
      <c r="AY139">
        <f t="shared" si="125"/>
        <v>20.678039891180937</v>
      </c>
      <c r="AZ139">
        <f t="shared" si="125"/>
        <v>63.966039997402817</v>
      </c>
      <c r="BA139">
        <f t="shared" si="125"/>
        <v>164.14008262908507</v>
      </c>
      <c r="BB139">
        <f t="shared" si="125"/>
        <v>241.15674069402883</v>
      </c>
      <c r="BC139">
        <f t="shared" si="125"/>
        <v>254.52433071214358</v>
      </c>
      <c r="BD139">
        <f t="shared" si="125"/>
        <v>303.08519539900135</v>
      </c>
      <c r="BF139">
        <f t="shared" si="55"/>
        <v>10.871733313660677</v>
      </c>
      <c r="BG139">
        <f t="shared" si="72"/>
        <v>15.39081587142166</v>
      </c>
      <c r="BH139">
        <f t="shared" si="73"/>
        <v>16.515340565226694</v>
      </c>
      <c r="BI139">
        <f t="shared" si="74"/>
        <v>51.089026848070695</v>
      </c>
      <c r="BJ139">
        <f t="shared" si="75"/>
        <v>131.09701786482879</v>
      </c>
      <c r="BK139">
        <f t="shared" si="76"/>
        <v>192.60991261625182</v>
      </c>
      <c r="BL139">
        <f t="shared" si="77"/>
        <v>195.41675754987097</v>
      </c>
      <c r="BM139">
        <f t="shared" si="78"/>
        <v>232.68779408884177</v>
      </c>
      <c r="BO139">
        <f t="shared" si="56"/>
        <v>8.6831390142532214</v>
      </c>
      <c r="BP139">
        <f t="shared" si="79"/>
        <v>12.29248270709561</v>
      </c>
      <c r="BQ139">
        <f t="shared" si="80"/>
        <v>13.190628748720854</v>
      </c>
      <c r="BR139">
        <f t="shared" si="81"/>
        <v>40.804268227155553</v>
      </c>
      <c r="BS139">
        <f t="shared" si="82"/>
        <v>104.70580887446846</v>
      </c>
      <c r="BT139">
        <f t="shared" si="83"/>
        <v>153.8363506955105</v>
      </c>
      <c r="BU139">
        <f t="shared" si="84"/>
        <v>150.03412975048275</v>
      </c>
      <c r="BV139">
        <f t="shared" si="85"/>
        <v>178.63115259939457</v>
      </c>
    </row>
    <row r="140" spans="1:74" hidden="1" x14ac:dyDescent="0.4">
      <c r="A140" s="9">
        <v>42</v>
      </c>
      <c r="B140" s="16">
        <f t="shared" si="108"/>
        <v>62458.669909969227</v>
      </c>
      <c r="C140" s="16">
        <f t="shared" si="109"/>
        <v>128622.51515358078</v>
      </c>
      <c r="D140" s="16">
        <f t="shared" si="110"/>
        <v>164086.33620415648</v>
      </c>
      <c r="E140" s="16">
        <f t="shared" si="111"/>
        <v>85748.343435720497</v>
      </c>
      <c r="F140" s="16">
        <f t="shared" si="112"/>
        <v>91200.24428379412</v>
      </c>
      <c r="G140" s="16">
        <f t="shared" si="113"/>
        <v>61558.841614656107</v>
      </c>
      <c r="H140" s="16">
        <f t="shared" si="114"/>
        <v>30805.886345425519</v>
      </c>
      <c r="I140" s="16">
        <f t="shared" si="115"/>
        <v>37739.857326955993</v>
      </c>
      <c r="J140" s="16">
        <f t="shared" si="24"/>
        <v>662220.6942742588</v>
      </c>
      <c r="L140">
        <v>42</v>
      </c>
      <c r="M140">
        <f t="shared" si="99"/>
        <v>62458.669909969227</v>
      </c>
      <c r="N140">
        <f t="shared" si="100"/>
        <v>128622.51515358078</v>
      </c>
      <c r="O140">
        <f t="shared" si="101"/>
        <v>164086.33620415648</v>
      </c>
      <c r="P140">
        <f t="shared" si="102"/>
        <v>85748.343435720497</v>
      </c>
      <c r="Q140">
        <f t="shared" si="103"/>
        <v>91200.24428379412</v>
      </c>
      <c r="R140">
        <f t="shared" si="104"/>
        <v>61558.841614656107</v>
      </c>
      <c r="S140">
        <f t="shared" si="105"/>
        <v>30805.886345425519</v>
      </c>
      <c r="T140">
        <f t="shared" si="106"/>
        <v>37739.857326955993</v>
      </c>
      <c r="V140">
        <f t="shared" si="38"/>
        <v>746.31249231692038</v>
      </c>
      <c r="W140">
        <f t="shared" si="39"/>
        <v>1056.5342085202315</v>
      </c>
      <c r="X140">
        <f t="shared" si="40"/>
        <v>1700.5942782660366</v>
      </c>
      <c r="Y140">
        <f t="shared" si="41"/>
        <v>2922.5927654915422</v>
      </c>
      <c r="Z140">
        <f t="shared" si="42"/>
        <v>5999.6162718645801</v>
      </c>
      <c r="AA140">
        <f t="shared" si="43"/>
        <v>5897.8975417434431</v>
      </c>
      <c r="AB140">
        <f t="shared" si="44"/>
        <v>5283.6807321492452</v>
      </c>
      <c r="AC140">
        <f t="shared" si="45"/>
        <v>8414.9092147774099</v>
      </c>
      <c r="AE140">
        <f t="shared" si="46"/>
        <v>513.39173306649593</v>
      </c>
      <c r="AF140">
        <f t="shared" si="47"/>
        <v>726.79465229412801</v>
      </c>
      <c r="AG140">
        <f t="shared" si="48"/>
        <v>1169.8464822041587</v>
      </c>
      <c r="AH140">
        <f t="shared" si="49"/>
        <v>2010.464758891037</v>
      </c>
      <c r="AI140">
        <f t="shared" si="50"/>
        <v>4127.163121689412</v>
      </c>
      <c r="AJ140">
        <f t="shared" si="51"/>
        <v>3921.2134993573691</v>
      </c>
      <c r="AK140">
        <f t="shared" si="52"/>
        <v>3398.9358015842481</v>
      </c>
      <c r="AL140">
        <f t="shared" si="53"/>
        <v>4933.2785687063988</v>
      </c>
      <c r="AW140">
        <f t="shared" ref="AW140:BD140" si="126">IF(AW139+AN263/B$74-AW139/B$75&lt;0,0,AW139+AN263/B$74-AW139/B$75)</f>
        <v>15.670497189310645</v>
      </c>
      <c r="AX140">
        <f t="shared" si="126"/>
        <v>22.184294803410822</v>
      </c>
      <c r="AY140">
        <f t="shared" si="126"/>
        <v>23.805182710166193</v>
      </c>
      <c r="AZ140">
        <f t="shared" si="126"/>
        <v>73.639633030856331</v>
      </c>
      <c r="BA140">
        <f t="shared" si="126"/>
        <v>188.96300991824776</v>
      </c>
      <c r="BB140">
        <f t="shared" si="126"/>
        <v>277.62671007696201</v>
      </c>
      <c r="BC140">
        <f t="shared" si="126"/>
        <v>293.01654284879112</v>
      </c>
      <c r="BD140">
        <f t="shared" si="126"/>
        <v>348.92694724044532</v>
      </c>
      <c r="BF140">
        <f t="shared" si="55"/>
        <v>12.515868598355308</v>
      </c>
      <c r="BG140">
        <f t="shared" si="72"/>
        <v>17.718373281484919</v>
      </c>
      <c r="BH140">
        <f t="shared" si="73"/>
        <v>19.012960160799238</v>
      </c>
      <c r="BI140">
        <f t="shared" si="74"/>
        <v>58.815234737669975</v>
      </c>
      <c r="BJ140">
        <f t="shared" si="75"/>
        <v>150.92285672338255</v>
      </c>
      <c r="BK140">
        <f t="shared" si="76"/>
        <v>221.73800946291806</v>
      </c>
      <c r="BL140">
        <f t="shared" si="77"/>
        <v>224.97054413100724</v>
      </c>
      <c r="BM140">
        <f t="shared" si="78"/>
        <v>267.88649474392156</v>
      </c>
      <c r="BO140">
        <f t="shared" si="56"/>
        <v>9.9962955938976954</v>
      </c>
      <c r="BP140">
        <f t="shared" si="79"/>
        <v>14.151482605691239</v>
      </c>
      <c r="BQ140">
        <f t="shared" si="80"/>
        <v>15.18545583862436</v>
      </c>
      <c r="BR140">
        <f t="shared" si="81"/>
        <v>46.975123399704636</v>
      </c>
      <c r="BS140">
        <f t="shared" si="82"/>
        <v>120.54053426868465</v>
      </c>
      <c r="BT140">
        <f t="shared" si="83"/>
        <v>177.10048784795532</v>
      </c>
      <c r="BU140">
        <f t="shared" si="84"/>
        <v>172.72544365017686</v>
      </c>
      <c r="BV140">
        <f t="shared" si="85"/>
        <v>205.65947334411817</v>
      </c>
    </row>
    <row r="141" spans="1:74" hidden="1" x14ac:dyDescent="0.4">
      <c r="A141" s="9">
        <v>43</v>
      </c>
      <c r="B141" s="16">
        <f t="shared" si="108"/>
        <v>71904.297050565307</v>
      </c>
      <c r="C141" s="16">
        <f t="shared" si="109"/>
        <v>148074.10324819814</v>
      </c>
      <c r="D141" s="16">
        <f t="shared" si="110"/>
        <v>188901.11937012925</v>
      </c>
      <c r="E141" s="16">
        <f t="shared" si="111"/>
        <v>98716.068832132063</v>
      </c>
      <c r="F141" s="16">
        <f t="shared" si="112"/>
        <v>104992.46086281705</v>
      </c>
      <c r="G141" s="16">
        <f t="shared" si="113"/>
        <v>70868.387686277492</v>
      </c>
      <c r="H141" s="16">
        <f t="shared" si="114"/>
        <v>35464.661765617828</v>
      </c>
      <c r="I141" s="16">
        <f t="shared" si="115"/>
        <v>43447.257455129729</v>
      </c>
      <c r="J141" s="16">
        <f t="shared" si="24"/>
        <v>762368.35627086682</v>
      </c>
      <c r="L141">
        <v>43</v>
      </c>
      <c r="M141">
        <f t="shared" si="99"/>
        <v>71904.297050565307</v>
      </c>
      <c r="N141">
        <f t="shared" si="100"/>
        <v>148074.10324819814</v>
      </c>
      <c r="O141">
        <f t="shared" si="101"/>
        <v>188901.11937012925</v>
      </c>
      <c r="P141">
        <f t="shared" si="102"/>
        <v>98716.068832132063</v>
      </c>
      <c r="Q141">
        <f t="shared" si="103"/>
        <v>104992.46086281705</v>
      </c>
      <c r="R141">
        <f t="shared" si="104"/>
        <v>70868.387686277492</v>
      </c>
      <c r="S141">
        <f t="shared" si="105"/>
        <v>35464.661765617828</v>
      </c>
      <c r="T141">
        <f t="shared" si="106"/>
        <v>43447.257455129729</v>
      </c>
      <c r="V141">
        <f t="shared" si="38"/>
        <v>859.17736032333539</v>
      </c>
      <c r="W141">
        <f t="shared" si="39"/>
        <v>1216.3139190523455</v>
      </c>
      <c r="X141">
        <f t="shared" si="40"/>
        <v>1957.7752188571465</v>
      </c>
      <c r="Y141">
        <f t="shared" si="41"/>
        <v>3364.5765860888168</v>
      </c>
      <c r="Z141">
        <f t="shared" si="42"/>
        <v>6906.9384801676215</v>
      </c>
      <c r="AA141">
        <f t="shared" si="43"/>
        <v>6789.8368187503384</v>
      </c>
      <c r="AB141">
        <f t="shared" si="44"/>
        <v>6082.7319893142721</v>
      </c>
      <c r="AC141">
        <f t="shared" si="45"/>
        <v>9687.4966021460532</v>
      </c>
      <c r="AE141">
        <f t="shared" si="46"/>
        <v>591.03198614997075</v>
      </c>
      <c r="AF141">
        <f t="shared" si="47"/>
        <v>836.70783770282912</v>
      </c>
      <c r="AG141">
        <f t="shared" si="48"/>
        <v>1346.7624142247846</v>
      </c>
      <c r="AH141">
        <f t="shared" si="49"/>
        <v>2314.5074277578719</v>
      </c>
      <c r="AI141">
        <f t="shared" si="50"/>
        <v>4751.3141717478011</v>
      </c>
      <c r="AJ141">
        <f t="shared" si="51"/>
        <v>4514.2187120731905</v>
      </c>
      <c r="AK141">
        <f t="shared" si="52"/>
        <v>3912.957146283793</v>
      </c>
      <c r="AL141">
        <f t="shared" si="53"/>
        <v>5679.3422785787589</v>
      </c>
      <c r="AW141">
        <f t="shared" ref="AW141:BD141" si="127">IF(AW140+AN264/B$74-AW140/B$75&lt;0,0,AW140+AN264/B$74-AW140/B$75)</f>
        <v>18.04034803849904</v>
      </c>
      <c r="AX141">
        <f t="shared" si="127"/>
        <v>25.539227913916775</v>
      </c>
      <c r="AY141">
        <f t="shared" si="127"/>
        <v>27.405242860092685</v>
      </c>
      <c r="AZ141">
        <f t="shared" si="127"/>
        <v>84.776162061418248</v>
      </c>
      <c r="BA141">
        <f t="shared" si="127"/>
        <v>217.53990471041971</v>
      </c>
      <c r="BB141">
        <f t="shared" si="127"/>
        <v>319.61208018620698</v>
      </c>
      <c r="BC141">
        <f t="shared" si="127"/>
        <v>337.32981998903358</v>
      </c>
      <c r="BD141">
        <f t="shared" si="127"/>
        <v>401.70028705698041</v>
      </c>
      <c r="BF141">
        <f t="shared" si="55"/>
        <v>14.408645752928512</v>
      </c>
      <c r="BG141">
        <f t="shared" si="72"/>
        <v>20.397926194640462</v>
      </c>
      <c r="BH141">
        <f t="shared" si="73"/>
        <v>21.88829369041941</v>
      </c>
      <c r="BI141">
        <f t="shared" si="74"/>
        <v>67.709873713581786</v>
      </c>
      <c r="BJ141">
        <f t="shared" si="75"/>
        <v>173.74694864030167</v>
      </c>
      <c r="BK141">
        <f t="shared" si="76"/>
        <v>255.27122983134439</v>
      </c>
      <c r="BL141">
        <f t="shared" si="77"/>
        <v>258.99354348989914</v>
      </c>
      <c r="BM141">
        <f t="shared" si="78"/>
        <v>308.40672099218341</v>
      </c>
      <c r="BO141">
        <f t="shared" si="56"/>
        <v>11.508039396572265</v>
      </c>
      <c r="BP141">
        <f t="shared" si="79"/>
        <v>16.291617011167446</v>
      </c>
      <c r="BQ141">
        <f t="shared" si="80"/>
        <v>17.481958431929286</v>
      </c>
      <c r="BR141">
        <f t="shared" si="81"/>
        <v>54.079190202483829</v>
      </c>
      <c r="BS141">
        <f t="shared" si="82"/>
        <v>138.76992774150338</v>
      </c>
      <c r="BT141">
        <f t="shared" si="83"/>
        <v>203.88300081693296</v>
      </c>
      <c r="BU141">
        <f t="shared" si="84"/>
        <v>198.84799389059202</v>
      </c>
      <c r="BV141">
        <f t="shared" si="85"/>
        <v>236.77298404401984</v>
      </c>
    </row>
    <row r="142" spans="1:74" hidden="1" x14ac:dyDescent="0.4">
      <c r="A142" s="9">
        <v>44</v>
      </c>
      <c r="B142" s="16">
        <f t="shared" si="108"/>
        <v>82778.386760213383</v>
      </c>
      <c r="C142" s="16">
        <f t="shared" si="109"/>
        <v>170467.35578586324</v>
      </c>
      <c r="D142" s="16">
        <f t="shared" si="110"/>
        <v>217468.64318361148</v>
      </c>
      <c r="E142" s="16">
        <f t="shared" si="111"/>
        <v>113644.90385724214</v>
      </c>
      <c r="F142" s="16">
        <f t="shared" si="112"/>
        <v>120870.47490495574</v>
      </c>
      <c r="G142" s="16">
        <f t="shared" si="113"/>
        <v>81585.816781464528</v>
      </c>
      <c r="H142" s="16">
        <f t="shared" si="114"/>
        <v>40827.983978342563</v>
      </c>
      <c r="I142" s="16">
        <f t="shared" si="115"/>
        <v>50017.787932230647</v>
      </c>
      <c r="J142" s="16">
        <f t="shared" si="24"/>
        <v>877661.35318392375</v>
      </c>
      <c r="L142">
        <v>44</v>
      </c>
      <c r="M142">
        <f t="shared" si="99"/>
        <v>82778.386760213383</v>
      </c>
      <c r="N142">
        <f t="shared" si="100"/>
        <v>170467.35578586324</v>
      </c>
      <c r="O142">
        <f t="shared" si="101"/>
        <v>217468.64318361148</v>
      </c>
      <c r="P142">
        <f t="shared" si="102"/>
        <v>113644.90385724214</v>
      </c>
      <c r="Q142">
        <f t="shared" si="103"/>
        <v>120870.47490495574</v>
      </c>
      <c r="R142">
        <f t="shared" si="104"/>
        <v>81585.816781464528</v>
      </c>
      <c r="S142">
        <f t="shared" si="105"/>
        <v>40827.983978342563</v>
      </c>
      <c r="T142">
        <f t="shared" si="106"/>
        <v>50017.787932230647</v>
      </c>
      <c r="V142">
        <f t="shared" si="38"/>
        <v>989.11078680499679</v>
      </c>
      <c r="W142">
        <f t="shared" si="39"/>
        <v>1400.2571215598393</v>
      </c>
      <c r="X142">
        <f t="shared" si="40"/>
        <v>2253.8496433173791</v>
      </c>
      <c r="Y142">
        <f t="shared" si="41"/>
        <v>3873.4016374448829</v>
      </c>
      <c r="Z142">
        <f t="shared" si="42"/>
        <v>7951.4750621004623</v>
      </c>
      <c r="AA142">
        <f t="shared" si="43"/>
        <v>7816.6641091897163</v>
      </c>
      <c r="AB142">
        <f t="shared" si="44"/>
        <v>7002.6237973957295</v>
      </c>
      <c r="AC142">
        <f t="shared" si="45"/>
        <v>11152.537359842654</v>
      </c>
      <c r="AE142">
        <f t="shared" si="46"/>
        <v>680.41377754109226</v>
      </c>
      <c r="AF142">
        <f t="shared" si="47"/>
        <v>963.24319815266779</v>
      </c>
      <c r="AG142">
        <f t="shared" si="48"/>
        <v>1550.4333491022387</v>
      </c>
      <c r="AH142">
        <f t="shared" si="49"/>
        <v>2664.5304805348537</v>
      </c>
      <c r="AI142">
        <f t="shared" si="50"/>
        <v>5469.8556078877409</v>
      </c>
      <c r="AJ142">
        <f t="shared" si="51"/>
        <v>5196.904144076334</v>
      </c>
      <c r="AK142">
        <f t="shared" si="52"/>
        <v>4504.7139216557425</v>
      </c>
      <c r="AL142">
        <f t="shared" si="53"/>
        <v>6538.2324907717511</v>
      </c>
      <c r="AW142">
        <f t="shared" ref="AW142:BD142" si="128">IF(AW141+AN265/B$74-AW141/B$75&lt;0,0,AW141+AN265/B$74-AW141/B$75)</f>
        <v>20.7685912468772</v>
      </c>
      <c r="AX142">
        <f t="shared" si="128"/>
        <v>29.401527297203103</v>
      </c>
      <c r="AY142">
        <f t="shared" si="128"/>
        <v>31.549739825863128</v>
      </c>
      <c r="AZ142">
        <f t="shared" si="128"/>
        <v>97.596867509164937</v>
      </c>
      <c r="BA142">
        <f t="shared" si="128"/>
        <v>250.43848107440516</v>
      </c>
      <c r="BB142">
        <f t="shared" si="128"/>
        <v>367.94693336785519</v>
      </c>
      <c r="BC142">
        <f t="shared" si="128"/>
        <v>388.34450819493651</v>
      </c>
      <c r="BD142">
        <f t="shared" si="128"/>
        <v>462.45365651824432</v>
      </c>
      <c r="BF142">
        <f t="shared" si="55"/>
        <v>16.58766712427083</v>
      </c>
      <c r="BG142">
        <f t="shared" si="72"/>
        <v>23.482707226206252</v>
      </c>
      <c r="BH142">
        <f t="shared" si="73"/>
        <v>25.198463192223375</v>
      </c>
      <c r="BI142">
        <f t="shared" si="74"/>
        <v>77.94964672228366</v>
      </c>
      <c r="BJ142">
        <f t="shared" si="75"/>
        <v>200.02272228237251</v>
      </c>
      <c r="BK142">
        <f t="shared" si="76"/>
        <v>293.87574004426187</v>
      </c>
      <c r="BL142">
        <f t="shared" si="77"/>
        <v>298.16168173946636</v>
      </c>
      <c r="BM142">
        <f t="shared" si="78"/>
        <v>355.05350402458191</v>
      </c>
      <c r="BO142">
        <f t="shared" si="56"/>
        <v>13.248403210386012</v>
      </c>
      <c r="BP142">
        <f t="shared" si="79"/>
        <v>18.755402521251256</v>
      </c>
      <c r="BQ142">
        <f t="shared" si="80"/>
        <v>20.12575958702336</v>
      </c>
      <c r="BR142">
        <f t="shared" si="81"/>
        <v>62.25760030914261</v>
      </c>
      <c r="BS142">
        <f t="shared" si="82"/>
        <v>159.75614028078235</v>
      </c>
      <c r="BT142">
        <f t="shared" si="83"/>
        <v>234.71593822557986</v>
      </c>
      <c r="BU142">
        <f t="shared" si="84"/>
        <v>228.92076869024558</v>
      </c>
      <c r="BV142">
        <f t="shared" si="85"/>
        <v>272.58985251810162</v>
      </c>
    </row>
    <row r="143" spans="1:74" hidden="1" x14ac:dyDescent="0.4">
      <c r="A143" s="9">
        <v>45</v>
      </c>
      <c r="B143" s="16">
        <f t="shared" si="108"/>
        <v>95296.965490181348</v>
      </c>
      <c r="C143" s="16">
        <f t="shared" si="109"/>
        <v>196247.14079757693</v>
      </c>
      <c r="D143" s="16">
        <f t="shared" si="110"/>
        <v>250356.43476234088</v>
      </c>
      <c r="E143" s="16">
        <f t="shared" si="111"/>
        <v>130831.4271983846</v>
      </c>
      <c r="F143" s="16">
        <f t="shared" si="112"/>
        <v>139149.72164371406</v>
      </c>
      <c r="G143" s="16">
        <f t="shared" si="113"/>
        <v>93924.043106000739</v>
      </c>
      <c r="H143" s="16">
        <f t="shared" si="114"/>
        <v>47002.401623123376</v>
      </c>
      <c r="I143" s="16">
        <f t="shared" si="115"/>
        <v>57581.979995338406</v>
      </c>
      <c r="J143" s="16">
        <f t="shared" si="24"/>
        <v>1010390.1146166602</v>
      </c>
      <c r="L143">
        <v>45</v>
      </c>
      <c r="M143">
        <f t="shared" si="99"/>
        <v>95296.965490181348</v>
      </c>
      <c r="N143">
        <f t="shared" si="100"/>
        <v>196247.14079757693</v>
      </c>
      <c r="O143">
        <f t="shared" si="101"/>
        <v>250356.43476234088</v>
      </c>
      <c r="P143">
        <f t="shared" si="102"/>
        <v>130831.4271983846</v>
      </c>
      <c r="Q143">
        <f t="shared" si="103"/>
        <v>139149.72164371406</v>
      </c>
      <c r="R143">
        <f t="shared" si="104"/>
        <v>93924.043106000739</v>
      </c>
      <c r="S143">
        <f t="shared" si="105"/>
        <v>47002.401623123376</v>
      </c>
      <c r="T143">
        <f t="shared" si="106"/>
        <v>57581.979995338406</v>
      </c>
      <c r="V143">
        <f t="shared" si="38"/>
        <v>1138.6940505449666</v>
      </c>
      <c r="W143">
        <f t="shared" si="39"/>
        <v>1612.0180619036739</v>
      </c>
      <c r="X143">
        <f t="shared" si="40"/>
        <v>2594.699414772806</v>
      </c>
      <c r="Y143">
        <f t="shared" si="41"/>
        <v>4459.176321569299</v>
      </c>
      <c r="Z143">
        <f t="shared" si="42"/>
        <v>9153.9769528926608</v>
      </c>
      <c r="AA143">
        <f t="shared" si="43"/>
        <v>8998.7785324074757</v>
      </c>
      <c r="AB143">
        <f t="shared" si="44"/>
        <v>8061.6308784249459</v>
      </c>
      <c r="AC143">
        <f t="shared" si="45"/>
        <v>12839.136233948848</v>
      </c>
      <c r="AE143">
        <f t="shared" si="46"/>
        <v>783.3127806290604</v>
      </c>
      <c r="AF143">
        <f t="shared" si="47"/>
        <v>1108.9145059550583</v>
      </c>
      <c r="AG143">
        <f t="shared" si="48"/>
        <v>1784.9054471739519</v>
      </c>
      <c r="AH143">
        <f t="shared" si="49"/>
        <v>3067.4875328381968</v>
      </c>
      <c r="AI143">
        <f t="shared" si="50"/>
        <v>6297.062092625315</v>
      </c>
      <c r="AJ143">
        <f t="shared" si="51"/>
        <v>5982.8321336103481</v>
      </c>
      <c r="AK143">
        <f t="shared" si="52"/>
        <v>5185.9620695848298</v>
      </c>
      <c r="AL143">
        <f t="shared" si="53"/>
        <v>7527.0121055726595</v>
      </c>
      <c r="AW143">
        <f t="shared" ref="AW143:BD143" si="129">IF(AW142+AN266/B$74-AW142/B$75&lt;0,0,AW142+AN266/B$74-AW142/B$75)</f>
        <v>23.909426588068946</v>
      </c>
      <c r="AX143">
        <f t="shared" si="129"/>
        <v>33.847922092225815</v>
      </c>
      <c r="AY143">
        <f t="shared" si="129"/>
        <v>36.32100893470917</v>
      </c>
      <c r="AZ143">
        <f t="shared" si="129"/>
        <v>112.35644783016936</v>
      </c>
      <c r="BA143">
        <f t="shared" si="129"/>
        <v>288.31230808571695</v>
      </c>
      <c r="BB143">
        <f t="shared" si="129"/>
        <v>423.59149334225935</v>
      </c>
      <c r="BC143">
        <f t="shared" si="129"/>
        <v>447.07408238618109</v>
      </c>
      <c r="BD143">
        <f t="shared" si="129"/>
        <v>532.39402478836723</v>
      </c>
      <c r="BF143">
        <f t="shared" si="55"/>
        <v>19.096221597834649</v>
      </c>
      <c r="BG143">
        <f t="shared" si="72"/>
        <v>27.033999268804365</v>
      </c>
      <c r="BH143">
        <f t="shared" si="73"/>
        <v>29.009229172407224</v>
      </c>
      <c r="BI143">
        <f t="shared" si="74"/>
        <v>89.737979194412418</v>
      </c>
      <c r="BJ143">
        <f t="shared" si="75"/>
        <v>230.27217755759213</v>
      </c>
      <c r="BK143">
        <f t="shared" si="76"/>
        <v>338.31845603841793</v>
      </c>
      <c r="BL143">
        <f t="shared" si="77"/>
        <v>343.25309496720149</v>
      </c>
      <c r="BM143">
        <f t="shared" si="78"/>
        <v>408.75358027141311</v>
      </c>
      <c r="BO143">
        <f t="shared" si="56"/>
        <v>15.2519615587169</v>
      </c>
      <c r="BP143">
        <f t="shared" si="79"/>
        <v>21.591785344224249</v>
      </c>
      <c r="BQ143">
        <f t="shared" si="80"/>
        <v>23.169381750143369</v>
      </c>
      <c r="BR143">
        <f t="shared" si="81"/>
        <v>71.67282815702724</v>
      </c>
      <c r="BS143">
        <f t="shared" si="82"/>
        <v>183.91608948173644</v>
      </c>
      <c r="BT143">
        <f t="shared" si="83"/>
        <v>270.21181931678905</v>
      </c>
      <c r="BU143">
        <f t="shared" si="84"/>
        <v>263.54122521485596</v>
      </c>
      <c r="BV143">
        <f t="shared" si="85"/>
        <v>313.82167827134174</v>
      </c>
    </row>
    <row r="144" spans="1:74" hidden="1" x14ac:dyDescent="0.4">
      <c r="A144" s="9">
        <v>46</v>
      </c>
      <c r="B144" s="16">
        <f t="shared" si="108"/>
        <v>109708.72938057491</v>
      </c>
      <c r="C144" s="16">
        <f t="shared" si="109"/>
        <v>225925.60372440433</v>
      </c>
      <c r="D144" s="16">
        <f t="shared" si="110"/>
        <v>288217.84837269684</v>
      </c>
      <c r="E144" s="16">
        <f t="shared" si="111"/>
        <v>150617.06914960287</v>
      </c>
      <c r="F144" s="16">
        <f t="shared" si="112"/>
        <v>160193.33959553449</v>
      </c>
      <c r="G144" s="16">
        <f t="shared" si="113"/>
        <v>108128.17988949879</v>
      </c>
      <c r="H144" s="16">
        <f t="shared" si="114"/>
        <v>54110.576694486983</v>
      </c>
      <c r="I144" s="16">
        <f t="shared" si="115"/>
        <v>66290.105125720278</v>
      </c>
      <c r="J144" s="16">
        <f t="shared" si="24"/>
        <v>1163191.4519325197</v>
      </c>
      <c r="L144">
        <v>46</v>
      </c>
      <c r="M144">
        <f t="shared" si="99"/>
        <v>109708.72938057491</v>
      </c>
      <c r="N144">
        <f t="shared" si="100"/>
        <v>225925.60372440433</v>
      </c>
      <c r="O144">
        <f t="shared" si="101"/>
        <v>288217.84837269684</v>
      </c>
      <c r="P144">
        <f t="shared" si="102"/>
        <v>150617.06914960287</v>
      </c>
      <c r="Q144">
        <f t="shared" si="103"/>
        <v>160193.33959553449</v>
      </c>
      <c r="R144">
        <f t="shared" si="104"/>
        <v>108128.17988949879</v>
      </c>
      <c r="S144">
        <f t="shared" si="105"/>
        <v>54110.576694486983</v>
      </c>
      <c r="T144">
        <f t="shared" si="106"/>
        <v>66290.105125720278</v>
      </c>
      <c r="V144">
        <f t="shared" si="38"/>
        <v>1310.8987972181276</v>
      </c>
      <c r="W144">
        <f t="shared" si="39"/>
        <v>1855.8036176899955</v>
      </c>
      <c r="X144">
        <f t="shared" si="40"/>
        <v>2987.0959107412423</v>
      </c>
      <c r="Y144">
        <f t="shared" si="41"/>
        <v>5133.537734504841</v>
      </c>
      <c r="Z144">
        <f t="shared" si="42"/>
        <v>10538.333252524164</v>
      </c>
      <c r="AA144">
        <f t="shared" si="43"/>
        <v>10359.664167472443</v>
      </c>
      <c r="AB144">
        <f t="shared" si="44"/>
        <v>9280.7916411841088</v>
      </c>
      <c r="AC144">
        <f t="shared" si="45"/>
        <v>14780.799479196368</v>
      </c>
      <c r="AE144">
        <f t="shared" si="46"/>
        <v>901.77320393436253</v>
      </c>
      <c r="AF144">
        <f t="shared" si="47"/>
        <v>1276.6156912712636</v>
      </c>
      <c r="AG144">
        <f t="shared" si="48"/>
        <v>2054.8367697069034</v>
      </c>
      <c r="AH144">
        <f t="shared" si="49"/>
        <v>3531.3837957485644</v>
      </c>
      <c r="AI144">
        <f t="shared" si="50"/>
        <v>7249.3670460477642</v>
      </c>
      <c r="AJ144">
        <f t="shared" si="51"/>
        <v>6887.6160532494869</v>
      </c>
      <c r="AK144">
        <f t="shared" si="52"/>
        <v>5970.2353810866798</v>
      </c>
      <c r="AL144">
        <f t="shared" si="53"/>
        <v>8665.3244187961282</v>
      </c>
      <c r="AW144">
        <f t="shared" ref="AW144:BD144" si="130">IF(AW143+AN267/B$74-AW143/B$75&lt;0,0,AW143+AN267/B$74-AW143/B$75)</f>
        <v>27.525250445229531</v>
      </c>
      <c r="AX144">
        <f t="shared" si="130"/>
        <v>38.966745154149692</v>
      </c>
      <c r="AY144">
        <f t="shared" si="130"/>
        <v>41.813837051624347</v>
      </c>
      <c r="AZ144">
        <f t="shared" si="130"/>
        <v>129.34811942353474</v>
      </c>
      <c r="BA144">
        <f t="shared" si="130"/>
        <v>331.91379380305227</v>
      </c>
      <c r="BB144">
        <f t="shared" si="130"/>
        <v>487.65120079131793</v>
      </c>
      <c r="BC144">
        <f t="shared" si="130"/>
        <v>514.68528072842332</v>
      </c>
      <c r="BD144">
        <f t="shared" si="130"/>
        <v>612.91086690974748</v>
      </c>
      <c r="BF144">
        <f t="shared" si="55"/>
        <v>21.98414459197523</v>
      </c>
      <c r="BG144">
        <f t="shared" si="72"/>
        <v>31.122352962857235</v>
      </c>
      <c r="BH144">
        <f t="shared" si="73"/>
        <v>33.396297029788386</v>
      </c>
      <c r="BI144">
        <f t="shared" si="74"/>
        <v>103.30906037586657</v>
      </c>
      <c r="BJ144">
        <f t="shared" si="75"/>
        <v>265.09625587446703</v>
      </c>
      <c r="BK144">
        <f t="shared" si="76"/>
        <v>389.48227842072276</v>
      </c>
      <c r="BL144">
        <f t="shared" si="77"/>
        <v>395.16358867669129</v>
      </c>
      <c r="BM144">
        <f t="shared" si="78"/>
        <v>470.57380252989026</v>
      </c>
      <c r="BO144">
        <f t="shared" si="56"/>
        <v>17.558517582187548</v>
      </c>
      <c r="BP144">
        <f t="shared" si="79"/>
        <v>24.85711369897232</v>
      </c>
      <c r="BQ144">
        <f t="shared" si="80"/>
        <v>26.673290203501679</v>
      </c>
      <c r="BR144">
        <f t="shared" si="81"/>
        <v>82.511918779458341</v>
      </c>
      <c r="BS144">
        <f t="shared" si="82"/>
        <v>211.72974232724982</v>
      </c>
      <c r="BT144">
        <f t="shared" si="83"/>
        <v>311.07580134976638</v>
      </c>
      <c r="BU144">
        <f t="shared" si="84"/>
        <v>303.3971600910287</v>
      </c>
      <c r="BV144">
        <f t="shared" si="85"/>
        <v>361.2876292713774</v>
      </c>
    </row>
    <row r="145" spans="1:74" hidden="1" x14ac:dyDescent="0.4">
      <c r="A145" s="9">
        <v>47</v>
      </c>
      <c r="B145" s="16">
        <f t="shared" si="108"/>
        <v>126299.984898683</v>
      </c>
      <c r="C145" s="16">
        <f t="shared" si="109"/>
        <v>260092.34178288118</v>
      </c>
      <c r="D145" s="16">
        <f t="shared" si="110"/>
        <v>331805.04507281131</v>
      </c>
      <c r="E145" s="16">
        <f t="shared" si="111"/>
        <v>173394.89452192077</v>
      </c>
      <c r="F145" s="16">
        <f t="shared" si="112"/>
        <v>184419.38472917877</v>
      </c>
      <c r="G145" s="16">
        <f t="shared" si="113"/>
        <v>124480.40884505786</v>
      </c>
      <c r="H145" s="16">
        <f t="shared" si="114"/>
        <v>62293.721365282676</v>
      </c>
      <c r="I145" s="16">
        <f t="shared" si="115"/>
        <v>76315.160366746612</v>
      </c>
      <c r="J145" s="16">
        <f t="shared" si="24"/>
        <v>1339100.9415825624</v>
      </c>
      <c r="L145">
        <v>47</v>
      </c>
      <c r="M145">
        <f t="shared" si="99"/>
        <v>126299.984898683</v>
      </c>
      <c r="N145">
        <f t="shared" si="100"/>
        <v>260092.34178288118</v>
      </c>
      <c r="O145">
        <f t="shared" si="101"/>
        <v>331805.04507281131</v>
      </c>
      <c r="P145">
        <f t="shared" si="102"/>
        <v>173394.89452192077</v>
      </c>
      <c r="Q145">
        <f t="shared" si="103"/>
        <v>184419.38472917877</v>
      </c>
      <c r="R145">
        <f t="shared" si="104"/>
        <v>124480.40884505786</v>
      </c>
      <c r="S145">
        <f t="shared" si="105"/>
        <v>62293.721365282676</v>
      </c>
      <c r="T145">
        <f t="shared" si="106"/>
        <v>76315.160366746612</v>
      </c>
      <c r="V145">
        <f t="shared" si="38"/>
        <v>1509.1460745922805</v>
      </c>
      <c r="W145">
        <f t="shared" si="39"/>
        <v>2136.4568727916749</v>
      </c>
      <c r="X145">
        <f t="shared" si="40"/>
        <v>3438.8345444302768</v>
      </c>
      <c r="Y145">
        <f t="shared" si="41"/>
        <v>5909.8828507889912</v>
      </c>
      <c r="Z145">
        <f t="shared" si="42"/>
        <v>12132.045810509509</v>
      </c>
      <c r="AA145">
        <f t="shared" si="43"/>
        <v>11926.356591730966</v>
      </c>
      <c r="AB145">
        <f t="shared" si="44"/>
        <v>10684.326133715746</v>
      </c>
      <c r="AC145">
        <f t="shared" si="45"/>
        <v>17016.100499994285</v>
      </c>
      <c r="AE145">
        <f t="shared" si="46"/>
        <v>1038.1484016956174</v>
      </c>
      <c r="AF145">
        <f t="shared" si="47"/>
        <v>1469.6783334108411</v>
      </c>
      <c r="AG145">
        <f t="shared" si="48"/>
        <v>2365.58981671835</v>
      </c>
      <c r="AH145">
        <f t="shared" si="49"/>
        <v>4065.4351086673228</v>
      </c>
      <c r="AI145">
        <f t="shared" si="50"/>
        <v>8345.6891148732302</v>
      </c>
      <c r="AJ145">
        <f t="shared" si="51"/>
        <v>7929.2304875163736</v>
      </c>
      <c r="AK145">
        <f t="shared" si="52"/>
        <v>6873.114361113252</v>
      </c>
      <c r="AL145">
        <f t="shared" si="53"/>
        <v>9975.7833603104664</v>
      </c>
      <c r="AW145">
        <f t="shared" ref="AW145:BD145" si="131">IF(AW144+AN268/B$74-AW144/B$75&lt;0,0,AW144+AN268/B$74-AW144/B$75)</f>
        <v>31.687895391749347</v>
      </c>
      <c r="AX145">
        <f t="shared" si="131"/>
        <v>44.859687894888978</v>
      </c>
      <c r="AY145">
        <f t="shared" si="131"/>
        <v>48.137345636728355</v>
      </c>
      <c r="AZ145">
        <f t="shared" si="131"/>
        <v>148.90944173490118</v>
      </c>
      <c r="BA145">
        <f t="shared" si="131"/>
        <v>382.10913277748648</v>
      </c>
      <c r="BB145">
        <f t="shared" si="131"/>
        <v>561.39867394126532</v>
      </c>
      <c r="BC145">
        <f t="shared" si="131"/>
        <v>592.52128366597697</v>
      </c>
      <c r="BD145">
        <f t="shared" si="131"/>
        <v>705.60376786194831</v>
      </c>
      <c r="BF145">
        <f t="shared" si="55"/>
        <v>25.308808103927813</v>
      </c>
      <c r="BG145">
        <f t="shared" si="72"/>
        <v>35.828988277632718</v>
      </c>
      <c r="BH145">
        <f t="shared" si="73"/>
        <v>38.446821042889965</v>
      </c>
      <c r="BI145">
        <f t="shared" si="74"/>
        <v>118.93249580446748</v>
      </c>
      <c r="BJ145">
        <f t="shared" si="75"/>
        <v>305.18677863161821</v>
      </c>
      <c r="BK145">
        <f t="shared" si="76"/>
        <v>448.38363184307991</v>
      </c>
      <c r="BL145">
        <f t="shared" si="77"/>
        <v>454.92443470255739</v>
      </c>
      <c r="BM145">
        <f t="shared" si="78"/>
        <v>541.74233471981893</v>
      </c>
      <c r="BO145">
        <f t="shared" si="56"/>
        <v>20.213893788060155</v>
      </c>
      <c r="BP145">
        <f t="shared" si="79"/>
        <v>28.616257257303271</v>
      </c>
      <c r="BQ145">
        <f t="shared" si="80"/>
        <v>30.707094299273699</v>
      </c>
      <c r="BR145">
        <f t="shared" si="81"/>
        <v>94.990203737303261</v>
      </c>
      <c r="BS145">
        <f t="shared" si="82"/>
        <v>243.74965045558014</v>
      </c>
      <c r="BT145">
        <f t="shared" si="83"/>
        <v>358.11968759234026</v>
      </c>
      <c r="BU145">
        <f t="shared" si="84"/>
        <v>349.28037438385996</v>
      </c>
      <c r="BV145">
        <f t="shared" si="85"/>
        <v>415.9307159006338</v>
      </c>
    </row>
    <row r="146" spans="1:74" hidden="1" x14ac:dyDescent="0.4">
      <c r="A146" s="9">
        <v>48</v>
      </c>
      <c r="B146" s="16">
        <f t="shared" si="108"/>
        <v>145400.3366502572</v>
      </c>
      <c r="C146" s="16">
        <f t="shared" si="109"/>
        <v>299426.11700010602</v>
      </c>
      <c r="D146" s="16">
        <f t="shared" si="110"/>
        <v>381983.93526762485</v>
      </c>
      <c r="E146" s="16">
        <f t="shared" si="111"/>
        <v>199617.41133340399</v>
      </c>
      <c r="F146" s="16">
        <f t="shared" si="112"/>
        <v>212309.13563423161</v>
      </c>
      <c r="G146" s="16">
        <f t="shared" si="113"/>
        <v>143305.58603749919</v>
      </c>
      <c r="H146" s="16">
        <f t="shared" si="114"/>
        <v>71714.403330889618</v>
      </c>
      <c r="I146" s="16">
        <f t="shared" si="115"/>
        <v>87856.305111553738</v>
      </c>
      <c r="J146" s="16">
        <f t="shared" si="24"/>
        <v>1541613.2303655662</v>
      </c>
      <c r="L146">
        <v>48</v>
      </c>
      <c r="M146">
        <f t="shared" si="99"/>
        <v>145400.3366502572</v>
      </c>
      <c r="N146">
        <f t="shared" si="100"/>
        <v>299426.11700010602</v>
      </c>
      <c r="O146">
        <f t="shared" si="101"/>
        <v>381983.93526762485</v>
      </c>
      <c r="P146">
        <f t="shared" si="102"/>
        <v>199617.41133340399</v>
      </c>
      <c r="Q146">
        <f t="shared" si="103"/>
        <v>212309.13563423161</v>
      </c>
      <c r="R146">
        <f t="shared" si="104"/>
        <v>143305.58603749919</v>
      </c>
      <c r="S146">
        <f t="shared" si="105"/>
        <v>71714.403330889618</v>
      </c>
      <c r="T146">
        <f t="shared" si="106"/>
        <v>87856.305111553738</v>
      </c>
      <c r="V146">
        <f t="shared" si="38"/>
        <v>1737.3742956248948</v>
      </c>
      <c r="W146">
        <f t="shared" si="39"/>
        <v>2459.5533308478502</v>
      </c>
      <c r="X146">
        <f t="shared" si="40"/>
        <v>3958.8896296962012</v>
      </c>
      <c r="Y146">
        <f t="shared" si="41"/>
        <v>6803.6346699501191</v>
      </c>
      <c r="Z146">
        <f t="shared" si="42"/>
        <v>13966.775582156579</v>
      </c>
      <c r="AA146">
        <f t="shared" si="43"/>
        <v>13729.979974013915</v>
      </c>
      <c r="AB146">
        <f t="shared" si="44"/>
        <v>12300.117202792699</v>
      </c>
      <c r="AC146">
        <f t="shared" si="45"/>
        <v>19589.446156225644</v>
      </c>
      <c r="AE146">
        <f t="shared" si="46"/>
        <v>1195.147625994505</v>
      </c>
      <c r="AF146">
        <f t="shared" si="47"/>
        <v>1691.9378465377858</v>
      </c>
      <c r="AG146">
        <f t="shared" si="48"/>
        <v>2723.3380592889926</v>
      </c>
      <c r="AH146">
        <f t="shared" si="49"/>
        <v>4680.2510227078783</v>
      </c>
      <c r="AI146">
        <f t="shared" si="50"/>
        <v>9607.8080134186566</v>
      </c>
      <c r="AJ146">
        <f t="shared" si="51"/>
        <v>9128.368318780751</v>
      </c>
      <c r="AK146">
        <f t="shared" si="52"/>
        <v>7912.5357536412057</v>
      </c>
      <c r="AL146">
        <f t="shared" si="53"/>
        <v>11484.422747385572</v>
      </c>
      <c r="AW146">
        <f t="shared" ref="AW146:BD146" si="132">IF(AW145+AN269/B$74-AW145/B$75&lt;0,0,AW145+AN269/B$74-AW145/B$75)</f>
        <v>36.480057231742116</v>
      </c>
      <c r="AX146">
        <f t="shared" si="132"/>
        <v>51.643820505344593</v>
      </c>
      <c r="AY146">
        <f t="shared" si="132"/>
        <v>55.417158574350438</v>
      </c>
      <c r="AZ146">
        <f t="shared" si="132"/>
        <v>171.42902328093285</v>
      </c>
      <c r="BA146">
        <f t="shared" si="132"/>
        <v>439.89551404930114</v>
      </c>
      <c r="BB146">
        <f t="shared" si="132"/>
        <v>646.29899039181055</v>
      </c>
      <c r="BC146">
        <f t="shared" si="132"/>
        <v>682.12839809815364</v>
      </c>
      <c r="BD146">
        <f t="shared" si="132"/>
        <v>812.31420066932492</v>
      </c>
      <c r="BF146">
        <f t="shared" si="55"/>
        <v>29.136260476620727</v>
      </c>
      <c r="BG146">
        <f t="shared" si="72"/>
        <v>41.247408047986482</v>
      </c>
      <c r="BH146">
        <f t="shared" si="73"/>
        <v>44.261135799192999</v>
      </c>
      <c r="BI146">
        <f t="shared" si="74"/>
        <v>136.91866336272773</v>
      </c>
      <c r="BJ146">
        <f t="shared" si="75"/>
        <v>351.34019111913915</v>
      </c>
      <c r="BK146">
        <f t="shared" si="76"/>
        <v>516.19265710199102</v>
      </c>
      <c r="BL146">
        <f t="shared" si="77"/>
        <v>523.72285918426724</v>
      </c>
      <c r="BM146">
        <f t="shared" si="78"/>
        <v>623.67305129088356</v>
      </c>
      <c r="BO146">
        <f t="shared" si="56"/>
        <v>23.270842377580749</v>
      </c>
      <c r="BP146">
        <f t="shared" si="79"/>
        <v>32.943895869500935</v>
      </c>
      <c r="BQ146">
        <f t="shared" si="80"/>
        <v>35.350930345443459</v>
      </c>
      <c r="BR146">
        <f t="shared" si="81"/>
        <v>109.35557897760177</v>
      </c>
      <c r="BS146">
        <f t="shared" si="82"/>
        <v>280.61192736120296</v>
      </c>
      <c r="BT146">
        <f t="shared" si="83"/>
        <v>412.27805414278396</v>
      </c>
      <c r="BU146">
        <f t="shared" si="84"/>
        <v>402.10240454320865</v>
      </c>
      <c r="BV146">
        <f t="shared" si="85"/>
        <v>478.83652531022636</v>
      </c>
    </row>
    <row r="147" spans="1:74" hidden="1" x14ac:dyDescent="0.4">
      <c r="A147" s="9">
        <v>49</v>
      </c>
      <c r="B147" s="16">
        <f t="shared" si="108"/>
        <v>167389.23535871759</v>
      </c>
      <c r="C147" s="16">
        <f t="shared" si="109"/>
        <v>344708.34061159648</v>
      </c>
      <c r="D147" s="16">
        <f t="shared" si="110"/>
        <v>439751.38102713943</v>
      </c>
      <c r="E147" s="16">
        <f t="shared" si="111"/>
        <v>229805.56040773095</v>
      </c>
      <c r="F147" s="16">
        <f t="shared" si="112"/>
        <v>244416.65468056829</v>
      </c>
      <c r="G147" s="16">
        <f t="shared" si="113"/>
        <v>164977.69552727835</v>
      </c>
      <c r="H147" s="16">
        <f t="shared" si="114"/>
        <v>82559.775405740424</v>
      </c>
      <c r="I147" s="16">
        <f t="shared" si="115"/>
        <v>101142.81763624209</v>
      </c>
      <c r="J147" s="16">
        <f t="shared" si="24"/>
        <v>1774751.4606550136</v>
      </c>
      <c r="L147">
        <v>49</v>
      </c>
      <c r="M147">
        <f t="shared" si="99"/>
        <v>167389.23535871759</v>
      </c>
      <c r="N147">
        <f t="shared" si="100"/>
        <v>344708.34061159648</v>
      </c>
      <c r="O147">
        <f t="shared" si="101"/>
        <v>439751.38102713943</v>
      </c>
      <c r="P147">
        <f t="shared" si="102"/>
        <v>229805.56040773095</v>
      </c>
      <c r="Q147">
        <f t="shared" si="103"/>
        <v>244416.65468056829</v>
      </c>
      <c r="R147">
        <f t="shared" si="104"/>
        <v>164977.69552727835</v>
      </c>
      <c r="S147">
        <f t="shared" si="105"/>
        <v>82559.775405740424</v>
      </c>
      <c r="T147">
        <f t="shared" si="106"/>
        <v>101142.81763624209</v>
      </c>
      <c r="V147">
        <f t="shared" si="38"/>
        <v>2000.1174796215855</v>
      </c>
      <c r="W147">
        <f t="shared" si="39"/>
        <v>2831.51167913468</v>
      </c>
      <c r="X147">
        <f t="shared" si="40"/>
        <v>4557.5926662365991</v>
      </c>
      <c r="Y147">
        <f t="shared" si="41"/>
        <v>7832.5486123484716</v>
      </c>
      <c r="Z147">
        <f t="shared" si="42"/>
        <v>16078.971610303268</v>
      </c>
      <c r="AA147">
        <f t="shared" si="43"/>
        <v>15806.365392476513</v>
      </c>
      <c r="AB147">
        <f t="shared" si="44"/>
        <v>14160.264419143616</v>
      </c>
      <c r="AC147">
        <f t="shared" si="45"/>
        <v>22551.958957382645</v>
      </c>
      <c r="AE147">
        <f t="shared" si="46"/>
        <v>1375.8898492046349</v>
      </c>
      <c r="AF147">
        <f t="shared" si="47"/>
        <v>1947.8096746411406</v>
      </c>
      <c r="AG147">
        <f t="shared" si="48"/>
        <v>3135.1885827580618</v>
      </c>
      <c r="AH147">
        <f t="shared" si="49"/>
        <v>5388.0455717886243</v>
      </c>
      <c r="AI147">
        <f t="shared" si="50"/>
        <v>11060.797202997965</v>
      </c>
      <c r="AJ147">
        <f t="shared" si="51"/>
        <v>10508.851815350699</v>
      </c>
      <c r="AK147">
        <f t="shared" si="52"/>
        <v>9109.1488761370674</v>
      </c>
      <c r="AL147">
        <f t="shared" si="53"/>
        <v>13221.213477851301</v>
      </c>
      <c r="AW147">
        <f t="shared" ref="AW147:BD147" si="133">IF(AW146+AN270/B$74-AW146/B$75&lt;0,0,AW146+AN270/B$74-AW146/B$75)</f>
        <v>41.996937850454181</v>
      </c>
      <c r="AX147">
        <f t="shared" si="133"/>
        <v>59.453917693850954</v>
      </c>
      <c r="AY147">
        <f t="shared" si="133"/>
        <v>63.797897840759944</v>
      </c>
      <c r="AZ147">
        <f t="shared" si="133"/>
        <v>197.35424181925239</v>
      </c>
      <c r="BA147">
        <f t="shared" si="133"/>
        <v>506.42093149314525</v>
      </c>
      <c r="BB147">
        <f t="shared" si="133"/>
        <v>744.03879242783023</v>
      </c>
      <c r="BC147">
        <f t="shared" si="133"/>
        <v>785.28677682875207</v>
      </c>
      <c r="BD147">
        <f t="shared" si="133"/>
        <v>935.16210985879786</v>
      </c>
      <c r="BF147">
        <f t="shared" si="55"/>
        <v>33.542538529693559</v>
      </c>
      <c r="BG147">
        <f t="shared" si="72"/>
        <v>47.485255522401346</v>
      </c>
      <c r="BH147">
        <f t="shared" si="73"/>
        <v>50.95474946428746</v>
      </c>
      <c r="BI147">
        <f t="shared" si="74"/>
        <v>157.62487931365081</v>
      </c>
      <c r="BJ147">
        <f t="shared" si="75"/>
        <v>404.4733848772363</v>
      </c>
      <c r="BK147">
        <f t="shared" si="76"/>
        <v>594.25645707588274</v>
      </c>
      <c r="BL147">
        <f t="shared" si="77"/>
        <v>602.92562864121044</v>
      </c>
      <c r="BM147">
        <f t="shared" si="78"/>
        <v>717.9936259801043</v>
      </c>
      <c r="BO147">
        <f t="shared" si="56"/>
        <v>26.79009323700474</v>
      </c>
      <c r="BP147">
        <f t="shared" si="79"/>
        <v>37.926003176592261</v>
      </c>
      <c r="BQ147">
        <f t="shared" si="80"/>
        <v>40.697053617693186</v>
      </c>
      <c r="BR147">
        <f t="shared" si="81"/>
        <v>125.89342960867734</v>
      </c>
      <c r="BS147">
        <f t="shared" si="82"/>
        <v>323.04888561596465</v>
      </c>
      <c r="BT147">
        <f t="shared" si="83"/>
        <v>474.62681591830824</v>
      </c>
      <c r="BU147">
        <f t="shared" si="84"/>
        <v>462.91263186373794</v>
      </c>
      <c r="BV147">
        <f t="shared" si="85"/>
        <v>551.25478830055499</v>
      </c>
    </row>
    <row r="148" spans="1:74" hidden="1" x14ac:dyDescent="0.4">
      <c r="A148" s="9">
        <v>50</v>
      </c>
      <c r="B148" s="16">
        <f t="shared" si="108"/>
        <v>192703.51609551508</v>
      </c>
      <c r="C148" s="16">
        <f t="shared" si="109"/>
        <v>396838.59670517099</v>
      </c>
      <c r="D148" s="16">
        <f t="shared" si="110"/>
        <v>506254.99991194642</v>
      </c>
      <c r="E148" s="16">
        <f t="shared" si="111"/>
        <v>264559.06447011395</v>
      </c>
      <c r="F148" s="16">
        <f t="shared" si="112"/>
        <v>281379.79511234973</v>
      </c>
      <c r="G148" s="16">
        <f t="shared" si="113"/>
        <v>189927.27899922366</v>
      </c>
      <c r="H148" s="16">
        <f t="shared" si="114"/>
        <v>95045.293531855816</v>
      </c>
      <c r="I148" s="16">
        <f t="shared" si="115"/>
        <v>116438.6499797477</v>
      </c>
      <c r="J148" s="16">
        <f t="shared" si="24"/>
        <v>2043147.1948059232</v>
      </c>
      <c r="L148">
        <v>50</v>
      </c>
      <c r="M148">
        <f t="shared" si="99"/>
        <v>192703.51609551508</v>
      </c>
      <c r="N148">
        <f t="shared" si="100"/>
        <v>396838.59670517099</v>
      </c>
      <c r="O148">
        <f t="shared" si="101"/>
        <v>506254.99991194642</v>
      </c>
      <c r="P148">
        <f t="shared" si="102"/>
        <v>264559.06447011395</v>
      </c>
      <c r="Q148">
        <f t="shared" si="103"/>
        <v>281379.79511234973</v>
      </c>
      <c r="R148">
        <f t="shared" si="104"/>
        <v>189927.27899922366</v>
      </c>
      <c r="S148">
        <f t="shared" si="105"/>
        <v>95045.293531855816</v>
      </c>
      <c r="T148">
        <f t="shared" si="106"/>
        <v>116438.6499797477</v>
      </c>
      <c r="V148">
        <f t="shared" si="38"/>
        <v>2302.5953258080317</v>
      </c>
      <c r="W148">
        <f t="shared" si="39"/>
        <v>3259.7213032605923</v>
      </c>
      <c r="X148">
        <f t="shared" si="40"/>
        <v>5246.8375868595658</v>
      </c>
      <c r="Y148">
        <f t="shared" si="41"/>
        <v>9017.0652512721208</v>
      </c>
      <c r="Z148">
        <f t="shared" si="42"/>
        <v>18510.595127986693</v>
      </c>
      <c r="AA148">
        <f t="shared" si="43"/>
        <v>18196.762660673765</v>
      </c>
      <c r="AB148">
        <f t="shared" si="44"/>
        <v>16301.721772804896</v>
      </c>
      <c r="AC148">
        <f t="shared" si="45"/>
        <v>25962.492670863641</v>
      </c>
      <c r="AE148">
        <f t="shared" si="46"/>
        <v>1583.9657260102852</v>
      </c>
      <c r="AF148">
        <f t="shared" si="47"/>
        <v>2242.3770094723204</v>
      </c>
      <c r="AG148">
        <f t="shared" si="48"/>
        <v>3609.3232772509082</v>
      </c>
      <c r="AH148">
        <f t="shared" si="49"/>
        <v>6202.8799186419064</v>
      </c>
      <c r="AI148">
        <f t="shared" si="50"/>
        <v>12733.522005433064</v>
      </c>
      <c r="AJ148">
        <f t="shared" si="51"/>
        <v>12098.105888488442</v>
      </c>
      <c r="AK148">
        <f t="shared" si="52"/>
        <v>10486.725842411581</v>
      </c>
      <c r="AL148">
        <f t="shared" si="53"/>
        <v>15220.658937750875</v>
      </c>
      <c r="AW148">
        <f t="shared" ref="AW148:BD148" si="134">IF(AW147+AN271/B$74-AW147/B$75&lt;0,0,AW147+AN271/B$74-AW147/B$75)</f>
        <v>48.348136511958835</v>
      </c>
      <c r="AX148">
        <f t="shared" si="134"/>
        <v>68.445136144657852</v>
      </c>
      <c r="AY148">
        <f t="shared" si="134"/>
        <v>73.446056590235628</v>
      </c>
      <c r="AZ148">
        <f t="shared" si="134"/>
        <v>227.20013203505883</v>
      </c>
      <c r="BA148">
        <f t="shared" si="134"/>
        <v>583.00699006985224</v>
      </c>
      <c r="BB148">
        <f t="shared" si="134"/>
        <v>856.55979401164427</v>
      </c>
      <c r="BC148">
        <f t="shared" si="134"/>
        <v>904.04578358047615</v>
      </c>
      <c r="BD148">
        <f t="shared" si="134"/>
        <v>1076.5880270369969</v>
      </c>
      <c r="BF148">
        <f t="shared" si="55"/>
        <v>38.615178122149928</v>
      </c>
      <c r="BG148">
        <f t="shared" si="72"/>
        <v>54.666452825271108</v>
      </c>
      <c r="BH148">
        <f t="shared" si="73"/>
        <v>58.66063849017096</v>
      </c>
      <c r="BI148">
        <f t="shared" si="74"/>
        <v>181.46249681701181</v>
      </c>
      <c r="BJ148">
        <f t="shared" si="75"/>
        <v>465.64191284678168</v>
      </c>
      <c r="BK148">
        <f t="shared" si="76"/>
        <v>684.12585828705119</v>
      </c>
      <c r="BL148">
        <f t="shared" si="77"/>
        <v>694.10620273498125</v>
      </c>
      <c r="BM148">
        <f t="shared" si="78"/>
        <v>826.57786791945114</v>
      </c>
      <c r="BO148">
        <f t="shared" si="56"/>
        <v>30.841560412618026</v>
      </c>
      <c r="BP148">
        <f t="shared" si="79"/>
        <v>43.661554584077706</v>
      </c>
      <c r="BQ148">
        <f t="shared" si="80"/>
        <v>46.851671125649744</v>
      </c>
      <c r="BR148">
        <f t="shared" si="81"/>
        <v>144.93229943166142</v>
      </c>
      <c r="BS148">
        <f t="shared" si="82"/>
        <v>371.90358517272762</v>
      </c>
      <c r="BT148">
        <f t="shared" si="83"/>
        <v>546.40460061285296</v>
      </c>
      <c r="BU148">
        <f t="shared" si="84"/>
        <v>532.91913025247425</v>
      </c>
      <c r="BV148">
        <f t="shared" si="85"/>
        <v>634.62420714032964</v>
      </c>
    </row>
    <row r="149" spans="1:74" hidden="1" x14ac:dyDescent="0.4">
      <c r="A149" s="9">
        <v>51</v>
      </c>
      <c r="B149" s="16">
        <f t="shared" si="108"/>
        <v>221846.07651737193</v>
      </c>
      <c r="C149" s="16">
        <f t="shared" si="109"/>
        <v>456852.51350611349</v>
      </c>
      <c r="D149" s="16">
        <f t="shared" si="110"/>
        <v>582815.96373207879</v>
      </c>
      <c r="E149" s="16">
        <f t="shared" si="111"/>
        <v>304568.34233740898</v>
      </c>
      <c r="F149" s="16">
        <f t="shared" si="112"/>
        <v>323932.87274528143</v>
      </c>
      <c r="G149" s="16">
        <f t="shared" si="113"/>
        <v>218649.98897432492</v>
      </c>
      <c r="H149" s="16">
        <f t="shared" si="114"/>
        <v>109418.9970619581</v>
      </c>
      <c r="I149" s="16">
        <f t="shared" si="115"/>
        <v>134047.67165837815</v>
      </c>
      <c r="J149" s="16">
        <f t="shared" si="24"/>
        <v>2352132.4265329158</v>
      </c>
      <c r="L149">
        <v>51</v>
      </c>
      <c r="M149">
        <f t="shared" si="99"/>
        <v>221846.07651737193</v>
      </c>
      <c r="N149">
        <f t="shared" si="100"/>
        <v>456852.51350611349</v>
      </c>
      <c r="O149">
        <f t="shared" si="101"/>
        <v>582815.96373207879</v>
      </c>
      <c r="P149">
        <f t="shared" si="102"/>
        <v>304568.34233740898</v>
      </c>
      <c r="Q149">
        <f t="shared" si="103"/>
        <v>323932.87274528143</v>
      </c>
      <c r="R149">
        <f t="shared" si="104"/>
        <v>218649.98897432492</v>
      </c>
      <c r="S149">
        <f t="shared" si="105"/>
        <v>109418.9970619581</v>
      </c>
      <c r="T149">
        <f t="shared" si="106"/>
        <v>134047.67165837815</v>
      </c>
      <c r="V149">
        <f t="shared" si="38"/>
        <v>2650.8169087317196</v>
      </c>
      <c r="W149">
        <f t="shared" si="39"/>
        <v>3752.6890859139066</v>
      </c>
      <c r="X149">
        <f t="shared" si="40"/>
        <v>6040.3170443055178</v>
      </c>
      <c r="Y149">
        <f t="shared" si="41"/>
        <v>10380.716388721681</v>
      </c>
      <c r="Z149">
        <f t="shared" si="42"/>
        <v>21309.953167187548</v>
      </c>
      <c r="AA149">
        <f t="shared" si="43"/>
        <v>20948.659803124439</v>
      </c>
      <c r="AB149">
        <f t="shared" si="44"/>
        <v>18767.031807160667</v>
      </c>
      <c r="AC149">
        <f t="shared" si="45"/>
        <v>29888.801520680776</v>
      </c>
      <c r="AE149">
        <f t="shared" si="46"/>
        <v>1823.5089259428673</v>
      </c>
      <c r="AF149">
        <f t="shared" si="47"/>
        <v>2581.4917740684109</v>
      </c>
      <c r="AG149">
        <f t="shared" si="48"/>
        <v>4155.1613804537947</v>
      </c>
      <c r="AH149">
        <f t="shared" si="49"/>
        <v>7140.9416961853103</v>
      </c>
      <c r="AI149">
        <f t="shared" si="50"/>
        <v>14659.213046284276</v>
      </c>
      <c r="AJ149">
        <f t="shared" si="51"/>
        <v>13927.702920144042</v>
      </c>
      <c r="AK149">
        <f t="shared" si="52"/>
        <v>12072.633823427939</v>
      </c>
      <c r="AL149">
        <f t="shared" si="53"/>
        <v>17522.480451989326</v>
      </c>
      <c r="AW149">
        <f t="shared" ref="AW149:BD149" si="135">IF(AW148+AN272/B$74-AW148/B$75&lt;0,0,AW148+AN272/B$74-AW148/B$75)</f>
        <v>55.659827177130914</v>
      </c>
      <c r="AX149">
        <f t="shared" si="135"/>
        <v>78.796096887509705</v>
      </c>
      <c r="AY149">
        <f t="shared" si="135"/>
        <v>84.553306736923219</v>
      </c>
      <c r="AZ149">
        <f t="shared" si="135"/>
        <v>261.55961730944375</v>
      </c>
      <c r="BA149">
        <f t="shared" si="135"/>
        <v>671.17516105963637</v>
      </c>
      <c r="BB149">
        <f t="shared" si="135"/>
        <v>986.09735510143321</v>
      </c>
      <c r="BC149">
        <f t="shared" si="135"/>
        <v>1040.7647061529783</v>
      </c>
      <c r="BD149">
        <f t="shared" si="135"/>
        <v>1239.4015552607402</v>
      </c>
      <c r="BF149">
        <f t="shared" si="55"/>
        <v>44.454953156035266</v>
      </c>
      <c r="BG149">
        <f t="shared" si="72"/>
        <v>62.933662816903151</v>
      </c>
      <c r="BH149">
        <f t="shared" si="73"/>
        <v>67.531889350209767</v>
      </c>
      <c r="BI149">
        <f t="shared" si="74"/>
        <v>208.90507794783997</v>
      </c>
      <c r="BJ149">
        <f t="shared" si="75"/>
        <v>536.06095918062408</v>
      </c>
      <c r="BK149">
        <f t="shared" si="76"/>
        <v>787.58621972180686</v>
      </c>
      <c r="BL149">
        <f t="shared" si="77"/>
        <v>799.07599315772882</v>
      </c>
      <c r="BM149">
        <f t="shared" si="78"/>
        <v>951.5829474782239</v>
      </c>
      <c r="BO149">
        <f t="shared" si="56"/>
        <v>35.505731038337174</v>
      </c>
      <c r="BP149">
        <f t="shared" si="79"/>
        <v>50.26449352879375</v>
      </c>
      <c r="BQ149">
        <f t="shared" si="80"/>
        <v>53.937051544362475</v>
      </c>
      <c r="BR149">
        <f t="shared" si="81"/>
        <v>166.85041786287167</v>
      </c>
      <c r="BS149">
        <f t="shared" si="82"/>
        <v>428.14658177716001</v>
      </c>
      <c r="BT149">
        <f t="shared" si="83"/>
        <v>629.0373552173719</v>
      </c>
      <c r="BU149">
        <f t="shared" si="84"/>
        <v>613.51266649372769</v>
      </c>
      <c r="BV149">
        <f t="shared" si="85"/>
        <v>730.6010375298905</v>
      </c>
    </row>
    <row r="150" spans="1:74" hidden="1" x14ac:dyDescent="0.4">
      <c r="A150" s="9">
        <v>52</v>
      </c>
      <c r="B150" s="16">
        <f t="shared" si="108"/>
        <v>255395.86751368607</v>
      </c>
      <c r="C150" s="16">
        <f t="shared" si="109"/>
        <v>525942.33733750624</v>
      </c>
      <c r="D150" s="16">
        <f t="shared" si="110"/>
        <v>670955.24516307353</v>
      </c>
      <c r="E150" s="16">
        <f t="shared" si="111"/>
        <v>350628.22489167075</v>
      </c>
      <c r="F150" s="16">
        <f t="shared" si="112"/>
        <v>372921.25400515372</v>
      </c>
      <c r="G150" s="16">
        <f t="shared" si="113"/>
        <v>251716.43552408199</v>
      </c>
      <c r="H150" s="16">
        <f t="shared" si="114"/>
        <v>125966.43634997068</v>
      </c>
      <c r="I150" s="16">
        <f t="shared" si="115"/>
        <v>154319.70638750694</v>
      </c>
      <c r="J150" s="16">
        <f t="shared" si="24"/>
        <v>2707845.5071726497</v>
      </c>
      <c r="L150">
        <v>52</v>
      </c>
      <c r="M150">
        <f t="shared" si="99"/>
        <v>255395.86751368607</v>
      </c>
      <c r="N150">
        <f t="shared" si="100"/>
        <v>525942.33733750624</v>
      </c>
      <c r="O150">
        <f t="shared" si="101"/>
        <v>670955.24516307353</v>
      </c>
      <c r="P150">
        <f t="shared" si="102"/>
        <v>350628.22489167075</v>
      </c>
      <c r="Q150">
        <f t="shared" si="103"/>
        <v>372921.25400515372</v>
      </c>
      <c r="R150">
        <f t="shared" si="104"/>
        <v>251716.43552408199</v>
      </c>
      <c r="S150">
        <f t="shared" si="105"/>
        <v>125966.43634997068</v>
      </c>
      <c r="T150">
        <f t="shared" si="106"/>
        <v>154319.70638750694</v>
      </c>
      <c r="V150">
        <f t="shared" si="38"/>
        <v>3051.7000555233963</v>
      </c>
      <c r="W150">
        <f t="shared" si="39"/>
        <v>4320.2084059908711</v>
      </c>
      <c r="X150">
        <f t="shared" si="40"/>
        <v>6953.7944317344136</v>
      </c>
      <c r="Y150">
        <f t="shared" si="41"/>
        <v>11950.592542051983</v>
      </c>
      <c r="Z150">
        <f t="shared" si="42"/>
        <v>24532.658234257873</v>
      </c>
      <c r="AA150">
        <f t="shared" si="43"/>
        <v>24116.726460199236</v>
      </c>
      <c r="AB150">
        <f t="shared" si="44"/>
        <v>21605.170776098937</v>
      </c>
      <c r="AC150">
        <f t="shared" si="45"/>
        <v>34408.886204077702</v>
      </c>
      <c r="AE150">
        <f t="shared" si="46"/>
        <v>2099.2782535391516</v>
      </c>
      <c r="AF150">
        <f t="shared" si="47"/>
        <v>2971.8908780169095</v>
      </c>
      <c r="AG150">
        <f t="shared" si="48"/>
        <v>4783.546601737703</v>
      </c>
      <c r="AH150">
        <f t="shared" si="49"/>
        <v>8220.8665936974339</v>
      </c>
      <c r="AI150">
        <f t="shared" si="50"/>
        <v>16876.126419918699</v>
      </c>
      <c r="AJ150">
        <f t="shared" si="51"/>
        <v>16033.989985038163</v>
      </c>
      <c r="AK150">
        <f t="shared" si="52"/>
        <v>13898.37872808232</v>
      </c>
      <c r="AL150">
        <f t="shared" si="53"/>
        <v>20172.406395280348</v>
      </c>
      <c r="AW150">
        <f t="shared" ref="AW150:BD150" si="136">IF(AW149+AN273/B$74-AW149/B$75&lt;0,0,AW149+AN273/B$74-AW149/B$75)</f>
        <v>64.077265096976021</v>
      </c>
      <c r="AX150">
        <f t="shared" si="136"/>
        <v>90.712433813349577</v>
      </c>
      <c r="AY150">
        <f t="shared" si="136"/>
        <v>97.340306741624971</v>
      </c>
      <c r="AZ150">
        <f t="shared" si="136"/>
        <v>301.11528883594974</v>
      </c>
      <c r="BA150">
        <f t="shared" si="136"/>
        <v>772.6770078688694</v>
      </c>
      <c r="BB150">
        <f t="shared" si="136"/>
        <v>1135.2248896120386</v>
      </c>
      <c r="BC150">
        <f t="shared" si="136"/>
        <v>1198.159626548113</v>
      </c>
      <c r="BD150">
        <f t="shared" si="136"/>
        <v>1426.8371854001823</v>
      </c>
      <c r="BF150">
        <f t="shared" si="55"/>
        <v>51.177877568692658</v>
      </c>
      <c r="BG150">
        <f t="shared" si="72"/>
        <v>72.451123259267092</v>
      </c>
      <c r="BH150">
        <f t="shared" si="73"/>
        <v>77.744739782237843</v>
      </c>
      <c r="BI150">
        <f t="shared" si="74"/>
        <v>240.49780156480222</v>
      </c>
      <c r="BJ150">
        <f t="shared" si="75"/>
        <v>617.12948030803148</v>
      </c>
      <c r="BK150">
        <f t="shared" si="76"/>
        <v>906.69290094958262</v>
      </c>
      <c r="BL150">
        <f t="shared" si="77"/>
        <v>919.92034965535356</v>
      </c>
      <c r="BM150">
        <f t="shared" si="78"/>
        <v>1095.4922513694819</v>
      </c>
      <c r="BO150">
        <f t="shared" si="56"/>
        <v>40.875264308956034</v>
      </c>
      <c r="BP150">
        <f t="shared" si="79"/>
        <v>57.865995101659379</v>
      </c>
      <c r="BQ150">
        <f t="shared" si="80"/>
        <v>62.093954227870853</v>
      </c>
      <c r="BR150">
        <f t="shared" si="81"/>
        <v>192.08321391385266</v>
      </c>
      <c r="BS150">
        <f t="shared" si="82"/>
        <v>492.89520821923844</v>
      </c>
      <c r="BT150">
        <f t="shared" si="83"/>
        <v>724.16667392003274</v>
      </c>
      <c r="BU150">
        <f t="shared" si="84"/>
        <v>706.29432982572825</v>
      </c>
      <c r="BV150">
        <f t="shared" si="85"/>
        <v>841.09199250405709</v>
      </c>
    </row>
    <row r="151" spans="1:74" hidden="1" x14ac:dyDescent="0.4">
      <c r="A151" s="9">
        <v>53</v>
      </c>
      <c r="B151" s="16">
        <f t="shared" si="108"/>
        <v>294019.39473994082</v>
      </c>
      <c r="C151" s="16">
        <f t="shared" si="109"/>
        <v>605480.61798140372</v>
      </c>
      <c r="D151" s="16">
        <f t="shared" si="110"/>
        <v>772423.83363882743</v>
      </c>
      <c r="E151" s="16">
        <f t="shared" si="111"/>
        <v>403653.74532093573</v>
      </c>
      <c r="F151" s="16">
        <f t="shared" si="112"/>
        <v>429318.15011603251</v>
      </c>
      <c r="G151" s="16">
        <f t="shared" si="113"/>
        <v>289783.52210385673</v>
      </c>
      <c r="H151" s="16">
        <f t="shared" si="114"/>
        <v>145016.34554122514</v>
      </c>
      <c r="I151" s="16">
        <f t="shared" si="115"/>
        <v>177657.48173693035</v>
      </c>
      <c r="J151" s="16">
        <f t="shared" si="24"/>
        <v>3117353.091179153</v>
      </c>
      <c r="L151">
        <v>53</v>
      </c>
      <c r="M151">
        <f t="shared" si="99"/>
        <v>294019.39473994082</v>
      </c>
      <c r="N151">
        <f t="shared" si="100"/>
        <v>605480.61798140372</v>
      </c>
      <c r="O151">
        <f t="shared" si="101"/>
        <v>772423.83363882743</v>
      </c>
      <c r="P151">
        <f t="shared" si="102"/>
        <v>403653.74532093573</v>
      </c>
      <c r="Q151">
        <f t="shared" si="103"/>
        <v>429318.15011603251</v>
      </c>
      <c r="R151">
        <f t="shared" si="104"/>
        <v>289783.52210385673</v>
      </c>
      <c r="S151">
        <f t="shared" si="105"/>
        <v>145016.34554122514</v>
      </c>
      <c r="T151">
        <f t="shared" si="106"/>
        <v>177657.48173693035</v>
      </c>
      <c r="V151">
        <f t="shared" si="38"/>
        <v>3513.2087765865067</v>
      </c>
      <c r="W151">
        <f t="shared" si="39"/>
        <v>4973.5536954685376</v>
      </c>
      <c r="X151">
        <f t="shared" si="40"/>
        <v>8005.4170408820573</v>
      </c>
      <c r="Y151">
        <f t="shared" si="41"/>
        <v>13757.881128637147</v>
      </c>
      <c r="Z151">
        <f t="shared" si="42"/>
        <v>28242.733117101787</v>
      </c>
      <c r="AA151">
        <f t="shared" si="43"/>
        <v>27763.899964169192</v>
      </c>
      <c r="AB151">
        <f t="shared" si="44"/>
        <v>24872.521614315287</v>
      </c>
      <c r="AC151">
        <f t="shared" si="45"/>
        <v>39612.543466249306</v>
      </c>
      <c r="AE151">
        <f t="shared" si="46"/>
        <v>2416.7521875338998</v>
      </c>
      <c r="AF151">
        <f t="shared" si="47"/>
        <v>3421.3300540082296</v>
      </c>
      <c r="AG151">
        <f t="shared" si="48"/>
        <v>5506.9625450699396</v>
      </c>
      <c r="AH151">
        <f t="shared" si="49"/>
        <v>9464.1085764822838</v>
      </c>
      <c r="AI151">
        <f t="shared" si="50"/>
        <v>19428.30369136509</v>
      </c>
      <c r="AJ151">
        <f t="shared" si="51"/>
        <v>18458.810927586484</v>
      </c>
      <c r="AK151">
        <f t="shared" si="52"/>
        <v>16000.231104814124</v>
      </c>
      <c r="AL151">
        <f t="shared" si="53"/>
        <v>23223.080640022639</v>
      </c>
      <c r="AW151">
        <f t="shared" ref="AW151:BD151" si="137">IF(AW150+AN274/B$74-AW150/B$75&lt;0,0,AW150+AN274/B$74-AW150/B$75)</f>
        <v>73.767672477793582</v>
      </c>
      <c r="AX151">
        <f t="shared" si="137"/>
        <v>104.43087883166376</v>
      </c>
      <c r="AY151">
        <f t="shared" si="137"/>
        <v>112.06108524976705</v>
      </c>
      <c r="AZ151">
        <f t="shared" si="137"/>
        <v>346.65296609163227</v>
      </c>
      <c r="BA151">
        <f t="shared" si="137"/>
        <v>889.5289828822954</v>
      </c>
      <c r="BB151">
        <f t="shared" si="137"/>
        <v>1306.9049892282981</v>
      </c>
      <c r="BC151">
        <f t="shared" si="137"/>
        <v>1379.3573791994727</v>
      </c>
      <c r="BD151">
        <f t="shared" si="137"/>
        <v>1642.6185533537432</v>
      </c>
      <c r="BF151">
        <f t="shared" si="55"/>
        <v>58.917510085662677</v>
      </c>
      <c r="BG151">
        <f t="shared" si="72"/>
        <v>83.407909591716589</v>
      </c>
      <c r="BH151">
        <f t="shared" si="73"/>
        <v>89.502079957870123</v>
      </c>
      <c r="BI151">
        <f t="shared" si="74"/>
        <v>276.8682939274907</v>
      </c>
      <c r="BJ151">
        <f t="shared" si="75"/>
        <v>710.45799684453425</v>
      </c>
      <c r="BK151">
        <f t="shared" si="76"/>
        <v>1043.8120941470561</v>
      </c>
      <c r="BL151">
        <f t="shared" si="77"/>
        <v>1059.0399881017333</v>
      </c>
      <c r="BM151">
        <f t="shared" si="78"/>
        <v>1261.1647183848322</v>
      </c>
      <c r="BO151">
        <f t="shared" si="56"/>
        <v>47.056832264798004</v>
      </c>
      <c r="BP151">
        <f t="shared" si="79"/>
        <v>66.617071996224013</v>
      </c>
      <c r="BQ151">
        <f t="shared" si="80"/>
        <v>71.484425560491047</v>
      </c>
      <c r="BR151">
        <f t="shared" si="81"/>
        <v>221.13196650442239</v>
      </c>
      <c r="BS151">
        <f t="shared" si="82"/>
        <v>567.43577147251426</v>
      </c>
      <c r="BT151">
        <f t="shared" si="83"/>
        <v>833.68241013776264</v>
      </c>
      <c r="BU151">
        <f t="shared" si="84"/>
        <v>813.10733974054097</v>
      </c>
      <c r="BV151">
        <f t="shared" si="85"/>
        <v>968.29212193676949</v>
      </c>
    </row>
    <row r="152" spans="1:74" hidden="1" x14ac:dyDescent="0.4">
      <c r="A152" s="9">
        <v>54</v>
      </c>
      <c r="B152" s="16">
        <f t="shared" si="108"/>
        <v>338483.95952847053</v>
      </c>
      <c r="C152" s="16">
        <f t="shared" si="109"/>
        <v>697047.47597812163</v>
      </c>
      <c r="D152" s="16">
        <f t="shared" si="110"/>
        <v>889237.52079513425</v>
      </c>
      <c r="E152" s="16">
        <f t="shared" si="111"/>
        <v>464698.31731874769</v>
      </c>
      <c r="F152" s="16">
        <f t="shared" si="112"/>
        <v>494243.95107419923</v>
      </c>
      <c r="G152" s="16">
        <f t="shared" si="113"/>
        <v>333607.49570475501</v>
      </c>
      <c r="H152" s="16">
        <f t="shared" si="114"/>
        <v>166947.1732589576</v>
      </c>
      <c r="I152" s="16">
        <f t="shared" si="115"/>
        <v>204524.62978288092</v>
      </c>
      <c r="J152" s="16">
        <f t="shared" si="24"/>
        <v>3588790.5234412672</v>
      </c>
      <c r="L152">
        <v>54</v>
      </c>
      <c r="M152">
        <f t="shared" si="99"/>
        <v>338483.95952847053</v>
      </c>
      <c r="N152">
        <f t="shared" si="100"/>
        <v>697047.47597812163</v>
      </c>
      <c r="O152">
        <f t="shared" si="101"/>
        <v>889237.52079513425</v>
      </c>
      <c r="P152">
        <f t="shared" si="102"/>
        <v>464698.31731874769</v>
      </c>
      <c r="Q152">
        <f t="shared" si="103"/>
        <v>494243.95107419923</v>
      </c>
      <c r="R152">
        <f t="shared" si="104"/>
        <v>333607.49570475501</v>
      </c>
      <c r="S152">
        <f t="shared" si="105"/>
        <v>166947.1732589576</v>
      </c>
      <c r="T152">
        <f t="shared" si="106"/>
        <v>204524.62978288092</v>
      </c>
      <c r="V152">
        <f t="shared" si="38"/>
        <v>4044.5114799352623</v>
      </c>
      <c r="W152">
        <f t="shared" si="39"/>
        <v>5725.7044191212572</v>
      </c>
      <c r="X152">
        <f t="shared" si="40"/>
        <v>9216.0765791368285</v>
      </c>
      <c r="Y152">
        <f t="shared" si="41"/>
        <v>15838.486040223948</v>
      </c>
      <c r="Z152">
        <f t="shared" si="42"/>
        <v>32513.88277239017</v>
      </c>
      <c r="AA152">
        <f t="shared" si="43"/>
        <v>31962.63566257912</v>
      </c>
      <c r="AB152">
        <f t="shared" si="44"/>
        <v>28633.994049952285</v>
      </c>
      <c r="AC152">
        <f t="shared" si="45"/>
        <v>45603.15001727279</v>
      </c>
      <c r="AE152">
        <f t="shared" si="46"/>
        <v>2782.2377172181018</v>
      </c>
      <c r="AF152">
        <f t="shared" si="47"/>
        <v>3938.7379344949986</v>
      </c>
      <c r="AG152">
        <f t="shared" si="48"/>
        <v>6339.7807103406458</v>
      </c>
      <c r="AH152">
        <f t="shared" si="49"/>
        <v>10895.366093867238</v>
      </c>
      <c r="AI152">
        <f t="shared" si="50"/>
        <v>22366.446833277321</v>
      </c>
      <c r="AJ152">
        <f t="shared" si="51"/>
        <v>21250.337638561297</v>
      </c>
      <c r="AK152">
        <f t="shared" si="52"/>
        <v>18419.946698314438</v>
      </c>
      <c r="AL152">
        <f t="shared" si="53"/>
        <v>26735.108388499782</v>
      </c>
      <c r="AW152">
        <f t="shared" ref="AW152:BD152" si="138">IF(AW151+AN275/B$74-AW151/B$75&lt;0,0,AW151+AN275/B$74-AW151/B$75)</f>
        <v>84.923560545332336</v>
      </c>
      <c r="AX152">
        <f t="shared" si="138"/>
        <v>120.22396482595823</v>
      </c>
      <c r="AY152">
        <f t="shared" si="138"/>
        <v>129.0080876667086</v>
      </c>
      <c r="AZ152">
        <f t="shared" si="138"/>
        <v>399.07730805745359</v>
      </c>
      <c r="BA152">
        <f t="shared" si="138"/>
        <v>1024.0524866413948</v>
      </c>
      <c r="BB152">
        <f t="shared" si="138"/>
        <v>1504.5482787006731</v>
      </c>
      <c r="BC152">
        <f t="shared" si="138"/>
        <v>1587.9576692552216</v>
      </c>
      <c r="BD152">
        <f t="shared" si="138"/>
        <v>1891.0324146620121</v>
      </c>
      <c r="BF152">
        <f t="shared" si="55"/>
        <v>67.827607520941214</v>
      </c>
      <c r="BG152">
        <f t="shared" si="72"/>
        <v>96.02169113568489</v>
      </c>
      <c r="BH152">
        <f t="shared" si="73"/>
        <v>103.03748313300829</v>
      </c>
      <c r="BI152">
        <f t="shared" si="74"/>
        <v>318.73909722597557</v>
      </c>
      <c r="BJ152">
        <f t="shared" si="75"/>
        <v>817.90058846719103</v>
      </c>
      <c r="BK152">
        <f t="shared" si="76"/>
        <v>1201.6678311958012</v>
      </c>
      <c r="BL152">
        <f t="shared" si="77"/>
        <v>1219.198683650603</v>
      </c>
      <c r="BM152">
        <f t="shared" si="78"/>
        <v>1451.8916358692879</v>
      </c>
      <c r="BO152">
        <f t="shared" si="56"/>
        <v>54.173238957316805</v>
      </c>
      <c r="BP152">
        <f t="shared" si="79"/>
        <v>76.691574553519558</v>
      </c>
      <c r="BQ152">
        <f t="shared" si="80"/>
        <v>82.295018198918484</v>
      </c>
      <c r="BR152">
        <f t="shared" si="81"/>
        <v>254.57376295826342</v>
      </c>
      <c r="BS152">
        <f t="shared" si="82"/>
        <v>653.24910669572614</v>
      </c>
      <c r="BT152">
        <f t="shared" si="83"/>
        <v>959.76022054333873</v>
      </c>
      <c r="BU152">
        <f t="shared" si="84"/>
        <v>936.07366392113715</v>
      </c>
      <c r="BV152">
        <f t="shared" si="85"/>
        <v>1114.7284201608009</v>
      </c>
    </row>
    <row r="153" spans="1:74" hidden="1" x14ac:dyDescent="0.4">
      <c r="A153" s="9">
        <v>55</v>
      </c>
      <c r="B153" s="16">
        <f t="shared" si="108"/>
        <v>389672.90222268936</v>
      </c>
      <c r="C153" s="16">
        <f t="shared" si="109"/>
        <v>802461.99356028414</v>
      </c>
      <c r="D153" s="16">
        <f t="shared" si="110"/>
        <v>1023716.9465172346</v>
      </c>
      <c r="E153" s="16">
        <f t="shared" si="111"/>
        <v>534974.66237352276</v>
      </c>
      <c r="F153" s="16">
        <f t="shared" si="112"/>
        <v>568988.48349974083</v>
      </c>
      <c r="G153" s="16">
        <f t="shared" si="113"/>
        <v>384058.97058049781</v>
      </c>
      <c r="H153" s="16">
        <f t="shared" si="114"/>
        <v>192194.60092678419</v>
      </c>
      <c r="I153" s="16">
        <f t="shared" si="115"/>
        <v>235454.89769896399</v>
      </c>
      <c r="J153" s="16">
        <f t="shared" si="24"/>
        <v>4131523.4573797178</v>
      </c>
      <c r="L153">
        <v>55</v>
      </c>
      <c r="M153">
        <f t="shared" si="99"/>
        <v>389672.90222268936</v>
      </c>
      <c r="N153">
        <f t="shared" si="100"/>
        <v>802461.99356028414</v>
      </c>
      <c r="O153">
        <f t="shared" si="101"/>
        <v>1023716.9465172346</v>
      </c>
      <c r="P153">
        <f t="shared" si="102"/>
        <v>534974.66237352276</v>
      </c>
      <c r="Q153">
        <f t="shared" si="103"/>
        <v>568988.48349974083</v>
      </c>
      <c r="R153">
        <f t="shared" si="104"/>
        <v>384058.97058049781</v>
      </c>
      <c r="S153">
        <f t="shared" si="105"/>
        <v>192194.60092678419</v>
      </c>
      <c r="T153">
        <f t="shared" si="106"/>
        <v>235454.89769896399</v>
      </c>
      <c r="V153">
        <f t="shared" si="38"/>
        <v>4656.1631122933522</v>
      </c>
      <c r="W153">
        <f t="shared" si="39"/>
        <v>6591.602926698617</v>
      </c>
      <c r="X153">
        <f t="shared" si="40"/>
        <v>10609.824207628275</v>
      </c>
      <c r="Y153">
        <f t="shared" si="41"/>
        <v>18233.740915539289</v>
      </c>
      <c r="Z153">
        <f t="shared" si="42"/>
        <v>37430.958560329425</v>
      </c>
      <c r="AA153">
        <f t="shared" si="43"/>
        <v>36796.346328075379</v>
      </c>
      <c r="AB153">
        <f t="shared" si="44"/>
        <v>32964.314111916494</v>
      </c>
      <c r="AC153">
        <f t="shared" si="45"/>
        <v>52499.716230839673</v>
      </c>
      <c r="AE153">
        <f t="shared" si="46"/>
        <v>3202.9956381238217</v>
      </c>
      <c r="AF153">
        <f t="shared" si="47"/>
        <v>4534.3934293704178</v>
      </c>
      <c r="AG153">
        <f t="shared" si="48"/>
        <v>7298.5459999393734</v>
      </c>
      <c r="AH153">
        <f t="shared" si="49"/>
        <v>12543.072742652808</v>
      </c>
      <c r="AI153">
        <f t="shared" si="50"/>
        <v>25748.925479648267</v>
      </c>
      <c r="AJ153">
        <f t="shared" si="51"/>
        <v>24464.027045766641</v>
      </c>
      <c r="AK153">
        <f t="shared" si="52"/>
        <v>21205.595976033852</v>
      </c>
      <c r="AL153">
        <f t="shared" si="53"/>
        <v>30778.260166093994</v>
      </c>
      <c r="AW153">
        <f t="shared" ref="AW153:BD153" si="139">IF(AW152+AN276/B$74-AW152/B$75&lt;0,0,AW152+AN276/B$74-AW152/B$75)</f>
        <v>97.766554004652875</v>
      </c>
      <c r="AX153">
        <f t="shared" si="139"/>
        <v>138.40543983711433</v>
      </c>
      <c r="AY153">
        <f t="shared" si="139"/>
        <v>148.51798592655086</v>
      </c>
      <c r="AZ153">
        <f t="shared" si="139"/>
        <v>459.42978532327902</v>
      </c>
      <c r="BA153">
        <f t="shared" si="139"/>
        <v>1178.9199851716273</v>
      </c>
      <c r="BB153">
        <f t="shared" si="139"/>
        <v>1732.0811718488926</v>
      </c>
      <c r="BC153">
        <f t="shared" si="139"/>
        <v>1828.1045849709772</v>
      </c>
      <c r="BD153">
        <f t="shared" si="139"/>
        <v>2177.0138061156304</v>
      </c>
      <c r="BF153">
        <f t="shared" si="55"/>
        <v>78.085179335575901</v>
      </c>
      <c r="BG153">
        <f t="shared" si="72"/>
        <v>110.54305534984891</v>
      </c>
      <c r="BH153">
        <f t="shared" si="73"/>
        <v>118.6198458532285</v>
      </c>
      <c r="BI153">
        <f t="shared" si="74"/>
        <v>366.94202372486239</v>
      </c>
      <c r="BJ153">
        <f t="shared" si="75"/>
        <v>941.5917273717132</v>
      </c>
      <c r="BK153">
        <f t="shared" si="76"/>
        <v>1383.3960996987244</v>
      </c>
      <c r="BL153">
        <f t="shared" si="77"/>
        <v>1403.5781764529124</v>
      </c>
      <c r="BM153">
        <f t="shared" si="78"/>
        <v>1671.46202526565</v>
      </c>
      <c r="BO153">
        <f t="shared" si="56"/>
        <v>62.365860095491449</v>
      </c>
      <c r="BP153">
        <f t="shared" si="79"/>
        <v>88.28964450281876</v>
      </c>
      <c r="BQ153">
        <f t="shared" si="80"/>
        <v>94.740497159372381</v>
      </c>
      <c r="BR153">
        <f t="shared" si="81"/>
        <v>293.07296351889073</v>
      </c>
      <c r="BS153">
        <f t="shared" si="82"/>
        <v>752.03999575860507</v>
      </c>
      <c r="BT153">
        <f t="shared" si="83"/>
        <v>1104.9047869348162</v>
      </c>
      <c r="BU153">
        <f t="shared" si="84"/>
        <v>1077.6361737858701</v>
      </c>
      <c r="BV153">
        <f t="shared" si="85"/>
        <v>1283.3100280150443</v>
      </c>
    </row>
    <row r="154" spans="1:74" hidden="1" x14ac:dyDescent="0.4">
      <c r="A154" s="9">
        <v>56</v>
      </c>
      <c r="B154" s="16">
        <f t="shared" si="108"/>
        <v>448603.15076136321</v>
      </c>
      <c r="C154" s="16">
        <f t="shared" si="109"/>
        <v>923818.35283907864</v>
      </c>
      <c r="D154" s="16">
        <f t="shared" si="110"/>
        <v>1178533.7011527335</v>
      </c>
      <c r="E154" s="16">
        <f t="shared" si="111"/>
        <v>615878.90189271909</v>
      </c>
      <c r="F154" s="16">
        <f t="shared" si="112"/>
        <v>655036.63454392308</v>
      </c>
      <c r="G154" s="16">
        <f t="shared" si="113"/>
        <v>442140.22401310597</v>
      </c>
      <c r="H154" s="16">
        <f t="shared" si="114"/>
        <v>221260.19808738437</v>
      </c>
      <c r="I154" s="16">
        <f t="shared" si="115"/>
        <v>271062.75126512878</v>
      </c>
      <c r="J154" s="16">
        <f t="shared" si="24"/>
        <v>4756333.9145554369</v>
      </c>
      <c r="L154">
        <v>56</v>
      </c>
      <c r="M154">
        <f t="shared" si="99"/>
        <v>448603.15076136321</v>
      </c>
      <c r="N154">
        <f t="shared" si="100"/>
        <v>923818.35283907864</v>
      </c>
      <c r="O154">
        <f t="shared" si="101"/>
        <v>1178533.7011527335</v>
      </c>
      <c r="P154">
        <f t="shared" si="102"/>
        <v>615878.90189271909</v>
      </c>
      <c r="Q154">
        <f t="shared" si="103"/>
        <v>655036.63454392308</v>
      </c>
      <c r="R154">
        <f t="shared" si="104"/>
        <v>442140.22401310597</v>
      </c>
      <c r="S154">
        <f t="shared" si="105"/>
        <v>221260.19808738437</v>
      </c>
      <c r="T154">
        <f t="shared" si="106"/>
        <v>271062.75126512878</v>
      </c>
      <c r="V154">
        <f t="shared" si="38"/>
        <v>5360.3148453982731</v>
      </c>
      <c r="W154">
        <f t="shared" si="39"/>
        <v>7588.451300098528</v>
      </c>
      <c r="X154">
        <f t="shared" si="40"/>
        <v>12214.348345542388</v>
      </c>
      <c r="Y154">
        <f t="shared" si="41"/>
        <v>20991.230281142551</v>
      </c>
      <c r="Z154">
        <f t="shared" si="42"/>
        <v>43091.643915712622</v>
      </c>
      <c r="AA154">
        <f t="shared" si="43"/>
        <v>42361.059250239712</v>
      </c>
      <c r="AB154">
        <f t="shared" si="44"/>
        <v>37949.508649437303</v>
      </c>
      <c r="AC154">
        <f t="shared" si="45"/>
        <v>60439.250423907237</v>
      </c>
      <c r="AE154">
        <f t="shared" si="46"/>
        <v>3687.3847961803322</v>
      </c>
      <c r="AF154">
        <f t="shared" si="47"/>
        <v>5220.1299284798179</v>
      </c>
      <c r="AG154">
        <f t="shared" si="48"/>
        <v>8402.3054025023412</v>
      </c>
      <c r="AH154">
        <f t="shared" si="49"/>
        <v>14439.962133614968</v>
      </c>
      <c r="AI154">
        <f t="shared" si="50"/>
        <v>29642.936506541984</v>
      </c>
      <c r="AJ154">
        <f t="shared" si="51"/>
        <v>28163.722830459265</v>
      </c>
      <c r="AK154">
        <f t="shared" si="52"/>
        <v>24412.519104001847</v>
      </c>
      <c r="AL154">
        <f t="shared" si="53"/>
        <v>35432.857894253779</v>
      </c>
      <c r="AW154">
        <f t="shared" ref="AW154:BD154" si="140">IF(AW153+AN277/B$74-AW153/B$75&lt;0,0,AW153+AN277/B$74-AW153/B$75)</f>
        <v>112.55179387307558</v>
      </c>
      <c r="AX154">
        <f t="shared" si="140"/>
        <v>159.33650003372199</v>
      </c>
      <c r="AY154">
        <f t="shared" si="140"/>
        <v>170.9783668723145</v>
      </c>
      <c r="AZ154">
        <f t="shared" si="140"/>
        <v>528.90937011440656</v>
      </c>
      <c r="BA154">
        <f t="shared" si="140"/>
        <v>1357.2081016333193</v>
      </c>
      <c r="BB154">
        <f t="shared" si="140"/>
        <v>1994.0238743230643</v>
      </c>
      <c r="BC154">
        <f t="shared" si="140"/>
        <v>2104.5689248934377</v>
      </c>
      <c r="BD154">
        <f t="shared" si="140"/>
        <v>2506.2440861949653</v>
      </c>
      <c r="BF154">
        <f t="shared" si="55"/>
        <v>89.89400413702208</v>
      </c>
      <c r="BG154">
        <f t="shared" si="72"/>
        <v>127.26048604220816</v>
      </c>
      <c r="BH154">
        <f t="shared" si="73"/>
        <v>136.55872989722192</v>
      </c>
      <c r="BI154">
        <f t="shared" si="74"/>
        <v>422.4346806839124</v>
      </c>
      <c r="BJ154">
        <f t="shared" si="75"/>
        <v>1083.9886820516617</v>
      </c>
      <c r="BK154">
        <f t="shared" si="76"/>
        <v>1592.6071429888252</v>
      </c>
      <c r="BL154">
        <f t="shared" si="77"/>
        <v>1615.8413807119448</v>
      </c>
      <c r="BM154">
        <f t="shared" si="78"/>
        <v>1924.2379156906402</v>
      </c>
      <c r="BO154">
        <f t="shared" si="56"/>
        <v>71.797451639542118</v>
      </c>
      <c r="BP154">
        <f t="shared" si="79"/>
        <v>101.64169101103685</v>
      </c>
      <c r="BQ154">
        <f t="shared" si="80"/>
        <v>109.06810637568606</v>
      </c>
      <c r="BR154">
        <f t="shared" si="81"/>
        <v>337.39439964247367</v>
      </c>
      <c r="BS154">
        <f t="shared" si="82"/>
        <v>865.77103472646991</v>
      </c>
      <c r="BT154">
        <f t="shared" si="83"/>
        <v>1271.999574593161</v>
      </c>
      <c r="BU154">
        <f t="shared" si="84"/>
        <v>1240.6071751193913</v>
      </c>
      <c r="BV154">
        <f t="shared" si="85"/>
        <v>1477.3860266403474</v>
      </c>
    </row>
    <row r="155" spans="1:74" hidden="1" x14ac:dyDescent="0.4">
      <c r="A155" s="9">
        <v>57</v>
      </c>
      <c r="B155" s="16">
        <f t="shared" si="108"/>
        <v>516445.4231359805</v>
      </c>
      <c r="C155" s="16">
        <f t="shared" si="109"/>
        <v>1063527.4391698583</v>
      </c>
      <c r="D155" s="16">
        <f t="shared" si="110"/>
        <v>1356763.3997640163</v>
      </c>
      <c r="E155" s="16">
        <f t="shared" si="111"/>
        <v>709018.29277990561</v>
      </c>
      <c r="F155" s="16">
        <f t="shared" si="112"/>
        <v>754097.85090109741</v>
      </c>
      <c r="G155" s="16">
        <f t="shared" si="113"/>
        <v>509005.1077179194</v>
      </c>
      <c r="H155" s="16">
        <f t="shared" si="114"/>
        <v>254721.3866653736</v>
      </c>
      <c r="I155" s="16">
        <f t="shared" si="115"/>
        <v>312055.5819457238</v>
      </c>
      <c r="J155" s="16">
        <f t="shared" si="24"/>
        <v>5475634.4820798747</v>
      </c>
      <c r="L155">
        <v>57</v>
      </c>
      <c r="M155">
        <f t="shared" si="99"/>
        <v>516445.4231359805</v>
      </c>
      <c r="N155">
        <f t="shared" si="100"/>
        <v>1063527.4391698583</v>
      </c>
      <c r="O155">
        <f t="shared" si="101"/>
        <v>1356763.3997640163</v>
      </c>
      <c r="P155">
        <f t="shared" si="102"/>
        <v>709018.29277990561</v>
      </c>
      <c r="Q155">
        <f t="shared" si="103"/>
        <v>754097.85090109741</v>
      </c>
      <c r="R155">
        <f t="shared" si="104"/>
        <v>509005.1077179194</v>
      </c>
      <c r="S155">
        <f t="shared" si="105"/>
        <v>254721.3866653736</v>
      </c>
      <c r="T155">
        <f t="shared" si="106"/>
        <v>312055.5819457238</v>
      </c>
      <c r="V155">
        <f t="shared" si="38"/>
        <v>6170.955473173809</v>
      </c>
      <c r="W155">
        <f t="shared" si="39"/>
        <v>8736.0530927501095</v>
      </c>
      <c r="X155">
        <f t="shared" si="40"/>
        <v>14061.524732802503</v>
      </c>
      <c r="Y155">
        <f t="shared" si="41"/>
        <v>24165.734873441717</v>
      </c>
      <c r="Z155">
        <f t="shared" si="42"/>
        <v>49608.394943070911</v>
      </c>
      <c r="AA155">
        <f t="shared" si="43"/>
        <v>48767.323929487546</v>
      </c>
      <c r="AB155">
        <f t="shared" si="44"/>
        <v>43688.614355577069</v>
      </c>
      <c r="AC155">
        <f t="shared" si="45"/>
        <v>69579.480686438794</v>
      </c>
      <c r="AE155">
        <f t="shared" si="46"/>
        <v>4245.0281459196458</v>
      </c>
      <c r="AF155">
        <f t="shared" si="47"/>
        <v>6009.5703856860546</v>
      </c>
      <c r="AG155">
        <f t="shared" si="48"/>
        <v>9672.9863835156902</v>
      </c>
      <c r="AH155">
        <f t="shared" si="49"/>
        <v>16623.718182790828</v>
      </c>
      <c r="AI155">
        <f t="shared" si="50"/>
        <v>34125.838976265528</v>
      </c>
      <c r="AJ155">
        <f t="shared" si="51"/>
        <v>32422.923756393397</v>
      </c>
      <c r="AK155">
        <f t="shared" si="52"/>
        <v>28104.425343666066</v>
      </c>
      <c r="AL155">
        <f t="shared" si="53"/>
        <v>40791.370579179522</v>
      </c>
      <c r="AW155">
        <f t="shared" ref="AW155:BD155" si="141">IF(AW154+AN278/B$74-AW154/B$75&lt;0,0,AW154+AN278/B$74-AW154/B$75)</f>
        <v>129.57300615363789</v>
      </c>
      <c r="AX155">
        <f t="shared" si="141"/>
        <v>183.43296529463316</v>
      </c>
      <c r="AY155">
        <f t="shared" si="141"/>
        <v>196.83543211997653</v>
      </c>
      <c r="AZ155">
        <f t="shared" si="141"/>
        <v>608.89635527119663</v>
      </c>
      <c r="BA155">
        <f t="shared" si="141"/>
        <v>1562.458737023911</v>
      </c>
      <c r="BB155">
        <f t="shared" si="141"/>
        <v>2295.5801827360801</v>
      </c>
      <c r="BC155">
        <f t="shared" si="141"/>
        <v>2422.842975363058</v>
      </c>
      <c r="BD155">
        <f t="shared" si="141"/>
        <v>2885.2638020323366</v>
      </c>
      <c r="BF155">
        <f t="shared" si="55"/>
        <v>103.48867797865418</v>
      </c>
      <c r="BG155">
        <f t="shared" si="72"/>
        <v>146.50609443711647</v>
      </c>
      <c r="BH155">
        <f t="shared" si="73"/>
        <v>157.21051208227749</v>
      </c>
      <c r="BI155">
        <f t="shared" si="74"/>
        <v>486.31949434220883</v>
      </c>
      <c r="BJ155">
        <f t="shared" si="75"/>
        <v>1247.9203338006564</v>
      </c>
      <c r="BK155">
        <f t="shared" si="76"/>
        <v>1833.4571817893686</v>
      </c>
      <c r="BL155">
        <f t="shared" si="77"/>
        <v>1860.2051528026914</v>
      </c>
      <c r="BM155">
        <f t="shared" si="78"/>
        <v>2215.2410009428027</v>
      </c>
      <c r="BO155">
        <f t="shared" si="56"/>
        <v>82.655383138030103</v>
      </c>
      <c r="BP155">
        <f t="shared" si="79"/>
        <v>117.01296802973962</v>
      </c>
      <c r="BQ155">
        <f t="shared" si="80"/>
        <v>125.56248048860759</v>
      </c>
      <c r="BR155">
        <f t="shared" si="81"/>
        <v>388.41856826733692</v>
      </c>
      <c r="BS155">
        <f t="shared" si="82"/>
        <v>996.70162312158516</v>
      </c>
      <c r="BT155">
        <f t="shared" si="83"/>
        <v>1464.3641156305598</v>
      </c>
      <c r="BU155">
        <f t="shared" si="84"/>
        <v>1428.2242779156682</v>
      </c>
      <c r="BV155">
        <f t="shared" si="85"/>
        <v>1700.811971165494</v>
      </c>
    </row>
    <row r="156" spans="1:74" hidden="1" x14ac:dyDescent="0.4">
      <c r="A156" s="9">
        <v>58</v>
      </c>
      <c r="B156" s="16">
        <f t="shared" si="108"/>
        <v>594547.48506655684</v>
      </c>
      <c r="C156" s="16">
        <f t="shared" si="109"/>
        <v>1224364.7361963843</v>
      </c>
      <c r="D156" s="16">
        <f t="shared" si="110"/>
        <v>1561946.7828019711</v>
      </c>
      <c r="E156" s="16">
        <f t="shared" si="111"/>
        <v>816243.15746425628</v>
      </c>
      <c r="F156" s="16">
        <f t="shared" si="112"/>
        <v>868140.09895735432</v>
      </c>
      <c r="G156" s="16">
        <f t="shared" si="113"/>
        <v>585981.97045119083</v>
      </c>
      <c r="H156" s="16">
        <f t="shared" si="114"/>
        <v>293242.91212604771</v>
      </c>
      <c r="I156" s="16">
        <f t="shared" si="115"/>
        <v>359247.76004445343</v>
      </c>
      <c r="J156" s="16">
        <f t="shared" si="24"/>
        <v>6303714.903108215</v>
      </c>
      <c r="L156">
        <v>58</v>
      </c>
      <c r="M156">
        <f t="shared" si="99"/>
        <v>594547.48506655684</v>
      </c>
      <c r="N156">
        <f t="shared" si="100"/>
        <v>1224364.7361963843</v>
      </c>
      <c r="O156">
        <f t="shared" si="101"/>
        <v>1561946.7828019711</v>
      </c>
      <c r="P156">
        <f t="shared" si="102"/>
        <v>816243.15746425628</v>
      </c>
      <c r="Q156">
        <f t="shared" si="103"/>
        <v>868140.09895735432</v>
      </c>
      <c r="R156">
        <f t="shared" si="104"/>
        <v>585981.97045119083</v>
      </c>
      <c r="S156">
        <f t="shared" si="105"/>
        <v>293242.91212604771</v>
      </c>
      <c r="T156">
        <f t="shared" si="106"/>
        <v>359247.76004445343</v>
      </c>
      <c r="V156">
        <f t="shared" si="38"/>
        <v>7104.1893154065328</v>
      </c>
      <c r="W156">
        <f t="shared" si="39"/>
        <v>10057.206750257084</v>
      </c>
      <c r="X156">
        <f t="shared" si="40"/>
        <v>16188.049678751366</v>
      </c>
      <c r="Y156">
        <f t="shared" si="41"/>
        <v>27820.31992179573</v>
      </c>
      <c r="Z156">
        <f t="shared" si="42"/>
        <v>57110.674488107034</v>
      </c>
      <c r="AA156">
        <f t="shared" si="43"/>
        <v>56142.408271590793</v>
      </c>
      <c r="AB156">
        <f t="shared" si="44"/>
        <v>50295.645246434186</v>
      </c>
      <c r="AC156">
        <f t="shared" si="45"/>
        <v>80101.98833355066</v>
      </c>
      <c r="AE156">
        <f t="shared" si="46"/>
        <v>4887.0039216710338</v>
      </c>
      <c r="AF156">
        <f t="shared" si="47"/>
        <v>6918.3979547074059</v>
      </c>
      <c r="AG156">
        <f t="shared" si="48"/>
        <v>11135.832499944629</v>
      </c>
      <c r="AH156">
        <f t="shared" si="49"/>
        <v>19137.723746341126</v>
      </c>
      <c r="AI156">
        <f t="shared" si="50"/>
        <v>39286.690965200651</v>
      </c>
      <c r="AJ156">
        <f t="shared" si="51"/>
        <v>37326.24380832164</v>
      </c>
      <c r="AK156">
        <f t="shared" si="52"/>
        <v>32354.658710550884</v>
      </c>
      <c r="AL156">
        <f t="shared" si="53"/>
        <v>46960.251316449365</v>
      </c>
      <c r="AW156">
        <f t="shared" ref="AW156:BD156" si="142">IF(AW155+AN279/B$74-AW155/B$75&lt;0,0,AW155+AN279/B$74-AW155/B$75)</f>
        <v>149.16833704417508</v>
      </c>
      <c r="AX156">
        <f t="shared" si="142"/>
        <v>211.17353995505857</v>
      </c>
      <c r="AY156">
        <f t="shared" si="142"/>
        <v>226.6028623731529</v>
      </c>
      <c r="AZ156">
        <f t="shared" si="142"/>
        <v>700.97977537363431</v>
      </c>
      <c r="BA156">
        <f t="shared" si="142"/>
        <v>1798.7494341656529</v>
      </c>
      <c r="BB156">
        <f t="shared" si="142"/>
        <v>2642.7408641302527</v>
      </c>
      <c r="BC156">
        <f t="shared" si="142"/>
        <v>2789.2496212035389</v>
      </c>
      <c r="BD156">
        <f t="shared" si="142"/>
        <v>3321.6026251335402</v>
      </c>
      <c r="BF156">
        <f t="shared" si="55"/>
        <v>119.13927488364442</v>
      </c>
      <c r="BG156">
        <f t="shared" si="72"/>
        <v>168.66221695162648</v>
      </c>
      <c r="BH156">
        <f t="shared" si="73"/>
        <v>180.98546410489689</v>
      </c>
      <c r="BI156">
        <f t="shared" si="74"/>
        <v>559.86561089960151</v>
      </c>
      <c r="BJ156">
        <f t="shared" si="75"/>
        <v>1436.643375734609</v>
      </c>
      <c r="BK156">
        <f t="shared" si="76"/>
        <v>2110.7309823573951</v>
      </c>
      <c r="BL156">
        <f t="shared" si="77"/>
        <v>2141.5240640828747</v>
      </c>
      <c r="BM156">
        <f t="shared" si="78"/>
        <v>2550.2524014875698</v>
      </c>
      <c r="BO156">
        <f t="shared" si="56"/>
        <v>95.155360042404538</v>
      </c>
      <c r="BP156">
        <f t="shared" si="79"/>
        <v>134.70884387416575</v>
      </c>
      <c r="BQ156">
        <f t="shared" si="80"/>
        <v>144.55129944480956</v>
      </c>
      <c r="BR156">
        <f t="shared" si="81"/>
        <v>447.15912391226016</v>
      </c>
      <c r="BS156">
        <f t="shared" si="82"/>
        <v>1147.4328495290279</v>
      </c>
      <c r="BT156">
        <f t="shared" si="83"/>
        <v>1685.8199553258451</v>
      </c>
      <c r="BU156">
        <f t="shared" si="84"/>
        <v>1644.2147153591798</v>
      </c>
      <c r="BV156">
        <f t="shared" si="85"/>
        <v>1958.0264860541486</v>
      </c>
    </row>
    <row r="157" spans="1:74" hidden="1" x14ac:dyDescent="0.4">
      <c r="A157" s="9">
        <v>59</v>
      </c>
      <c r="B157" s="16">
        <f t="shared" si="108"/>
        <v>684460.92493667873</v>
      </c>
      <c r="C157" s="16">
        <f t="shared" si="109"/>
        <v>1409525.4640645168</v>
      </c>
      <c r="D157" s="16">
        <f t="shared" si="110"/>
        <v>1798160.0570370371</v>
      </c>
      <c r="E157" s="16">
        <f t="shared" si="111"/>
        <v>939683.64270967792</v>
      </c>
      <c r="F157" s="16">
        <f t="shared" si="112"/>
        <v>999428.96073381207</v>
      </c>
      <c r="G157" s="16">
        <f t="shared" si="113"/>
        <v>674600.04720453976</v>
      </c>
      <c r="H157" s="16">
        <f t="shared" si="114"/>
        <v>337590.0494179214</v>
      </c>
      <c r="I157" s="16">
        <f t="shared" si="115"/>
        <v>413576.81311851862</v>
      </c>
      <c r="J157" s="16">
        <f t="shared" si="24"/>
        <v>7257025.9592227023</v>
      </c>
      <c r="L157">
        <v>59</v>
      </c>
      <c r="M157">
        <f t="shared" si="99"/>
        <v>684460.92493667873</v>
      </c>
      <c r="N157">
        <f t="shared" si="100"/>
        <v>1409525.4640645168</v>
      </c>
      <c r="O157">
        <f t="shared" si="101"/>
        <v>1798160.0570370371</v>
      </c>
      <c r="P157">
        <f t="shared" si="102"/>
        <v>939683.64270967792</v>
      </c>
      <c r="Q157">
        <f t="shared" si="103"/>
        <v>999428.96073381207</v>
      </c>
      <c r="R157">
        <f t="shared" si="104"/>
        <v>674600.04720453976</v>
      </c>
      <c r="S157">
        <f t="shared" si="105"/>
        <v>337590.0494179214</v>
      </c>
      <c r="T157">
        <f t="shared" si="106"/>
        <v>413576.81311851862</v>
      </c>
      <c r="V157">
        <f t="shared" si="38"/>
        <v>8178.5561488063868</v>
      </c>
      <c r="W157">
        <f t="shared" si="39"/>
        <v>11578.158528060745</v>
      </c>
      <c r="X157">
        <f t="shared" si="40"/>
        <v>18636.169077056613</v>
      </c>
      <c r="Y157">
        <f t="shared" si="41"/>
        <v>32027.588012713735</v>
      </c>
      <c r="Z157">
        <f t="shared" si="42"/>
        <v>65747.524067840699</v>
      </c>
      <c r="AA157">
        <f t="shared" si="43"/>
        <v>64632.826912786055</v>
      </c>
      <c r="AB157">
        <f t="shared" si="44"/>
        <v>57901.857682304137</v>
      </c>
      <c r="AC157">
        <f t="shared" si="45"/>
        <v>92215.815229741682</v>
      </c>
      <c r="AE157">
        <f t="shared" si="46"/>
        <v>5626.0657195828662</v>
      </c>
      <c r="AF157">
        <f t="shared" si="47"/>
        <v>7964.6675532239651</v>
      </c>
      <c r="AG157">
        <f t="shared" si="48"/>
        <v>12819.904892880208</v>
      </c>
      <c r="AH157">
        <f t="shared" si="49"/>
        <v>22031.92247149266</v>
      </c>
      <c r="AI157">
        <f t="shared" si="50"/>
        <v>45228.018806169443</v>
      </c>
      <c r="AJ157">
        <f t="shared" si="51"/>
        <v>42971.093147302381</v>
      </c>
      <c r="AK157">
        <f t="shared" si="52"/>
        <v>37247.655038519057</v>
      </c>
      <c r="AL157">
        <f t="shared" si="53"/>
        <v>54062.05210582821</v>
      </c>
      <c r="AW157">
        <f t="shared" ref="AW157:BD157" si="143">IF(AW156+AN280/B$74-AW156/B$75&lt;0,0,AW156+AN280/B$74-AW156/B$75)</f>
        <v>171.72707060525715</v>
      </c>
      <c r="AX157">
        <f t="shared" si="143"/>
        <v>243.10932282556089</v>
      </c>
      <c r="AY157">
        <f t="shared" si="143"/>
        <v>260.87202228837441</v>
      </c>
      <c r="AZ157">
        <f t="shared" si="143"/>
        <v>806.98897476343495</v>
      </c>
      <c r="BA157">
        <f t="shared" si="143"/>
        <v>2070.7743828414127</v>
      </c>
      <c r="BB157">
        <f t="shared" si="143"/>
        <v>3042.4026695306165</v>
      </c>
      <c r="BC157">
        <f t="shared" si="143"/>
        <v>3211.0679572108202</v>
      </c>
      <c r="BD157">
        <f t="shared" si="143"/>
        <v>3823.9289371859932</v>
      </c>
      <c r="BF157">
        <f t="shared" si="55"/>
        <v>137.1567121799628</v>
      </c>
      <c r="BG157">
        <f t="shared" si="72"/>
        <v>194.16901075368571</v>
      </c>
      <c r="BH157">
        <f t="shared" si="73"/>
        <v>208.3559030658505</v>
      </c>
      <c r="BI157">
        <f t="shared" si="74"/>
        <v>644.53410958402128</v>
      </c>
      <c r="BJ157">
        <f t="shared" si="75"/>
        <v>1653.9070107932353</v>
      </c>
      <c r="BK157">
        <f t="shared" si="76"/>
        <v>2429.9369114211095</v>
      </c>
      <c r="BL157">
        <f t="shared" si="77"/>
        <v>2465.3868426432073</v>
      </c>
      <c r="BM157">
        <f t="shared" si="78"/>
        <v>2935.9275133105552</v>
      </c>
      <c r="BO157">
        <f t="shared" si="56"/>
        <v>109.54570894714846</v>
      </c>
      <c r="BP157">
        <f t="shared" si="79"/>
        <v>155.08086772064217</v>
      </c>
      <c r="BQ157">
        <f t="shared" si="80"/>
        <v>166.41179824086197</v>
      </c>
      <c r="BR157">
        <f t="shared" si="81"/>
        <v>514.78301610466497</v>
      </c>
      <c r="BS157">
        <f t="shared" si="82"/>
        <v>1320.9591652523766</v>
      </c>
      <c r="BT157">
        <f t="shared" si="83"/>
        <v>1940.7665715447752</v>
      </c>
      <c r="BU157">
        <f t="shared" si="84"/>
        <v>1892.8693897210273</v>
      </c>
      <c r="BV157">
        <f t="shared" si="85"/>
        <v>2254.1394437708595</v>
      </c>
    </row>
    <row r="158" spans="1:74" hidden="1" x14ac:dyDescent="0.4">
      <c r="A158" s="9">
        <v>60</v>
      </c>
      <c r="B158" s="16">
        <f t="shared" si="108"/>
        <v>787971.97790304141</v>
      </c>
      <c r="C158" s="16">
        <f t="shared" si="109"/>
        <v>1622688.056190162</v>
      </c>
      <c r="D158" s="16">
        <f t="shared" si="110"/>
        <v>2070095.8741520576</v>
      </c>
      <c r="E158" s="16">
        <f t="shared" si="111"/>
        <v>1081792.0374601081</v>
      </c>
      <c r="F158" s="16">
        <f t="shared" si="112"/>
        <v>1150572.6423109672</v>
      </c>
      <c r="G158" s="16">
        <f t="shared" si="113"/>
        <v>776619.83923833619</v>
      </c>
      <c r="H158" s="16">
        <f t="shared" si="114"/>
        <v>388643.80605048337</v>
      </c>
      <c r="I158" s="16">
        <f t="shared" si="115"/>
        <v>476122.05105497339</v>
      </c>
      <c r="J158" s="16">
        <f t="shared" si="24"/>
        <v>8354506.2843601294</v>
      </c>
      <c r="L158">
        <v>60</v>
      </c>
      <c r="M158">
        <f t="shared" si="99"/>
        <v>787971.97790304141</v>
      </c>
      <c r="N158">
        <f t="shared" si="100"/>
        <v>1622688.056190162</v>
      </c>
      <c r="O158">
        <f t="shared" si="101"/>
        <v>2070095.8741520576</v>
      </c>
      <c r="P158">
        <f t="shared" si="102"/>
        <v>1081792.0374601081</v>
      </c>
      <c r="Q158">
        <f t="shared" si="103"/>
        <v>1150572.6423109672</v>
      </c>
      <c r="R158">
        <f t="shared" si="104"/>
        <v>776619.83923833619</v>
      </c>
      <c r="S158">
        <f t="shared" si="105"/>
        <v>388643.80605048337</v>
      </c>
      <c r="T158">
        <f t="shared" si="106"/>
        <v>476122.05105497339</v>
      </c>
      <c r="V158">
        <f t="shared" si="38"/>
        <v>9415.3995212542941</v>
      </c>
      <c r="W158">
        <f t="shared" si="39"/>
        <v>13329.123903859152</v>
      </c>
      <c r="X158">
        <f t="shared" si="40"/>
        <v>21454.517669569505</v>
      </c>
      <c r="Y158">
        <f t="shared" si="41"/>
        <v>36871.121424757177</v>
      </c>
      <c r="Z158">
        <f t="shared" si="42"/>
        <v>75690.524753852515</v>
      </c>
      <c r="AA158">
        <f t="shared" si="43"/>
        <v>74407.251903589888</v>
      </c>
      <c r="AB158">
        <f t="shared" si="44"/>
        <v>66658.357928080601</v>
      </c>
      <c r="AC158">
        <f t="shared" si="45"/>
        <v>106161.61664890157</v>
      </c>
      <c r="AE158">
        <f t="shared" si="46"/>
        <v>6476.8958626573731</v>
      </c>
      <c r="AF158">
        <f t="shared" si="47"/>
        <v>9169.1645448362251</v>
      </c>
      <c r="AG158">
        <f t="shared" si="48"/>
        <v>14758.659620939012</v>
      </c>
      <c r="AH158">
        <f t="shared" si="49"/>
        <v>25363.81098523302</v>
      </c>
      <c r="AI158">
        <f t="shared" si="50"/>
        <v>52067.853893393192</v>
      </c>
      <c r="AJ158">
        <f t="shared" si="51"/>
        <v>49469.613276947486</v>
      </c>
      <c r="AK158">
        <f t="shared" si="52"/>
        <v>42880.619395914982</v>
      </c>
      <c r="AL158">
        <f t="shared" si="53"/>
        <v>62237.858489523962</v>
      </c>
      <c r="AW158">
        <f t="shared" ref="AW158:BD158" si="144">IF(AW157+AN281/B$74-AW157/B$75&lt;0,0,AW157+AN281/B$74-AW157/B$75)</f>
        <v>197.69736234128348</v>
      </c>
      <c r="AX158">
        <f t="shared" si="144"/>
        <v>279.87475541155379</v>
      </c>
      <c r="AY158">
        <f t="shared" si="144"/>
        <v>300.32370862249661</v>
      </c>
      <c r="AZ158">
        <f t="shared" si="144"/>
        <v>929.02994959924331</v>
      </c>
      <c r="BA158">
        <f t="shared" si="144"/>
        <v>2383.9376753400102</v>
      </c>
      <c r="BB158">
        <f t="shared" si="144"/>
        <v>3502.505345926927</v>
      </c>
      <c r="BC158">
        <f t="shared" si="144"/>
        <v>3696.6778958614686</v>
      </c>
      <c r="BD158">
        <f t="shared" si="144"/>
        <v>4402.2220376524019</v>
      </c>
      <c r="BF158">
        <f t="shared" si="55"/>
        <v>157.89892723513941</v>
      </c>
      <c r="BG158">
        <f t="shared" si="72"/>
        <v>223.53319799681083</v>
      </c>
      <c r="BH158">
        <f t="shared" si="73"/>
        <v>239.86557459936483</v>
      </c>
      <c r="BI158">
        <f t="shared" si="74"/>
        <v>742.00702869166935</v>
      </c>
      <c r="BJ158">
        <f t="shared" si="75"/>
        <v>1904.0274340221417</v>
      </c>
      <c r="BK158">
        <f t="shared" si="76"/>
        <v>2797.4163662868141</v>
      </c>
      <c r="BL158">
        <f t="shared" si="77"/>
        <v>2838.2273999270137</v>
      </c>
      <c r="BM158">
        <f t="shared" si="78"/>
        <v>3379.9282252482744</v>
      </c>
      <c r="BO158">
        <f t="shared" si="56"/>
        <v>126.11231088683705</v>
      </c>
      <c r="BP158">
        <f t="shared" si="79"/>
        <v>178.5337535404683</v>
      </c>
      <c r="BQ158">
        <f t="shared" si="80"/>
        <v>191.57826113585509</v>
      </c>
      <c r="BR158">
        <f t="shared" si="81"/>
        <v>592.63367219227882</v>
      </c>
      <c r="BS158">
        <f t="shared" si="82"/>
        <v>1520.727872576892</v>
      </c>
      <c r="BT158">
        <f t="shared" si="83"/>
        <v>2234.2687754705757</v>
      </c>
      <c r="BU158">
        <f t="shared" si="84"/>
        <v>2179.1281161821171</v>
      </c>
      <c r="BV158">
        <f t="shared" si="85"/>
        <v>2595.0334785407072</v>
      </c>
    </row>
    <row r="159" spans="1:74" hidden="1" x14ac:dyDescent="0.4">
      <c r="A159" s="9"/>
      <c r="B159" s="9"/>
      <c r="C159" s="9"/>
      <c r="D159" s="9"/>
      <c r="E159" s="9"/>
      <c r="F159" s="9"/>
      <c r="G159" s="9"/>
      <c r="H159" s="9"/>
      <c r="I159" s="9"/>
      <c r="J159" s="9"/>
      <c r="AM159" t="s">
        <v>52</v>
      </c>
    </row>
    <row r="160" spans="1:74" hidden="1" x14ac:dyDescent="0.4">
      <c r="A160" s="9"/>
      <c r="B160" s="9"/>
      <c r="C160" s="9"/>
      <c r="D160" s="9"/>
      <c r="E160" s="9"/>
      <c r="F160" s="9"/>
      <c r="G160" s="9"/>
      <c r="H160" s="9"/>
      <c r="I160" s="9"/>
      <c r="J160" s="9"/>
      <c r="AM160">
        <v>0</v>
      </c>
      <c r="AN160">
        <v>0</v>
      </c>
      <c r="AO160">
        <v>0</v>
      </c>
      <c r="AP160">
        <v>0</v>
      </c>
      <c r="AQ160">
        <v>0</v>
      </c>
      <c r="AR160">
        <v>0</v>
      </c>
      <c r="AS160">
        <f>2*($B$27-$B$28*2/3)/9-6*$B$28/18</f>
        <v>19.25925925925926</v>
      </c>
      <c r="AT160">
        <v>0</v>
      </c>
      <c r="AU160">
        <v>0</v>
      </c>
    </row>
    <row r="161" spans="1:47" hidden="1" x14ac:dyDescent="0.4">
      <c r="A161" s="9" t="s">
        <v>51</v>
      </c>
      <c r="B161" s="9"/>
      <c r="C161" s="9"/>
      <c r="D161" s="9"/>
      <c r="E161" s="9"/>
      <c r="F161" s="9"/>
      <c r="G161" s="9"/>
      <c r="H161" s="9"/>
      <c r="I161" s="9"/>
      <c r="J161" s="9"/>
      <c r="AM161">
        <v>1</v>
      </c>
      <c r="AN161">
        <f>IF(AN160+AE98/B$74*(1-B$68)-AN160/B$74&lt;0,0,AN160+AE98/B$74*(1-B$68)-AN160/B$74)</f>
        <v>0</v>
      </c>
      <c r="AO161">
        <f t="shared" ref="AO161:AU161" si="145">IF(AO160+AF98/C$74*(1-C$68)-AO160/C$74&lt;0,0,AO160+AF98/C$74*(1-C$68)-AO160/C$74)</f>
        <v>0</v>
      </c>
      <c r="AP161">
        <f t="shared" si="145"/>
        <v>0</v>
      </c>
      <c r="AQ161">
        <f t="shared" si="145"/>
        <v>0</v>
      </c>
      <c r="AR161">
        <f t="shared" si="145"/>
        <v>0</v>
      </c>
      <c r="AS161">
        <f t="shared" si="145"/>
        <v>20.057037037037038</v>
      </c>
      <c r="AT161">
        <f t="shared" si="145"/>
        <v>0</v>
      </c>
      <c r="AU161">
        <f t="shared" si="145"/>
        <v>0</v>
      </c>
    </row>
    <row r="162" spans="1:47" hidden="1" x14ac:dyDescent="0.4">
      <c r="A162" s="9"/>
      <c r="B162" s="9" t="s">
        <v>25</v>
      </c>
      <c r="C162" s="9" t="s">
        <v>0</v>
      </c>
      <c r="D162" s="9" t="s">
        <v>1</v>
      </c>
      <c r="E162" s="9" t="s">
        <v>2</v>
      </c>
      <c r="F162" s="9" t="s">
        <v>3</v>
      </c>
      <c r="G162" s="9" t="s">
        <v>4</v>
      </c>
      <c r="H162" s="9" t="s">
        <v>5</v>
      </c>
      <c r="I162" s="9" t="s">
        <v>17</v>
      </c>
      <c r="J162" s="9" t="s">
        <v>47</v>
      </c>
      <c r="AM162">
        <v>2</v>
      </c>
      <c r="AN162">
        <f t="shared" ref="AN162:AU162" si="146">IF(AN161+AE99/B$74*(1-B$68)-AN161/B$74&lt;0,0,AN161+AE99/B$74*(1-B$68)-AN161/B$74)</f>
        <v>0</v>
      </c>
      <c r="AO162">
        <f t="shared" si="146"/>
        <v>0</v>
      </c>
      <c r="AP162">
        <f t="shared" si="146"/>
        <v>0</v>
      </c>
      <c r="AQ162">
        <f t="shared" si="146"/>
        <v>0</v>
      </c>
      <c r="AR162">
        <f t="shared" si="146"/>
        <v>0</v>
      </c>
      <c r="AS162">
        <f t="shared" si="146"/>
        <v>21.273037037037035</v>
      </c>
      <c r="AT162">
        <f t="shared" si="146"/>
        <v>0</v>
      </c>
      <c r="AU162">
        <f t="shared" si="146"/>
        <v>0</v>
      </c>
    </row>
    <row r="163" spans="1:47" hidden="1" x14ac:dyDescent="0.4">
      <c r="A163" s="9">
        <v>0</v>
      </c>
      <c r="B163" s="16">
        <f>V98+AE98+AN160+AW98+BF98+BO98+AN222</f>
        <v>0</v>
      </c>
      <c r="C163" s="16">
        <f t="shared" ref="C163:I163" si="147">W98+AF98+AO160+AX98+BG98+BP98+AO222</f>
        <v>0</v>
      </c>
      <c r="D163" s="16">
        <f t="shared" si="147"/>
        <v>0</v>
      </c>
      <c r="E163" s="16">
        <f t="shared" si="147"/>
        <v>0</v>
      </c>
      <c r="F163" s="16">
        <f t="shared" si="147"/>
        <v>0</v>
      </c>
      <c r="G163" s="16">
        <f t="shared" si="147"/>
        <v>91</v>
      </c>
      <c r="H163" s="16">
        <f t="shared" si="147"/>
        <v>0</v>
      </c>
      <c r="I163" s="16">
        <f t="shared" si="147"/>
        <v>0</v>
      </c>
      <c r="J163" s="16">
        <f>SUM(B163:I163)</f>
        <v>91</v>
      </c>
      <c r="AM163">
        <v>3</v>
      </c>
      <c r="AN163">
        <f t="shared" ref="AN163:AU163" si="148">IF(AN162+AE100/B$74*(1-B$68)-AN162/B$74&lt;0,0,AN162+AE100/B$74*(1-B$68)-AN162/B$74)</f>
        <v>9.7602857142857158E-2</v>
      </c>
      <c r="AO163">
        <f t="shared" si="148"/>
        <v>0.13817369866154089</v>
      </c>
      <c r="AP163">
        <f t="shared" si="148"/>
        <v>0.2306411530286929</v>
      </c>
      <c r="AQ163">
        <f t="shared" si="148"/>
        <v>0.37372339671531457</v>
      </c>
      <c r="AR163">
        <f t="shared" si="148"/>
        <v>0.74104010129011122</v>
      </c>
      <c r="AS163">
        <f t="shared" si="148"/>
        <v>22.26951607922711</v>
      </c>
      <c r="AT163">
        <f t="shared" si="148"/>
        <v>0.30578486602848481</v>
      </c>
      <c r="AU163">
        <f t="shared" si="148"/>
        <v>0.24141575111088698</v>
      </c>
    </row>
    <row r="164" spans="1:47" hidden="1" x14ac:dyDescent="0.4">
      <c r="A164" s="9">
        <v>1</v>
      </c>
      <c r="B164" s="16">
        <f>V99+AE99+AN161+AW99+BF99+BO99+AN223</f>
        <v>0.97602857142857147</v>
      </c>
      <c r="C164" s="16">
        <f>W99+AF99+AO161+AX99+BG99+BP99+AO223</f>
        <v>1.381736986615409</v>
      </c>
      <c r="D164" s="16">
        <f t="shared" ref="D164:D223" si="149">X99+AG99+AP161+AY99+BH99+BQ99+AP223</f>
        <v>2.2240396899195387</v>
      </c>
      <c r="E164" s="16">
        <f t="shared" ref="E164:E223" si="150">Y99+AH99+AQ161+AZ99+BI99+BR99+AQ223</f>
        <v>3.8221711027702625</v>
      </c>
      <c r="F164" s="16">
        <f t="shared" ref="F164:F223" si="151">Z99+AI99+AR161+BA99+BJ99+BS99+AR223</f>
        <v>7.8463069548364714</v>
      </c>
      <c r="G164" s="16">
        <f t="shared" ref="G164:G223" si="152">AA99+AJ99+AS161+BB99+BK99+BT99+AS223</f>
        <v>92.204901312644168</v>
      </c>
      <c r="H164" s="16">
        <f t="shared" ref="H164:H223" si="153">AB99+AK99+AT161+BC99+BL99+BU99+AT223</f>
        <v>6.0457465342233103</v>
      </c>
      <c r="I164" s="16">
        <f t="shared" ref="I164:I223" si="154">AC99+AL99+AU161+BD99+BM99+BV99+AU223</f>
        <v>8.3013135469708512</v>
      </c>
      <c r="J164" s="16">
        <f t="shared" ref="J164:J223" si="155">SUM(B164:I164)</f>
        <v>122.80224469940858</v>
      </c>
      <c r="AM164">
        <v>4</v>
      </c>
      <c r="AN164">
        <f t="shared" ref="AN164:AU164" si="156">IF(AN163+AE101/B$74*(1-B$68)-AN163/B$74&lt;0,0,AN163+AE101/B$74*(1-B$68)-AN163/B$74)</f>
        <v>0.30756905540553081</v>
      </c>
      <c r="AO164">
        <f t="shared" si="156"/>
        <v>0.43541710994193683</v>
      </c>
      <c r="AP164">
        <f t="shared" si="156"/>
        <v>0.72680332985384344</v>
      </c>
      <c r="AQ164">
        <f t="shared" si="156"/>
        <v>1.1776883943308603</v>
      </c>
      <c r="AR164">
        <f t="shared" si="156"/>
        <v>2.3351878279323328</v>
      </c>
      <c r="AS164">
        <f t="shared" si="156"/>
        <v>22.919931477387539</v>
      </c>
      <c r="AT164">
        <f t="shared" si="156"/>
        <v>1.0191957039348336</v>
      </c>
      <c r="AU164">
        <f t="shared" si="156"/>
        <v>0.84697647810899013</v>
      </c>
    </row>
    <row r="165" spans="1:47" hidden="1" x14ac:dyDescent="0.4">
      <c r="A165" s="9">
        <v>2</v>
      </c>
      <c r="B165" s="16">
        <f t="shared" ref="B165:B223" si="157">V100+AE100+AN162+AW100+BF100+BO100+AN224</f>
        <v>2.0996619826267366</v>
      </c>
      <c r="C165" s="16">
        <f t="shared" ref="C165:C223" si="158">W100+AF100+AO162+AX100+BG100+BP100+AO224</f>
        <v>2.9724341128039597</v>
      </c>
      <c r="D165" s="16">
        <f t="shared" si="149"/>
        <v>4.7844209908139508</v>
      </c>
      <c r="E165" s="16">
        <f t="shared" si="150"/>
        <v>8.2223692937953512</v>
      </c>
      <c r="F165" s="16">
        <f t="shared" si="151"/>
        <v>16.87921122327058</v>
      </c>
      <c r="G165" s="16">
        <f t="shared" si="152"/>
        <v>94.216706137159605</v>
      </c>
      <c r="H165" s="16">
        <f t="shared" si="153"/>
        <v>13.005791557849921</v>
      </c>
      <c r="I165" s="16">
        <f t="shared" si="154"/>
        <v>17.858035072608093</v>
      </c>
      <c r="J165" s="16">
        <f t="shared" si="155"/>
        <v>160.03863037092819</v>
      </c>
      <c r="AM165">
        <v>5</v>
      </c>
      <c r="AN165">
        <f t="shared" ref="AN165:AU165" si="159">IF(AN164+AE102/B$74*(1-B$68)-AN164/B$74&lt;0,0,AN164+AE102/B$74*(1-B$68)-AN164/B$74)</f>
        <v>0.61435702163100325</v>
      </c>
      <c r="AO165">
        <f t="shared" si="159"/>
        <v>0.8697284532685049</v>
      </c>
      <c r="AP165">
        <f t="shared" si="159"/>
        <v>1.4517609011471233</v>
      </c>
      <c r="AQ165">
        <f t="shared" si="159"/>
        <v>2.3523859817319424</v>
      </c>
      <c r="AR165">
        <f t="shared" si="159"/>
        <v>4.6644453130237808</v>
      </c>
      <c r="AS165">
        <f t="shared" si="159"/>
        <v>23.320601181621377</v>
      </c>
      <c r="AT165">
        <f t="shared" si="159"/>
        <v>2.143753409675484</v>
      </c>
      <c r="AU165">
        <f t="shared" si="159"/>
        <v>1.8692884141837747</v>
      </c>
    </row>
    <row r="166" spans="1:47" hidden="1" x14ac:dyDescent="0.4">
      <c r="A166" s="9">
        <v>3</v>
      </c>
      <c r="B166" s="16">
        <f t="shared" si="157"/>
        <v>3.3932225193975825</v>
      </c>
      <c r="C166" s="16">
        <f t="shared" si="158"/>
        <v>4.803692428804152</v>
      </c>
      <c r="D166" s="16">
        <f t="shared" si="149"/>
        <v>7.7320088579202837</v>
      </c>
      <c r="E166" s="16">
        <f t="shared" si="150"/>
        <v>13.288009632676912</v>
      </c>
      <c r="F166" s="16">
        <f t="shared" si="151"/>
        <v>27.278161964345138</v>
      </c>
      <c r="G166" s="16">
        <f t="shared" si="152"/>
        <v>97.074219448286229</v>
      </c>
      <c r="H166" s="16">
        <f t="shared" si="153"/>
        <v>21.018404467883684</v>
      </c>
      <c r="I166" s="16">
        <f t="shared" si="154"/>
        <v>28.860019975576236</v>
      </c>
      <c r="J166" s="16">
        <f t="shared" si="155"/>
        <v>203.4477392948902</v>
      </c>
      <c r="AM166">
        <v>6</v>
      </c>
      <c r="AN166">
        <f t="shared" ref="AN166:AU166" si="160">IF(AN165+AE103/B$74*(1-B$68)-AN165/B$74&lt;0,0,AN165+AE103/B$74*(1-B$68)-AN165/B$74)</f>
        <v>0.99645990929918682</v>
      </c>
      <c r="AO166">
        <f t="shared" si="160"/>
        <v>1.4106610735205136</v>
      </c>
      <c r="AP166">
        <f t="shared" si="160"/>
        <v>2.3546919542657103</v>
      </c>
      <c r="AQ166">
        <f t="shared" si="160"/>
        <v>3.8154659903947246</v>
      </c>
      <c r="AR166">
        <f t="shared" si="160"/>
        <v>7.5655239378680808</v>
      </c>
      <c r="AS166">
        <f t="shared" si="160"/>
        <v>23.642704350390989</v>
      </c>
      <c r="AT166">
        <f t="shared" si="160"/>
        <v>3.6442256854713859</v>
      </c>
      <c r="AU166">
        <f t="shared" si="160"/>
        <v>3.3229881356754678</v>
      </c>
    </row>
    <row r="167" spans="1:47" hidden="1" x14ac:dyDescent="0.4">
      <c r="A167" s="9">
        <v>4</v>
      </c>
      <c r="B167" s="16">
        <f t="shared" si="157"/>
        <v>4.8498739820018582</v>
      </c>
      <c r="C167" s="16">
        <f t="shared" si="158"/>
        <v>6.8658341133880798</v>
      </c>
      <c r="D167" s="16">
        <f t="shared" si="149"/>
        <v>11.048480171341074</v>
      </c>
      <c r="E167" s="16">
        <f t="shared" si="150"/>
        <v>18.995152496393459</v>
      </c>
      <c r="F167" s="16">
        <f t="shared" si="151"/>
        <v>39.002733073482595</v>
      </c>
      <c r="G167" s="16">
        <f t="shared" si="152"/>
        <v>101.07561198165263</v>
      </c>
      <c r="H167" s="16">
        <f t="shared" si="153"/>
        <v>30.15936927519666</v>
      </c>
      <c r="I167" s="16">
        <f t="shared" si="154"/>
        <v>41.474103547382384</v>
      </c>
      <c r="J167" s="16">
        <f t="shared" si="155"/>
        <v>253.47115864083875</v>
      </c>
      <c r="AM167">
        <v>7</v>
      </c>
      <c r="AN167">
        <f t="shared" ref="AN167:AU167" si="161">IF(AN166+AE104/B$74*(1-B$68)-AN166/B$74&lt;0,0,AN166+AE104/B$74*(1-B$68)-AN166/B$74)</f>
        <v>1.4363482319031637</v>
      </c>
      <c r="AO167">
        <f t="shared" si="161"/>
        <v>2.0333989554992149</v>
      </c>
      <c r="AP167">
        <f t="shared" si="161"/>
        <v>3.3941733065456092</v>
      </c>
      <c r="AQ167">
        <f t="shared" si="161"/>
        <v>5.4998076470978692</v>
      </c>
      <c r="AR167">
        <f t="shared" si="161"/>
        <v>10.905332798808214</v>
      </c>
      <c r="AS167">
        <f t="shared" si="161"/>
        <v>24.062613274289056</v>
      </c>
      <c r="AT167">
        <f t="shared" si="161"/>
        <v>5.4785482944645141</v>
      </c>
      <c r="AU167">
        <f t="shared" si="161"/>
        <v>5.2056393454492387</v>
      </c>
    </row>
    <row r="168" spans="1:47" hidden="1" x14ac:dyDescent="0.4">
      <c r="A168" s="9">
        <v>5</v>
      </c>
      <c r="B168" s="16">
        <f t="shared" si="157"/>
        <v>6.4617463319412014</v>
      </c>
      <c r="C168" s="16">
        <f t="shared" si="158"/>
        <v>9.1477177680377135</v>
      </c>
      <c r="D168" s="16">
        <f t="shared" si="149"/>
        <v>14.712740805026264</v>
      </c>
      <c r="E168" s="16">
        <f t="shared" si="150"/>
        <v>25.316237871779517</v>
      </c>
      <c r="F168" s="16">
        <f t="shared" si="151"/>
        <v>52.006384804698428</v>
      </c>
      <c r="G168" s="16">
        <f t="shared" si="152"/>
        <v>106.41771306430729</v>
      </c>
      <c r="H168" s="16">
        <f t="shared" si="153"/>
        <v>40.500767923727693</v>
      </c>
      <c r="I168" s="16">
        <f t="shared" si="154"/>
        <v>55.873875892081607</v>
      </c>
      <c r="J168" s="16">
        <f t="shared" si="155"/>
        <v>310.43718446159971</v>
      </c>
      <c r="AM168">
        <v>8</v>
      </c>
      <c r="AN168">
        <f t="shared" ref="AN168:AU168" si="162">IF(AN167+AE105/B$74*(1-B$68)-AN167/B$74&lt;0,0,AN167+AE105/B$74*(1-B$68)-AN167/B$74)</f>
        <v>1.9234813063524954</v>
      </c>
      <c r="AO168">
        <f t="shared" si="162"/>
        <v>2.7230199420909771</v>
      </c>
      <c r="AP168">
        <f t="shared" si="162"/>
        <v>4.5452967188957194</v>
      </c>
      <c r="AQ168">
        <f t="shared" si="162"/>
        <v>7.365050454171798</v>
      </c>
      <c r="AR168">
        <f t="shared" si="162"/>
        <v>14.603842795327454</v>
      </c>
      <c r="AS168">
        <f t="shared" si="162"/>
        <v>24.734286503035271</v>
      </c>
      <c r="AT168">
        <f t="shared" si="162"/>
        <v>7.6136066068065489</v>
      </c>
      <c r="AU168">
        <f t="shared" si="162"/>
        <v>7.5110155308883302</v>
      </c>
    </row>
    <row r="169" spans="1:47" hidden="1" x14ac:dyDescent="0.4">
      <c r="A169" s="9">
        <v>6</v>
      </c>
      <c r="B169" s="16">
        <f t="shared" si="157"/>
        <v>8.2306241063861396</v>
      </c>
      <c r="C169" s="16">
        <f t="shared" si="158"/>
        <v>11.651869713277556</v>
      </c>
      <c r="D169" s="16">
        <f t="shared" si="149"/>
        <v>18.726133362183219</v>
      </c>
      <c r="E169" s="16">
        <f t="shared" si="150"/>
        <v>32.261062665637112</v>
      </c>
      <c r="F169" s="16">
        <f t="shared" si="151"/>
        <v>66.317876993399636</v>
      </c>
      <c r="G169" s="16">
        <f t="shared" si="152"/>
        <v>113.28280557053111</v>
      </c>
      <c r="H169" s="16">
        <f t="shared" si="153"/>
        <v>52.141435420677254</v>
      </c>
      <c r="I169" s="16">
        <f t="shared" si="154"/>
        <v>72.259707029092709</v>
      </c>
      <c r="J169" s="16">
        <f t="shared" si="155"/>
        <v>374.87151486118478</v>
      </c>
      <c r="AM169">
        <v>9</v>
      </c>
      <c r="AN169">
        <f t="shared" ref="AN169:AU169" si="163">IF(AN168+AE106/B$74*(1-B$68)-AN168/B$74&lt;0,0,AN168+AE106/B$74*(1-B$68)-AN168/B$74)</f>
        <v>2.4542930823969957</v>
      </c>
      <c r="AO169">
        <f t="shared" si="163"/>
        <v>3.4744756733696147</v>
      </c>
      <c r="AP169">
        <f t="shared" si="163"/>
        <v>5.7996354099129359</v>
      </c>
      <c r="AQ169">
        <f t="shared" si="163"/>
        <v>9.397539930063715</v>
      </c>
      <c r="AR169">
        <f t="shared" si="163"/>
        <v>18.633979041341917</v>
      </c>
      <c r="AS169">
        <f t="shared" si="163"/>
        <v>25.782985850513761</v>
      </c>
      <c r="AT169">
        <f t="shared" si="163"/>
        <v>10.031957835410024</v>
      </c>
      <c r="AU169">
        <f t="shared" si="163"/>
        <v>10.237325617319007</v>
      </c>
    </row>
    <row r="170" spans="1:47" hidden="1" x14ac:dyDescent="0.4">
      <c r="A170" s="9">
        <v>7</v>
      </c>
      <c r="B170" s="16">
        <f t="shared" si="157"/>
        <v>10.169830630727242</v>
      </c>
      <c r="C170" s="16">
        <f t="shared" si="158"/>
        <v>14.39715141691271</v>
      </c>
      <c r="D170" s="16">
        <f t="shared" si="149"/>
        <v>23.11749154987789</v>
      </c>
      <c r="E170" s="16">
        <f t="shared" si="150"/>
        <v>39.883374778068365</v>
      </c>
      <c r="F170" s="16">
        <f t="shared" si="151"/>
        <v>82.052389689960705</v>
      </c>
      <c r="G170" s="16">
        <f t="shared" si="152"/>
        <v>121.90473117562718</v>
      </c>
      <c r="H170" s="16">
        <f t="shared" si="153"/>
        <v>65.216814334397696</v>
      </c>
      <c r="I170" s="16">
        <f t="shared" si="154"/>
        <v>90.86889419719499</v>
      </c>
      <c r="J170" s="16">
        <f t="shared" si="155"/>
        <v>447.61067777276673</v>
      </c>
      <c r="AM170">
        <v>10</v>
      </c>
      <c r="AN170">
        <f t="shared" ref="AN170:AU170" si="164">IF(AN169+AE107/B$74*(1-B$68)-AN169/B$74&lt;0,0,AN169+AE107/B$74*(1-B$68)-AN169/B$74)</f>
        <v>3.0311047414381624</v>
      </c>
      <c r="AO170">
        <f t="shared" si="164"/>
        <v>4.2910521824380314</v>
      </c>
      <c r="AP170">
        <f t="shared" si="164"/>
        <v>7.1626744644656934</v>
      </c>
      <c r="AQ170">
        <f t="shared" si="164"/>
        <v>11.606163927272558</v>
      </c>
      <c r="AR170">
        <f t="shared" si="164"/>
        <v>23.013364878536791</v>
      </c>
      <c r="AS170">
        <f t="shared" si="164"/>
        <v>27.308817757212033</v>
      </c>
      <c r="AT170">
        <f t="shared" si="164"/>
        <v>12.733767248034557</v>
      </c>
      <c r="AU170">
        <f t="shared" si="164"/>
        <v>13.392164451183362</v>
      </c>
    </row>
    <row r="171" spans="1:47" hidden="1" x14ac:dyDescent="0.4">
      <c r="A171" s="9">
        <v>8</v>
      </c>
      <c r="B171" s="16">
        <f t="shared" si="157"/>
        <v>12.303406918316279</v>
      </c>
      <c r="C171" s="16">
        <f t="shared" si="158"/>
        <v>17.417597084822251</v>
      </c>
      <c r="D171" s="16">
        <f t="shared" si="149"/>
        <v>27.941365585582442</v>
      </c>
      <c r="E171" s="16">
        <f t="shared" si="150"/>
        <v>48.277558217902289</v>
      </c>
      <c r="F171" s="16">
        <f t="shared" si="151"/>
        <v>99.404412092157685</v>
      </c>
      <c r="G171" s="16">
        <f t="shared" si="152"/>
        <v>132.57945808728749</v>
      </c>
      <c r="H171" s="16">
        <f t="shared" si="153"/>
        <v>79.901556318701083</v>
      </c>
      <c r="I171" s="16">
        <f t="shared" si="154"/>
        <v>111.98217021502118</v>
      </c>
      <c r="J171" s="16">
        <f t="shared" si="155"/>
        <v>529.80752451979072</v>
      </c>
      <c r="AM171">
        <v>11</v>
      </c>
      <c r="AN171">
        <f t="shared" ref="AN171:AU171" si="165">IF(AN170+AE108/B$74*(1-B$68)-AN170/B$74&lt;0,0,AN170+AE108/B$74*(1-B$68)-AN170/B$74)</f>
        <v>3.6608728476155115</v>
      </c>
      <c r="AO171">
        <f t="shared" si="165"/>
        <v>5.18259768711762</v>
      </c>
      <c r="AP171">
        <f t="shared" si="165"/>
        <v>8.6508526428651571</v>
      </c>
      <c r="AQ171">
        <f t="shared" si="165"/>
        <v>14.017559276479238</v>
      </c>
      <c r="AR171">
        <f t="shared" si="165"/>
        <v>27.794817336510221</v>
      </c>
      <c r="AS171">
        <f t="shared" si="165"/>
        <v>29.393994211124763</v>
      </c>
      <c r="AT171">
        <f t="shared" si="165"/>
        <v>15.736473585008259</v>
      </c>
      <c r="AU171">
        <f t="shared" si="165"/>
        <v>16.995419550659637</v>
      </c>
    </row>
    <row r="172" spans="1:47" hidden="1" x14ac:dyDescent="0.4">
      <c r="A172" s="9">
        <v>9</v>
      </c>
      <c r="B172" s="16">
        <f t="shared" si="157"/>
        <v>14.66496691582873</v>
      </c>
      <c r="C172" s="16">
        <f t="shared" si="158"/>
        <v>20.760793063089928</v>
      </c>
      <c r="D172" s="16">
        <f t="shared" si="149"/>
        <v>33.274998243603797</v>
      </c>
      <c r="E172" s="16">
        <f t="shared" si="150"/>
        <v>57.574578575091913</v>
      </c>
      <c r="F172" s="16">
        <f t="shared" si="151"/>
        <v>118.64073834794115</v>
      </c>
      <c r="G172" s="16">
        <f t="shared" si="152"/>
        <v>145.65258970039889</v>
      </c>
      <c r="H172" s="16">
        <f t="shared" si="153"/>
        <v>96.411762491426842</v>
      </c>
      <c r="I172" s="16">
        <f t="shared" si="154"/>
        <v>135.93037515603189</v>
      </c>
      <c r="J172" s="16">
        <f t="shared" si="155"/>
        <v>622.91080249341314</v>
      </c>
      <c r="AM172">
        <v>12</v>
      </c>
      <c r="AN172">
        <f t="shared" ref="AN172:AU172" si="166">IF(AN171+AE109/B$74*(1-B$68)-AN171/B$74&lt;0,0,AN171+AE109/B$74*(1-B$68)-AN171/B$74)</f>
        <v>4.3541448808412433</v>
      </c>
      <c r="AO172">
        <f t="shared" si="166"/>
        <v>6.164043966596914</v>
      </c>
      <c r="AP172">
        <f t="shared" si="166"/>
        <v>10.289094245482328</v>
      </c>
      <c r="AQ172">
        <f t="shared" si="166"/>
        <v>16.672112500527085</v>
      </c>
      <c r="AR172">
        <f t="shared" si="166"/>
        <v>33.058417119980234</v>
      </c>
      <c r="AS172">
        <f t="shared" si="166"/>
        <v>32.110785678791942</v>
      </c>
      <c r="AT172">
        <f t="shared" si="166"/>
        <v>19.073615075659081</v>
      </c>
      <c r="AU172">
        <f t="shared" si="166"/>
        <v>21.080977699960883</v>
      </c>
    </row>
    <row r="173" spans="1:47" hidden="1" x14ac:dyDescent="0.4">
      <c r="A173" s="9">
        <v>10</v>
      </c>
      <c r="B173" s="16">
        <f t="shared" si="157"/>
        <v>17.296880096586126</v>
      </c>
      <c r="C173" s="16">
        <f t="shared" si="158"/>
        <v>24.486720657699532</v>
      </c>
      <c r="D173" s="16">
        <f t="shared" si="149"/>
        <v>39.215905170354652</v>
      </c>
      <c r="E173" s="16">
        <f t="shared" si="150"/>
        <v>67.939356460173229</v>
      </c>
      <c r="F173" s="16">
        <f t="shared" si="151"/>
        <v>140.09684449706481</v>
      </c>
      <c r="G173" s="16">
        <f t="shared" si="152"/>
        <v>161.50673951618322</v>
      </c>
      <c r="H173" s="16">
        <f t="shared" si="153"/>
        <v>115.00886727790461</v>
      </c>
      <c r="I173" s="16">
        <f t="shared" si="154"/>
        <v>163.10258727029259</v>
      </c>
      <c r="J173" s="16">
        <f t="shared" si="155"/>
        <v>728.65390094625877</v>
      </c>
      <c r="AM173">
        <v>13</v>
      </c>
      <c r="AN173">
        <f t="shared" ref="AN173:AU173" si="167">IF(AN172+AE110/B$74*(1-B$68)-AN172/B$74&lt;0,0,AN172+AE110/B$74*(1-B$68)-AN172/B$74)</f>
        <v>5.1243328539854494</v>
      </c>
      <c r="AO173">
        <f t="shared" si="167"/>
        <v>7.25437804112312</v>
      </c>
      <c r="AP173">
        <f t="shared" si="167"/>
        <v>12.109092628468309</v>
      </c>
      <c r="AQ173">
        <f t="shared" si="167"/>
        <v>19.621178479317447</v>
      </c>
      <c r="AR173">
        <f t="shared" si="167"/>
        <v>38.90599361864605</v>
      </c>
      <c r="AS173">
        <f t="shared" si="167"/>
        <v>35.528839222363359</v>
      </c>
      <c r="AT173">
        <f t="shared" si="167"/>
        <v>22.793592648058642</v>
      </c>
      <c r="AU173">
        <f t="shared" si="167"/>
        <v>25.697804104031498</v>
      </c>
    </row>
    <row r="174" spans="1:47" hidden="1" x14ac:dyDescent="0.4">
      <c r="A174" s="9">
        <v>11</v>
      </c>
      <c r="B174" s="16">
        <f t="shared" si="157"/>
        <v>20.249880002482374</v>
      </c>
      <c r="C174" s="16">
        <f t="shared" si="158"/>
        <v>28.667201958033349</v>
      </c>
      <c r="D174" s="16">
        <f t="shared" si="149"/>
        <v>45.880526748364744</v>
      </c>
      <c r="E174" s="16">
        <f t="shared" si="150"/>
        <v>79.569704877633924</v>
      </c>
      <c r="F174" s="16">
        <f t="shared" si="151"/>
        <v>164.17615536926155</v>
      </c>
      <c r="G174" s="16">
        <f t="shared" si="152"/>
        <v>180.55704496160948</v>
      </c>
      <c r="H174" s="16">
        <f t="shared" si="153"/>
        <v>136.00509676472265</v>
      </c>
      <c r="I174" s="16">
        <f t="shared" si="154"/>
        <v>193.95578989134125</v>
      </c>
      <c r="J174" s="16">
        <f t="shared" si="155"/>
        <v>849.06140057344942</v>
      </c>
      <c r="AM174">
        <v>14</v>
      </c>
      <c r="AN174">
        <f t="shared" ref="AN174:AU174" si="168">IF(AN173+AE111/B$74*(1-B$68)-AN173/B$74&lt;0,0,AN173+AE111/B$74*(1-B$68)-AN173/B$74)</f>
        <v>5.987300224876031</v>
      </c>
      <c r="AO174">
        <f t="shared" si="168"/>
        <v>8.4760573746046379</v>
      </c>
      <c r="AP174">
        <f t="shared" si="168"/>
        <v>14.148334053102255</v>
      </c>
      <c r="AQ174">
        <f t="shared" si="168"/>
        <v>22.925498727152682</v>
      </c>
      <c r="AR174">
        <f t="shared" si="168"/>
        <v>45.457988577142174</v>
      </c>
      <c r="AS174">
        <f t="shared" si="168"/>
        <v>39.721433528490742</v>
      </c>
      <c r="AT174">
        <f t="shared" si="168"/>
        <v>26.958761931839771</v>
      </c>
      <c r="AU174">
        <f t="shared" si="168"/>
        <v>30.910779827393597</v>
      </c>
    </row>
    <row r="175" spans="1:47" hidden="1" x14ac:dyDescent="0.4">
      <c r="A175" s="9">
        <v>12</v>
      </c>
      <c r="B175" s="16">
        <f t="shared" si="157"/>
        <v>23.583080766793586</v>
      </c>
      <c r="C175" s="16">
        <f t="shared" si="158"/>
        <v>33.385923227762703</v>
      </c>
      <c r="D175" s="16">
        <f t="shared" si="149"/>
        <v>53.403988409254787</v>
      </c>
      <c r="E175" s="16">
        <f t="shared" si="150"/>
        <v>92.69667990396843</v>
      </c>
      <c r="F175" s="16">
        <f t="shared" si="151"/>
        <v>191.35164505873249</v>
      </c>
      <c r="G175" s="16">
        <f t="shared" si="152"/>
        <v>203.2551834078842</v>
      </c>
      <c r="H175" s="16">
        <f t="shared" si="153"/>
        <v>159.77000576358617</v>
      </c>
      <c r="I175" s="16">
        <f t="shared" si="154"/>
        <v>229.02584118711587</v>
      </c>
      <c r="J175" s="16">
        <f t="shared" si="155"/>
        <v>986.47234772509819</v>
      </c>
      <c r="AM175">
        <v>15</v>
      </c>
      <c r="AN175">
        <f t="shared" ref="AN175:AU175" si="169">IF(AN174+AE112/B$74*(1-B$68)-AN174/B$74&lt;0,0,AN174+AE112/B$74*(1-B$68)-AN174/B$74)</f>
        <v>6.9612154503191483</v>
      </c>
      <c r="AO175">
        <f t="shared" si="169"/>
        <v>9.8548025550382441</v>
      </c>
      <c r="AP175">
        <f t="shared" si="169"/>
        <v>16.449751625536905</v>
      </c>
      <c r="AQ175">
        <f t="shared" si="169"/>
        <v>26.654640647994494</v>
      </c>
      <c r="AR175">
        <f t="shared" si="169"/>
        <v>52.852344218330153</v>
      </c>
      <c r="AS175">
        <f t="shared" si="169"/>
        <v>44.770685189824484</v>
      </c>
      <c r="AT175">
        <f t="shared" si="169"/>
        <v>31.645027908392436</v>
      </c>
      <c r="AU175">
        <f t="shared" si="169"/>
        <v>36.801556095215965</v>
      </c>
    </row>
    <row r="176" spans="1:47" hidden="1" x14ac:dyDescent="0.4">
      <c r="A176" s="9">
        <v>13</v>
      </c>
      <c r="B176" s="16">
        <f t="shared" si="157"/>
        <v>27.364378414012833</v>
      </c>
      <c r="C176" s="16">
        <f t="shared" si="158"/>
        <v>38.739003014061794</v>
      </c>
      <c r="D176" s="16">
        <f t="shared" si="149"/>
        <v>61.94089645191945</v>
      </c>
      <c r="E176" s="16">
        <f t="shared" si="150"/>
        <v>107.58627449811016</v>
      </c>
      <c r="F176" s="16">
        <f t="shared" si="151"/>
        <v>222.16969064778624</v>
      </c>
      <c r="G176" s="16">
        <f t="shared" si="152"/>
        <v>230.09960463808227</v>
      </c>
      <c r="H176" s="16">
        <f t="shared" si="153"/>
        <v>186.73779807599854</v>
      </c>
      <c r="I176" s="16">
        <f t="shared" si="154"/>
        <v>268.93961292335746</v>
      </c>
      <c r="J176" s="16">
        <f t="shared" si="155"/>
        <v>1143.5772586633288</v>
      </c>
      <c r="AM176">
        <v>16</v>
      </c>
      <c r="AN176">
        <f t="shared" ref="AN176:AU176" si="170">IF(AN175+AE113/B$74*(1-B$68)-AN175/B$74&lt;0,0,AN175+AE113/B$74*(1-B$68)-AN175/B$74)</f>
        <v>8.0666184740420963</v>
      </c>
      <c r="AO176">
        <f t="shared" si="170"/>
        <v>11.419691419673583</v>
      </c>
      <c r="AP176">
        <f t="shared" si="170"/>
        <v>19.061882411623451</v>
      </c>
      <c r="AQ176">
        <f t="shared" si="170"/>
        <v>30.887252119198266</v>
      </c>
      <c r="AR176">
        <f t="shared" si="170"/>
        <v>61.245008046470922</v>
      </c>
      <c r="AS176">
        <f t="shared" si="170"/>
        <v>50.771912813650786</v>
      </c>
      <c r="AT176">
        <f t="shared" si="170"/>
        <v>36.942000168415348</v>
      </c>
      <c r="AU176">
        <f t="shared" si="170"/>
        <v>43.469599403661746</v>
      </c>
    </row>
    <row r="177" spans="1:47" hidden="1" x14ac:dyDescent="0.4">
      <c r="A177" s="9">
        <v>14</v>
      </c>
      <c r="B177" s="16">
        <f t="shared" si="157"/>
        <v>31.671221648422744</v>
      </c>
      <c r="C177" s="16">
        <f t="shared" si="158"/>
        <v>44.836083331934454</v>
      </c>
      <c r="D177" s="16">
        <f t="shared" si="149"/>
        <v>71.667080426634186</v>
      </c>
      <c r="E177" s="16">
        <f t="shared" si="150"/>
        <v>124.54245136197611</v>
      </c>
      <c r="F177" s="16">
        <f t="shared" si="151"/>
        <v>257.25634258315483</v>
      </c>
      <c r="G177" s="16">
        <f t="shared" si="152"/>
        <v>261.64958886804129</v>
      </c>
      <c r="H177" s="16">
        <f t="shared" si="153"/>
        <v>217.41543685095101</v>
      </c>
      <c r="I177" s="16">
        <f t="shared" si="154"/>
        <v>314.42837032156012</v>
      </c>
      <c r="J177" s="16">
        <f t="shared" si="155"/>
        <v>1323.4665753926747</v>
      </c>
      <c r="AM177">
        <v>17</v>
      </c>
      <c r="AN177">
        <f t="shared" ref="AN177:AU177" si="171">IF(AN176+AE114/B$74*(1-B$68)-AN176/B$74&lt;0,0,AN176+AE114/B$74*(1-B$68)-AN176/B$74)</f>
        <v>9.3266539902462693</v>
      </c>
      <c r="AO177">
        <f t="shared" si="171"/>
        <v>13.203489279853088</v>
      </c>
      <c r="AP177">
        <f t="shared" si="171"/>
        <v>22.039418652074612</v>
      </c>
      <c r="AQ177">
        <f t="shared" si="171"/>
        <v>35.711954662572744</v>
      </c>
      <c r="AR177">
        <f t="shared" si="171"/>
        <v>70.811703877827654</v>
      </c>
      <c r="AS177">
        <f t="shared" si="171"/>
        <v>57.837427083634054</v>
      </c>
      <c r="AT177">
        <f t="shared" si="171"/>
        <v>42.953711487469462</v>
      </c>
      <c r="AU177">
        <f t="shared" si="171"/>
        <v>51.03354682942954</v>
      </c>
    </row>
    <row r="178" spans="1:47" hidden="1" x14ac:dyDescent="0.4">
      <c r="A178" s="9">
        <v>15</v>
      </c>
      <c r="B178" s="16">
        <f t="shared" si="157"/>
        <v>36.591741211370092</v>
      </c>
      <c r="C178" s="16">
        <f t="shared" si="158"/>
        <v>51.801928464457404</v>
      </c>
      <c r="D178" s="16">
        <f t="shared" si="149"/>
        <v>82.782204723333933</v>
      </c>
      <c r="E178" s="16">
        <f t="shared" si="150"/>
        <v>143.91152620079191</v>
      </c>
      <c r="F178" s="16">
        <f t="shared" si="151"/>
        <v>297.32620163210311</v>
      </c>
      <c r="G178" s="16">
        <f t="shared" si="152"/>
        <v>298.54148014203633</v>
      </c>
      <c r="H178" s="16">
        <f t="shared" si="153"/>
        <v>252.39177077017646</v>
      </c>
      <c r="I178" s="16">
        <f t="shared" si="154"/>
        <v>366.34264777870794</v>
      </c>
      <c r="J178" s="16">
        <f t="shared" si="155"/>
        <v>1529.6895009229772</v>
      </c>
      <c r="AM178">
        <v>18</v>
      </c>
      <c r="AN178">
        <f t="shared" ref="AN178:AU178" si="172">IF(AN177+AE115/B$74*(1-B$68)-AN177/B$74&lt;0,0,AN177+AE115/B$74*(1-B$68)-AN177/B$74)</f>
        <v>10.767437498678831</v>
      </c>
      <c r="AO178">
        <f t="shared" si="172"/>
        <v>15.243167135177508</v>
      </c>
      <c r="AP178">
        <f t="shared" si="172"/>
        <v>25.44407277160753</v>
      </c>
      <c r="AQ178">
        <f t="shared" si="172"/>
        <v>41.228745076963094</v>
      </c>
      <c r="AR178">
        <f t="shared" si="172"/>
        <v>81.75071107782459</v>
      </c>
      <c r="AS178">
        <f t="shared" si="172"/>
        <v>66.10001373953358</v>
      </c>
      <c r="AT178">
        <f t="shared" si="172"/>
        <v>49.799882247995122</v>
      </c>
      <c r="AU178">
        <f t="shared" si="172"/>
        <v>59.632957573467749</v>
      </c>
    </row>
    <row r="179" spans="1:47" hidden="1" x14ac:dyDescent="0.4">
      <c r="A179" s="9">
        <v>16</v>
      </c>
      <c r="B179" s="16">
        <f t="shared" si="157"/>
        <v>42.226230388858951</v>
      </c>
      <c r="C179" s="16">
        <f t="shared" si="158"/>
        <v>59.778520876937172</v>
      </c>
      <c r="D179" s="16">
        <f t="shared" si="149"/>
        <v>95.513194583839692</v>
      </c>
      <c r="E179" s="16">
        <f t="shared" si="150"/>
        <v>166.0879113882861</v>
      </c>
      <c r="F179" s="16">
        <f t="shared" si="151"/>
        <v>343.19404322018397</v>
      </c>
      <c r="G179" s="16">
        <f t="shared" si="152"/>
        <v>341.50625655627272</v>
      </c>
      <c r="H179" s="16">
        <f t="shared" si="153"/>
        <v>292.34801417295301</v>
      </c>
      <c r="I179" s="16">
        <f t="shared" si="154"/>
        <v>425.66900165291389</v>
      </c>
      <c r="J179" s="16">
        <f t="shared" si="155"/>
        <v>1766.3231728402457</v>
      </c>
      <c r="AM179">
        <v>19</v>
      </c>
      <c r="AN179">
        <f t="shared" ref="AN179:AU179" si="173">IF(AN178+AE116/B$74*(1-B$68)-AN178/B$74&lt;0,0,AN178+AE116/B$74*(1-B$68)-AN178/B$74)</f>
        <v>12.418532441120215</v>
      </c>
      <c r="AO179">
        <f t="shared" si="173"/>
        <v>17.580577142597424</v>
      </c>
      <c r="AP179">
        <f t="shared" si="173"/>
        <v>29.345704879847439</v>
      </c>
      <c r="AQ179">
        <f t="shared" si="173"/>
        <v>47.550822403915909</v>
      </c>
      <c r="AR179">
        <f t="shared" si="173"/>
        <v>94.286487172939616</v>
      </c>
      <c r="AS179">
        <f t="shared" si="173"/>
        <v>75.716349857199177</v>
      </c>
      <c r="AT179">
        <f t="shared" si="173"/>
        <v>57.617712547435431</v>
      </c>
      <c r="AU179">
        <f t="shared" si="173"/>
        <v>69.43052834635391</v>
      </c>
    </row>
    <row r="180" spans="1:47" hidden="1" x14ac:dyDescent="0.4">
      <c r="A180" s="9">
        <v>17</v>
      </c>
      <c r="B180" s="16">
        <f t="shared" si="157"/>
        <v>48.688975089494946</v>
      </c>
      <c r="C180" s="16">
        <f t="shared" si="158"/>
        <v>68.927652008263863</v>
      </c>
      <c r="D180" s="16">
        <f t="shared" si="149"/>
        <v>110.11845049968699</v>
      </c>
      <c r="E180" s="16">
        <f t="shared" si="150"/>
        <v>191.52123698645147</v>
      </c>
      <c r="F180" s="16">
        <f t="shared" si="151"/>
        <v>395.78929519026514</v>
      </c>
      <c r="G180" s="16">
        <f t="shared" si="152"/>
        <v>391.38822335843059</v>
      </c>
      <c r="H180" s="16">
        <f t="shared" si="153"/>
        <v>338.069957730292</v>
      </c>
      <c r="I180" s="16">
        <f t="shared" si="154"/>
        <v>493.54909966346241</v>
      </c>
      <c r="J180" s="16">
        <f t="shared" si="155"/>
        <v>2038.0528905263475</v>
      </c>
      <c r="AM180">
        <v>20</v>
      </c>
      <c r="AN180">
        <f t="shared" ref="AN180:AU180" si="174">IF(AN179+AE117/B$74*(1-B$68)-AN179/B$74&lt;0,0,AN179+AE117/B$74*(1-B$68)-AN179/B$74)</f>
        <v>14.313527356688024</v>
      </c>
      <c r="AO180">
        <f t="shared" si="174"/>
        <v>20.263269679410943</v>
      </c>
      <c r="AP180">
        <f t="shared" si="174"/>
        <v>33.823686622434735</v>
      </c>
      <c r="AQ180">
        <f t="shared" si="174"/>
        <v>54.806797867499768</v>
      </c>
      <c r="AR180">
        <f t="shared" si="174"/>
        <v>108.67404984563115</v>
      </c>
      <c r="AS180">
        <f t="shared" si="174"/>
        <v>86.870561267390684</v>
      </c>
      <c r="AT180">
        <f t="shared" si="174"/>
        <v>66.564193398070628</v>
      </c>
      <c r="AU180">
        <f t="shared" si="174"/>
        <v>80.614832312514238</v>
      </c>
    </row>
    <row r="181" spans="1:47" hidden="1" x14ac:dyDescent="0.4">
      <c r="A181" s="9">
        <v>18</v>
      </c>
      <c r="B181" s="16">
        <f t="shared" si="157"/>
        <v>56.110440827378817</v>
      </c>
      <c r="C181" s="16">
        <f t="shared" si="158"/>
        <v>79.434018322852481</v>
      </c>
      <c r="D181" s="16">
        <f t="shared" si="149"/>
        <v>126.8928569686355</v>
      </c>
      <c r="E181" s="16">
        <f t="shared" si="150"/>
        <v>220.72488891695585</v>
      </c>
      <c r="F181" s="16">
        <f t="shared" si="151"/>
        <v>456.17348478106459</v>
      </c>
      <c r="G181" s="16">
        <f t="shared" si="152"/>
        <v>449.16502340981032</v>
      </c>
      <c r="H181" s="16">
        <f t="shared" si="153"/>
        <v>390.46228967120868</v>
      </c>
      <c r="I181" s="16">
        <f t="shared" si="154"/>
        <v>571.30165621546666</v>
      </c>
      <c r="J181" s="16">
        <f t="shared" si="155"/>
        <v>2350.264659113373</v>
      </c>
      <c r="AM181">
        <v>21</v>
      </c>
      <c r="AN181">
        <f t="shared" ref="AN181:AU181" si="175">IF(AN180+AE118/B$74*(1-B$68)-AN180/B$74&lt;0,0,AN180+AE118/B$74*(1-B$68)-AN180/B$74)</f>
        <v>16.490710639414743</v>
      </c>
      <c r="AO181">
        <f t="shared" si="175"/>
        <v>23.345448579134292</v>
      </c>
      <c r="AP181">
        <f t="shared" si="175"/>
        <v>38.968495671906645</v>
      </c>
      <c r="AQ181">
        <f t="shared" si="175"/>
        <v>63.14327853528907</v>
      </c>
      <c r="AR181">
        <f t="shared" si="175"/>
        <v>125.20409996493771</v>
      </c>
      <c r="AS181">
        <f t="shared" si="175"/>
        <v>99.778099818526243</v>
      </c>
      <c r="AT181">
        <f t="shared" si="175"/>
        <v>76.818942966906519</v>
      </c>
      <c r="AU181">
        <f t="shared" si="175"/>
        <v>93.403640931307834</v>
      </c>
    </row>
    <row r="182" spans="1:47" hidden="1" x14ac:dyDescent="0.4">
      <c r="A182" s="9">
        <v>19</v>
      </c>
      <c r="B182" s="16">
        <f t="shared" si="157"/>
        <v>64.639835209300912</v>
      </c>
      <c r="C182" s="16">
        <f t="shared" si="158"/>
        <v>91.508848953764939</v>
      </c>
      <c r="D182" s="16">
        <f t="shared" si="149"/>
        <v>146.17362456910922</v>
      </c>
      <c r="E182" s="16">
        <f t="shared" si="150"/>
        <v>254.28604064906148</v>
      </c>
      <c r="F182" s="16">
        <f t="shared" si="151"/>
        <v>525.56082245669199</v>
      </c>
      <c r="G182" s="16">
        <f t="shared" si="152"/>
        <v>515.96940020784314</v>
      </c>
      <c r="H182" s="16">
        <f t="shared" si="153"/>
        <v>450.56540430303698</v>
      </c>
      <c r="I182" s="16">
        <f t="shared" si="154"/>
        <v>660.44776234517371</v>
      </c>
      <c r="J182" s="16">
        <f t="shared" si="155"/>
        <v>2709.1517386939822</v>
      </c>
      <c r="AM182">
        <v>22</v>
      </c>
      <c r="AN182">
        <f t="shared" ref="AN182:AU182" si="176">IF(AN181+AE119/B$74*(1-B$68)-AN181/B$74&lt;0,0,AN181+AE119/B$74*(1-B$68)-AN181/B$74)</f>
        <v>18.993847339440862</v>
      </c>
      <c r="AO182">
        <f t="shared" si="176"/>
        <v>26.889070827731192</v>
      </c>
      <c r="AP182">
        <f t="shared" si="176"/>
        <v>44.883551353498575</v>
      </c>
      <c r="AQ182">
        <f t="shared" si="176"/>
        <v>72.72784170650138</v>
      </c>
      <c r="AR182">
        <f t="shared" si="176"/>
        <v>144.20891937319925</v>
      </c>
      <c r="AS182">
        <f t="shared" si="176"/>
        <v>114.69009734029383</v>
      </c>
      <c r="AT182">
        <f t="shared" si="176"/>
        <v>88.587590483379458</v>
      </c>
      <c r="AU182">
        <f t="shared" si="176"/>
        <v>108.04789312499187</v>
      </c>
    </row>
    <row r="183" spans="1:47" hidden="1" x14ac:dyDescent="0.4">
      <c r="A183" s="9">
        <v>20</v>
      </c>
      <c r="B183" s="16">
        <f t="shared" si="157"/>
        <v>74.448077109172672</v>
      </c>
      <c r="C183" s="16">
        <f t="shared" si="158"/>
        <v>105.39410908184473</v>
      </c>
      <c r="D183" s="16">
        <f t="shared" si="149"/>
        <v>168.3470368033594</v>
      </c>
      <c r="E183" s="16">
        <f t="shared" si="150"/>
        <v>292.87730011009563</v>
      </c>
      <c r="F183" s="16">
        <f t="shared" si="151"/>
        <v>605.34217117479989</v>
      </c>
      <c r="G183" s="16">
        <f t="shared" si="152"/>
        <v>593.11328186844776</v>
      </c>
      <c r="H183" s="16">
        <f t="shared" si="153"/>
        <v>519.57508097070524</v>
      </c>
      <c r="I183" s="16">
        <f t="shared" si="154"/>
        <v>762.74020120585089</v>
      </c>
      <c r="J183" s="16">
        <f t="shared" si="155"/>
        <v>3121.8372583242763</v>
      </c>
      <c r="AM183">
        <v>23</v>
      </c>
      <c r="AN183">
        <f t="shared" ref="AN183:AU183" si="177">IF(AN182+AE120/B$74*(1-B$68)-AN182/B$74&lt;0,0,AN182+AE120/B$74*(1-B$68)-AN182/B$74)</f>
        <v>21.873067936387795</v>
      </c>
      <c r="AO183">
        <f t="shared" si="177"/>
        <v>30.965104775798483</v>
      </c>
      <c r="AP183">
        <f t="shared" si="177"/>
        <v>51.687314867632551</v>
      </c>
      <c r="AQ183">
        <f t="shared" si="177"/>
        <v>83.752438043970898</v>
      </c>
      <c r="AR183">
        <f t="shared" si="177"/>
        <v>166.06911881055021</v>
      </c>
      <c r="AS183">
        <f t="shared" si="177"/>
        <v>131.89833965042723</v>
      </c>
      <c r="AT183">
        <f t="shared" si="177"/>
        <v>102.10574789117099</v>
      </c>
      <c r="AU183">
        <f t="shared" si="177"/>
        <v>124.83638543902001</v>
      </c>
    </row>
    <row r="184" spans="1:47" hidden="1" x14ac:dyDescent="0.4">
      <c r="A184" s="9">
        <v>21</v>
      </c>
      <c r="B184" s="16">
        <f t="shared" si="157"/>
        <v>85.731216862928264</v>
      </c>
      <c r="C184" s="16">
        <f t="shared" si="158"/>
        <v>121.36734181221027</v>
      </c>
      <c r="D184" s="16">
        <f t="shared" si="149"/>
        <v>193.85620461644618</v>
      </c>
      <c r="E184" s="16">
        <f t="shared" si="150"/>
        <v>337.27014348399916</v>
      </c>
      <c r="F184" s="16">
        <f t="shared" si="151"/>
        <v>697.11274750493715</v>
      </c>
      <c r="G184" s="16">
        <f t="shared" si="152"/>
        <v>682.1148294713405</v>
      </c>
      <c r="H184" s="16">
        <f t="shared" si="153"/>
        <v>598.8654399634147</v>
      </c>
      <c r="I184" s="16">
        <f t="shared" si="154"/>
        <v>880.19739344522964</v>
      </c>
      <c r="J184" s="16">
        <f t="shared" si="155"/>
        <v>3596.5153171605052</v>
      </c>
      <c r="AM184">
        <v>24</v>
      </c>
      <c r="AN184">
        <f t="shared" ref="AN184:AU184" si="178">IF(AN183+AE121/B$74*(1-B$68)-AN183/B$74&lt;0,0,AN183+AE121/B$74*(1-B$68)-AN183/B$74)</f>
        <v>25.185883572469812</v>
      </c>
      <c r="AO184">
        <f t="shared" si="178"/>
        <v>35.654967376349795</v>
      </c>
      <c r="AP184">
        <f t="shared" si="178"/>
        <v>59.515688344026785</v>
      </c>
      <c r="AQ184">
        <f t="shared" si="178"/>
        <v>96.437278923127309</v>
      </c>
      <c r="AR184">
        <f t="shared" si="178"/>
        <v>191.22134597255334</v>
      </c>
      <c r="AS184">
        <f t="shared" si="178"/>
        <v>151.74099849943514</v>
      </c>
      <c r="AT184">
        <f t="shared" si="178"/>
        <v>117.64362703958351</v>
      </c>
      <c r="AU184">
        <f t="shared" si="178"/>
        <v>144.10126942695763</v>
      </c>
    </row>
    <row r="185" spans="1:47" hidden="1" x14ac:dyDescent="0.4">
      <c r="A185" s="9">
        <v>22</v>
      </c>
      <c r="B185" s="16">
        <f t="shared" si="157"/>
        <v>98.714365203237861</v>
      </c>
      <c r="C185" s="16">
        <f t="shared" si="158"/>
        <v>139.74723025980285</v>
      </c>
      <c r="D185" s="16">
        <f t="shared" si="149"/>
        <v>223.20996214580327</v>
      </c>
      <c r="E185" s="16">
        <f t="shared" si="150"/>
        <v>388.35035983430453</v>
      </c>
      <c r="F185" s="16">
        <f t="shared" si="151"/>
        <v>802.704007851185</v>
      </c>
      <c r="G185" s="16">
        <f t="shared" si="152"/>
        <v>784.72914423224097</v>
      </c>
      <c r="H185" s="16">
        <f t="shared" si="153"/>
        <v>690.01562419388802</v>
      </c>
      <c r="I185" s="16">
        <f t="shared" si="154"/>
        <v>1015.1426863371057</v>
      </c>
      <c r="J185" s="16">
        <f t="shared" si="155"/>
        <v>4142.6133800575681</v>
      </c>
      <c r="AM185">
        <v>25</v>
      </c>
      <c r="AN185">
        <f t="shared" ref="AN185:AU185" si="179">IF(AN184+AE122/B$74*(1-B$68)-AN184/B$74&lt;0,0,AN184+AE122/B$74*(1-B$68)-AN184/B$74)</f>
        <v>28.998346258356861</v>
      </c>
      <c r="AO185">
        <f t="shared" si="179"/>
        <v>41.052166656562434</v>
      </c>
      <c r="AP185">
        <f t="shared" si="179"/>
        <v>68.524756474735767</v>
      </c>
      <c r="AQ185">
        <f t="shared" si="179"/>
        <v>111.03527888469267</v>
      </c>
      <c r="AR185">
        <f t="shared" si="179"/>
        <v>220.16709425919828</v>
      </c>
      <c r="AS185">
        <f t="shared" si="179"/>
        <v>174.60926121242844</v>
      </c>
      <c r="AT185">
        <f t="shared" si="179"/>
        <v>135.51137819998934</v>
      </c>
      <c r="AU185">
        <f t="shared" si="179"/>
        <v>166.22445795401782</v>
      </c>
    </row>
    <row r="186" spans="1:47" hidden="1" x14ac:dyDescent="0.4">
      <c r="A186" s="9">
        <v>23</v>
      </c>
      <c r="B186" s="16">
        <f t="shared" si="157"/>
        <v>113.65620230028594</v>
      </c>
      <c r="C186" s="16">
        <f t="shared" si="158"/>
        <v>160.8999808752437</v>
      </c>
      <c r="D186" s="16">
        <f t="shared" si="149"/>
        <v>256.99306782755752</v>
      </c>
      <c r="E186" s="16">
        <f t="shared" si="150"/>
        <v>447.13578447146801</v>
      </c>
      <c r="F186" s="16">
        <f t="shared" si="151"/>
        <v>924.22028552070969</v>
      </c>
      <c r="G186" s="16">
        <f t="shared" si="152"/>
        <v>902.98337667320561</v>
      </c>
      <c r="H186" s="16">
        <f t="shared" si="153"/>
        <v>794.84071629115033</v>
      </c>
      <c r="I186" s="16">
        <f t="shared" si="154"/>
        <v>1170.2497889116241</v>
      </c>
      <c r="J186" s="16">
        <f t="shared" si="155"/>
        <v>4770.9792028712454</v>
      </c>
      <c r="AM186">
        <v>26</v>
      </c>
      <c r="AN186">
        <f t="shared" ref="AN186:AU186" si="180">IF(AN185+AE123/B$74*(1-B$68)-AN185/B$74&lt;0,0,AN185+AE123/B$74*(1-B$68)-AN185/B$74)</f>
        <v>33.386376383689466</v>
      </c>
      <c r="AO186">
        <f t="shared" si="180"/>
        <v>47.264181038150063</v>
      </c>
      <c r="AP186">
        <f t="shared" si="180"/>
        <v>78.893923497685122</v>
      </c>
      <c r="AQ186">
        <f t="shared" si="180"/>
        <v>127.83713870041674</v>
      </c>
      <c r="AR186">
        <f t="shared" si="180"/>
        <v>253.48278176802961</v>
      </c>
      <c r="AS186">
        <f t="shared" si="180"/>
        <v>200.95500614708976</v>
      </c>
      <c r="AT186">
        <f t="shared" si="180"/>
        <v>156.06524423129977</v>
      </c>
      <c r="AU186">
        <f t="shared" si="180"/>
        <v>191.64506031028174</v>
      </c>
    </row>
    <row r="187" spans="1:47" hidden="1" x14ac:dyDescent="0.4">
      <c r="A187" s="9">
        <v>24</v>
      </c>
      <c r="B187" s="16">
        <f t="shared" si="157"/>
        <v>130.85415244402154</v>
      </c>
      <c r="C187" s="16">
        <f t="shared" si="158"/>
        <v>185.24664910114029</v>
      </c>
      <c r="D187" s="16">
        <f t="shared" si="149"/>
        <v>295.87790648397072</v>
      </c>
      <c r="E187" s="16">
        <f t="shared" si="150"/>
        <v>514.79665528458861</v>
      </c>
      <c r="F187" s="16">
        <f t="shared" si="151"/>
        <v>1064.0808624586914</v>
      </c>
      <c r="G187" s="16">
        <f t="shared" si="152"/>
        <v>1039.2170400272971</v>
      </c>
      <c r="H187" s="16">
        <f t="shared" si="153"/>
        <v>915.4274789558707</v>
      </c>
      <c r="I187" s="16">
        <f t="shared" si="154"/>
        <v>1348.5952643856922</v>
      </c>
      <c r="J187" s="16">
        <f t="shared" si="155"/>
        <v>5494.0960091412726</v>
      </c>
      <c r="AM187">
        <v>27</v>
      </c>
      <c r="AN187">
        <f t="shared" ref="AN187:AU187" si="181">IF(AN186+AE124/B$74*(1-B$68)-AN186/B$74&lt;0,0,AN186+AE124/B$74*(1-B$68)-AN186/B$74)</f>
        <v>38.437283739660153</v>
      </c>
      <c r="AO187">
        <f t="shared" si="181"/>
        <v>54.414612607481729</v>
      </c>
      <c r="AP187">
        <f t="shared" si="181"/>
        <v>90.829507460325701</v>
      </c>
      <c r="AQ187">
        <f t="shared" si="181"/>
        <v>147.17716940059259</v>
      </c>
      <c r="AR187">
        <f t="shared" si="181"/>
        <v>291.83129950862326</v>
      </c>
      <c r="AS187">
        <f t="shared" si="181"/>
        <v>231.29968626812172</v>
      </c>
      <c r="AT187">
        <f t="shared" si="181"/>
        <v>179.71464423212831</v>
      </c>
      <c r="AU187">
        <f t="shared" si="181"/>
        <v>220.86798700637709</v>
      </c>
    </row>
    <row r="188" spans="1:47" hidden="1" x14ac:dyDescent="0.4">
      <c r="A188" s="9">
        <v>25</v>
      </c>
      <c r="B188" s="16">
        <f t="shared" si="157"/>
        <v>150.65032498859108</v>
      </c>
      <c r="C188" s="16">
        <f t="shared" si="158"/>
        <v>213.27154980483243</v>
      </c>
      <c r="D188" s="16">
        <f t="shared" si="149"/>
        <v>340.63792155450113</v>
      </c>
      <c r="E188" s="16">
        <f t="shared" si="150"/>
        <v>592.6789861944909</v>
      </c>
      <c r="F188" s="16">
        <f t="shared" si="151"/>
        <v>1225.0682851660763</v>
      </c>
      <c r="G188" s="16">
        <f t="shared" si="152"/>
        <v>1196.1284067064798</v>
      </c>
      <c r="H188" s="16">
        <f t="shared" si="153"/>
        <v>1054.1756012249739</v>
      </c>
      <c r="I188" s="16">
        <f t="shared" si="154"/>
        <v>1553.719122488123</v>
      </c>
      <c r="J188" s="16">
        <f t="shared" si="155"/>
        <v>6326.3301981280692</v>
      </c>
      <c r="AM188">
        <v>28</v>
      </c>
      <c r="AN188">
        <f t="shared" ref="AN188:AU188" si="182">IF(AN187+AE125/B$74*(1-B$68)-AN187/B$74&lt;0,0,AN187+AE125/B$74*(1-B$68)-AN187/B$74)</f>
        <v>44.251512405609141</v>
      </c>
      <c r="AO188">
        <f t="shared" si="182"/>
        <v>62.645657303870735</v>
      </c>
      <c r="AP188">
        <f t="shared" si="182"/>
        <v>104.56886348680132</v>
      </c>
      <c r="AQ188">
        <f t="shared" si="182"/>
        <v>169.43997348160022</v>
      </c>
      <c r="AR188">
        <f t="shared" si="182"/>
        <v>335.97525928259199</v>
      </c>
      <c r="AS188">
        <f t="shared" si="182"/>
        <v>266.24460269096528</v>
      </c>
      <c r="AT188">
        <f t="shared" si="182"/>
        <v>206.93032151347401</v>
      </c>
      <c r="AU188">
        <f t="shared" si="182"/>
        <v>254.4738891032257</v>
      </c>
    </row>
    <row r="189" spans="1:47" hidden="1" x14ac:dyDescent="0.4">
      <c r="A189" s="9">
        <v>26</v>
      </c>
      <c r="B189" s="16">
        <f t="shared" si="157"/>
        <v>173.43833863874411</v>
      </c>
      <c r="C189" s="16">
        <f t="shared" si="158"/>
        <v>245.53191823423924</v>
      </c>
      <c r="D189" s="16">
        <f t="shared" si="149"/>
        <v>392.16304334830755</v>
      </c>
      <c r="E189" s="16">
        <f t="shared" si="150"/>
        <v>682.33141715358431</v>
      </c>
      <c r="F189" s="16">
        <f t="shared" si="151"/>
        <v>1410.383870808633</v>
      </c>
      <c r="G189" s="16">
        <f t="shared" si="152"/>
        <v>1376.827964852758</v>
      </c>
      <c r="H189" s="16">
        <f t="shared" si="153"/>
        <v>1213.8452445981454</v>
      </c>
      <c r="I189" s="16">
        <f t="shared" si="154"/>
        <v>1789.6947095788146</v>
      </c>
      <c r="J189" s="16">
        <f t="shared" si="155"/>
        <v>7284.2165072132266</v>
      </c>
      <c r="AM189">
        <v>29</v>
      </c>
      <c r="AN189">
        <f t="shared" ref="AN189:AU189" si="183">IF(AN188+AE126/B$74*(1-B$68)-AN188/B$74&lt;0,0,AN188+AE126/B$74*(1-B$68)-AN188/B$74)</f>
        <v>50.944644441708377</v>
      </c>
      <c r="AO189">
        <f t="shared" si="183"/>
        <v>72.12094149257301</v>
      </c>
      <c r="AP189">
        <f t="shared" si="183"/>
        <v>120.38511861875656</v>
      </c>
      <c r="AQ189">
        <f t="shared" si="183"/>
        <v>195.06811708741628</v>
      </c>
      <c r="AR189">
        <f t="shared" si="183"/>
        <v>386.7922065233833</v>
      </c>
      <c r="AS189">
        <f t="shared" si="183"/>
        <v>306.48277476494229</v>
      </c>
      <c r="AT189">
        <f t="shared" si="183"/>
        <v>238.2537137582899</v>
      </c>
      <c r="AU189">
        <f t="shared" si="183"/>
        <v>293.13062424994314</v>
      </c>
    </row>
    <row r="190" spans="1:47" hidden="1" x14ac:dyDescent="0.4">
      <c r="A190" s="9">
        <v>27</v>
      </c>
      <c r="B190" s="16">
        <f t="shared" si="157"/>
        <v>199.67116447632094</v>
      </c>
      <c r="C190" s="16">
        <f t="shared" si="158"/>
        <v>282.66901317621131</v>
      </c>
      <c r="D190" s="16">
        <f t="shared" si="149"/>
        <v>451.47742022025272</v>
      </c>
      <c r="E190" s="16">
        <f t="shared" si="150"/>
        <v>785.53607259261037</v>
      </c>
      <c r="F190" s="16">
        <f t="shared" si="151"/>
        <v>1623.7115005814589</v>
      </c>
      <c r="G190" s="16">
        <f t="shared" si="152"/>
        <v>1584.9000343747771</v>
      </c>
      <c r="H190" s="16">
        <f t="shared" si="153"/>
        <v>1397.6118115503896</v>
      </c>
      <c r="I190" s="16">
        <f t="shared" si="154"/>
        <v>2061.2092760320611</v>
      </c>
      <c r="J190" s="16">
        <f t="shared" si="155"/>
        <v>8386.7862930040828</v>
      </c>
      <c r="AM190">
        <v>30</v>
      </c>
      <c r="AN190">
        <f t="shared" ref="AN190:AU190" si="184">IF(AN189+AE127/B$74*(1-B$68)-AN189/B$74&lt;0,0,AN189+AE127/B$74*(1-B$68)-AN189/B$74)</f>
        <v>58.649702520151365</v>
      </c>
      <c r="AO190">
        <f t="shared" si="184"/>
        <v>83.028781736862058</v>
      </c>
      <c r="AP190">
        <f t="shared" si="184"/>
        <v>138.5926130649905</v>
      </c>
      <c r="AQ190">
        <f t="shared" si="184"/>
        <v>224.57094683296151</v>
      </c>
      <c r="AR190">
        <f t="shared" si="184"/>
        <v>445.29210279730546</v>
      </c>
      <c r="AS190">
        <f t="shared" si="184"/>
        <v>352.81264317822666</v>
      </c>
      <c r="AT190">
        <f t="shared" si="184"/>
        <v>274.30772889238682</v>
      </c>
      <c r="AU190">
        <f t="shared" si="184"/>
        <v>337.6064727338017</v>
      </c>
    </row>
    <row r="191" spans="1:47" hidden="1" x14ac:dyDescent="0.4">
      <c r="A191" s="9">
        <v>28</v>
      </c>
      <c r="B191" s="16">
        <f t="shared" si="157"/>
        <v>229.87014380363951</v>
      </c>
      <c r="C191" s="16">
        <f t="shared" si="158"/>
        <v>325.42088327107558</v>
      </c>
      <c r="D191" s="16">
        <f t="shared" si="149"/>
        <v>519.75980603796347</v>
      </c>
      <c r="E191" s="16">
        <f t="shared" si="150"/>
        <v>904.34404186781478</v>
      </c>
      <c r="F191" s="16">
        <f t="shared" si="151"/>
        <v>1869.2909670920294</v>
      </c>
      <c r="G191" s="16">
        <f t="shared" si="152"/>
        <v>1824.4737905686131</v>
      </c>
      <c r="H191" s="16">
        <f t="shared" si="153"/>
        <v>1609.1290063680012</v>
      </c>
      <c r="I191" s="16">
        <f t="shared" si="154"/>
        <v>2373.6568110756675</v>
      </c>
      <c r="J191" s="16">
        <f t="shared" si="155"/>
        <v>9655.9454500848042</v>
      </c>
      <c r="AM191">
        <v>31</v>
      </c>
      <c r="AN191">
        <f t="shared" ref="AN191:AU191" si="185">IF(AN190+AE128/B$74*(1-B$68)-AN190/B$74&lt;0,0,AN190+AE128/B$74*(1-B$68)-AN190/B$74)</f>
        <v>67.519797562282278</v>
      </c>
      <c r="AO191">
        <f t="shared" si="185"/>
        <v>95.585932985587775</v>
      </c>
      <c r="AP191">
        <f t="shared" si="185"/>
        <v>159.55315671994524</v>
      </c>
      <c r="AQ191">
        <f t="shared" si="185"/>
        <v>258.53472766245989</v>
      </c>
      <c r="AR191">
        <f t="shared" si="185"/>
        <v>512.63742772824332</v>
      </c>
      <c r="AS191">
        <f t="shared" si="185"/>
        <v>406.15387792333308</v>
      </c>
      <c r="AT191">
        <f t="shared" si="185"/>
        <v>315.80913910037532</v>
      </c>
      <c r="AU191">
        <f t="shared" si="185"/>
        <v>388.78536235678411</v>
      </c>
    </row>
    <row r="192" spans="1:47" hidden="1" x14ac:dyDescent="0.4">
      <c r="A192" s="9">
        <v>29</v>
      </c>
      <c r="B192" s="16">
        <f t="shared" si="157"/>
        <v>264.63536043924364</v>
      </c>
      <c r="C192" s="16">
        <f t="shared" si="158"/>
        <v>374.63705078838774</v>
      </c>
      <c r="D192" s="16">
        <f t="shared" si="149"/>
        <v>598.36701037332523</v>
      </c>
      <c r="E192" s="16">
        <f t="shared" si="150"/>
        <v>1041.1161881543305</v>
      </c>
      <c r="F192" s="16">
        <f t="shared" si="151"/>
        <v>2152.0023351749269</v>
      </c>
      <c r="G192" s="16">
        <f t="shared" si="152"/>
        <v>2100.30512068597</v>
      </c>
      <c r="H192" s="16">
        <f t="shared" si="153"/>
        <v>1852.601426830905</v>
      </c>
      <c r="I192" s="16">
        <f t="shared" si="154"/>
        <v>2733.2449787569017</v>
      </c>
      <c r="J192" s="16">
        <f t="shared" si="155"/>
        <v>11116.909471203991</v>
      </c>
      <c r="AM192">
        <v>32</v>
      </c>
      <c r="AN192">
        <f t="shared" ref="AN192:AU192" si="186">IF(AN191+AE129/B$74*(1-B$68)-AN191/B$74&lt;0,0,AN191+AE129/B$74*(1-B$68)-AN191/B$74)</f>
        <v>77.731174272719059</v>
      </c>
      <c r="AO192">
        <f t="shared" si="186"/>
        <v>110.04190005264022</v>
      </c>
      <c r="AP192">
        <f t="shared" si="186"/>
        <v>183.68322593562743</v>
      </c>
      <c r="AQ192">
        <f t="shared" si="186"/>
        <v>297.63430426377221</v>
      </c>
      <c r="AR192">
        <f t="shared" si="186"/>
        <v>590.16630191619868</v>
      </c>
      <c r="AS192">
        <f t="shared" si="186"/>
        <v>467.56560421360018</v>
      </c>
      <c r="AT192">
        <f t="shared" si="186"/>
        <v>363.58283825179603</v>
      </c>
      <c r="AU192">
        <f t="shared" si="186"/>
        <v>447.68440152751089</v>
      </c>
    </row>
    <row r="193" spans="1:47" hidden="1" x14ac:dyDescent="0.4">
      <c r="A193" s="9">
        <v>30</v>
      </c>
      <c r="B193" s="16">
        <f t="shared" si="157"/>
        <v>304.65757408888965</v>
      </c>
      <c r="C193" s="16">
        <f t="shared" si="158"/>
        <v>431.29540537425748</v>
      </c>
      <c r="D193" s="16">
        <f t="shared" si="149"/>
        <v>688.86087873919314</v>
      </c>
      <c r="E193" s="16">
        <f t="shared" si="150"/>
        <v>1198.5700985422329</v>
      </c>
      <c r="F193" s="16">
        <f t="shared" si="151"/>
        <v>2477.4629957201232</v>
      </c>
      <c r="G193" s="16">
        <f t="shared" si="152"/>
        <v>2417.8709473758699</v>
      </c>
      <c r="H193" s="16">
        <f t="shared" si="153"/>
        <v>2132.868118049741</v>
      </c>
      <c r="I193" s="16">
        <f t="shared" si="154"/>
        <v>3147.1182693418559</v>
      </c>
      <c r="J193" s="16">
        <f t="shared" si="155"/>
        <v>12798.704287232164</v>
      </c>
      <c r="AM193">
        <v>33</v>
      </c>
      <c r="AN193">
        <f t="shared" ref="AN193:AU193" si="187">IF(AN192+AE130/B$74*(1-B$68)-AN192/B$74&lt;0,0,AN192+AE130/B$74*(1-B$68)-AN192/B$74)</f>
        <v>89.486715325036158</v>
      </c>
      <c r="AO193">
        <f t="shared" si="187"/>
        <v>126.68389839689777</v>
      </c>
      <c r="AP193">
        <f t="shared" si="187"/>
        <v>211.46224411348791</v>
      </c>
      <c r="AQ193">
        <f t="shared" si="187"/>
        <v>342.64651866921679</v>
      </c>
      <c r="AR193">
        <f t="shared" si="187"/>
        <v>679.4190921227264</v>
      </c>
      <c r="AS193">
        <f t="shared" si="187"/>
        <v>538.26740723016178</v>
      </c>
      <c r="AT193">
        <f t="shared" si="187"/>
        <v>418.5782454861822</v>
      </c>
      <c r="AU193">
        <f t="shared" si="187"/>
        <v>515.47406639295446</v>
      </c>
    </row>
    <row r="194" spans="1:47" hidden="1" x14ac:dyDescent="0.4">
      <c r="A194" s="9">
        <v>31</v>
      </c>
      <c r="B194" s="16">
        <f t="shared" si="157"/>
        <v>350.73195242403023</v>
      </c>
      <c r="C194" s="16">
        <f t="shared" si="158"/>
        <v>496.52164417974166</v>
      </c>
      <c r="D194" s="16">
        <f t="shared" si="149"/>
        <v>793.03934022378758</v>
      </c>
      <c r="E194" s="16">
        <f t="shared" si="150"/>
        <v>1379.8341101736073</v>
      </c>
      <c r="F194" s="16">
        <f t="shared" si="151"/>
        <v>2852.1393447059963</v>
      </c>
      <c r="G194" s="16">
        <f t="shared" si="152"/>
        <v>2783.4778961964621</v>
      </c>
      <c r="H194" s="16">
        <f t="shared" si="153"/>
        <v>2455.4987404443564</v>
      </c>
      <c r="I194" s="16">
        <f t="shared" si="154"/>
        <v>3623.4998035049784</v>
      </c>
      <c r="J194" s="16">
        <f t="shared" si="155"/>
        <v>14734.74283185296</v>
      </c>
      <c r="AM194">
        <v>34</v>
      </c>
      <c r="AN194">
        <f t="shared" ref="AN194:AU194" si="188">IF(AN193+AE131/B$74*(1-B$68)-AN193/B$74&lt;0,0,AN193+AE131/B$74*(1-B$68)-AN193/B$74)</f>
        <v>103.01997402218929</v>
      </c>
      <c r="AO194">
        <f t="shared" si="188"/>
        <v>145.84256304943105</v>
      </c>
      <c r="AP194">
        <f t="shared" si="188"/>
        <v>243.44211111244709</v>
      </c>
      <c r="AQ194">
        <f t="shared" si="188"/>
        <v>394.46565139731314</v>
      </c>
      <c r="AR194">
        <f t="shared" si="188"/>
        <v>782.16902884891329</v>
      </c>
      <c r="AS194">
        <f t="shared" si="188"/>
        <v>619.66353173165805</v>
      </c>
      <c r="AT194">
        <f t="shared" si="188"/>
        <v>481.88818064688792</v>
      </c>
      <c r="AU194">
        <f t="shared" si="188"/>
        <v>593.5014410543148</v>
      </c>
    </row>
    <row r="195" spans="1:47" hidden="1" x14ac:dyDescent="0.4">
      <c r="A195" s="9">
        <v>32</v>
      </c>
      <c r="B195" s="16">
        <f t="shared" si="157"/>
        <v>403.77387518582333</v>
      </c>
      <c r="C195" s="16">
        <f t="shared" si="158"/>
        <v>571.61164529917187</v>
      </c>
      <c r="D195" s="16">
        <f t="shared" si="149"/>
        <v>912.97214051559058</v>
      </c>
      <c r="E195" s="16">
        <f t="shared" si="150"/>
        <v>1588.5094877025469</v>
      </c>
      <c r="F195" s="16">
        <f t="shared" si="151"/>
        <v>3283.4753100812582</v>
      </c>
      <c r="G195" s="16">
        <f t="shared" si="152"/>
        <v>3204.3874665867393</v>
      </c>
      <c r="H195" s="16">
        <f t="shared" si="153"/>
        <v>2826.9042567828328</v>
      </c>
      <c r="I195" s="16">
        <f t="shared" si="154"/>
        <v>4171.8545983292315</v>
      </c>
      <c r="J195" s="16">
        <f t="shared" si="155"/>
        <v>16963.488780483196</v>
      </c>
      <c r="AM195">
        <v>35</v>
      </c>
      <c r="AN195">
        <f t="shared" ref="AN195:AU195" si="189">IF(AN194+AE132/B$74*(1-B$68)-AN194/B$74&lt;0,0,AN194+AE132/B$74*(1-B$68)-AN194/B$74)</f>
        <v>118.59981571348595</v>
      </c>
      <c r="AO195">
        <f t="shared" si="189"/>
        <v>167.89851934071962</v>
      </c>
      <c r="AP195">
        <f t="shared" si="189"/>
        <v>280.25817118357526</v>
      </c>
      <c r="AQ195">
        <f t="shared" si="189"/>
        <v>454.1211935361672</v>
      </c>
      <c r="AR195">
        <f t="shared" si="189"/>
        <v>900.45744583760916</v>
      </c>
      <c r="AS195">
        <f t="shared" si="189"/>
        <v>713.37075608836903</v>
      </c>
      <c r="AT195">
        <f t="shared" si="189"/>
        <v>554.77058655147619</v>
      </c>
      <c r="AU195">
        <f t="shared" si="189"/>
        <v>683.31697097847905</v>
      </c>
    </row>
    <row r="196" spans="1:47" hidden="1" x14ac:dyDescent="0.4">
      <c r="A196" s="9">
        <v>33</v>
      </c>
      <c r="B196" s="16">
        <f t="shared" si="157"/>
        <v>464.8371247284187</v>
      </c>
      <c r="C196" s="16">
        <f t="shared" si="158"/>
        <v>658.05721962537928</v>
      </c>
      <c r="D196" s="16">
        <f t="shared" si="149"/>
        <v>1051.0419712074643</v>
      </c>
      <c r="E196" s="16">
        <f t="shared" si="150"/>
        <v>1828.7419890633312</v>
      </c>
      <c r="F196" s="16">
        <f t="shared" si="151"/>
        <v>3780.0402834641577</v>
      </c>
      <c r="G196" s="16">
        <f t="shared" si="152"/>
        <v>3688.960191921004</v>
      </c>
      <c r="H196" s="16">
        <f t="shared" si="153"/>
        <v>3254.4643334527536</v>
      </c>
      <c r="I196" s="16">
        <f t="shared" si="154"/>
        <v>4803.0775316538839</v>
      </c>
      <c r="J196" s="16">
        <f t="shared" si="155"/>
        <v>19529.220645116395</v>
      </c>
      <c r="AM196">
        <v>36</v>
      </c>
      <c r="AN196">
        <f t="shared" ref="AN196:AU196" si="190">IF(AN195+AE133/B$74*(1-B$68)-AN195/B$74&lt;0,0,AN195+AE133/B$74*(1-B$68)-AN195/B$74)</f>
        <v>136.53576030844775</v>
      </c>
      <c r="AO196">
        <f t="shared" si="190"/>
        <v>193.28994615158643</v>
      </c>
      <c r="AP196">
        <f t="shared" si="190"/>
        <v>322.64183763696531</v>
      </c>
      <c r="AQ196">
        <f t="shared" si="190"/>
        <v>522.79830334162909</v>
      </c>
      <c r="AR196">
        <f t="shared" si="190"/>
        <v>1036.6343425849088</v>
      </c>
      <c r="AS196">
        <f t="shared" si="190"/>
        <v>821.25049341651743</v>
      </c>
      <c r="AT196">
        <f t="shared" si="190"/>
        <v>638.67352975527001</v>
      </c>
      <c r="AU196">
        <f t="shared" si="190"/>
        <v>786.70525985190056</v>
      </c>
    </row>
    <row r="197" spans="1:47" hidden="1" x14ac:dyDescent="0.4">
      <c r="A197" s="9">
        <v>34</v>
      </c>
      <c r="B197" s="16">
        <f t="shared" si="157"/>
        <v>535.13482475228022</v>
      </c>
      <c r="C197" s="16">
        <f t="shared" si="158"/>
        <v>757.57575324247944</v>
      </c>
      <c r="D197" s="16">
        <f t="shared" si="149"/>
        <v>1209.9918132913631</v>
      </c>
      <c r="E197" s="16">
        <f t="shared" si="150"/>
        <v>2105.3042427744881</v>
      </c>
      <c r="F197" s="16">
        <f t="shared" si="151"/>
        <v>4351.6993986280504</v>
      </c>
      <c r="G197" s="16">
        <f t="shared" si="152"/>
        <v>4246.8216506527287</v>
      </c>
      <c r="H197" s="16">
        <f t="shared" si="153"/>
        <v>3746.6739845464658</v>
      </c>
      <c r="I197" s="16">
        <f t="shared" si="154"/>
        <v>5529.7097330799352</v>
      </c>
      <c r="J197" s="16">
        <f t="shared" si="155"/>
        <v>22482.911400967787</v>
      </c>
      <c r="AM197">
        <v>37</v>
      </c>
      <c r="AN197">
        <f t="shared" ref="AN197:AU197" si="191">IF(AN196+AE134/B$74*(1-B$68)-AN196/B$74&lt;0,0,AN196+AE134/B$74*(1-B$68)-AN196/B$74)</f>
        <v>157.18413212656191</v>
      </c>
      <c r="AO197">
        <f t="shared" si="191"/>
        <v>222.52128208749718</v>
      </c>
      <c r="AP197">
        <f t="shared" si="191"/>
        <v>371.43512528964686</v>
      </c>
      <c r="AQ197">
        <f t="shared" si="191"/>
        <v>601.86135414158332</v>
      </c>
      <c r="AR197">
        <f t="shared" si="191"/>
        <v>1193.4050764700387</v>
      </c>
      <c r="AS197">
        <f t="shared" si="191"/>
        <v>945.44575660551345</v>
      </c>
      <c r="AT197">
        <f t="shared" si="191"/>
        <v>735.26397665550576</v>
      </c>
      <c r="AU197">
        <f t="shared" si="191"/>
        <v>905.72052072989095</v>
      </c>
    </row>
    <row r="198" spans="1:47" hidden="1" x14ac:dyDescent="0.4">
      <c r="A198" s="9">
        <v>35</v>
      </c>
      <c r="B198" s="16">
        <f t="shared" si="157"/>
        <v>616.06354350535753</v>
      </c>
      <c r="C198" s="16">
        <f t="shared" si="158"/>
        <v>872.14432966934942</v>
      </c>
      <c r="D198" s="16">
        <f t="shared" si="149"/>
        <v>1392.9794360437861</v>
      </c>
      <c r="E198" s="16">
        <f t="shared" si="150"/>
        <v>2423.6905745266781</v>
      </c>
      <c r="F198" s="16">
        <f t="shared" si="151"/>
        <v>5009.8095421664329</v>
      </c>
      <c r="G198" s="16">
        <f t="shared" si="152"/>
        <v>4889.0536242961389</v>
      </c>
      <c r="H198" s="16">
        <f t="shared" si="153"/>
        <v>4313.3123706136885</v>
      </c>
      <c r="I198" s="16">
        <f t="shared" si="154"/>
        <v>6366.1876956912192</v>
      </c>
      <c r="J198" s="16">
        <f t="shared" si="155"/>
        <v>25883.24111651265</v>
      </c>
      <c r="AM198">
        <v>38</v>
      </c>
      <c r="AN198">
        <f t="shared" ref="AN198:AU198" si="192">IF(AN197+AE135/B$74*(1-B$68)-AN197/B$74&lt;0,0,AN197+AE135/B$74*(1-B$68)-AN197/B$74)</f>
        <v>180.95513933660428</v>
      </c>
      <c r="AO198">
        <f t="shared" si="192"/>
        <v>256.17324764742222</v>
      </c>
      <c r="AP198">
        <f t="shared" si="192"/>
        <v>427.6073795870077</v>
      </c>
      <c r="AQ198">
        <f t="shared" si="192"/>
        <v>692.88104165829668</v>
      </c>
      <c r="AR198">
        <f t="shared" si="192"/>
        <v>1373.8841127027085</v>
      </c>
      <c r="AS198">
        <f t="shared" si="192"/>
        <v>1088.4237208014051</v>
      </c>
      <c r="AT198">
        <f t="shared" si="192"/>
        <v>846.46091680978031</v>
      </c>
      <c r="AU198">
        <f t="shared" si="192"/>
        <v>1042.7273850217312</v>
      </c>
    </row>
    <row r="199" spans="1:47" hidden="1" x14ac:dyDescent="0.4">
      <c r="A199" s="9">
        <v>36</v>
      </c>
      <c r="B199" s="16">
        <f t="shared" si="157"/>
        <v>709.23104053440306</v>
      </c>
      <c r="C199" s="16">
        <f t="shared" si="158"/>
        <v>1004.039010177516</v>
      </c>
      <c r="D199" s="16">
        <f t="shared" si="149"/>
        <v>1603.6401345117122</v>
      </c>
      <c r="E199" s="16">
        <f t="shared" si="150"/>
        <v>2790.2261678823816</v>
      </c>
      <c r="F199" s="16">
        <f t="shared" si="151"/>
        <v>5767.4449924408864</v>
      </c>
      <c r="G199" s="16">
        <f t="shared" si="152"/>
        <v>5628.414197518774</v>
      </c>
      <c r="H199" s="16">
        <f t="shared" si="153"/>
        <v>4965.6371047595931</v>
      </c>
      <c r="I199" s="16">
        <f t="shared" si="154"/>
        <v>7329.1300534870088</v>
      </c>
      <c r="J199" s="16">
        <f t="shared" si="155"/>
        <v>29797.762701312276</v>
      </c>
      <c r="AM199">
        <v>39</v>
      </c>
      <c r="AN199">
        <f t="shared" ref="AN199:AU199" si="193">IF(AN198+AE136/B$74*(1-B$68)-AN198/B$74&lt;0,0,AN198+AE136/B$74*(1-B$68)-AN198/B$74)</f>
        <v>208.32102368749705</v>
      </c>
      <c r="AO199">
        <f t="shared" si="193"/>
        <v>294.91438257518763</v>
      </c>
      <c r="AP199">
        <f t="shared" si="193"/>
        <v>492.27453488453762</v>
      </c>
      <c r="AQ199">
        <f t="shared" si="193"/>
        <v>797.66558949960529</v>
      </c>
      <c r="AR199">
        <f t="shared" si="193"/>
        <v>1581.6569003537631</v>
      </c>
      <c r="AS199">
        <f t="shared" si="193"/>
        <v>1253.0247282446576</v>
      </c>
      <c r="AT199">
        <f t="shared" si="193"/>
        <v>974.47349170756809</v>
      </c>
      <c r="AU199">
        <f t="shared" si="193"/>
        <v>1200.4478794705897</v>
      </c>
    </row>
    <row r="200" spans="1:47" hidden="1" x14ac:dyDescent="0.4">
      <c r="A200" s="9">
        <v>37</v>
      </c>
      <c r="B200" s="16">
        <f t="shared" si="157"/>
        <v>816.48820839985558</v>
      </c>
      <c r="C200" s="16">
        <f t="shared" si="158"/>
        <v>1155.8800528043703</v>
      </c>
      <c r="D200" s="16">
        <f t="shared" si="149"/>
        <v>1846.1589523613395</v>
      </c>
      <c r="E200" s="16">
        <f t="shared" si="150"/>
        <v>3212.1927284722979</v>
      </c>
      <c r="F200" s="16">
        <f t="shared" si="151"/>
        <v>6639.6571710841245</v>
      </c>
      <c r="G200" s="16">
        <f t="shared" si="152"/>
        <v>6479.5911707191199</v>
      </c>
      <c r="H200" s="16">
        <f t="shared" si="153"/>
        <v>5716.6079259709895</v>
      </c>
      <c r="I200" s="16">
        <f t="shared" si="154"/>
        <v>8437.6677185734698</v>
      </c>
      <c r="J200" s="16">
        <f t="shared" si="155"/>
        <v>34304.243928385564</v>
      </c>
      <c r="AM200">
        <v>40</v>
      </c>
      <c r="AN200">
        <f t="shared" ref="AN200:AU200" si="194">IF(AN199+AE137/B$74*(1-B$68)-AN199/B$74&lt;0,0,AN199+AE137/B$74*(1-B$68)-AN199/B$74)</f>
        <v>239.82544248030533</v>
      </c>
      <c r="AO200">
        <f t="shared" si="194"/>
        <v>339.51432766094536</v>
      </c>
      <c r="AP200">
        <f t="shared" si="194"/>
        <v>566.72128458610507</v>
      </c>
      <c r="AQ200">
        <f t="shared" si="194"/>
        <v>918.29667292738964</v>
      </c>
      <c r="AR200">
        <f t="shared" si="194"/>
        <v>1820.8511040555886</v>
      </c>
      <c r="AS200">
        <f t="shared" si="194"/>
        <v>1442.5187084657082</v>
      </c>
      <c r="AT200">
        <f t="shared" si="194"/>
        <v>1121.8448866621911</v>
      </c>
      <c r="AU200">
        <f t="shared" si="194"/>
        <v>1382.0155039629017</v>
      </c>
    </row>
    <row r="201" spans="1:47" hidden="1" x14ac:dyDescent="0.4">
      <c r="A201" s="9">
        <v>38</v>
      </c>
      <c r="B201" s="16">
        <f t="shared" si="157"/>
        <v>939.96584406243619</v>
      </c>
      <c r="C201" s="16">
        <f t="shared" si="158"/>
        <v>1330.6839686006979</v>
      </c>
      <c r="D201" s="16">
        <f t="shared" si="149"/>
        <v>2125.3538251950467</v>
      </c>
      <c r="E201" s="16">
        <f t="shared" si="150"/>
        <v>3697.9731487621052</v>
      </c>
      <c r="F201" s="16">
        <f t="shared" si="151"/>
        <v>7643.7736686505086</v>
      </c>
      <c r="G201" s="16">
        <f>AA136+AJ136+AS198+BB136+BK136+BT136+AS260</f>
        <v>7459.4938174779936</v>
      </c>
      <c r="H201" s="16">
        <f t="shared" si="153"/>
        <v>6581.1441832711216</v>
      </c>
      <c r="I201" s="16">
        <f t="shared" si="154"/>
        <v>9713.8239342105189</v>
      </c>
      <c r="J201" s="16">
        <f t="shared" si="155"/>
        <v>39492.21239023043</v>
      </c>
      <c r="AM201">
        <v>41</v>
      </c>
      <c r="AN201">
        <f t="shared" ref="AN201:AU201" si="195">IF(AN200+AE138/B$74*(1-B$68)-AN200/B$74&lt;0,0,AN200+AE138/B$74*(1-B$68)-AN200/B$74)</f>
        <v>276.09426919934867</v>
      </c>
      <c r="AO201">
        <f t="shared" si="195"/>
        <v>390.85911489959943</v>
      </c>
      <c r="AP201">
        <f t="shared" si="195"/>
        <v>652.4266036551403</v>
      </c>
      <c r="AQ201">
        <f t="shared" si="195"/>
        <v>1057.1707747016942</v>
      </c>
      <c r="AR201">
        <f t="shared" si="195"/>
        <v>2096.2186067324337</v>
      </c>
      <c r="AS201">
        <f t="shared" si="195"/>
        <v>1660.6701342603703</v>
      </c>
      <c r="AT201">
        <f t="shared" si="195"/>
        <v>1291.5028579641039</v>
      </c>
      <c r="AU201">
        <f t="shared" si="195"/>
        <v>1591.0374841785233</v>
      </c>
    </row>
    <row r="202" spans="1:47" hidden="1" x14ac:dyDescent="0.4">
      <c r="A202" s="9">
        <v>39</v>
      </c>
      <c r="B202" s="16">
        <f t="shared" si="157"/>
        <v>1082.1169805619334</v>
      </c>
      <c r="C202" s="16">
        <f t="shared" si="158"/>
        <v>1531.9234494319674</v>
      </c>
      <c r="D202" s="16">
        <f t="shared" si="149"/>
        <v>2446.7712963146055</v>
      </c>
      <c r="E202" s="16">
        <f t="shared" si="150"/>
        <v>4257.2180477915663</v>
      </c>
      <c r="F202" s="16">
        <f t="shared" si="151"/>
        <v>8799.7424859330822</v>
      </c>
      <c r="G202" s="16">
        <f>AA137+AJ137+AS199+BB137+BK137+BT137+AS261</f>
        <v>8587.5887812968267</v>
      </c>
      <c r="H202" s="16">
        <f t="shared" si="153"/>
        <v>7576.4212461778152</v>
      </c>
      <c r="I202" s="16">
        <f t="shared" si="154"/>
        <v>11182.951791992407</v>
      </c>
      <c r="J202" s="16">
        <f t="shared" si="155"/>
        <v>45464.734079500209</v>
      </c>
      <c r="AM202">
        <v>42</v>
      </c>
      <c r="AN202">
        <f t="shared" ref="AN202:AU202" si="196">IF(AN201+AE139/B$74*(1-B$68)-AN201/B$74&lt;0,0,AN201+AE139/B$74*(1-B$68)-AN201/B$74)</f>
        <v>317.84802739491914</v>
      </c>
      <c r="AO202">
        <f t="shared" si="196"/>
        <v>449.96876979891624</v>
      </c>
      <c r="AP202">
        <f t="shared" si="196"/>
        <v>751.09313059310068</v>
      </c>
      <c r="AQ202">
        <f t="shared" si="196"/>
        <v>1217.0467946796655</v>
      </c>
      <c r="AR202">
        <f t="shared" si="196"/>
        <v>2413.2299126330495</v>
      </c>
      <c r="AS202">
        <f t="shared" si="196"/>
        <v>1911.8128035277969</v>
      </c>
      <c r="AT202">
        <f t="shared" si="196"/>
        <v>1486.8178992328042</v>
      </c>
      <c r="AU202">
        <f t="shared" si="196"/>
        <v>1831.6664355811372</v>
      </c>
    </row>
    <row r="203" spans="1:47" hidden="1" x14ac:dyDescent="0.4">
      <c r="A203" s="9">
        <v>40</v>
      </c>
      <c r="B203" s="16">
        <f t="shared" si="157"/>
        <v>1245.765620042838</v>
      </c>
      <c r="C203" s="16">
        <f t="shared" si="158"/>
        <v>1763.5963579914935</v>
      </c>
      <c r="D203" s="16">
        <f t="shared" si="149"/>
        <v>2816.7967066161832</v>
      </c>
      <c r="E203" s="16">
        <f t="shared" si="150"/>
        <v>4901.0374947482751</v>
      </c>
      <c r="F203" s="16">
        <f t="shared" si="151"/>
        <v>10130.528330486966</v>
      </c>
      <c r="G203" s="16">
        <f t="shared" si="152"/>
        <v>9886.2867831751773</v>
      </c>
      <c r="H203" s="16">
        <f t="shared" si="153"/>
        <v>8722.2117303537289</v>
      </c>
      <c r="I203" s="16">
        <f t="shared" si="154"/>
        <v>12874.237903477688</v>
      </c>
      <c r="J203" s="16">
        <f t="shared" si="155"/>
        <v>52340.460926892352</v>
      </c>
      <c r="AM203">
        <v>43</v>
      </c>
      <c r="AN203">
        <f t="shared" ref="AN203:AU203" si="197">IF(AN202+AE140/B$74*(1-B$68)-AN202/B$74&lt;0,0,AN202+AE140/B$74*(1-B$68)-AN202/B$74)</f>
        <v>365.91620484989494</v>
      </c>
      <c r="AO203">
        <f t="shared" si="197"/>
        <v>518.0175755541826</v>
      </c>
      <c r="AP203">
        <f t="shared" si="197"/>
        <v>864.68099263669433</v>
      </c>
      <c r="AQ203">
        <f t="shared" si="197"/>
        <v>1401.100859061148</v>
      </c>
      <c r="AR203">
        <f t="shared" si="197"/>
        <v>2778.1828262340332</v>
      </c>
      <c r="AS203">
        <f t="shared" si="197"/>
        <v>2200.9359323280787</v>
      </c>
      <c r="AT203">
        <f t="shared" si="197"/>
        <v>1711.6702026449361</v>
      </c>
      <c r="AU203">
        <f t="shared" si="197"/>
        <v>2108.6828622810472</v>
      </c>
    </row>
    <row r="204" spans="1:47" hidden="1" x14ac:dyDescent="0.4">
      <c r="A204" s="9">
        <v>41</v>
      </c>
      <c r="B204" s="16">
        <f t="shared" si="157"/>
        <v>1434.1628363303184</v>
      </c>
      <c r="C204" s="16">
        <f t="shared" si="158"/>
        <v>2030.3051506847059</v>
      </c>
      <c r="D204" s="16">
        <f t="shared" si="149"/>
        <v>3242.7810478027322</v>
      </c>
      <c r="E204" s="16">
        <f t="shared" si="150"/>
        <v>5642.2217254572006</v>
      </c>
      <c r="F204" s="16">
        <f t="shared" si="151"/>
        <v>11662.568841846212</v>
      </c>
      <c r="G204" s="16">
        <f t="shared" si="152"/>
        <v>11381.387821239845</v>
      </c>
      <c r="H204" s="16">
        <f t="shared" si="153"/>
        <v>10041.278317683638</v>
      </c>
      <c r="I204" s="16">
        <f t="shared" si="154"/>
        <v>14821.282231178393</v>
      </c>
      <c r="J204" s="16">
        <f t="shared" si="155"/>
        <v>60255.987972223054</v>
      </c>
      <c r="AM204">
        <v>44</v>
      </c>
      <c r="AN204">
        <f t="shared" ref="AN204:AU204" si="198">IF(AN203+AE141/B$74*(1-B$68)-AN203/B$74&lt;0,0,AN203+AE141/B$74*(1-B$68)-AN203/B$74)</f>
        <v>421.25373241158786</v>
      </c>
      <c r="AO204">
        <f t="shared" si="198"/>
        <v>596.35740168030384</v>
      </c>
      <c r="AP204">
        <f t="shared" si="198"/>
        <v>995.44674618328486</v>
      </c>
      <c r="AQ204">
        <f t="shared" si="198"/>
        <v>1612.9894181830741</v>
      </c>
      <c r="AR204">
        <f t="shared" si="198"/>
        <v>3198.3275661512325</v>
      </c>
      <c r="AS204">
        <f t="shared" si="198"/>
        <v>2533.7832692857573</v>
      </c>
      <c r="AT204">
        <f t="shared" si="198"/>
        <v>1970.5267454162206</v>
      </c>
      <c r="AU204">
        <f t="shared" si="198"/>
        <v>2427.5901295993681</v>
      </c>
    </row>
    <row r="205" spans="1:47" hidden="1" x14ac:dyDescent="0.4">
      <c r="A205" s="9">
        <v>42</v>
      </c>
      <c r="B205" s="16">
        <f t="shared" si="157"/>
        <v>1651.0513616482237</v>
      </c>
      <c r="C205" s="16">
        <f t="shared" si="158"/>
        <v>2337.3483112815202</v>
      </c>
      <c r="D205" s="16">
        <f t="shared" si="149"/>
        <v>3733.1869991009648</v>
      </c>
      <c r="E205" s="16">
        <f t="shared" si="150"/>
        <v>6495.4952367777023</v>
      </c>
      <c r="F205" s="16">
        <f t="shared" si="151"/>
        <v>13426.299809326718</v>
      </c>
      <c r="G205" s="16">
        <f t="shared" si="152"/>
        <v>13102.593705867854</v>
      </c>
      <c r="H205" s="16">
        <f t="shared" si="153"/>
        <v>11559.825974999945</v>
      </c>
      <c r="I205" s="16">
        <f t="shared" si="154"/>
        <v>17062.7655970983</v>
      </c>
      <c r="J205" s="16">
        <f t="shared" si="155"/>
        <v>69368.566996101232</v>
      </c>
      <c r="AM205">
        <v>45</v>
      </c>
      <c r="AN205">
        <f t="shared" ref="AN205:AU205" si="199">IF(AN204+AE142/B$74*(1-B$68)-AN204/B$74&lt;0,0,AN204+AE142/B$74*(1-B$68)-AN204/B$74)</f>
        <v>484.95995487005291</v>
      </c>
      <c r="AO205">
        <f t="shared" si="199"/>
        <v>686.54456056600293</v>
      </c>
      <c r="AP205">
        <f t="shared" si="199"/>
        <v>1145.9882060651084</v>
      </c>
      <c r="AQ205">
        <f t="shared" si="199"/>
        <v>1856.9218864122731</v>
      </c>
      <c r="AR205">
        <f t="shared" si="199"/>
        <v>3682.010799669014</v>
      </c>
      <c r="AS205">
        <f t="shared" si="199"/>
        <v>2916.9672001968233</v>
      </c>
      <c r="AT205">
        <f t="shared" si="199"/>
        <v>2268.5300330461341</v>
      </c>
      <c r="AU205">
        <f t="shared" si="199"/>
        <v>2794.7237970042411</v>
      </c>
    </row>
    <row r="206" spans="1:47" hidden="1" x14ac:dyDescent="0.4">
      <c r="A206" s="9">
        <v>43</v>
      </c>
      <c r="B206" s="16">
        <f t="shared" si="157"/>
        <v>1900.7399406056338</v>
      </c>
      <c r="C206" s="16">
        <f t="shared" si="158"/>
        <v>2690.8256118239915</v>
      </c>
      <c r="D206" s="16">
        <f t="shared" si="149"/>
        <v>4297.7570487465446</v>
      </c>
      <c r="E206" s="16">
        <f t="shared" si="150"/>
        <v>7477.8093069391134</v>
      </c>
      <c r="F206" s="16">
        <f t="shared" si="151"/>
        <v>15456.759816812395</v>
      </c>
      <c r="G206" s="16">
        <f t="shared" si="152"/>
        <v>15084.098111630667</v>
      </c>
      <c r="H206" s="16">
        <f t="shared" si="153"/>
        <v>13308.022555680733</v>
      </c>
      <c r="I206" s="16">
        <f t="shared" si="154"/>
        <v>19643.218129051231</v>
      </c>
      <c r="J206" s="16">
        <f t="shared" si="155"/>
        <v>79859.230521290301</v>
      </c>
      <c r="AM206">
        <v>46</v>
      </c>
      <c r="AN206">
        <f t="shared" ref="AN206:AU206" si="200">IF(AN205+AE143/B$74*(1-B$68)-AN205/B$74&lt;0,0,AN205+AE143/B$74*(1-B$68)-AN205/B$74)</f>
        <v>558.30047076875337</v>
      </c>
      <c r="AO206">
        <f t="shared" si="200"/>
        <v>790.37072549718607</v>
      </c>
      <c r="AP206">
        <f t="shared" si="200"/>
        <v>1319.2960542753019</v>
      </c>
      <c r="AQ206">
        <f t="shared" si="200"/>
        <v>2137.7442672407201</v>
      </c>
      <c r="AR206">
        <f t="shared" si="200"/>
        <v>4238.8414593565149</v>
      </c>
      <c r="AS206">
        <f t="shared" si="200"/>
        <v>3358.1001095320526</v>
      </c>
      <c r="AT206">
        <f t="shared" si="200"/>
        <v>2611.6002623929207</v>
      </c>
      <c r="AU206">
        <f t="shared" si="200"/>
        <v>3217.3774834024789</v>
      </c>
    </row>
    <row r="207" spans="1:47" hidden="1" x14ac:dyDescent="0.4">
      <c r="A207" s="9">
        <v>44</v>
      </c>
      <c r="B207" s="16">
        <f t="shared" si="157"/>
        <v>2188.1889286071655</v>
      </c>
      <c r="C207" s="16">
        <f t="shared" si="158"/>
        <v>3097.7592919575059</v>
      </c>
      <c r="D207" s="16">
        <f t="shared" si="149"/>
        <v>4947.7070402211029</v>
      </c>
      <c r="E207" s="16">
        <f t="shared" si="150"/>
        <v>8608.6787531829123</v>
      </c>
      <c r="F207" s="16">
        <f t="shared" si="151"/>
        <v>17794.286326744863</v>
      </c>
      <c r="G207" s="16">
        <f t="shared" si="152"/>
        <v>17365.265867506565</v>
      </c>
      <c r="H207" s="16">
        <f t="shared" si="153"/>
        <v>15320.598126817622</v>
      </c>
      <c r="I207" s="16">
        <f t="shared" si="154"/>
        <v>22613.903910411176</v>
      </c>
      <c r="J207" s="16">
        <f t="shared" si="155"/>
        <v>91936.388245448907</v>
      </c>
      <c r="AM207">
        <v>47</v>
      </c>
      <c r="AN207">
        <f t="shared" ref="AN207:AU207" si="201">IF(AN206+AE144/B$74*(1-B$68)-AN206/B$74&lt;0,0,AN206+AE144/B$74*(1-B$68)-AN206/B$74)</f>
        <v>642.73227502614429</v>
      </c>
      <c r="AO207">
        <f t="shared" si="201"/>
        <v>909.8985243795031</v>
      </c>
      <c r="AP207">
        <f t="shared" si="201"/>
        <v>1518.8132534256824</v>
      </c>
      <c r="AQ207">
        <f t="shared" si="201"/>
        <v>2461.035424913392</v>
      </c>
      <c r="AR207">
        <f t="shared" si="201"/>
        <v>4879.8816359512102</v>
      </c>
      <c r="AS207">
        <f t="shared" si="201"/>
        <v>3865.9456083873238</v>
      </c>
      <c r="AT207">
        <f t="shared" si="201"/>
        <v>3006.5529342327445</v>
      </c>
      <c r="AU207">
        <f t="shared" si="201"/>
        <v>3703.947765224279</v>
      </c>
    </row>
    <row r="208" spans="1:47" hidden="1" x14ac:dyDescent="0.4">
      <c r="A208" s="9">
        <v>45</v>
      </c>
      <c r="B208" s="16">
        <f t="shared" si="157"/>
        <v>2519.1088352187066</v>
      </c>
      <c r="C208" s="16">
        <f t="shared" si="158"/>
        <v>3566.2335640817678</v>
      </c>
      <c r="D208" s="16">
        <f t="shared" si="149"/>
        <v>5695.9489883023489</v>
      </c>
      <c r="E208" s="16">
        <f t="shared" si="150"/>
        <v>9910.5696168757786</v>
      </c>
      <c r="F208" s="16">
        <f t="shared" si="151"/>
        <v>20485.317032018334</v>
      </c>
      <c r="G208" s="16">
        <f t="shared" si="152"/>
        <v>19991.41497976016</v>
      </c>
      <c r="H208" s="16">
        <f t="shared" si="153"/>
        <v>17637.534928587036</v>
      </c>
      <c r="I208" s="16">
        <f t="shared" si="154"/>
        <v>26033.839407596166</v>
      </c>
      <c r="J208" s="16">
        <f t="shared" si="155"/>
        <v>105839.9673524403</v>
      </c>
      <c r="AM208">
        <v>48</v>
      </c>
      <c r="AN208">
        <f t="shared" ref="AN208:AU208" si="202">IF(AN207+AE145/B$74*(1-B$68)-AN207/B$74&lt;0,0,AN207+AE145/B$74*(1-B$68)-AN207/B$74)</f>
        <v>739.93270385944811</v>
      </c>
      <c r="AO208">
        <f t="shared" si="202"/>
        <v>1047.5025162762545</v>
      </c>
      <c r="AP208">
        <f t="shared" si="202"/>
        <v>1748.5034452628304</v>
      </c>
      <c r="AQ208">
        <f t="shared" si="202"/>
        <v>2833.2179151513428</v>
      </c>
      <c r="AR208">
        <f t="shared" si="202"/>
        <v>5617.8663398482222</v>
      </c>
      <c r="AS208">
        <f t="shared" si="202"/>
        <v>4450.5926331247283</v>
      </c>
      <c r="AT208">
        <f t="shared" si="202"/>
        <v>3461.2342518666355</v>
      </c>
      <c r="AU208">
        <f t="shared" si="202"/>
        <v>4264.1009858612115</v>
      </c>
    </row>
    <row r="209" spans="1:47" hidden="1" x14ac:dyDescent="0.4">
      <c r="A209" s="9">
        <v>46</v>
      </c>
      <c r="B209" s="16">
        <f t="shared" si="157"/>
        <v>2900.0737701816083</v>
      </c>
      <c r="C209" s="16">
        <f t="shared" si="158"/>
        <v>4105.5552157741113</v>
      </c>
      <c r="D209" s="16">
        <f t="shared" si="149"/>
        <v>6557.3475914565979</v>
      </c>
      <c r="E209" s="16">
        <f t="shared" si="150"/>
        <v>11409.345477969448</v>
      </c>
      <c r="F209" s="16">
        <f t="shared" si="151"/>
        <v>23583.312395702011</v>
      </c>
      <c r="G209" s="16">
        <f t="shared" si="152"/>
        <v>23014.716922898253</v>
      </c>
      <c r="H209" s="16">
        <f t="shared" si="153"/>
        <v>20304.861672932991</v>
      </c>
      <c r="I209" s="16">
        <f t="shared" si="154"/>
        <v>29970.965907339007</v>
      </c>
      <c r="J209" s="16">
        <f t="shared" si="155"/>
        <v>121846.17895425404</v>
      </c>
      <c r="AM209">
        <v>49</v>
      </c>
      <c r="AN209">
        <f t="shared" ref="AN209:AU209" si="203">IF(AN208+AE146/B$74*(1-B$68)-AN208/B$74&lt;0,0,AN208+AE146/B$74*(1-B$68)-AN208/B$74)</f>
        <v>851.83275703798347</v>
      </c>
      <c r="AO209">
        <f t="shared" si="203"/>
        <v>1205.9163648121723</v>
      </c>
      <c r="AP209">
        <f t="shared" si="203"/>
        <v>2012.9296930651292</v>
      </c>
      <c r="AQ209">
        <f t="shared" si="203"/>
        <v>3261.6855767618731</v>
      </c>
      <c r="AR209">
        <f t="shared" si="203"/>
        <v>6467.4564970341007</v>
      </c>
      <c r="AS209">
        <f t="shared" si="203"/>
        <v>5123.655873319075</v>
      </c>
      <c r="AT209">
        <f t="shared" si="203"/>
        <v>3984.6769956691946</v>
      </c>
      <c r="AU209">
        <f t="shared" si="203"/>
        <v>4908.9652903218512</v>
      </c>
    </row>
    <row r="210" spans="1:47" hidden="1" x14ac:dyDescent="0.4">
      <c r="A210" s="9">
        <v>47</v>
      </c>
      <c r="B210" s="16">
        <f t="shared" si="157"/>
        <v>3338.6520458229061</v>
      </c>
      <c r="C210" s="16">
        <f t="shared" si="158"/>
        <v>4726.4385000540115</v>
      </c>
      <c r="D210" s="16">
        <f t="shared" si="149"/>
        <v>7549.0155365121791</v>
      </c>
      <c r="E210" s="16">
        <f t="shared" si="150"/>
        <v>13134.781265407293</v>
      </c>
      <c r="F210" s="16">
        <f t="shared" si="151"/>
        <v>27149.817706013553</v>
      </c>
      <c r="G210" s="16">
        <f t="shared" si="152"/>
        <v>26495.233083729032</v>
      </c>
      <c r="H210" s="16">
        <f t="shared" si="153"/>
        <v>23375.567961453071</v>
      </c>
      <c r="I210" s="16">
        <f t="shared" si="154"/>
        <v>34503.499255457071</v>
      </c>
      <c r="J210" s="16">
        <f t="shared" si="155"/>
        <v>140273.00535444912</v>
      </c>
      <c r="AM210">
        <v>50</v>
      </c>
      <c r="AN210">
        <f t="shared" ref="AN210:AU210" si="204">IF(AN209+AE147/B$74*(1-B$68)-AN209/B$74&lt;0,0,AN209+AE147/B$74*(1-B$68)-AN209/B$74)</f>
        <v>980.65545945337931</v>
      </c>
      <c r="AO210">
        <f t="shared" si="204"/>
        <v>1388.2871456004571</v>
      </c>
      <c r="AP210">
        <f t="shared" si="204"/>
        <v>2317.3451322348164</v>
      </c>
      <c r="AQ210">
        <f t="shared" si="204"/>
        <v>3754.9504188992451</v>
      </c>
      <c r="AR210">
        <f t="shared" si="204"/>
        <v>7445.5302055388229</v>
      </c>
      <c r="AS210">
        <f t="shared" si="204"/>
        <v>5898.5065107005066</v>
      </c>
      <c r="AT210">
        <f t="shared" si="204"/>
        <v>4587.2799702430166</v>
      </c>
      <c r="AU210">
        <f t="shared" si="204"/>
        <v>5651.3517001041309</v>
      </c>
    </row>
    <row r="211" spans="1:47" hidden="1" x14ac:dyDescent="0.4">
      <c r="A211" s="9">
        <v>48</v>
      </c>
      <c r="B211" s="16">
        <f t="shared" si="157"/>
        <v>3843.5565304380643</v>
      </c>
      <c r="C211" s="16">
        <f t="shared" si="158"/>
        <v>5441.2179865598628</v>
      </c>
      <c r="D211" s="16">
        <f t="shared" si="149"/>
        <v>8690.6534622000709</v>
      </c>
      <c r="E211" s="16">
        <f t="shared" si="150"/>
        <v>15121.15477095124</v>
      </c>
      <c r="F211" s="16">
        <f t="shared" si="151"/>
        <v>31255.685745573377</v>
      </c>
      <c r="G211" s="16">
        <f t="shared" si="152"/>
        <v>30502.10794845967</v>
      </c>
      <c r="H211" s="16">
        <f t="shared" si="153"/>
        <v>26910.656988651648</v>
      </c>
      <c r="I211" s="16">
        <f t="shared" si="154"/>
        <v>39721.483711188826</v>
      </c>
      <c r="J211" s="16">
        <f t="shared" si="155"/>
        <v>161486.51714402277</v>
      </c>
      <c r="AM211">
        <v>51</v>
      </c>
      <c r="AN211">
        <f t="shared" ref="AN211:AU211" si="205">IF(AN210+AE148/B$74*(1-B$68)-AN210/B$74&lt;0,0,AN210+AE148/B$74*(1-B$68)-AN210/B$74)</f>
        <v>1128.9600241053386</v>
      </c>
      <c r="AO211">
        <f t="shared" si="205"/>
        <v>1598.237866575334</v>
      </c>
      <c r="AP211">
        <f t="shared" si="205"/>
        <v>2667.7973299679375</v>
      </c>
      <c r="AQ211">
        <f t="shared" si="205"/>
        <v>4322.8117220677896</v>
      </c>
      <c r="AR211">
        <f t="shared" si="205"/>
        <v>8571.5180385652493</v>
      </c>
      <c r="AS211">
        <f t="shared" si="205"/>
        <v>6790.537852957812</v>
      </c>
      <c r="AT211">
        <f t="shared" si="205"/>
        <v>5281.0145891330685</v>
      </c>
      <c r="AU211">
        <f t="shared" si="205"/>
        <v>6506.0086202051498</v>
      </c>
    </row>
    <row r="212" spans="1:47" hidden="1" x14ac:dyDescent="0.4">
      <c r="A212" s="9">
        <v>49</v>
      </c>
      <c r="B212" s="16">
        <f t="shared" si="157"/>
        <v>4424.8177395966877</v>
      </c>
      <c r="C212" s="16">
        <f t="shared" si="158"/>
        <v>6264.093602182189</v>
      </c>
      <c r="D212" s="16">
        <f t="shared" si="149"/>
        <v>10004.941335344323</v>
      </c>
      <c r="E212" s="16">
        <f t="shared" si="150"/>
        <v>17407.927617562622</v>
      </c>
      <c r="F212" s="16">
        <f t="shared" si="151"/>
        <v>35982.484364739466</v>
      </c>
      <c r="G212" s="16">
        <f t="shared" si="152"/>
        <v>35114.94273670335</v>
      </c>
      <c r="H212" s="16">
        <f t="shared" si="153"/>
        <v>30980.357443892608</v>
      </c>
      <c r="I212" s="16">
        <f t="shared" si="154"/>
        <v>45728.580786197381</v>
      </c>
      <c r="J212" s="16">
        <f t="shared" si="155"/>
        <v>185908.14562621864</v>
      </c>
      <c r="AM212">
        <v>52</v>
      </c>
      <c r="AN212">
        <f t="shared" ref="AN212:AU212" si="206">IF(AN211+AE149/B$74*(1-B$68)-AN211/B$74&lt;0,0,AN211+AE149/B$74*(1-B$68)-AN211/B$74)</f>
        <v>1299.692693853086</v>
      </c>
      <c r="AO212">
        <f t="shared" si="206"/>
        <v>1839.9394432707463</v>
      </c>
      <c r="AP212">
        <f t="shared" si="206"/>
        <v>3071.2484272309166</v>
      </c>
      <c r="AQ212">
        <f t="shared" si="206"/>
        <v>4976.55071225955</v>
      </c>
      <c r="AR212">
        <f t="shared" si="206"/>
        <v>9867.7890554907117</v>
      </c>
      <c r="AS212">
        <f t="shared" si="206"/>
        <v>7817.4711395021586</v>
      </c>
      <c r="AT212">
        <f t="shared" si="206"/>
        <v>6079.662701168867</v>
      </c>
      <c r="AU212">
        <f t="shared" si="206"/>
        <v>7489.9148343597399</v>
      </c>
    </row>
    <row r="213" spans="1:47" hidden="1" x14ac:dyDescent="0.4">
      <c r="A213" s="9">
        <v>50</v>
      </c>
      <c r="B213" s="16">
        <f t="shared" si="157"/>
        <v>5093.9831040354638</v>
      </c>
      <c r="C213" s="16">
        <f t="shared" si="158"/>
        <v>7211.4127291763161</v>
      </c>
      <c r="D213" s="16">
        <f t="shared" si="149"/>
        <v>11517.989014853834</v>
      </c>
      <c r="E213" s="16">
        <f t="shared" si="150"/>
        <v>20040.52921058326</v>
      </c>
      <c r="F213" s="16">
        <f t="shared" si="151"/>
        <v>41424.116922143025</v>
      </c>
      <c r="G213" s="16">
        <f t="shared" si="152"/>
        <v>40425.376771096846</v>
      </c>
      <c r="H213" s="16">
        <f t="shared" si="153"/>
        <v>35665.518688024145</v>
      </c>
      <c r="I213" s="16">
        <f t="shared" si="154"/>
        <v>52644.128605612554</v>
      </c>
      <c r="J213" s="16">
        <f t="shared" si="155"/>
        <v>214023.05504552543</v>
      </c>
      <c r="AM213">
        <v>53</v>
      </c>
      <c r="AN213">
        <f t="shared" ref="AN213:AU213" si="207">IF(AN212+AE150/B$74*(1-B$68)-AN212/B$74&lt;0,0,AN212+AE150/B$74*(1-B$68)-AN212/B$74)</f>
        <v>1496.2452719638027</v>
      </c>
      <c r="AO213">
        <f t="shared" si="207"/>
        <v>2118.1935589189038</v>
      </c>
      <c r="AP213">
        <f t="shared" si="207"/>
        <v>3535.7134498056739</v>
      </c>
      <c r="AQ213">
        <f t="shared" si="207"/>
        <v>5729.1546756576145</v>
      </c>
      <c r="AR213">
        <f t="shared" si="207"/>
        <v>11360.095189304106</v>
      </c>
      <c r="AS213">
        <f t="shared" si="207"/>
        <v>8999.7075943599066</v>
      </c>
      <c r="AT213">
        <f t="shared" si="207"/>
        <v>6999.0903831489868</v>
      </c>
      <c r="AU213">
        <f t="shared" si="207"/>
        <v>8622.6168092135576</v>
      </c>
    </row>
    <row r="214" spans="1:47" hidden="1" x14ac:dyDescent="0.4">
      <c r="A214" s="9">
        <v>51</v>
      </c>
      <c r="B214" s="16">
        <f t="shared" si="157"/>
        <v>5864.3463728297993</v>
      </c>
      <c r="C214" s="16">
        <f t="shared" si="158"/>
        <v>8301.9949649658956</v>
      </c>
      <c r="D214" s="16">
        <f t="shared" si="149"/>
        <v>13259.854954499313</v>
      </c>
      <c r="E214" s="16">
        <f t="shared" si="150"/>
        <v>23071.25924583145</v>
      </c>
      <c r="F214" s="16">
        <f t="shared" si="151"/>
        <v>47688.687784389527</v>
      </c>
      <c r="G214" s="16">
        <f t="shared" si="152"/>
        <v>46538.907998171795</v>
      </c>
      <c r="H214" s="16">
        <f t="shared" si="153"/>
        <v>41059.216921588726</v>
      </c>
      <c r="I214" s="16">
        <f t="shared" si="154"/>
        <v>60605.512702736552</v>
      </c>
      <c r="J214" s="16">
        <f t="shared" si="155"/>
        <v>246389.78094501304</v>
      </c>
      <c r="AM214">
        <v>54</v>
      </c>
      <c r="AN214">
        <f t="shared" ref="AN214:AU214" si="208">IF(AN213+AE151/B$74*(1-B$68)-AN213/B$74&lt;0,0,AN213+AE151/B$74*(1-B$68)-AN213/B$74)</f>
        <v>1722.5225042360382</v>
      </c>
      <c r="AO214">
        <f t="shared" si="208"/>
        <v>2438.5280554817382</v>
      </c>
      <c r="AP214">
        <f t="shared" si="208"/>
        <v>4070.4195361144302</v>
      </c>
      <c r="AQ214">
        <f t="shared" si="208"/>
        <v>6595.5749662065464</v>
      </c>
      <c r="AR214">
        <f t="shared" si="208"/>
        <v>13078.082838756178</v>
      </c>
      <c r="AS214">
        <f t="shared" si="208"/>
        <v>10360.733720120959</v>
      </c>
      <c r="AT214">
        <f t="shared" si="208"/>
        <v>8057.5631380920649</v>
      </c>
      <c r="AU214">
        <f t="shared" si="208"/>
        <v>9926.6170083851521</v>
      </c>
    </row>
    <row r="215" spans="1:47" hidden="1" x14ac:dyDescent="0.4">
      <c r="A215" s="9">
        <v>52</v>
      </c>
      <c r="B215" s="16">
        <f t="shared" si="157"/>
        <v>6751.2117092072676</v>
      </c>
      <c r="C215" s="16">
        <f t="shared" si="158"/>
        <v>9557.5059953717737</v>
      </c>
      <c r="D215" s="16">
        <f t="shared" si="149"/>
        <v>15265.143349114116</v>
      </c>
      <c r="E215" s="16">
        <f t="shared" si="150"/>
        <v>26560.326703995324</v>
      </c>
      <c r="F215" s="16">
        <f t="shared" si="151"/>
        <v>54900.649945267673</v>
      </c>
      <c r="G215" s="16">
        <f t="shared" si="152"/>
        <v>53576.988827166148</v>
      </c>
      <c r="H215" s="16">
        <f t="shared" si="153"/>
        <v>47268.604253105848</v>
      </c>
      <c r="I215" s="16">
        <f t="shared" si="154"/>
        <v>69770.895346041885</v>
      </c>
      <c r="J215" s="16">
        <f t="shared" si="155"/>
        <v>283651.32612927002</v>
      </c>
      <c r="AM215">
        <v>55</v>
      </c>
      <c r="AN215">
        <f t="shared" ref="AN215:AU215" si="209">IF(AN214+AE152/B$74*(1-B$68)-AN214/B$74&lt;0,0,AN214+AE152/B$74*(1-B$68)-AN214/B$74)</f>
        <v>1983.0196513227893</v>
      </c>
      <c r="AO215">
        <f t="shared" si="209"/>
        <v>2807.3067506696584</v>
      </c>
      <c r="AP215">
        <f t="shared" si="209"/>
        <v>4685.9892450711541</v>
      </c>
      <c r="AQ215">
        <f t="shared" si="209"/>
        <v>7593.0240316720883</v>
      </c>
      <c r="AR215">
        <f t="shared" si="209"/>
        <v>15055.881828599358</v>
      </c>
      <c r="AS215">
        <f t="shared" si="209"/>
        <v>11927.587884568156</v>
      </c>
      <c r="AT215">
        <f t="shared" si="209"/>
        <v>9276.108760845269</v>
      </c>
      <c r="AU215">
        <f t="shared" si="209"/>
        <v>11427.820930741875</v>
      </c>
    </row>
    <row r="216" spans="1:47" hidden="1" x14ac:dyDescent="0.4">
      <c r="A216" s="9">
        <v>53</v>
      </c>
      <c r="B216" s="16">
        <f t="shared" si="157"/>
        <v>7772.1977255751071</v>
      </c>
      <c r="C216" s="16">
        <f t="shared" si="158"/>
        <v>11002.888008695152</v>
      </c>
      <c r="D216" s="16">
        <f t="shared" si="149"/>
        <v>17573.691587226203</v>
      </c>
      <c r="E216" s="16">
        <f t="shared" si="150"/>
        <v>30577.045972162989</v>
      </c>
      <c r="F216" s="16">
        <f t="shared" si="151"/>
        <v>63203.277429435744</v>
      </c>
      <c r="G216" s="16">
        <f t="shared" si="152"/>
        <v>61679.438922993213</v>
      </c>
      <c r="H216" s="16">
        <f t="shared" si="153"/>
        <v>54417.037401390255</v>
      </c>
      <c r="I216" s="16">
        <f t="shared" si="154"/>
        <v>80322.357619758186</v>
      </c>
      <c r="J216" s="16">
        <f t="shared" si="155"/>
        <v>326547.93466723687</v>
      </c>
      <c r="AM216">
        <v>56</v>
      </c>
      <c r="AN216">
        <f t="shared" ref="AN216:AU216" si="210">IF(AN215+AE153/B$74*(1-B$68)-AN215/B$74&lt;0,0,AN215+AE153/B$74*(1-B$68)-AN215/B$74)</f>
        <v>2282.9117923190061</v>
      </c>
      <c r="AO216">
        <f t="shared" si="210"/>
        <v>3231.8558625908981</v>
      </c>
      <c r="AP216">
        <f t="shared" si="210"/>
        <v>5394.6515855841299</v>
      </c>
      <c r="AQ216">
        <f t="shared" si="210"/>
        <v>8741.3173589595481</v>
      </c>
      <c r="AR216">
        <f t="shared" si="210"/>
        <v>17332.783438299914</v>
      </c>
      <c r="AS216">
        <f t="shared" si="210"/>
        <v>13731.397469266372</v>
      </c>
      <c r="AT216">
        <f t="shared" si="210"/>
        <v>10678.935079806473</v>
      </c>
      <c r="AU216">
        <f t="shared" si="210"/>
        <v>13156.051753838516</v>
      </c>
    </row>
    <row r="217" spans="1:47" hidden="1" x14ac:dyDescent="0.4">
      <c r="A217" s="9">
        <v>54</v>
      </c>
      <c r="B217" s="16">
        <f t="shared" si="157"/>
        <v>8947.5874977725525</v>
      </c>
      <c r="C217" s="16">
        <f t="shared" si="158"/>
        <v>12666.85520133335</v>
      </c>
      <c r="D217" s="16">
        <f t="shared" si="149"/>
        <v>20231.361667170142</v>
      </c>
      <c r="E217" s="16">
        <f t="shared" si="150"/>
        <v>35201.213854840316</v>
      </c>
      <c r="F217" s="16">
        <f t="shared" si="151"/>
        <v>72761.511597773191</v>
      </c>
      <c r="G217" s="16">
        <f t="shared" si="152"/>
        <v>71007.222886263262</v>
      </c>
      <c r="H217" s="16">
        <f t="shared" si="153"/>
        <v>62646.528321111429</v>
      </c>
      <c r="I217" s="16">
        <f t="shared" si="154"/>
        <v>92469.516679178079</v>
      </c>
      <c r="J217" s="16">
        <f t="shared" si="155"/>
        <v>375931.79770544241</v>
      </c>
      <c r="AM217">
        <v>57</v>
      </c>
      <c r="AN217">
        <f t="shared" ref="AN217:AU217" si="211">IF(AN216+AE154/B$74*(1-B$68)-AN216/B$74&lt;0,0,AN216+AE154/B$74*(1-B$68)-AN216/B$74)</f>
        <v>2628.1566337334366</v>
      </c>
      <c r="AO217">
        <f t="shared" si="211"/>
        <v>3720.6095536045441</v>
      </c>
      <c r="AP217">
        <f t="shared" si="211"/>
        <v>6210.484960056815</v>
      </c>
      <c r="AQ217">
        <f t="shared" si="211"/>
        <v>10063.267131833423</v>
      </c>
      <c r="AR217">
        <f t="shared" si="211"/>
        <v>19954.020969053505</v>
      </c>
      <c r="AS217">
        <f t="shared" si="211"/>
        <v>15807.997251187498</v>
      </c>
      <c r="AT217">
        <f t="shared" si="211"/>
        <v>12293.910873692323</v>
      </c>
      <c r="AU217">
        <f t="shared" si="211"/>
        <v>15145.642806521846</v>
      </c>
    </row>
    <row r="218" spans="1:47" hidden="1" x14ac:dyDescent="0.4">
      <c r="A218" s="9">
        <v>55</v>
      </c>
      <c r="B218" s="16">
        <f t="shared" si="157"/>
        <v>10300.731511989326</v>
      </c>
      <c r="C218" s="16">
        <f t="shared" si="158"/>
        <v>14582.464218725101</v>
      </c>
      <c r="D218" s="16">
        <f t="shared" si="149"/>
        <v>23290.951299083037</v>
      </c>
      <c r="E218" s="16">
        <f t="shared" si="150"/>
        <v>40524.694830386507</v>
      </c>
      <c r="F218" s="16">
        <f t="shared" si="151"/>
        <v>83765.237899573011</v>
      </c>
      <c r="G218" s="16">
        <f t="shared" si="152"/>
        <v>81745.648002170972</v>
      </c>
      <c r="H218" s="16">
        <f t="shared" si="153"/>
        <v>72120.565436167846</v>
      </c>
      <c r="I218" s="16">
        <f t="shared" si="154"/>
        <v>106453.69004171189</v>
      </c>
      <c r="J218" s="16">
        <f t="shared" si="155"/>
        <v>432783.98323980765</v>
      </c>
      <c r="AM218">
        <v>58</v>
      </c>
      <c r="AN218">
        <f t="shared" ref="AN218:AU218" si="212">IF(AN217+AE155/B$74*(1-B$68)-AN217/B$74&lt;0,0,AN217+AE155/B$74*(1-B$68)-AN217/B$74)</f>
        <v>3025.6128662648516</v>
      </c>
      <c r="AO218">
        <f t="shared" si="212"/>
        <v>4283.2774847755118</v>
      </c>
      <c r="AP218">
        <f t="shared" si="212"/>
        <v>7149.6968482427583</v>
      </c>
      <c r="AQ218">
        <f t="shared" si="212"/>
        <v>11585.135421507592</v>
      </c>
      <c r="AR218">
        <f t="shared" si="212"/>
        <v>22971.66835597757</v>
      </c>
      <c r="AS218">
        <f t="shared" si="212"/>
        <v>18198.641302237796</v>
      </c>
      <c r="AT218">
        <f t="shared" si="212"/>
        <v>14153.119517328851</v>
      </c>
      <c r="AU218">
        <f t="shared" si="212"/>
        <v>17436.1196408701</v>
      </c>
    </row>
    <row r="219" spans="1:47" hidden="1" x14ac:dyDescent="0.4">
      <c r="A219" s="9">
        <v>56</v>
      </c>
      <c r="B219" s="16">
        <f t="shared" si="157"/>
        <v>11858.511549360475</v>
      </c>
      <c r="C219" s="16">
        <f t="shared" si="158"/>
        <v>16787.770864099646</v>
      </c>
      <c r="D219" s="16">
        <f t="shared" si="149"/>
        <v>26813.242792887231</v>
      </c>
      <c r="E219" s="16">
        <f t="shared" si="150"/>
        <v>46653.246045834159</v>
      </c>
      <c r="F219" s="16">
        <f t="shared" si="151"/>
        <v>96433.05816807771</v>
      </c>
      <c r="G219" s="16">
        <f t="shared" si="152"/>
        <v>94108.045585226588</v>
      </c>
      <c r="H219" s="16">
        <f t="shared" si="153"/>
        <v>83027.361527996982</v>
      </c>
      <c r="I219" s="16">
        <f t="shared" si="154"/>
        <v>122552.68964222146</v>
      </c>
      <c r="J219" s="16">
        <f t="shared" si="155"/>
        <v>498233.92617570423</v>
      </c>
      <c r="AM219">
        <v>59</v>
      </c>
      <c r="AN219">
        <f t="shared" ref="AN219:AU219" si="213">IF(AN218+AE156/B$74*(1-B$68)-AN218/B$74&lt;0,0,AN218+AE156/B$74*(1-B$68)-AN218/B$74)</f>
        <v>3483.1764206778776</v>
      </c>
      <c r="AO219">
        <f t="shared" si="213"/>
        <v>4931.0377095958966</v>
      </c>
      <c r="AP219">
        <f t="shared" si="213"/>
        <v>8230.9457877001678</v>
      </c>
      <c r="AQ219">
        <f t="shared" si="213"/>
        <v>13337.155913265125</v>
      </c>
      <c r="AR219">
        <f t="shared" si="213"/>
        <v>26445.674677458566</v>
      </c>
      <c r="AS219">
        <f t="shared" si="213"/>
        <v>20950.822549397217</v>
      </c>
      <c r="AT219">
        <f t="shared" si="213"/>
        <v>16293.496355286781</v>
      </c>
      <c r="AU219">
        <f t="shared" si="213"/>
        <v>20072.985253630348</v>
      </c>
    </row>
    <row r="220" spans="1:47" hidden="1" x14ac:dyDescent="0.4">
      <c r="A220" s="9">
        <v>57</v>
      </c>
      <c r="B220" s="16">
        <f t="shared" si="157"/>
        <v>13651.874723845373</v>
      </c>
      <c r="C220" s="16">
        <f t="shared" si="158"/>
        <v>19326.586121313816</v>
      </c>
      <c r="D220" s="16">
        <f t="shared" si="149"/>
        <v>30868.210569641356</v>
      </c>
      <c r="E220" s="16">
        <f t="shared" si="150"/>
        <v>53708.618305742173</v>
      </c>
      <c r="F220" s="16">
        <f t="shared" si="151"/>
        <v>111016.63340040436</v>
      </c>
      <c r="G220" s="16">
        <f t="shared" si="152"/>
        <v>108340.00905401052</v>
      </c>
      <c r="H220" s="16">
        <f t="shared" si="153"/>
        <v>95583.592801930907</v>
      </c>
      <c r="I220" s="16">
        <f t="shared" si="154"/>
        <v>141086.34089216188</v>
      </c>
      <c r="J220" s="16">
        <f t="shared" si="155"/>
        <v>573581.86586905038</v>
      </c>
      <c r="AM220">
        <v>60</v>
      </c>
      <c r="AN220">
        <f t="shared" ref="AN220:AU220" si="214">IF(AN219+AE157/B$74*(1-B$68)-AN219/B$74&lt;0,0,AN219+AE157/B$74*(1-B$68)-AN219/B$74)</f>
        <v>4009.937329660112</v>
      </c>
      <c r="AO220">
        <f t="shared" si="214"/>
        <v>5676.758739031121</v>
      </c>
      <c r="AP220">
        <f t="shared" si="214"/>
        <v>9475.712047362842</v>
      </c>
      <c r="AQ220">
        <f t="shared" si="214"/>
        <v>15354.134533814595</v>
      </c>
      <c r="AR220">
        <f t="shared" si="214"/>
        <v>30445.05511338705</v>
      </c>
      <c r="AS220">
        <f t="shared" si="214"/>
        <v>24119.216276984575</v>
      </c>
      <c r="AT220">
        <f t="shared" si="214"/>
        <v>18757.56246553392</v>
      </c>
      <c r="AU220">
        <f t="shared" si="214"/>
        <v>23108.624056500532</v>
      </c>
    </row>
    <row r="221" spans="1:47" hidden="1" x14ac:dyDescent="0.4">
      <c r="A221" s="9">
        <v>58</v>
      </c>
      <c r="B221" s="16">
        <f t="shared" si="157"/>
        <v>15716.448282675405</v>
      </c>
      <c r="C221" s="16">
        <f t="shared" si="158"/>
        <v>22249.34651105147</v>
      </c>
      <c r="D221" s="16">
        <f t="shared" si="149"/>
        <v>35536.411284878945</v>
      </c>
      <c r="E221" s="16">
        <f t="shared" si="150"/>
        <v>61830.974793671885</v>
      </c>
      <c r="F221" s="16">
        <f t="shared" si="151"/>
        <v>127805.68329624001</v>
      </c>
      <c r="G221" s="16">
        <f t="shared" si="152"/>
        <v>124724.27293022542</v>
      </c>
      <c r="H221" s="16">
        <f t="shared" si="153"/>
        <v>110038.70341252603</v>
      </c>
      <c r="I221" s="16">
        <f t="shared" si="154"/>
        <v>162422.83638510178</v>
      </c>
      <c r="J221" s="16">
        <f t="shared" si="155"/>
        <v>660324.67689637095</v>
      </c>
      <c r="AM221" t="s">
        <v>53</v>
      </c>
    </row>
    <row r="222" spans="1:47" hidden="1" x14ac:dyDescent="0.4">
      <c r="A222" s="9">
        <v>59</v>
      </c>
      <c r="B222" s="16">
        <f>V157+AE157+AN219+AW157+BF157+BO157+AN281</f>
        <v>18093.247383097045</v>
      </c>
      <c r="C222" s="16">
        <f t="shared" si="158"/>
        <v>25614.11607102448</v>
      </c>
      <c r="D222" s="16">
        <f t="shared" si="149"/>
        <v>40910.584180353515</v>
      </c>
      <c r="E222" s="16">
        <f t="shared" si="150"/>
        <v>71181.67557700524</v>
      </c>
      <c r="F222" s="16">
        <f t="shared" si="151"/>
        <v>147133.74187696606</v>
      </c>
      <c r="G222" s="16">
        <f t="shared" si="152"/>
        <v>143586.32968903106</v>
      </c>
      <c r="H222" s="16">
        <f t="shared" si="153"/>
        <v>126679.86096229058</v>
      </c>
      <c r="I222" s="16">
        <f t="shared" si="154"/>
        <v>186986.05047241156</v>
      </c>
      <c r="J222" s="16">
        <f t="shared" si="155"/>
        <v>760185.60621217953</v>
      </c>
      <c r="AM222">
        <v>0</v>
      </c>
      <c r="AN222">
        <v>0</v>
      </c>
      <c r="AO222">
        <v>0</v>
      </c>
      <c r="AP222">
        <v>0</v>
      </c>
      <c r="AQ222">
        <v>0</v>
      </c>
      <c r="AR222">
        <v>0</v>
      </c>
      <c r="AS222">
        <f>$B$28/18*6</f>
        <v>0.66666666666666663</v>
      </c>
      <c r="AT222">
        <v>0</v>
      </c>
      <c r="AU222">
        <v>0</v>
      </c>
    </row>
    <row r="223" spans="1:47" hidden="1" x14ac:dyDescent="0.4">
      <c r="A223" s="9">
        <v>60</v>
      </c>
      <c r="B223" s="16">
        <f t="shared" si="157"/>
        <v>20829.489906219496</v>
      </c>
      <c r="C223" s="16">
        <f t="shared" si="158"/>
        <v>29487.739865678788</v>
      </c>
      <c r="D223" s="16">
        <f t="shared" si="149"/>
        <v>47097.493457040706</v>
      </c>
      <c r="E223" s="16">
        <f t="shared" si="150"/>
        <v>81946.48321253543</v>
      </c>
      <c r="F223" s="16">
        <f t="shared" si="151"/>
        <v>169384.78352728716</v>
      </c>
      <c r="G223" s="16">
        <f t="shared" si="152"/>
        <v>165300.89604592472</v>
      </c>
      <c r="H223" s="16">
        <f t="shared" si="153"/>
        <v>145837.66142057488</v>
      </c>
      <c r="I223" s="16">
        <f t="shared" si="154"/>
        <v>215263.96002170985</v>
      </c>
      <c r="J223" s="16">
        <f t="shared" si="155"/>
        <v>875148.5074569711</v>
      </c>
      <c r="AM223">
        <v>1</v>
      </c>
      <c r="AN223">
        <f>IF(AN222+AE98/B$74*B$68-AN222/B$74&lt;0,0,AN222+AE98/B$74*B$68-AN222/B$74)</f>
        <v>0</v>
      </c>
      <c r="AO223">
        <f t="shared" ref="AO223:AU223" si="215">IF(AO222+AF98/C$74*C$68-AO222/C$74&lt;0,0,AO222+AF98/C$74*C$68-AO222/C$74)</f>
        <v>0</v>
      </c>
      <c r="AP223">
        <f t="shared" si="215"/>
        <v>0</v>
      </c>
      <c r="AQ223">
        <f t="shared" si="215"/>
        <v>0</v>
      </c>
      <c r="AR223">
        <f t="shared" si="215"/>
        <v>0</v>
      </c>
      <c r="AS223">
        <f t="shared" si="215"/>
        <v>2.8577777777777773</v>
      </c>
      <c r="AT223">
        <f t="shared" si="215"/>
        <v>0</v>
      </c>
      <c r="AU223">
        <f t="shared" si="215"/>
        <v>0</v>
      </c>
    </row>
    <row r="224" spans="1:47" hidden="1" x14ac:dyDescent="0.4">
      <c r="A224" s="9"/>
      <c r="B224" s="9"/>
      <c r="C224" s="9"/>
      <c r="D224" s="9"/>
      <c r="E224" s="9"/>
      <c r="F224" s="9"/>
      <c r="G224" s="9"/>
      <c r="H224" s="9"/>
      <c r="I224" s="9"/>
      <c r="J224" s="9"/>
      <c r="AM224">
        <v>2</v>
      </c>
      <c r="AN224">
        <f t="shared" ref="AN224:AU224" si="216">IF(AN223+AE99/B$74*B$68-AN223/B$74&lt;0,0,AN223+AE99/B$74*B$68-AN223/B$74)</f>
        <v>0</v>
      </c>
      <c r="AO224">
        <f t="shared" si="216"/>
        <v>0</v>
      </c>
      <c r="AP224">
        <f t="shared" si="216"/>
        <v>0</v>
      </c>
      <c r="AQ224">
        <f t="shared" si="216"/>
        <v>0</v>
      </c>
      <c r="AR224">
        <f t="shared" si="216"/>
        <v>0</v>
      </c>
      <c r="AS224">
        <f t="shared" si="216"/>
        <v>4.6306666666666665</v>
      </c>
      <c r="AT224">
        <f t="shared" si="216"/>
        <v>0</v>
      </c>
      <c r="AU224">
        <f t="shared" si="216"/>
        <v>0</v>
      </c>
    </row>
    <row r="225" spans="1:47" hidden="1" x14ac:dyDescent="0.4">
      <c r="A225" s="9"/>
      <c r="B225" s="9"/>
      <c r="C225" s="9"/>
      <c r="D225" s="9"/>
      <c r="E225" s="9"/>
      <c r="F225" s="9"/>
      <c r="G225" s="9"/>
      <c r="H225" s="9"/>
      <c r="I225" s="9"/>
      <c r="J225" s="9"/>
      <c r="AM225">
        <v>3</v>
      </c>
      <c r="AN225">
        <f t="shared" ref="AN225:AU225" si="217">IF(AN224+AE100/B$74*B$68-AN224/B$74&lt;0,0,AN224+AE100/B$74*B$68-AN224/B$74)</f>
        <v>1.0844761904761904E-2</v>
      </c>
      <c r="AO225">
        <f t="shared" si="217"/>
        <v>1.5352633184615654E-2</v>
      </c>
      <c r="AP225">
        <f t="shared" si="217"/>
        <v>1.6474368073478064E-2</v>
      </c>
      <c r="AQ225">
        <f t="shared" si="217"/>
        <v>5.0962281370270167E-2</v>
      </c>
      <c r="AR225">
        <f t="shared" si="217"/>
        <v>0.13077178258060784</v>
      </c>
      <c r="AS225">
        <f t="shared" si="217"/>
        <v>5.92451763150346</v>
      </c>
      <c r="AT225">
        <f t="shared" si="217"/>
        <v>0.14389876048399286</v>
      </c>
      <c r="AU225">
        <f t="shared" si="217"/>
        <v>0.13976701380103984</v>
      </c>
    </row>
    <row r="226" spans="1:47" hidden="1" x14ac:dyDescent="0.4">
      <c r="A226" s="9" t="s">
        <v>48</v>
      </c>
      <c r="B226" s="9"/>
      <c r="C226" s="9"/>
      <c r="D226" s="9"/>
      <c r="E226" s="9"/>
      <c r="F226" s="9"/>
      <c r="G226" s="9"/>
      <c r="H226" s="9"/>
      <c r="I226" s="9"/>
      <c r="J226" s="9"/>
      <c r="AM226">
        <v>4</v>
      </c>
      <c r="AN226">
        <f t="shared" ref="AN226:AU226" si="218">IF(AN225+AE101/B$74*B$68-AN225/B$74&lt;0,0,AN225+AE101/B$74*B$68-AN225/B$74)</f>
        <v>3.4174339489503422E-2</v>
      </c>
      <c r="AO226">
        <f t="shared" si="218"/>
        <v>4.8379678882437424E-2</v>
      </c>
      <c r="AP226">
        <f t="shared" si="218"/>
        <v>5.1914523560988815E-2</v>
      </c>
      <c r="AQ226">
        <f t="shared" si="218"/>
        <v>0.16059387195420821</v>
      </c>
      <c r="AR226">
        <f t="shared" si="218"/>
        <v>0.41209196963511752</v>
      </c>
      <c r="AS226">
        <f t="shared" si="218"/>
        <v>6.8130787863900828</v>
      </c>
      <c r="AT226">
        <f t="shared" si="218"/>
        <v>0.47962150773403933</v>
      </c>
      <c r="AU226">
        <f t="shared" si="218"/>
        <v>0.49035480311573121</v>
      </c>
    </row>
    <row r="227" spans="1:47" hidden="1" x14ac:dyDescent="0.4">
      <c r="A227" s="9"/>
      <c r="B227" s="9" t="s">
        <v>25</v>
      </c>
      <c r="C227" s="9" t="s">
        <v>0</v>
      </c>
      <c r="D227" s="9" t="s">
        <v>1</v>
      </c>
      <c r="E227" s="9" t="s">
        <v>2</v>
      </c>
      <c r="F227" s="9" t="s">
        <v>3</v>
      </c>
      <c r="G227" s="9" t="s">
        <v>4</v>
      </c>
      <c r="H227" s="9" t="s">
        <v>5</v>
      </c>
      <c r="I227" s="9" t="s">
        <v>17</v>
      </c>
      <c r="J227" s="9" t="s">
        <v>47</v>
      </c>
      <c r="AM227">
        <v>5</v>
      </c>
      <c r="AN227">
        <f t="shared" ref="AN227:AU227" si="219">IF(AN226+AE102/B$74*B$68-AN226/B$74&lt;0,0,AN226+AE102/B$74*B$68-AN226/B$74)</f>
        <v>6.8261891292333676E-2</v>
      </c>
      <c r="AO227">
        <f t="shared" si="219"/>
        <v>9.6636494807611661E-2</v>
      </c>
      <c r="AP227">
        <f t="shared" si="219"/>
        <v>0.10369720722479453</v>
      </c>
      <c r="AQ227">
        <f t="shared" si="219"/>
        <v>0.32077990659981037</v>
      </c>
      <c r="AR227">
        <f t="shared" si="219"/>
        <v>0.82313740818066716</v>
      </c>
      <c r="AS227">
        <f t="shared" si="219"/>
        <v>7.4152093859094563</v>
      </c>
      <c r="AT227">
        <f t="shared" si="219"/>
        <v>1.0088251339649339</v>
      </c>
      <c r="AU227">
        <f t="shared" si="219"/>
        <v>1.0822196082116593</v>
      </c>
    </row>
    <row r="228" spans="1:47" hidden="1" x14ac:dyDescent="0.4">
      <c r="A228" s="9">
        <v>0</v>
      </c>
      <c r="B228" s="16">
        <f t="shared" ref="B228:B259" si="220">AW98+BF98+BO98+AN222</f>
        <v>0</v>
      </c>
      <c r="C228" s="16">
        <f t="shared" ref="C228:C259" si="221">AX98+BG98+BP98+AO222</f>
        <v>0</v>
      </c>
      <c r="D228" s="16">
        <f t="shared" ref="D228:D259" si="222">AY98+BH98+BQ98+AP222</f>
        <v>0</v>
      </c>
      <c r="E228" s="16">
        <f t="shared" ref="E228:E259" si="223">AZ98+BI98+BR98+AQ222</f>
        <v>0</v>
      </c>
      <c r="F228" s="16">
        <f t="shared" ref="F228:F259" si="224">BA98+BJ98+BS98+AR222</f>
        <v>0</v>
      </c>
      <c r="G228" s="16">
        <f t="shared" ref="G228:G259" si="225">BB98+BK98+BT98+AS222</f>
        <v>2</v>
      </c>
      <c r="H228" s="16">
        <f t="shared" ref="H228:H259" si="226">BC98+BL98+BU98+AT222</f>
        <v>0</v>
      </c>
      <c r="I228" s="16">
        <f t="shared" ref="I228:I259" si="227">BD98+BM98+BV98+AU222</f>
        <v>0</v>
      </c>
      <c r="J228" s="16">
        <f>SUM(B228:I228)</f>
        <v>2</v>
      </c>
      <c r="AM228">
        <v>6</v>
      </c>
      <c r="AN228">
        <f t="shared" ref="AN228:AU228" si="228">IF(AN227+AE103/B$74*B$68-AN227/B$74&lt;0,0,AN227+AE103/B$74*B$68-AN227/B$74)</f>
        <v>0.11071776769990964</v>
      </c>
      <c r="AO228">
        <f t="shared" si="228"/>
        <v>0.15674011928005707</v>
      </c>
      <c r="AP228">
        <f t="shared" si="228"/>
        <v>0.16819228244755072</v>
      </c>
      <c r="AQ228">
        <f t="shared" si="228"/>
        <v>0.52029081687200796</v>
      </c>
      <c r="AR228">
        <f t="shared" si="228"/>
        <v>1.335092459623779</v>
      </c>
      <c r="AS228">
        <f t="shared" si="228"/>
        <v>7.8518405785933556</v>
      </c>
      <c r="AT228">
        <f t="shared" si="228"/>
        <v>1.7149297343394756</v>
      </c>
      <c r="AU228">
        <f t="shared" si="228"/>
        <v>1.9238352364436924</v>
      </c>
    </row>
    <row r="229" spans="1:47" hidden="1" x14ac:dyDescent="0.4">
      <c r="A229" s="9">
        <v>1</v>
      </c>
      <c r="B229" s="16">
        <f t="shared" si="220"/>
        <v>0</v>
      </c>
      <c r="C229" s="16">
        <f t="shared" si="221"/>
        <v>0</v>
      </c>
      <c r="D229" s="16">
        <f t="shared" si="222"/>
        <v>0</v>
      </c>
      <c r="E229" s="16">
        <f t="shared" si="223"/>
        <v>0</v>
      </c>
      <c r="F229" s="16">
        <f t="shared" si="224"/>
        <v>0</v>
      </c>
      <c r="G229" s="16">
        <f t="shared" si="225"/>
        <v>4.1911111111111108</v>
      </c>
      <c r="H229" s="16">
        <f t="shared" si="226"/>
        <v>0</v>
      </c>
      <c r="I229" s="16">
        <f t="shared" si="227"/>
        <v>0</v>
      </c>
      <c r="J229" s="16">
        <f t="shared" ref="J229:J288" si="229">SUM(B229:I229)</f>
        <v>4.1911111111111108</v>
      </c>
      <c r="AM229">
        <v>7</v>
      </c>
      <c r="AN229">
        <f t="shared" ref="AN229:AU229" si="230">IF(AN228+AE104/B$74*B$68-AN228/B$74&lt;0,0,AN228+AE104/B$74*B$68-AN228/B$74)</f>
        <v>0.15959424798924038</v>
      </c>
      <c r="AO229">
        <f t="shared" si="230"/>
        <v>0.22593321727769053</v>
      </c>
      <c r="AP229">
        <f t="shared" si="230"/>
        <v>0.24244095046754349</v>
      </c>
      <c r="AQ229">
        <f t="shared" si="230"/>
        <v>0.74997377005880028</v>
      </c>
      <c r="AR229">
        <f t="shared" si="230"/>
        <v>1.9244704939073316</v>
      </c>
      <c r="AS229">
        <f t="shared" si="230"/>
        <v>8.2281866701118442</v>
      </c>
      <c r="AT229">
        <f t="shared" si="230"/>
        <v>2.5781403738656539</v>
      </c>
      <c r="AU229">
        <f t="shared" si="230"/>
        <v>3.0137911999969287</v>
      </c>
    </row>
    <row r="230" spans="1:47" hidden="1" x14ac:dyDescent="0.4">
      <c r="A230" s="9">
        <v>2</v>
      </c>
      <c r="B230" s="16">
        <f t="shared" si="220"/>
        <v>0</v>
      </c>
      <c r="C230" s="16">
        <f t="shared" si="221"/>
        <v>0</v>
      </c>
      <c r="D230" s="16">
        <f t="shared" si="222"/>
        <v>0</v>
      </c>
      <c r="E230" s="16">
        <f t="shared" si="223"/>
        <v>0</v>
      </c>
      <c r="F230" s="16">
        <f t="shared" si="224"/>
        <v>0</v>
      </c>
      <c r="G230" s="16">
        <f t="shared" si="225"/>
        <v>6.5813333333333333</v>
      </c>
      <c r="H230" s="16">
        <f t="shared" si="226"/>
        <v>0</v>
      </c>
      <c r="I230" s="16">
        <f t="shared" si="227"/>
        <v>0</v>
      </c>
      <c r="J230" s="16">
        <f t="shared" si="229"/>
        <v>6.5813333333333333</v>
      </c>
      <c r="AM230">
        <v>8</v>
      </c>
      <c r="AN230">
        <f t="shared" ref="AN230:AU230" si="231">IF(AN229+AE105/B$74*B$68-AN229/B$74&lt;0,0,AN229+AE105/B$74*B$68-AN229/B$74)</f>
        <v>0.21372014515027726</v>
      </c>
      <c r="AO230">
        <f t="shared" si="231"/>
        <v>0.30255777134344186</v>
      </c>
      <c r="AP230">
        <f t="shared" si="231"/>
        <v>0.32466405134969417</v>
      </c>
      <c r="AQ230">
        <f t="shared" si="231"/>
        <v>1.0043250619325179</v>
      </c>
      <c r="AR230">
        <f t="shared" si="231"/>
        <v>2.577148728587197</v>
      </c>
      <c r="AS230">
        <f t="shared" si="231"/>
        <v>8.6289878367266279</v>
      </c>
      <c r="AT230">
        <f t="shared" si="231"/>
        <v>3.5828736973207294</v>
      </c>
      <c r="AU230">
        <f t="shared" si="231"/>
        <v>4.348482675777456</v>
      </c>
    </row>
    <row r="231" spans="1:47" hidden="1" x14ac:dyDescent="0.4">
      <c r="A231" s="9">
        <v>3</v>
      </c>
      <c r="B231" s="16">
        <f t="shared" si="220"/>
        <v>1.0844761904761904E-2</v>
      </c>
      <c r="C231" s="16">
        <f t="shared" si="221"/>
        <v>1.5352633184615654E-2</v>
      </c>
      <c r="D231" s="16">
        <f t="shared" si="222"/>
        <v>1.6474368073478064E-2</v>
      </c>
      <c r="E231" s="16">
        <f t="shared" si="223"/>
        <v>5.0962281370270167E-2</v>
      </c>
      <c r="F231" s="16">
        <f t="shared" si="224"/>
        <v>0.13077178258060784</v>
      </c>
      <c r="G231" s="16">
        <f t="shared" si="225"/>
        <v>8.9843842981701272</v>
      </c>
      <c r="H231" s="16">
        <f t="shared" si="226"/>
        <v>0.14389876048399286</v>
      </c>
      <c r="I231" s="16">
        <f t="shared" si="227"/>
        <v>0.13976701380103984</v>
      </c>
      <c r="J231" s="16">
        <f t="shared" si="229"/>
        <v>9.4924558995688919</v>
      </c>
      <c r="AM231">
        <v>9</v>
      </c>
      <c r="AN231">
        <f t="shared" ref="AN231:AU231" si="232">IF(AN230+AE106/B$74*B$68-AN230/B$74&lt;0,0,AN230+AE106/B$74*B$68-AN230/B$74)</f>
        <v>0.27269923137744395</v>
      </c>
      <c r="AO231">
        <f t="shared" si="232"/>
        <v>0.38605285259662386</v>
      </c>
      <c r="AP231">
        <f t="shared" si="232"/>
        <v>0.41425967213663822</v>
      </c>
      <c r="AQ231">
        <f t="shared" si="232"/>
        <v>1.2814827177359613</v>
      </c>
      <c r="AR231">
        <f t="shared" si="232"/>
        <v>3.2883492425897498</v>
      </c>
      <c r="AS231">
        <f t="shared" si="232"/>
        <v>9.1199225033046663</v>
      </c>
      <c r="AT231">
        <f t="shared" si="232"/>
        <v>4.7209213343105993</v>
      </c>
      <c r="AU231">
        <f t="shared" si="232"/>
        <v>5.9268727258162688</v>
      </c>
    </row>
    <row r="232" spans="1:47" hidden="1" x14ac:dyDescent="0.4">
      <c r="A232" s="9">
        <v>4</v>
      </c>
      <c r="B232" s="16">
        <f t="shared" si="220"/>
        <v>3.7789260124424059E-2</v>
      </c>
      <c r="C232" s="16">
        <f t="shared" si="221"/>
        <v>5.3497223277309311E-2</v>
      </c>
      <c r="D232" s="16">
        <f t="shared" si="222"/>
        <v>5.7405979585481506E-2</v>
      </c>
      <c r="E232" s="16">
        <f t="shared" si="223"/>
        <v>0.17758129907763159</v>
      </c>
      <c r="F232" s="16">
        <f t="shared" si="224"/>
        <v>0.45568256382865346</v>
      </c>
      <c r="G232" s="16">
        <f t="shared" si="225"/>
        <v>11.373500742507787</v>
      </c>
      <c r="H232" s="16">
        <f t="shared" si="226"/>
        <v>0.51886662422967378</v>
      </c>
      <c r="I232" s="16">
        <f t="shared" si="227"/>
        <v>0.52030487750166832</v>
      </c>
      <c r="J232" s="16">
        <f t="shared" si="229"/>
        <v>13.194628570132629</v>
      </c>
      <c r="AM232">
        <v>10</v>
      </c>
      <c r="AN232">
        <f t="shared" ref="AN232:AU232" si="233">IF(AN231+AE107/B$74*B$68-AN231/B$74&lt;0,0,AN231+AE107/B$74*B$68-AN231/B$74)</f>
        <v>0.33678941571535137</v>
      </c>
      <c r="AO232">
        <f t="shared" si="233"/>
        <v>0.47678357582644798</v>
      </c>
      <c r="AP232">
        <f t="shared" si="233"/>
        <v>0.51161960460469236</v>
      </c>
      <c r="AQ232">
        <f t="shared" si="233"/>
        <v>1.5826587173553486</v>
      </c>
      <c r="AR232">
        <f t="shared" si="233"/>
        <v>4.0611820373888454</v>
      </c>
      <c r="AS232">
        <f t="shared" si="233"/>
        <v>9.7514830838959572</v>
      </c>
      <c r="AT232">
        <f t="shared" si="233"/>
        <v>5.9923610578986146</v>
      </c>
      <c r="AU232">
        <f t="shared" si="233"/>
        <v>7.7533583664745809</v>
      </c>
    </row>
    <row r="233" spans="1:47" hidden="1" x14ac:dyDescent="0.4">
      <c r="A233" s="9">
        <v>5</v>
      </c>
      <c r="B233" s="16">
        <f t="shared" si="220"/>
        <v>8.3268258423755445E-2</v>
      </c>
      <c r="C233" s="16">
        <f t="shared" si="221"/>
        <v>0.11788059882996269</v>
      </c>
      <c r="D233" s="16">
        <f t="shared" si="222"/>
        <v>0.12649350443628349</v>
      </c>
      <c r="E233" s="16">
        <f t="shared" si="223"/>
        <v>0.39129862437463647</v>
      </c>
      <c r="F233" s="16">
        <f t="shared" si="224"/>
        <v>1.0040919922525755</v>
      </c>
      <c r="G233" s="16">
        <f t="shared" si="225"/>
        <v>13.621250977944186</v>
      </c>
      <c r="H233" s="16">
        <f t="shared" si="226"/>
        <v>1.1788761162062154</v>
      </c>
      <c r="I233" s="16">
        <f t="shared" si="227"/>
        <v>1.2172457118366817</v>
      </c>
      <c r="J233" s="16">
        <f t="shared" si="229"/>
        <v>17.740405784304297</v>
      </c>
      <c r="AM233">
        <v>11</v>
      </c>
      <c r="AN233">
        <f t="shared" ref="AN233:AU233" si="234">IF(AN232+AE108/B$74*B$68-AN232/B$74&lt;0,0,AN232+AE108/B$74*B$68-AN232/B$74)</f>
        <v>0.4067636497350568</v>
      </c>
      <c r="AO233">
        <f t="shared" si="234"/>
        <v>0.57584418745751342</v>
      </c>
      <c r="AP233">
        <f t="shared" si="234"/>
        <v>0.61791804591893984</v>
      </c>
      <c r="AQ233">
        <f t="shared" si="234"/>
        <v>1.9114853558835323</v>
      </c>
      <c r="AR233">
        <f t="shared" si="234"/>
        <v>4.9049677652665107</v>
      </c>
      <c r="AS233">
        <f t="shared" si="234"/>
        <v>10.563427897300386</v>
      </c>
      <c r="AT233">
        <f t="shared" si="234"/>
        <v>7.4053993341215332</v>
      </c>
      <c r="AU233">
        <f t="shared" si="234"/>
        <v>9.8394534240661073</v>
      </c>
    </row>
    <row r="234" spans="1:47" hidden="1" x14ac:dyDescent="0.4">
      <c r="A234" s="9">
        <v>6</v>
      </c>
      <c r="B234" s="16">
        <f t="shared" si="220"/>
        <v>0.14847809859544264</v>
      </c>
      <c r="C234" s="16">
        <f t="shared" si="221"/>
        <v>0.21019638823827866</v>
      </c>
      <c r="D234" s="16">
        <f t="shared" si="222"/>
        <v>0.22555431540063786</v>
      </c>
      <c r="E234" s="16">
        <f t="shared" si="223"/>
        <v>0.69773617018010425</v>
      </c>
      <c r="F234" s="16">
        <f t="shared" si="224"/>
        <v>1.7904261797559098</v>
      </c>
      <c r="G234" s="16">
        <f t="shared" si="225"/>
        <v>15.619356986400922</v>
      </c>
      <c r="H234" s="16">
        <f t="shared" si="226"/>
        <v>2.1601148440257392</v>
      </c>
      <c r="I234" s="16">
        <f t="shared" si="227"/>
        <v>2.2907655418283559</v>
      </c>
      <c r="J234" s="16">
        <f t="shared" si="229"/>
        <v>23.14262852442539</v>
      </c>
      <c r="AM234">
        <v>12</v>
      </c>
      <c r="AN234">
        <f t="shared" ref="AN234:AU234" si="235">IF(AN233+AE109/B$74*B$68-AN233/B$74&lt;0,0,AN233+AE109/B$74*B$68-AN233/B$74)</f>
        <v>0.48379387564902698</v>
      </c>
      <c r="AO234">
        <f t="shared" si="235"/>
        <v>0.68489377406632368</v>
      </c>
      <c r="AP234">
        <f t="shared" si="235"/>
        <v>0.73493530324873779</v>
      </c>
      <c r="AQ234">
        <f t="shared" si="235"/>
        <v>2.2734698864355116</v>
      </c>
      <c r="AR234">
        <f t="shared" si="235"/>
        <v>5.8338383152906301</v>
      </c>
      <c r="AS234">
        <f t="shared" si="235"/>
        <v>11.588941248475582</v>
      </c>
      <c r="AT234">
        <f t="shared" si="235"/>
        <v>8.9758188591336872</v>
      </c>
      <c r="AU234">
        <f t="shared" si="235"/>
        <v>12.204776563135249</v>
      </c>
    </row>
    <row r="235" spans="1:47" hidden="1" x14ac:dyDescent="0.4">
      <c r="A235" s="9">
        <v>7</v>
      </c>
      <c r="B235" s="16">
        <f t="shared" si="220"/>
        <v>0.23347967859426708</v>
      </c>
      <c r="C235" s="16">
        <f t="shared" si="221"/>
        <v>0.33053080307330551</v>
      </c>
      <c r="D235" s="16">
        <f t="shared" si="222"/>
        <v>0.35468092306852378</v>
      </c>
      <c r="E235" s="16">
        <f t="shared" si="223"/>
        <v>1.0971801113989064</v>
      </c>
      <c r="F235" s="16">
        <f t="shared" si="224"/>
        <v>2.8154194655682518</v>
      </c>
      <c r="G235" s="16">
        <f t="shared" si="225"/>
        <v>17.345111628975992</v>
      </c>
      <c r="H235" s="16">
        <f t="shared" si="226"/>
        <v>3.4861279533552745</v>
      </c>
      <c r="I235" s="16">
        <f t="shared" si="227"/>
        <v>3.7892281538927128</v>
      </c>
      <c r="J235" s="16">
        <f t="shared" si="229"/>
        <v>29.451758717927234</v>
      </c>
      <c r="AM235">
        <v>13</v>
      </c>
      <c r="AN235">
        <f t="shared" ref="AN235:AU235" si="236">IF(AN234+AE110/B$74*B$68-AN234/B$74&lt;0,0,AN234+AE110/B$74*B$68-AN234/B$74)</f>
        <v>0.56937031710949437</v>
      </c>
      <c r="AO235">
        <f t="shared" si="236"/>
        <v>0.80604200456923547</v>
      </c>
      <c r="AP235">
        <f t="shared" si="236"/>
        <v>0.86493518774773637</v>
      </c>
      <c r="AQ235">
        <f t="shared" si="236"/>
        <v>2.6756152471796524</v>
      </c>
      <c r="AR235">
        <f t="shared" si="236"/>
        <v>6.8657635797610688</v>
      </c>
      <c r="AS235">
        <f t="shared" si="236"/>
        <v>12.858182236554361</v>
      </c>
      <c r="AT235">
        <f t="shared" si="236"/>
        <v>10.726396540262893</v>
      </c>
      <c r="AU235">
        <f t="shared" si="236"/>
        <v>14.877676060228765</v>
      </c>
    </row>
    <row r="236" spans="1:47" hidden="1" x14ac:dyDescent="0.4">
      <c r="A236" s="9">
        <v>8</v>
      </c>
      <c r="B236" s="16">
        <f t="shared" si="220"/>
        <v>0.33740611854656843</v>
      </c>
      <c r="C236" s="16">
        <f t="shared" si="221"/>
        <v>0.47765662517826735</v>
      </c>
      <c r="D236" s="16">
        <f t="shared" si="222"/>
        <v>0.51255644300858261</v>
      </c>
      <c r="E236" s="16">
        <f t="shared" si="223"/>
        <v>1.5855567600677964</v>
      </c>
      <c r="F236" s="16">
        <f t="shared" si="224"/>
        <v>4.0686185610552013</v>
      </c>
      <c r="G236" s="16">
        <f t="shared" si="225"/>
        <v>18.858299728240546</v>
      </c>
      <c r="H236" s="16">
        <f t="shared" si="226"/>
        <v>5.1702812771216635</v>
      </c>
      <c r="I236" s="16">
        <f t="shared" si="227"/>
        <v>5.7509818870703331</v>
      </c>
      <c r="J236" s="16">
        <f t="shared" si="229"/>
        <v>36.761357400288958</v>
      </c>
      <c r="AM236">
        <v>14</v>
      </c>
      <c r="AN236">
        <f t="shared" ref="AN236:AU236" si="237">IF(AN235+AE111/B$74*B$68-AN235/B$74&lt;0,0,AN235+AE111/B$74*B$68-AN235/B$74)</f>
        <v>0.66525558054178124</v>
      </c>
      <c r="AO236">
        <f t="shared" si="237"/>
        <v>0.94178415273384863</v>
      </c>
      <c r="AP236">
        <f t="shared" si="237"/>
        <v>1.010595289507304</v>
      </c>
      <c r="AQ236">
        <f t="shared" si="237"/>
        <v>3.1262043718844574</v>
      </c>
      <c r="AR236">
        <f t="shared" si="237"/>
        <v>8.0219979842015601</v>
      </c>
      <c r="AS236">
        <f t="shared" si="237"/>
        <v>14.401180682983103</v>
      </c>
      <c r="AT236">
        <f t="shared" si="237"/>
        <v>12.686476203218719</v>
      </c>
      <c r="AU236">
        <f t="shared" si="237"/>
        <v>17.895714636912089</v>
      </c>
    </row>
    <row r="237" spans="1:47" hidden="1" x14ac:dyDescent="0.4">
      <c r="A237" s="9">
        <v>9</v>
      </c>
      <c r="B237" s="16">
        <f t="shared" si="220"/>
        <v>0.45900814410936258</v>
      </c>
      <c r="C237" s="16">
        <f t="shared" si="221"/>
        <v>0.64980529099195206</v>
      </c>
      <c r="D237" s="16">
        <f t="shared" si="222"/>
        <v>0.69728309216833129</v>
      </c>
      <c r="E237" s="16">
        <f t="shared" si="223"/>
        <v>2.1569954598150698</v>
      </c>
      <c r="F237" s="16">
        <f t="shared" si="224"/>
        <v>5.5349590660760324</v>
      </c>
      <c r="G237" s="16">
        <f t="shared" si="225"/>
        <v>20.270653602379376</v>
      </c>
      <c r="H237" s="16">
        <f t="shared" si="226"/>
        <v>7.2191999610072335</v>
      </c>
      <c r="I237" s="16">
        <f t="shared" si="227"/>
        <v>8.2068842336975258</v>
      </c>
      <c r="J237" s="16">
        <f t="shared" si="229"/>
        <v>45.194788850244876</v>
      </c>
      <c r="AM237">
        <v>15</v>
      </c>
      <c r="AN237">
        <f t="shared" ref="AN237:AU237" si="238">IF(AN236+AE112/B$74*B$68-AN236/B$74&lt;0,0,AN236+AE112/B$74*B$68-AN236/B$74)</f>
        <v>0.7734683833687942</v>
      </c>
      <c r="AO237">
        <f t="shared" si="238"/>
        <v>1.0949780616709159</v>
      </c>
      <c r="AP237">
        <f t="shared" si="238"/>
        <v>1.1749822589669217</v>
      </c>
      <c r="AQ237">
        <f t="shared" si="238"/>
        <v>3.6347237247265225</v>
      </c>
      <c r="AR237">
        <f t="shared" si="238"/>
        <v>9.3268842738229658</v>
      </c>
      <c r="AS237">
        <f t="shared" si="238"/>
        <v>16.250165285317614</v>
      </c>
      <c r="AT237">
        <f t="shared" si="238"/>
        <v>14.891777839243506</v>
      </c>
      <c r="AU237">
        <f t="shared" si="238"/>
        <v>21.306164055125038</v>
      </c>
    </row>
    <row r="238" spans="1:47" hidden="1" x14ac:dyDescent="0.4">
      <c r="A238" s="9">
        <v>10</v>
      </c>
      <c r="B238" s="16">
        <f t="shared" si="220"/>
        <v>0.5972667085836143</v>
      </c>
      <c r="C238" s="16">
        <f t="shared" si="221"/>
        <v>0.8455341639396079</v>
      </c>
      <c r="D238" s="16">
        <f t="shared" si="222"/>
        <v>0.90731282822545745</v>
      </c>
      <c r="E238" s="16">
        <f t="shared" si="223"/>
        <v>2.8067074522464193</v>
      </c>
      <c r="F238" s="16">
        <f t="shared" si="224"/>
        <v>7.2021527852294955</v>
      </c>
      <c r="G238" s="16">
        <f t="shared" si="225"/>
        <v>21.71517905330343</v>
      </c>
      <c r="H238" s="16">
        <f t="shared" si="226"/>
        <v>9.6374543730154265</v>
      </c>
      <c r="I238" s="16">
        <f t="shared" si="227"/>
        <v>11.184019236476662</v>
      </c>
      <c r="J238" s="16">
        <f t="shared" si="229"/>
        <v>54.895626601020112</v>
      </c>
      <c r="AM238">
        <v>16</v>
      </c>
      <c r="AN238">
        <f t="shared" ref="AN238:AU238" si="239">IF(AN237+AE113/B$74*B$68-AN237/B$74&lt;0,0,AN237+AE113/B$74*B$68-AN237/B$74)</f>
        <v>0.89629094156023292</v>
      </c>
      <c r="AO238">
        <f t="shared" si="239"/>
        <v>1.2688546021859535</v>
      </c>
      <c r="AP238">
        <f t="shared" si="239"/>
        <v>1.361563029401675</v>
      </c>
      <c r="AQ238">
        <f t="shared" si="239"/>
        <v>4.2118980162543087</v>
      </c>
      <c r="AR238">
        <f t="shared" si="239"/>
        <v>10.807942596436044</v>
      </c>
      <c r="AS238">
        <f t="shared" si="239"/>
        <v>18.441455038185474</v>
      </c>
      <c r="AT238">
        <f t="shared" si="239"/>
        <v>17.384470667489584</v>
      </c>
      <c r="AU238">
        <f t="shared" si="239"/>
        <v>25.166610181067334</v>
      </c>
    </row>
    <row r="239" spans="1:47" hidden="1" x14ac:dyDescent="0.4">
      <c r="A239" s="9">
        <v>11</v>
      </c>
      <c r="B239" s="16">
        <f t="shared" si="220"/>
        <v>0.75185442872366082</v>
      </c>
      <c r="C239" s="16">
        <f t="shared" si="221"/>
        <v>1.0643797765034055</v>
      </c>
      <c r="D239" s="16">
        <f t="shared" si="222"/>
        <v>1.1421483205665739</v>
      </c>
      <c r="E239" s="16">
        <f t="shared" si="223"/>
        <v>3.5331542806185894</v>
      </c>
      <c r="F239" s="16">
        <f t="shared" si="224"/>
        <v>9.0662519609715986</v>
      </c>
      <c r="G239" s="16">
        <f t="shared" si="225"/>
        <v>23.325272647345926</v>
      </c>
      <c r="H239" s="16">
        <f t="shared" si="226"/>
        <v>12.432561415633073</v>
      </c>
      <c r="I239" s="16">
        <f t="shared" si="227"/>
        <v>14.710114786536497</v>
      </c>
      <c r="J239" s="16">
        <f t="shared" si="229"/>
        <v>66.02573761689932</v>
      </c>
      <c r="AM239">
        <v>17</v>
      </c>
      <c r="AN239">
        <f t="shared" ref="AN239:AU239" si="240">IF(AN238+AE114/B$74*B$68-AN238/B$74&lt;0,0,AN238+AE114/B$74*B$68-AN238/B$74)</f>
        <v>1.036294887805141</v>
      </c>
      <c r="AO239">
        <f t="shared" si="240"/>
        <v>1.4670543644281209</v>
      </c>
      <c r="AP239">
        <f t="shared" si="240"/>
        <v>1.5742441894339008</v>
      </c>
      <c r="AQ239">
        <f t="shared" si="240"/>
        <v>4.8698119994417377</v>
      </c>
      <c r="AR239">
        <f t="shared" si="240"/>
        <v>12.496183037263702</v>
      </c>
      <c r="AS239">
        <f t="shared" si="240"/>
        <v>21.017050568212923</v>
      </c>
      <c r="AT239">
        <f t="shared" si="240"/>
        <v>20.213511288220928</v>
      </c>
      <c r="AU239">
        <f t="shared" si="240"/>
        <v>29.545737638090795</v>
      </c>
    </row>
    <row r="240" spans="1:47" hidden="1" x14ac:dyDescent="0.4">
      <c r="A240" s="9">
        <v>12</v>
      </c>
      <c r="B240" s="16">
        <f t="shared" si="220"/>
        <v>0.92338466406598529</v>
      </c>
      <c r="C240" s="16">
        <f t="shared" si="221"/>
        <v>1.307210445024138</v>
      </c>
      <c r="D240" s="16">
        <f t="shared" si="222"/>
        <v>1.402721328768713</v>
      </c>
      <c r="E240" s="16">
        <f t="shared" si="223"/>
        <v>4.3392182766557728</v>
      </c>
      <c r="F240" s="16">
        <f t="shared" si="224"/>
        <v>11.13465280178097</v>
      </c>
      <c r="G240" s="16">
        <f t="shared" si="225"/>
        <v>25.224240547989375</v>
      </c>
      <c r="H240" s="16">
        <f t="shared" si="226"/>
        <v>15.619422043059522</v>
      </c>
      <c r="I240" s="16">
        <f t="shared" si="227"/>
        <v>18.818022769027905</v>
      </c>
      <c r="J240" s="16">
        <f t="shared" si="229"/>
        <v>78.76887287637237</v>
      </c>
      <c r="AM240">
        <v>18</v>
      </c>
      <c r="AN240">
        <f t="shared" ref="AN240:AU240" si="241">IF(AN239+AE115/B$74*B$68-AN239/B$74&lt;0,0,AN239+AE115/B$74*B$68-AN239/B$74)</f>
        <v>1.196381944297648</v>
      </c>
      <c r="AO240">
        <f t="shared" si="241"/>
        <v>1.6936852372419453</v>
      </c>
      <c r="AP240">
        <f t="shared" si="241"/>
        <v>1.8174337694005378</v>
      </c>
      <c r="AQ240">
        <f t="shared" si="241"/>
        <v>5.6221016014040579</v>
      </c>
      <c r="AR240">
        <f t="shared" si="241"/>
        <v>14.426596072557281</v>
      </c>
      <c r="AS240">
        <f t="shared" si="241"/>
        <v>24.0260498635635</v>
      </c>
      <c r="AT240">
        <f t="shared" si="241"/>
        <v>23.435238704938889</v>
      </c>
      <c r="AU240">
        <f t="shared" si="241"/>
        <v>34.524343858323448</v>
      </c>
    </row>
    <row r="241" spans="1:47" hidden="1" x14ac:dyDescent="0.4">
      <c r="A241" s="9">
        <v>13</v>
      </c>
      <c r="B241" s="16">
        <f t="shared" si="220"/>
        <v>1.1134869634063214</v>
      </c>
      <c r="C241" s="16">
        <f t="shared" si="221"/>
        <v>1.5763330772179023</v>
      </c>
      <c r="D241" s="16">
        <f t="shared" si="222"/>
        <v>1.6915073139706589</v>
      </c>
      <c r="E241" s="16">
        <f t="shared" si="223"/>
        <v>5.232557102643602</v>
      </c>
      <c r="F241" s="16">
        <f t="shared" si="224"/>
        <v>13.427005255041571</v>
      </c>
      <c r="G241" s="16">
        <f t="shared" si="225"/>
        <v>27.522533737743046</v>
      </c>
      <c r="H241" s="16">
        <f t="shared" si="226"/>
        <v>19.223759907556932</v>
      </c>
      <c r="I241" s="16">
        <f t="shared" si="227"/>
        <v>23.549822550833969</v>
      </c>
      <c r="J241" s="16">
        <f t="shared" si="229"/>
        <v>93.337005908414</v>
      </c>
      <c r="AM241">
        <v>19</v>
      </c>
      <c r="AN241">
        <f t="shared" ref="AN241:AU241" si="242">IF(AN240+AE116/B$74*B$68-AN240/B$74&lt;0,0,AN240+AE116/B$74*B$68-AN240/B$74)</f>
        <v>1.3798369379022462</v>
      </c>
      <c r="AO241">
        <f t="shared" si="242"/>
        <v>1.9533974602886024</v>
      </c>
      <c r="AP241">
        <f t="shared" si="242"/>
        <v>2.0961217771319598</v>
      </c>
      <c r="AQ241">
        <f t="shared" si="242"/>
        <v>6.4842030550794414</v>
      </c>
      <c r="AR241">
        <f t="shared" si="242"/>
        <v>16.638791854048169</v>
      </c>
      <c r="AS241">
        <f t="shared" si="242"/>
        <v>27.52599499159469</v>
      </c>
      <c r="AT241">
        <f t="shared" si="242"/>
        <v>27.114217669381397</v>
      </c>
      <c r="AU241">
        <f t="shared" si="242"/>
        <v>40.196621674204913</v>
      </c>
    </row>
    <row r="242" spans="1:47" hidden="1" x14ac:dyDescent="0.4">
      <c r="A242" s="9">
        <v>14</v>
      </c>
      <c r="B242" s="16">
        <f t="shared" si="220"/>
        <v>1.3247795754816059</v>
      </c>
      <c r="C242" s="16">
        <f t="shared" si="221"/>
        <v>1.8754542562994598</v>
      </c>
      <c r="D242" s="16">
        <f t="shared" si="222"/>
        <v>2.0124836796211025</v>
      </c>
      <c r="E242" s="16">
        <f t="shared" si="223"/>
        <v>6.2254745721651608</v>
      </c>
      <c r="F242" s="16">
        <f t="shared" si="224"/>
        <v>15.974881526540447</v>
      </c>
      <c r="G242" s="16">
        <f t="shared" si="225"/>
        <v>30.319663024076824</v>
      </c>
      <c r="H242" s="16">
        <f t="shared" si="226"/>
        <v>23.284533293011553</v>
      </c>
      <c r="I242" s="16">
        <f t="shared" si="227"/>
        <v>28.960364774711557</v>
      </c>
      <c r="J242" s="16">
        <f t="shared" si="229"/>
        <v>109.9776347019077</v>
      </c>
      <c r="AM242">
        <v>20</v>
      </c>
      <c r="AN242">
        <f t="shared" ref="AN242:AU242" si="243">IF(AN241+AE117/B$74*B$68-AN241/B$74&lt;0,0,AN241+AE117/B$74*B$68-AN241/B$74)</f>
        <v>1.5903919285208916</v>
      </c>
      <c r="AO242">
        <f t="shared" si="243"/>
        <v>2.2514744088234377</v>
      </c>
      <c r="AP242">
        <f t="shared" si="243"/>
        <v>2.4159776158881954</v>
      </c>
      <c r="AQ242">
        <f t="shared" si="243"/>
        <v>7.473654254659059</v>
      </c>
      <c r="AR242">
        <f t="shared" si="243"/>
        <v>19.177773502170204</v>
      </c>
      <c r="AS242">
        <f t="shared" si="243"/>
        <v>31.584238809516734</v>
      </c>
      <c r="AT242">
        <f t="shared" si="243"/>
        <v>31.324326304974427</v>
      </c>
      <c r="AU242">
        <f t="shared" si="243"/>
        <v>46.671745023034575</v>
      </c>
    </row>
    <row r="243" spans="1:47" hidden="1" x14ac:dyDescent="0.4">
      <c r="A243" s="9">
        <v>15</v>
      </c>
      <c r="B243" s="16">
        <f t="shared" si="220"/>
        <v>1.5608029316333289</v>
      </c>
      <c r="C243" s="16">
        <f t="shared" si="221"/>
        <v>2.20958607420578</v>
      </c>
      <c r="D243" s="16">
        <f t="shared" si="222"/>
        <v>2.3710287244388897</v>
      </c>
      <c r="E243" s="16">
        <f t="shared" si="223"/>
        <v>7.3346080682982571</v>
      </c>
      <c r="F243" s="16">
        <f t="shared" si="224"/>
        <v>18.820973979807277</v>
      </c>
      <c r="G243" s="16">
        <f t="shared" si="225"/>
        <v>33.708448864802008</v>
      </c>
      <c r="H243" s="16">
        <f t="shared" si="226"/>
        <v>27.855536614054056</v>
      </c>
      <c r="I243" s="16">
        <f t="shared" si="227"/>
        <v>35.120271758374386</v>
      </c>
      <c r="J243" s="16">
        <f t="shared" si="229"/>
        <v>128.98125701561401</v>
      </c>
      <c r="AM243">
        <v>21</v>
      </c>
      <c r="AN243">
        <f t="shared" ref="AN243:AU243" si="244">IF(AN242+AE118/B$74*B$68-AN242/B$74&lt;0,0,AN242+AE118/B$74*B$68-AN242/B$74)</f>
        <v>1.832301182157194</v>
      </c>
      <c r="AO243">
        <f t="shared" si="244"/>
        <v>2.5939387310149211</v>
      </c>
      <c r="AP243">
        <f t="shared" si="244"/>
        <v>2.7834639765647609</v>
      </c>
      <c r="AQ243">
        <f t="shared" si="244"/>
        <v>8.6104470729939635</v>
      </c>
      <c r="AR243">
        <f t="shared" si="244"/>
        <v>22.094841170283122</v>
      </c>
      <c r="AS243">
        <f t="shared" si="244"/>
        <v>36.279406050789994</v>
      </c>
      <c r="AT243">
        <f t="shared" si="244"/>
        <v>36.150090807956019</v>
      </c>
      <c r="AU243">
        <f t="shared" si="244"/>
        <v>54.075792118125598</v>
      </c>
    </row>
    <row r="244" spans="1:47" hidden="1" x14ac:dyDescent="0.4">
      <c r="A244" s="9">
        <v>16</v>
      </c>
      <c r="B244" s="16">
        <f t="shared" si="220"/>
        <v>1.8259579992865875</v>
      </c>
      <c r="C244" s="16">
        <f t="shared" si="221"/>
        <v>2.5849588603003228</v>
      </c>
      <c r="D244" s="16">
        <f t="shared" si="222"/>
        <v>2.773827994669956</v>
      </c>
      <c r="E244" s="16">
        <f t="shared" si="223"/>
        <v>8.5806388510086578</v>
      </c>
      <c r="F244" s="16">
        <f t="shared" si="224"/>
        <v>22.018351770284426</v>
      </c>
      <c r="G244" s="16">
        <f t="shared" si="225"/>
        <v>37.780108358404703</v>
      </c>
      <c r="H244" s="16">
        <f t="shared" si="226"/>
        <v>33.0065015803725</v>
      </c>
      <c r="I244" s="16">
        <f t="shared" si="227"/>
        <v>42.118529390715878</v>
      </c>
      <c r="J244" s="16">
        <f t="shared" si="229"/>
        <v>150.68887480504304</v>
      </c>
      <c r="AM244">
        <v>22</v>
      </c>
      <c r="AN244">
        <f t="shared" ref="AN244:AU244" si="245">IF(AN243+AE119/B$74*B$68-AN243/B$74&lt;0,0,AN243+AE119/B$74*B$68-AN243/B$74)</f>
        <v>2.1104274821600963</v>
      </c>
      <c r="AO244">
        <f t="shared" si="245"/>
        <v>2.9876745364145765</v>
      </c>
      <c r="AP244">
        <f t="shared" si="245"/>
        <v>3.2059679538213266</v>
      </c>
      <c r="AQ244">
        <f t="shared" si="245"/>
        <v>9.9174329599774609</v>
      </c>
      <c r="AR244">
        <f t="shared" si="245"/>
        <v>25.448632830564577</v>
      </c>
      <c r="AS244">
        <f t="shared" si="245"/>
        <v>41.703012405489531</v>
      </c>
      <c r="AT244">
        <f t="shared" si="245"/>
        <v>41.688277874531508</v>
      </c>
      <c r="AU244">
        <f t="shared" si="245"/>
        <v>62.554043388153218</v>
      </c>
    </row>
    <row r="245" spans="1:47" hidden="1" x14ac:dyDescent="0.4">
      <c r="A245" s="9">
        <v>17</v>
      </c>
      <c r="B245" s="16">
        <f t="shared" si="220"/>
        <v>2.1254739187319966</v>
      </c>
      <c r="C245" s="16">
        <f t="shared" si="221"/>
        <v>3.0089753656492446</v>
      </c>
      <c r="D245" s="16">
        <f t="shared" si="222"/>
        <v>3.2288251208533554</v>
      </c>
      <c r="E245" s="16">
        <f t="shared" si="223"/>
        <v>9.9881399741960379</v>
      </c>
      <c r="F245" s="16">
        <f t="shared" si="224"/>
        <v>25.630070592801601</v>
      </c>
      <c r="G245" s="16">
        <f t="shared" si="225"/>
        <v>42.629367075860657</v>
      </c>
      <c r="H245" s="16">
        <f t="shared" si="226"/>
        <v>38.824005021390363</v>
      </c>
      <c r="I245" s="16">
        <f t="shared" si="227"/>
        <v>50.064857687937135</v>
      </c>
      <c r="J245" s="16">
        <f t="shared" si="229"/>
        <v>175.49971475742041</v>
      </c>
      <c r="AM245">
        <v>23</v>
      </c>
      <c r="AN245">
        <f t="shared" ref="AN245:AU245" si="246">IF(AN244+AE120/B$74*B$68-AN244/B$74&lt;0,0,AN244+AE120/B$74*B$68-AN244/B$74)</f>
        <v>2.4303408818208663</v>
      </c>
      <c r="AO245">
        <f t="shared" si="246"/>
        <v>3.440567197310942</v>
      </c>
      <c r="AP245">
        <f t="shared" si="246"/>
        <v>3.6919510619737532</v>
      </c>
      <c r="AQ245">
        <f t="shared" si="246"/>
        <v>11.420787005996031</v>
      </c>
      <c r="AR245">
        <f t="shared" si="246"/>
        <v>29.306315084214745</v>
      </c>
      <c r="AS245">
        <f t="shared" si="246"/>
        <v>47.961298324650514</v>
      </c>
      <c r="AT245">
        <f t="shared" si="246"/>
        <v>48.049763713492233</v>
      </c>
      <c r="AU245">
        <f t="shared" si="246"/>
        <v>72.273696833116873</v>
      </c>
    </row>
    <row r="246" spans="1:47" hidden="1" x14ac:dyDescent="0.4">
      <c r="A246" s="9">
        <v>18</v>
      </c>
      <c r="B246" s="16">
        <f t="shared" si="220"/>
        <v>2.4654152870689403</v>
      </c>
      <c r="C246" s="16">
        <f t="shared" si="221"/>
        <v>3.4902210747008899</v>
      </c>
      <c r="D246" s="16">
        <f t="shared" si="222"/>
        <v>3.7452328829200825</v>
      </c>
      <c r="E246" s="16">
        <f t="shared" si="223"/>
        <v>11.585610514787156</v>
      </c>
      <c r="F246" s="16">
        <f t="shared" si="224"/>
        <v>29.729260515154181</v>
      </c>
      <c r="G246" s="16">
        <f t="shared" si="225"/>
        <v>48.359247980261976</v>
      </c>
      <c r="H246" s="16">
        <f t="shared" si="226"/>
        <v>45.412440625324081</v>
      </c>
      <c r="I246" s="16">
        <f t="shared" si="227"/>
        <v>59.092056609049521</v>
      </c>
      <c r="J246" s="16">
        <f t="shared" si="229"/>
        <v>203.87948548926681</v>
      </c>
      <c r="AM246">
        <v>24</v>
      </c>
      <c r="AN246">
        <f t="shared" ref="AN246:AU246" si="247">IF(AN245+AE121/B$74*B$68-AN245/B$74&lt;0,0,AN245+AE121/B$74*B$68-AN245/B$74)</f>
        <v>2.7984315080522011</v>
      </c>
      <c r="AO246">
        <f t="shared" si="247"/>
        <v>3.9616630418166423</v>
      </c>
      <c r="AP246">
        <f t="shared" si="247"/>
        <v>4.2511205960019129</v>
      </c>
      <c r="AQ246">
        <f t="shared" si="247"/>
        <v>13.150538034971904</v>
      </c>
      <c r="AR246">
        <f t="shared" si="247"/>
        <v>33.74494340692118</v>
      </c>
      <c r="AS246">
        <f t="shared" si="247"/>
        <v>55.177330916032119</v>
      </c>
      <c r="AT246">
        <f t="shared" si="247"/>
        <v>55.361706842156948</v>
      </c>
      <c r="AU246">
        <f t="shared" si="247"/>
        <v>83.427050720870227</v>
      </c>
    </row>
    <row r="247" spans="1:47" hidden="1" x14ac:dyDescent="0.4">
      <c r="A247" s="9">
        <v>19</v>
      </c>
      <c r="B247" s="16">
        <f t="shared" si="220"/>
        <v>2.8527311828685544</v>
      </c>
      <c r="C247" s="16">
        <f t="shared" si="221"/>
        <v>4.0385336081619787</v>
      </c>
      <c r="D247" s="16">
        <f t="shared" si="222"/>
        <v>4.3336076839666537</v>
      </c>
      <c r="E247" s="16">
        <f t="shared" si="223"/>
        <v>13.405705952037014</v>
      </c>
      <c r="F247" s="16">
        <f t="shared" si="224"/>
        <v>34.399717143001425</v>
      </c>
      <c r="G247" s="16">
        <f t="shared" si="225"/>
        <v>55.085468768639835</v>
      </c>
      <c r="H247" s="16">
        <f t="shared" si="226"/>
        <v>52.895249767201797</v>
      </c>
      <c r="I247" s="16">
        <f t="shared" si="227"/>
        <v>69.35851086080352</v>
      </c>
      <c r="J247" s="16">
        <f t="shared" si="229"/>
        <v>236.36952496668079</v>
      </c>
      <c r="AM247">
        <v>25</v>
      </c>
      <c r="AN247">
        <f t="shared" ref="AN247:AU247" si="248">IF(AN246+AE122/B$74*B$68-AN246/B$74&lt;0,0,AN246+AE122/B$74*B$68-AN246/B$74)</f>
        <v>3.2220384731507621</v>
      </c>
      <c r="AO247">
        <f t="shared" si="248"/>
        <v>4.5613518507291584</v>
      </c>
      <c r="AP247">
        <f t="shared" si="248"/>
        <v>4.8946254624811258</v>
      </c>
      <c r="AQ247">
        <f t="shared" si="248"/>
        <v>15.141174393367184</v>
      </c>
      <c r="AR247">
        <f t="shared" si="248"/>
        <v>38.853016633976175</v>
      </c>
      <c r="AS247">
        <f t="shared" si="248"/>
        <v>63.493427009522058</v>
      </c>
      <c r="AT247">
        <f t="shared" si="248"/>
        <v>63.770060329406761</v>
      </c>
      <c r="AU247">
        <f t="shared" si="248"/>
        <v>96.235212499694555</v>
      </c>
    </row>
    <row r="248" spans="1:47" hidden="1" x14ac:dyDescent="0.4">
      <c r="A248" s="9">
        <v>20</v>
      </c>
      <c r="B248" s="16">
        <f t="shared" si="220"/>
        <v>3.2953441818056124</v>
      </c>
      <c r="C248" s="16">
        <f t="shared" si="221"/>
        <v>4.6651287399960442</v>
      </c>
      <c r="D248" s="16">
        <f t="shared" si="222"/>
        <v>5.0059847746424069</v>
      </c>
      <c r="E248" s="16">
        <f t="shared" si="223"/>
        <v>15.48565647451597</v>
      </c>
      <c r="F248" s="16">
        <f t="shared" si="224"/>
        <v>39.736975016678883</v>
      </c>
      <c r="G248" s="16">
        <f t="shared" si="225"/>
        <v>62.940528255839581</v>
      </c>
      <c r="H248" s="16">
        <f t="shared" si="226"/>
        <v>61.416550947780621</v>
      </c>
      <c r="I248" s="16">
        <f t="shared" si="227"/>
        <v>81.051016564954267</v>
      </c>
      <c r="J248" s="16">
        <f t="shared" si="229"/>
        <v>273.59718495621337</v>
      </c>
      <c r="AM248">
        <v>26</v>
      </c>
      <c r="AN248">
        <f t="shared" ref="AN248:AU248" si="249">IF(AN247+AE123/B$74*B$68-AN247/B$74&lt;0,0,AN247+AE123/B$74*B$68-AN247/B$74)</f>
        <v>3.7095973759654961</v>
      </c>
      <c r="AO248">
        <f t="shared" si="249"/>
        <v>5.2515756709055621</v>
      </c>
      <c r="AP248">
        <f t="shared" si="249"/>
        <v>5.6352802498346506</v>
      </c>
      <c r="AQ248">
        <f t="shared" si="249"/>
        <v>17.432337095511375</v>
      </c>
      <c r="AR248">
        <f t="shared" si="249"/>
        <v>44.732255606122877</v>
      </c>
      <c r="AS248">
        <f t="shared" si="249"/>
        <v>73.073952833352649</v>
      </c>
      <c r="AT248">
        <f t="shared" si="249"/>
        <v>73.442467873552843</v>
      </c>
      <c r="AU248">
        <f t="shared" si="249"/>
        <v>110.95240333753155</v>
      </c>
    </row>
    <row r="249" spans="1:47" hidden="1" x14ac:dyDescent="0.4">
      <c r="A249" s="9">
        <v>21</v>
      </c>
      <c r="B249" s="16">
        <f t="shared" si="220"/>
        <v>3.8022766109003214</v>
      </c>
      <c r="C249" s="16">
        <f t="shared" si="221"/>
        <v>5.3827791321046874</v>
      </c>
      <c r="D249" s="16">
        <f t="shared" si="222"/>
        <v>5.776070047019064</v>
      </c>
      <c r="E249" s="16">
        <f t="shared" si="223"/>
        <v>17.867860280751245</v>
      </c>
      <c r="F249" s="16">
        <f t="shared" si="224"/>
        <v>45.849830050547709</v>
      </c>
      <c r="G249" s="16">
        <f t="shared" si="225"/>
        <v>72.077630784763102</v>
      </c>
      <c r="H249" s="16">
        <f t="shared" si="226"/>
        <v>71.14326588789865</v>
      </c>
      <c r="I249" s="16">
        <f t="shared" si="227"/>
        <v>94.38807238143545</v>
      </c>
      <c r="J249" s="16">
        <f t="shared" si="229"/>
        <v>316.28778517542025</v>
      </c>
      <c r="AM249">
        <v>27</v>
      </c>
      <c r="AN249">
        <f t="shared" ref="AN249:AU249" si="250">IF(AN248+AE124/B$74*B$68-AN248/B$74&lt;0,0,AN248+AE124/B$74*B$68-AN248/B$74)</f>
        <v>4.2708093044066828</v>
      </c>
      <c r="AO249">
        <f t="shared" si="250"/>
        <v>6.046068067497969</v>
      </c>
      <c r="AP249">
        <f t="shared" si="250"/>
        <v>6.4878219614518349</v>
      </c>
      <c r="AQ249">
        <f t="shared" si="250"/>
        <v>20.069614009171715</v>
      </c>
      <c r="AR249">
        <f t="shared" si="250"/>
        <v>51.499641089757041</v>
      </c>
      <c r="AS249">
        <f t="shared" si="250"/>
        <v>84.108560425222819</v>
      </c>
      <c r="AT249">
        <f t="shared" si="250"/>
        <v>84.571597285707469</v>
      </c>
      <c r="AU249">
        <f t="shared" si="250"/>
        <v>127.87093984579727</v>
      </c>
    </row>
    <row r="250" spans="1:47" hidden="1" x14ac:dyDescent="0.4">
      <c r="A250" s="9">
        <v>22</v>
      </c>
      <c r="B250" s="16">
        <f t="shared" si="220"/>
        <v>4.3838118597749087</v>
      </c>
      <c r="C250" s="16">
        <f t="shared" si="221"/>
        <v>6.2060426982670229</v>
      </c>
      <c r="D250" s="16">
        <f t="shared" si="222"/>
        <v>6.6594850838632453</v>
      </c>
      <c r="E250" s="16">
        <f t="shared" si="223"/>
        <v>20.600641621654962</v>
      </c>
      <c r="F250" s="16">
        <f t="shared" si="224"/>
        <v>52.862284708071783</v>
      </c>
      <c r="G250" s="16">
        <f t="shared" si="225"/>
        <v>82.674620539713146</v>
      </c>
      <c r="H250" s="16">
        <f t="shared" si="226"/>
        <v>82.267814317154048</v>
      </c>
      <c r="I250" s="16">
        <f t="shared" si="227"/>
        <v>109.62376235182295</v>
      </c>
      <c r="J250" s="16">
        <f t="shared" si="229"/>
        <v>365.27846318032209</v>
      </c>
      <c r="AM250">
        <v>28</v>
      </c>
      <c r="AN250">
        <f t="shared" ref="AN250:AU250" si="251">IF(AN249+AE125/B$74*B$68-AN249/B$74&lt;0,0,AN249+AE125/B$74*B$68-AN249/B$74)</f>
        <v>4.9168347117343476</v>
      </c>
      <c r="AO250">
        <f t="shared" si="251"/>
        <v>6.9606285893189694</v>
      </c>
      <c r="AP250">
        <f t="shared" si="251"/>
        <v>7.4692045347715226</v>
      </c>
      <c r="AQ250">
        <f t="shared" si="251"/>
        <v>23.105450929309125</v>
      </c>
      <c r="AR250">
        <f t="shared" si="251"/>
        <v>59.289751638104477</v>
      </c>
      <c r="AS250">
        <f t="shared" si="251"/>
        <v>96.815927680666903</v>
      </c>
      <c r="AT250">
        <f t="shared" si="251"/>
        <v>97.37897482987016</v>
      </c>
      <c r="AU250">
        <f t="shared" si="251"/>
        <v>147.32698842818328</v>
      </c>
    </row>
    <row r="251" spans="1:47" hidden="1" x14ac:dyDescent="0.4">
      <c r="A251" s="9">
        <v>23</v>
      </c>
      <c r="B251" s="16">
        <f t="shared" si="220"/>
        <v>5.0516898686103309</v>
      </c>
      <c r="C251" s="16">
        <f t="shared" si="221"/>
        <v>7.1515393510998884</v>
      </c>
      <c r="D251" s="16">
        <f t="shared" si="222"/>
        <v>7.6740641260186164</v>
      </c>
      <c r="E251" s="16">
        <f t="shared" si="223"/>
        <v>23.739169447917448</v>
      </c>
      <c r="F251" s="16">
        <f t="shared" si="224"/>
        <v>60.915905297330141</v>
      </c>
      <c r="G251" s="16">
        <f t="shared" si="225"/>
        <v>94.938098156575279</v>
      </c>
      <c r="H251" s="16">
        <f t="shared" si="226"/>
        <v>95.011437160582688</v>
      </c>
      <c r="I251" s="16">
        <f t="shared" si="227"/>
        <v>127.05234907777526</v>
      </c>
      <c r="J251" s="16">
        <f t="shared" si="229"/>
        <v>421.53425248590963</v>
      </c>
      <c r="AM251">
        <v>29</v>
      </c>
      <c r="AN251">
        <f t="shared" ref="AN251:AU251" si="252">IF(AN250+AE126/B$74*B$68-AN250/B$74&lt;0,0,AN250+AE126/B$74*B$68-AN250/B$74)</f>
        <v>5.6605160490787068</v>
      </c>
      <c r="AO251">
        <f t="shared" si="252"/>
        <v>8.0134379436192216</v>
      </c>
      <c r="AP251">
        <f t="shared" si="252"/>
        <v>8.5989370441968962</v>
      </c>
      <c r="AQ251">
        <f t="shared" si="252"/>
        <v>26.600197784647676</v>
      </c>
      <c r="AR251">
        <f t="shared" si="252"/>
        <v>68.257448210008832</v>
      </c>
      <c r="AS251">
        <f t="shared" si="252"/>
        <v>111.44807769692741</v>
      </c>
      <c r="AT251">
        <f t="shared" si="252"/>
        <v>112.11939470978353</v>
      </c>
      <c r="AU251">
        <f t="shared" si="252"/>
        <v>169.70720351312497</v>
      </c>
    </row>
    <row r="252" spans="1:47" hidden="1" x14ac:dyDescent="0.4">
      <c r="A252" s="9">
        <v>24</v>
      </c>
      <c r="B252" s="16">
        <f t="shared" si="220"/>
        <v>5.8193374571816303</v>
      </c>
      <c r="C252" s="16">
        <f t="shared" si="221"/>
        <v>8.238277072581349</v>
      </c>
      <c r="D252" s="16">
        <f t="shared" si="222"/>
        <v>8.8402039671605763</v>
      </c>
      <c r="E252" s="16">
        <f t="shared" si="223"/>
        <v>27.346539784448488</v>
      </c>
      <c r="F252" s="16">
        <f t="shared" si="224"/>
        <v>70.172599398386836</v>
      </c>
      <c r="G252" s="16">
        <f t="shared" si="225"/>
        <v>109.10788405422092</v>
      </c>
      <c r="H252" s="16">
        <f t="shared" si="226"/>
        <v>109.62820633260461</v>
      </c>
      <c r="I252" s="16">
        <f t="shared" si="227"/>
        <v>147.01369414842748</v>
      </c>
      <c r="J252" s="16">
        <f t="shared" si="229"/>
        <v>486.16674221501188</v>
      </c>
      <c r="AM252">
        <v>30</v>
      </c>
      <c r="AN252">
        <f t="shared" ref="AN252:AU252" si="253">IF(AN251+AE127/B$74*B$68-AN251/B$74&lt;0,0,AN251+AE127/B$74*B$68-AN251/B$74)</f>
        <v>6.5166336133501499</v>
      </c>
      <c r="AO252">
        <f t="shared" si="253"/>
        <v>9.2254201929846715</v>
      </c>
      <c r="AP252">
        <f t="shared" si="253"/>
        <v>9.8994723617850351</v>
      </c>
      <c r="AQ252">
        <f t="shared" si="253"/>
        <v>30.623310931767485</v>
      </c>
      <c r="AR252">
        <f t="shared" si="253"/>
        <v>78.580959317171562</v>
      </c>
      <c r="AS252">
        <f t="shared" si="253"/>
        <v>128.29536378521902</v>
      </c>
      <c r="AT252">
        <f t="shared" si="253"/>
        <v>129.08599006700561</v>
      </c>
      <c r="AU252">
        <f t="shared" si="253"/>
        <v>195.45637895114834</v>
      </c>
    </row>
    <row r="253" spans="1:47" hidden="1" x14ac:dyDescent="0.4">
      <c r="A253" s="9">
        <v>25</v>
      </c>
      <c r="B253" s="16">
        <f t="shared" si="220"/>
        <v>6.7021357075120997</v>
      </c>
      <c r="C253" s="16">
        <f t="shared" si="221"/>
        <v>9.4880304403701814</v>
      </c>
      <c r="D253" s="16">
        <f t="shared" si="222"/>
        <v>10.181270137011715</v>
      </c>
      <c r="E253" s="16">
        <f t="shared" si="223"/>
        <v>31.495032229152958</v>
      </c>
      <c r="F253" s="16">
        <f t="shared" si="224"/>
        <v>80.817840102478812</v>
      </c>
      <c r="G253" s="16">
        <f t="shared" si="225"/>
        <v>125.46198419400676</v>
      </c>
      <c r="H253" s="16">
        <f t="shared" si="226"/>
        <v>126.40978593164559</v>
      </c>
      <c r="I253" s="16">
        <f t="shared" si="227"/>
        <v>169.89962757471318</v>
      </c>
      <c r="J253" s="16">
        <f t="shared" si="229"/>
        <v>560.45570631689134</v>
      </c>
      <c r="AM253">
        <v>31</v>
      </c>
      <c r="AN253">
        <f t="shared" ref="AN253:AU253" si="254">IF(AN252+AE128/B$74*B$68-AN252/B$74&lt;0,0,AN252+AE128/B$74*B$68-AN252/B$74)</f>
        <v>7.5021997291424736</v>
      </c>
      <c r="AO253">
        <f t="shared" si="254"/>
        <v>10.620659220620862</v>
      </c>
      <c r="AP253">
        <f t="shared" si="254"/>
        <v>11.396654051424658</v>
      </c>
      <c r="AQ253">
        <f t="shared" si="254"/>
        <v>35.254735590335443</v>
      </c>
      <c r="AR253">
        <f t="shared" si="254"/>
        <v>90.465428422631163</v>
      </c>
      <c r="AS253">
        <f t="shared" si="254"/>
        <v>147.69221926731674</v>
      </c>
      <c r="AT253">
        <f t="shared" si="254"/>
        <v>148.61606545900017</v>
      </c>
      <c r="AU253">
        <f t="shared" si="254"/>
        <v>225.08626241708555</v>
      </c>
    </row>
    <row r="254" spans="1:47" hidden="1" x14ac:dyDescent="0.4">
      <c r="A254" s="9">
        <v>26</v>
      </c>
      <c r="B254" s="16">
        <f t="shared" si="220"/>
        <v>7.7177280762548879</v>
      </c>
      <c r="C254" s="16">
        <f t="shared" si="221"/>
        <v>10.925776814087854</v>
      </c>
      <c r="D254" s="16">
        <f t="shared" si="222"/>
        <v>11.724064957425202</v>
      </c>
      <c r="E254" s="16">
        <f t="shared" si="223"/>
        <v>36.267557851005748</v>
      </c>
      <c r="F254" s="16">
        <f t="shared" si="224"/>
        <v>93.064381391452599</v>
      </c>
      <c r="G254" s="16">
        <f t="shared" si="225"/>
        <v>144.32220844481219</v>
      </c>
      <c r="H254" s="16">
        <f t="shared" si="226"/>
        <v>145.69102206815293</v>
      </c>
      <c r="I254" s="16">
        <f t="shared" si="227"/>
        <v>196.16139877016076</v>
      </c>
      <c r="J254" s="16">
        <f t="shared" si="229"/>
        <v>645.87413837335214</v>
      </c>
      <c r="AM254">
        <v>32</v>
      </c>
      <c r="AN254">
        <f t="shared" ref="AN254:AU254" si="255">IF(AN253+AE129/B$74*B$68-AN253/B$74&lt;0,0,AN253+AE129/B$74*B$68-AN253/B$74)</f>
        <v>8.6367971414132274</v>
      </c>
      <c r="AO254">
        <f t="shared" si="255"/>
        <v>12.226877783626691</v>
      </c>
      <c r="AP254">
        <f t="shared" si="255"/>
        <v>13.120230423973384</v>
      </c>
      <c r="AQ254">
        <f t="shared" si="255"/>
        <v>40.586496035968949</v>
      </c>
      <c r="AR254">
        <f t="shared" si="255"/>
        <v>104.14699445579974</v>
      </c>
      <c r="AS254">
        <f t="shared" si="255"/>
        <v>170.02378609340064</v>
      </c>
      <c r="AT254">
        <f t="shared" si="255"/>
        <v>171.09780623613932</v>
      </c>
      <c r="AU254">
        <f t="shared" si="255"/>
        <v>259.18570614750627</v>
      </c>
    </row>
    <row r="255" spans="1:47" hidden="1" x14ac:dyDescent="0.4">
      <c r="A255" s="9">
        <v>27</v>
      </c>
      <c r="B255" s="16">
        <f t="shared" si="220"/>
        <v>8.8863742875347818</v>
      </c>
      <c r="C255" s="16">
        <f t="shared" si="221"/>
        <v>12.580197331747433</v>
      </c>
      <c r="D255" s="16">
        <f t="shared" si="222"/>
        <v>13.499365143946289</v>
      </c>
      <c r="E255" s="16">
        <f t="shared" si="223"/>
        <v>41.759322222097651</v>
      </c>
      <c r="F255" s="16">
        <f t="shared" si="224"/>
        <v>107.15652556181377</v>
      </c>
      <c r="G255" s="16">
        <f t="shared" si="225"/>
        <v>166.06059113764687</v>
      </c>
      <c r="H255" s="16">
        <f t="shared" si="226"/>
        <v>167.85645529024953</v>
      </c>
      <c r="I255" s="16">
        <f t="shared" si="227"/>
        <v>226.31835778147212</v>
      </c>
      <c r="J255" s="16">
        <f t="shared" si="229"/>
        <v>744.11718875650831</v>
      </c>
      <c r="AM255">
        <v>33</v>
      </c>
      <c r="AN255">
        <f t="shared" ref="AN255:AU255" si="256">IF(AN254+AE130/B$74*B$68-AN254/B$74&lt;0,0,AN254+AE130/B$74*B$68-AN254/B$74)</f>
        <v>9.9429683694484599</v>
      </c>
      <c r="AO255">
        <f t="shared" si="256"/>
        <v>14.075988710766417</v>
      </c>
      <c r="AP255">
        <f t="shared" si="256"/>
        <v>15.104446008106274</v>
      </c>
      <c r="AQ255">
        <f t="shared" si="256"/>
        <v>46.724525273075031</v>
      </c>
      <c r="AR255">
        <f t="shared" si="256"/>
        <v>119.89748684518696</v>
      </c>
      <c r="AS255">
        <f t="shared" si="256"/>
        <v>195.73355364015924</v>
      </c>
      <c r="AT255">
        <f t="shared" si="256"/>
        <v>196.97799787585046</v>
      </c>
      <c r="AU255">
        <f t="shared" si="256"/>
        <v>298.43235422750001</v>
      </c>
    </row>
    <row r="256" spans="1:47" hidden="1" x14ac:dyDescent="0.4">
      <c r="A256" s="9">
        <v>28</v>
      </c>
      <c r="B256" s="16">
        <f t="shared" si="220"/>
        <v>10.231356378913549</v>
      </c>
      <c r="C256" s="16">
        <f t="shared" si="221"/>
        <v>14.484251737934859</v>
      </c>
      <c r="D256" s="16">
        <f t="shared" si="222"/>
        <v>15.5425386336179</v>
      </c>
      <c r="E256" s="16">
        <f t="shared" si="223"/>
        <v>48.07973353041065</v>
      </c>
      <c r="F256" s="16">
        <f t="shared" si="224"/>
        <v>123.37501953828037</v>
      </c>
      <c r="G256" s="16">
        <f t="shared" si="225"/>
        <v>191.10676832824774</v>
      </c>
      <c r="H256" s="16">
        <f t="shared" si="226"/>
        <v>193.34786964499926</v>
      </c>
      <c r="I256" s="16">
        <f t="shared" si="227"/>
        <v>260.96803663487708</v>
      </c>
      <c r="J256" s="16">
        <f t="shared" si="229"/>
        <v>857.13557442728143</v>
      </c>
      <c r="AM256">
        <v>34</v>
      </c>
      <c r="AN256">
        <f t="shared" ref="AN256:AU256" si="257">IF(AN255+AE131/B$74*B$68-AN255/B$74&lt;0,0,AN255+AE131/B$74*B$68-AN255/B$74)</f>
        <v>11.446663780243252</v>
      </c>
      <c r="AO256">
        <f t="shared" si="257"/>
        <v>16.204729227714559</v>
      </c>
      <c r="AP256">
        <f t="shared" si="257"/>
        <v>17.388722222317643</v>
      </c>
      <c r="AQ256">
        <f t="shared" si="257"/>
        <v>53.790770645088166</v>
      </c>
      <c r="AR256">
        <f t="shared" si="257"/>
        <v>138.02982862039644</v>
      </c>
      <c r="AS256">
        <f t="shared" si="257"/>
        <v>225.33215906467319</v>
      </c>
      <c r="AT256">
        <f t="shared" si="257"/>
        <v>226.77090853971197</v>
      </c>
      <c r="AU256">
        <f t="shared" si="257"/>
        <v>343.60609745249809</v>
      </c>
    </row>
    <row r="257" spans="1:47" hidden="1" x14ac:dyDescent="0.4">
      <c r="A257" s="9">
        <v>29</v>
      </c>
      <c r="B257" s="16">
        <f t="shared" si="220"/>
        <v>11.779444594651899</v>
      </c>
      <c r="C257" s="16">
        <f t="shared" si="221"/>
        <v>16.675837936173188</v>
      </c>
      <c r="D257" s="16">
        <f t="shared" si="222"/>
        <v>17.894252327312628</v>
      </c>
      <c r="E257" s="16">
        <f t="shared" si="223"/>
        <v>55.354591930189358</v>
      </c>
      <c r="F257" s="16">
        <f t="shared" si="224"/>
        <v>142.04267285718294</v>
      </c>
      <c r="G257" s="16">
        <f t="shared" si="225"/>
        <v>219.95647680788261</v>
      </c>
      <c r="H257" s="16">
        <f t="shared" si="226"/>
        <v>222.67301538214235</v>
      </c>
      <c r="I257" s="16">
        <f t="shared" si="227"/>
        <v>300.79782665898836</v>
      </c>
      <c r="J257" s="16">
        <f t="shared" si="229"/>
        <v>987.17411849452333</v>
      </c>
      <c r="AM257">
        <v>35</v>
      </c>
      <c r="AN257">
        <f t="shared" ref="AN257:AU257" si="258">IF(AN256+AE132/B$74*B$68-AN256/B$74&lt;0,0,AN256+AE132/B$74*B$68-AN256/B$74)</f>
        <v>13.177757301498437</v>
      </c>
      <c r="AO257">
        <f t="shared" si="258"/>
        <v>18.655391037857736</v>
      </c>
      <c r="AP257">
        <f t="shared" si="258"/>
        <v>20.018440798826798</v>
      </c>
      <c r="AQ257">
        <f t="shared" si="258"/>
        <v>61.925617300386435</v>
      </c>
      <c r="AR257">
        <f t="shared" si="258"/>
        <v>158.90425514781333</v>
      </c>
      <c r="AS257">
        <f t="shared" si="258"/>
        <v>259.40752366389245</v>
      </c>
      <c r="AT257">
        <f t="shared" si="258"/>
        <v>261.06851131834179</v>
      </c>
      <c r="AU257">
        <f t="shared" si="258"/>
        <v>395.60456214543535</v>
      </c>
    </row>
    <row r="258" spans="1:47" hidden="1" x14ac:dyDescent="0.4">
      <c r="A258" s="9">
        <v>30</v>
      </c>
      <c r="B258" s="16">
        <f t="shared" si="220"/>
        <v>13.561432197367399</v>
      </c>
      <c r="C258" s="16">
        <f t="shared" si="221"/>
        <v>19.198549107177392</v>
      </c>
      <c r="D258" s="16">
        <f t="shared" si="222"/>
        <v>20.601284526573664</v>
      </c>
      <c r="E258" s="16">
        <f t="shared" si="223"/>
        <v>63.728602757300671</v>
      </c>
      <c r="F258" s="16">
        <f t="shared" si="224"/>
        <v>163.53080670374766</v>
      </c>
      <c r="G258" s="16">
        <f t="shared" si="225"/>
        <v>253.18135589707848</v>
      </c>
      <c r="H258" s="16">
        <f t="shared" si="226"/>
        <v>256.41566811011262</v>
      </c>
      <c r="I258" s="16">
        <f t="shared" si="227"/>
        <v>346.5984785269859</v>
      </c>
      <c r="J258" s="16">
        <f t="shared" si="229"/>
        <v>1136.8161778263438</v>
      </c>
      <c r="AM258">
        <v>36</v>
      </c>
      <c r="AN258">
        <f t="shared" ref="AN258:AU258" si="259">IF(AN257+AE133/B$74*B$68-AN257/B$74&lt;0,0,AN257+AE133/B$74*B$68-AN257/B$74)</f>
        <v>15.170640034271969</v>
      </c>
      <c r="AO258">
        <f t="shared" si="259"/>
        <v>21.476660683509607</v>
      </c>
      <c r="AP258">
        <f t="shared" si="259"/>
        <v>23.045845545497517</v>
      </c>
      <c r="AQ258">
        <f t="shared" si="259"/>
        <v>71.290677728403978</v>
      </c>
      <c r="AR258">
        <f t="shared" si="259"/>
        <v>182.93547222086625</v>
      </c>
      <c r="AS258">
        <f t="shared" si="259"/>
        <v>298.636526257328</v>
      </c>
      <c r="AT258">
        <f t="shared" si="259"/>
        <v>300.55224929659772</v>
      </c>
      <c r="AU258">
        <f t="shared" si="259"/>
        <v>455.46093991425823</v>
      </c>
    </row>
    <row r="259" spans="1:47" hidden="1" x14ac:dyDescent="0.4">
      <c r="A259" s="9">
        <v>31</v>
      </c>
      <c r="B259" s="16">
        <f t="shared" si="220"/>
        <v>15.612749755727515</v>
      </c>
      <c r="C259" s="16">
        <f t="shared" si="221"/>
        <v>22.10254333916102</v>
      </c>
      <c r="D259" s="16">
        <f t="shared" si="222"/>
        <v>23.717458103162194</v>
      </c>
      <c r="E259" s="16">
        <f t="shared" si="223"/>
        <v>73.368263222600604</v>
      </c>
      <c r="F259" s="16">
        <f t="shared" si="224"/>
        <v>188.26666131276986</v>
      </c>
      <c r="G259" s="16">
        <f t="shared" si="225"/>
        <v>291.44025442866086</v>
      </c>
      <c r="H259" s="16">
        <f t="shared" si="226"/>
        <v>295.24721607662309</v>
      </c>
      <c r="I259" s="16">
        <f t="shared" si="227"/>
        <v>399.27968779763069</v>
      </c>
      <c r="J259" s="16">
        <f t="shared" si="229"/>
        <v>1309.0348340363357</v>
      </c>
      <c r="AM259">
        <v>37</v>
      </c>
      <c r="AN259">
        <f t="shared" ref="AN259:AU259" si="260">IF(AN258+AE134/B$74*B$68-AN258/B$74&lt;0,0,AN258+AE134/B$74*B$68-AN258/B$74)</f>
        <v>17.464903569617984</v>
      </c>
      <c r="AO259">
        <f t="shared" si="260"/>
        <v>24.724586898610795</v>
      </c>
      <c r="AP259">
        <f t="shared" si="260"/>
        <v>26.531080377831916</v>
      </c>
      <c r="AQ259">
        <f t="shared" si="260"/>
        <v>82.072002837488654</v>
      </c>
      <c r="AR259">
        <f t="shared" si="260"/>
        <v>210.60089584765387</v>
      </c>
      <c r="AS259">
        <f t="shared" si="260"/>
        <v>343.79844518520287</v>
      </c>
      <c r="AT259">
        <f t="shared" si="260"/>
        <v>346.00657724964981</v>
      </c>
      <c r="AU259">
        <f t="shared" si="260"/>
        <v>524.36451200151589</v>
      </c>
    </row>
    <row r="260" spans="1:47" hidden="1" x14ac:dyDescent="0.4">
      <c r="A260" s="9">
        <v>32</v>
      </c>
      <c r="B260" s="16">
        <f t="shared" ref="B260:B288" si="261">AW130+BF130+BO130+AN254</f>
        <v>17.974171113308515</v>
      </c>
      <c r="C260" s="16">
        <f t="shared" ref="C260:C288" si="262">AX130+BG130+BP130+AO254</f>
        <v>25.445543048664931</v>
      </c>
      <c r="D260" s="16">
        <f t="shared" ref="D260:D288" si="263">AY130+BH130+BQ130+AP254</f>
        <v>27.304712942226885</v>
      </c>
      <c r="E260" s="16">
        <f t="shared" ref="E260:E288" si="264">AZ130+BI130+BR130+AQ254</f>
        <v>84.465179938306974</v>
      </c>
      <c r="F260" s="16">
        <f t="shared" ref="F260:F288" si="265">BA130+BJ130+BS130+AR254</f>
        <v>216.74190890849525</v>
      </c>
      <c r="G260" s="16">
        <f t="shared" ref="G260:G288" si="266">BB130+BK130+BT130+AS254</f>
        <v>335.49227209604595</v>
      </c>
      <c r="H260" s="16">
        <f t="shared" ref="H260:H288" si="267">BC130+BL130+BU130+AT254</f>
        <v>339.93999960600007</v>
      </c>
      <c r="I260" s="16">
        <f t="shared" ref="I260:I288" si="268">BD130+BM130+BV130+AU254</f>
        <v>459.88807039106285</v>
      </c>
      <c r="J260" s="16">
        <f t="shared" si="229"/>
        <v>1507.2518580441115</v>
      </c>
      <c r="AM260">
        <v>38</v>
      </c>
      <c r="AN260">
        <f t="shared" ref="AN260:AU260" si="269">IF(AN259+AE135/B$74*B$68-AN259/B$74&lt;0,0,AN259+AE135/B$74*B$68-AN259/B$74)</f>
        <v>20.106126592956031</v>
      </c>
      <c r="AO260">
        <f t="shared" si="269"/>
        <v>28.463694183046918</v>
      </c>
      <c r="AP260">
        <f t="shared" si="269"/>
        <v>30.543384256214836</v>
      </c>
      <c r="AQ260">
        <f t="shared" si="269"/>
        <v>94.483778407949572</v>
      </c>
      <c r="AR260">
        <f t="shared" si="269"/>
        <v>242.45013753577206</v>
      </c>
      <c r="AS260">
        <f t="shared" si="269"/>
        <v>395.79043569420412</v>
      </c>
      <c r="AT260">
        <f t="shared" si="269"/>
        <v>398.33454908695546</v>
      </c>
      <c r="AU260">
        <f t="shared" si="269"/>
        <v>603.68427553889717</v>
      </c>
    </row>
    <row r="261" spans="1:47" hidden="1" x14ac:dyDescent="0.4">
      <c r="A261" s="9">
        <v>33</v>
      </c>
      <c r="B261" s="16">
        <f t="shared" si="261"/>
        <v>20.692625101446673</v>
      </c>
      <c r="C261" s="16">
        <f t="shared" si="262"/>
        <v>29.293984100267437</v>
      </c>
      <c r="D261" s="16">
        <f t="shared" si="263"/>
        <v>31.434339022052349</v>
      </c>
      <c r="E261" s="16">
        <f t="shared" si="264"/>
        <v>97.239883362159759</v>
      </c>
      <c r="F261" s="16">
        <f t="shared" si="265"/>
        <v>249.52244176058969</v>
      </c>
      <c r="G261" s="16">
        <f t="shared" si="266"/>
        <v>386.21179669098706</v>
      </c>
      <c r="H261" s="16">
        <f t="shared" si="267"/>
        <v>391.38266318373746</v>
      </c>
      <c r="I261" s="16">
        <f t="shared" si="268"/>
        <v>529.62788036370944</v>
      </c>
      <c r="J261" s="16">
        <f t="shared" si="229"/>
        <v>1735.4056135849498</v>
      </c>
      <c r="AM261">
        <v>39</v>
      </c>
      <c r="AN261">
        <f t="shared" ref="AN261:AU261" si="270">IF(AN260+AE136/B$74*B$68-AN260/B$74&lt;0,0,AN260+AE136/B$74*B$68-AN260/B$74)</f>
        <v>23.146780409721895</v>
      </c>
      <c r="AO261">
        <f t="shared" si="270"/>
        <v>32.768264730576405</v>
      </c>
      <c r="AP261">
        <f t="shared" si="270"/>
        <v>35.162466777466982</v>
      </c>
      <c r="AQ261">
        <f t="shared" si="270"/>
        <v>108.77258038630984</v>
      </c>
      <c r="AR261">
        <f t="shared" si="270"/>
        <v>279.1159235918405</v>
      </c>
      <c r="AS261">
        <f t="shared" si="270"/>
        <v>455.64534996182431</v>
      </c>
      <c r="AT261">
        <f t="shared" si="270"/>
        <v>458.57576080356148</v>
      </c>
      <c r="AU261">
        <f t="shared" si="270"/>
        <v>694.996140746131</v>
      </c>
    </row>
    <row r="262" spans="1:47" hidden="1" x14ac:dyDescent="0.4">
      <c r="A262" s="9">
        <v>34</v>
      </c>
      <c r="B262" s="16">
        <f t="shared" si="261"/>
        <v>23.822129175608055</v>
      </c>
      <c r="C262" s="16">
        <f t="shared" si="262"/>
        <v>33.724337530088974</v>
      </c>
      <c r="D262" s="16">
        <f t="shared" si="263"/>
        <v>36.188394708839297</v>
      </c>
      <c r="E262" s="16">
        <f t="shared" si="264"/>
        <v>111.9462151910576</v>
      </c>
      <c r="F262" s="16">
        <f t="shared" si="265"/>
        <v>287.25963045734267</v>
      </c>
      <c r="G262" s="16">
        <f t="shared" si="266"/>
        <v>444.60583703962118</v>
      </c>
      <c r="H262" s="16">
        <f t="shared" si="267"/>
        <v>450.597821971131</v>
      </c>
      <c r="I262" s="16">
        <f t="shared" si="268"/>
        <v>609.88487738057393</v>
      </c>
      <c r="J262" s="16">
        <f t="shared" si="229"/>
        <v>1998.0292434542628</v>
      </c>
      <c r="AM262">
        <v>40</v>
      </c>
      <c r="AN262">
        <f t="shared" ref="AN262:AU262" si="271">IF(AN261+AE137/B$74*B$68-AN261/B$74&lt;0,0,AN261+AE137/B$74*B$68-AN261/B$74)</f>
        <v>26.647271386700595</v>
      </c>
      <c r="AO262">
        <f t="shared" si="271"/>
        <v>37.723814184549489</v>
      </c>
      <c r="AP262">
        <f t="shared" si="271"/>
        <v>40.480091756150365</v>
      </c>
      <c r="AQ262">
        <f t="shared" si="271"/>
        <v>125.2222735810077</v>
      </c>
      <c r="AR262">
        <f t="shared" si="271"/>
        <v>321.32666542157449</v>
      </c>
      <c r="AS262">
        <f t="shared" si="271"/>
        <v>524.55225358943972</v>
      </c>
      <c r="AT262">
        <f t="shared" si="271"/>
        <v>527.92700548809</v>
      </c>
      <c r="AU262">
        <f t="shared" si="271"/>
        <v>800.11423913641693</v>
      </c>
    </row>
    <row r="263" spans="1:47" hidden="1" x14ac:dyDescent="0.4">
      <c r="A263" s="9">
        <v>35</v>
      </c>
      <c r="B263" s="16">
        <f t="shared" si="261"/>
        <v>27.424863580761439</v>
      </c>
      <c r="C263" s="16">
        <f t="shared" si="262"/>
        <v>38.824630212367907</v>
      </c>
      <c r="D263" s="16">
        <f t="shared" si="263"/>
        <v>41.661338530263194</v>
      </c>
      <c r="E263" s="16">
        <f t="shared" si="264"/>
        <v>128.87637613605358</v>
      </c>
      <c r="F263" s="16">
        <f t="shared" si="265"/>
        <v>330.70327675072235</v>
      </c>
      <c r="G263" s="16">
        <f t="shared" si="266"/>
        <v>511.83399620644002</v>
      </c>
      <c r="H263" s="16">
        <f t="shared" si="267"/>
        <v>518.76239151782988</v>
      </c>
      <c r="I263" s="16">
        <f t="shared" si="268"/>
        <v>702.25381443918491</v>
      </c>
      <c r="J263" s="16">
        <f t="shared" si="229"/>
        <v>2300.340687373623</v>
      </c>
      <c r="AM263">
        <v>41</v>
      </c>
      <c r="AN263">
        <f t="shared" ref="AN263:AU263" si="272">IF(AN262+AE138/B$74*B$68-AN262/B$74&lt;0,0,AN262+AE138/B$74*B$68-AN262/B$74)</f>
        <v>30.677141022149854</v>
      </c>
      <c r="AO263">
        <f t="shared" si="272"/>
        <v>43.428790544399938</v>
      </c>
      <c r="AP263">
        <f t="shared" si="272"/>
        <v>46.601900261081454</v>
      </c>
      <c r="AQ263">
        <f t="shared" si="272"/>
        <v>144.1596510956856</v>
      </c>
      <c r="AR263">
        <f t="shared" si="272"/>
        <v>369.92093059984126</v>
      </c>
      <c r="AS263">
        <f t="shared" si="272"/>
        <v>603.88004599783494</v>
      </c>
      <c r="AT263">
        <f t="shared" si="272"/>
        <v>607.76605080663739</v>
      </c>
      <c r="AU263">
        <f t="shared" si="272"/>
        <v>921.12696452440855</v>
      </c>
    </row>
    <row r="264" spans="1:47" hidden="1" x14ac:dyDescent="0.4">
      <c r="A264" s="9">
        <v>36</v>
      </c>
      <c r="B264" s="16">
        <f t="shared" si="261"/>
        <v>31.572407440092139</v>
      </c>
      <c r="C264" s="16">
        <f t="shared" si="262"/>
        <v>44.696194756486634</v>
      </c>
      <c r="D264" s="16">
        <f t="shared" si="263"/>
        <v>47.961906928127689</v>
      </c>
      <c r="E264" s="16">
        <f t="shared" si="264"/>
        <v>148.36673461611721</v>
      </c>
      <c r="F264" s="16">
        <f t="shared" si="265"/>
        <v>380.71651895733743</v>
      </c>
      <c r="G264" s="16">
        <f t="shared" si="266"/>
        <v>589.23148149672375</v>
      </c>
      <c r="H264" s="16">
        <f t="shared" si="267"/>
        <v>597.23098309960096</v>
      </c>
      <c r="I264" s="16">
        <f t="shared" si="268"/>
        <v>808.57008888500775</v>
      </c>
      <c r="J264" s="16">
        <f t="shared" si="229"/>
        <v>2648.3463161794934</v>
      </c>
      <c r="AM264">
        <v>42</v>
      </c>
      <c r="AN264">
        <f t="shared" ref="AN264:AU264" si="273">IF(AN263+AE139/B$74*B$68-AN263/B$74&lt;0,0,AN263+AE139/B$74*B$68-AN263/B$74)</f>
        <v>35.31644748832435</v>
      </c>
      <c r="AO264">
        <f t="shared" si="273"/>
        <v>49.996529977657346</v>
      </c>
      <c r="AP264">
        <f t="shared" si="273"/>
        <v>53.649509328078622</v>
      </c>
      <c r="AQ264">
        <f t="shared" si="273"/>
        <v>165.96092654722713</v>
      </c>
      <c r="AR264">
        <f t="shared" si="273"/>
        <v>425.86410222936166</v>
      </c>
      <c r="AS264">
        <f t="shared" si="273"/>
        <v>695.20465385140733</v>
      </c>
      <c r="AT264">
        <f t="shared" si="273"/>
        <v>699.67901140367269</v>
      </c>
      <c r="AU264">
        <f t="shared" si="273"/>
        <v>1060.4384627048694</v>
      </c>
    </row>
    <row r="265" spans="1:47" hidden="1" x14ac:dyDescent="0.4">
      <c r="A265" s="9">
        <v>37</v>
      </c>
      <c r="B265" s="16">
        <f t="shared" si="261"/>
        <v>36.347161372006092</v>
      </c>
      <c r="C265" s="16">
        <f t="shared" si="262"/>
        <v>51.45568346700302</v>
      </c>
      <c r="D265" s="16">
        <f t="shared" si="263"/>
        <v>55.215275367696407</v>
      </c>
      <c r="E265" s="16">
        <f t="shared" si="264"/>
        <v>170.80451199555017</v>
      </c>
      <c r="F265" s="16">
        <f t="shared" si="265"/>
        <v>438.29298661459239</v>
      </c>
      <c r="G265" s="16">
        <f t="shared" si="266"/>
        <v>678.33560786124895</v>
      </c>
      <c r="H265" s="16">
        <f t="shared" si="267"/>
        <v>687.56282855774464</v>
      </c>
      <c r="I265" s="16">
        <f t="shared" si="268"/>
        <v>930.94618298648004</v>
      </c>
      <c r="J265" s="16">
        <f t="shared" si="229"/>
        <v>3048.9602382223215</v>
      </c>
      <c r="AM265">
        <v>43</v>
      </c>
      <c r="AN265">
        <f t="shared" ref="AN265:AU265" si="274">IF(AN264+AE140/B$74*B$68-AN264/B$74&lt;0,0,AN264+AE140/B$74*B$68-AN264/B$74)</f>
        <v>40.657356094432764</v>
      </c>
      <c r="AO265">
        <f t="shared" si="274"/>
        <v>57.557508394909163</v>
      </c>
      <c r="AP265">
        <f t="shared" si="274"/>
        <v>61.762928045478162</v>
      </c>
      <c r="AQ265">
        <f t="shared" si="274"/>
        <v>191.0592080537929</v>
      </c>
      <c r="AR265">
        <f t="shared" si="274"/>
        <v>490.26755757071174</v>
      </c>
      <c r="AS265">
        <f t="shared" si="274"/>
        <v>800.34033764457467</v>
      </c>
      <c r="AT265">
        <f t="shared" si="274"/>
        <v>805.49186006820537</v>
      </c>
      <c r="AU265">
        <f t="shared" si="274"/>
        <v>1220.8163939521858</v>
      </c>
    </row>
    <row r="266" spans="1:47" hidden="1" x14ac:dyDescent="0.4">
      <c r="A266" s="9">
        <v>38</v>
      </c>
      <c r="B266" s="16">
        <f t="shared" si="261"/>
        <v>41.84398493862863</v>
      </c>
      <c r="C266" s="16">
        <f t="shared" si="262"/>
        <v>59.237386434760282</v>
      </c>
      <c r="D266" s="16">
        <f t="shared" si="263"/>
        <v>63.565545799336313</v>
      </c>
      <c r="E266" s="16">
        <f t="shared" si="264"/>
        <v>196.63547736897573</v>
      </c>
      <c r="F266" s="16">
        <f t="shared" si="265"/>
        <v>504.57654568680113</v>
      </c>
      <c r="G266" s="16">
        <f t="shared" si="266"/>
        <v>780.91632060116081</v>
      </c>
      <c r="H266" s="16">
        <f t="shared" si="267"/>
        <v>791.55276902112757</v>
      </c>
      <c r="I266" s="16">
        <f t="shared" si="268"/>
        <v>1071.8136159494454</v>
      </c>
      <c r="J266" s="16">
        <f t="shared" si="229"/>
        <v>3510.1416458002359</v>
      </c>
      <c r="AM266">
        <v>44</v>
      </c>
      <c r="AN266">
        <f t="shared" ref="AN266:AU266" si="275">IF(AN265+AE141/B$74*B$68-AN265/B$74&lt;0,0,AN265+AE141/B$74*B$68-AN265/B$74)</f>
        <v>46.805970267954201</v>
      </c>
      <c r="AO266">
        <f t="shared" si="275"/>
        <v>66.261933520033736</v>
      </c>
      <c r="AP266">
        <f t="shared" si="275"/>
        <v>71.10333901309177</v>
      </c>
      <c r="AQ266">
        <f t="shared" si="275"/>
        <v>219.95310247951016</v>
      </c>
      <c r="AR266">
        <f t="shared" si="275"/>
        <v>564.4107469678645</v>
      </c>
      <c r="AS266">
        <f t="shared" si="275"/>
        <v>921.37573331705755</v>
      </c>
      <c r="AT266">
        <f t="shared" si="275"/>
        <v>927.30670372528039</v>
      </c>
      <c r="AU266">
        <f t="shared" si="275"/>
        <v>1405.4469171364769</v>
      </c>
    </row>
    <row r="267" spans="1:47" hidden="1" x14ac:dyDescent="0.4">
      <c r="A267" s="9">
        <v>39</v>
      </c>
      <c r="B267" s="16">
        <f t="shared" si="261"/>
        <v>48.172081489564746</v>
      </c>
      <c r="C267" s="16">
        <f t="shared" si="262"/>
        <v>68.195899858710519</v>
      </c>
      <c r="D267" s="16">
        <f t="shared" si="263"/>
        <v>73.178609940362037</v>
      </c>
      <c r="E267" s="16">
        <f t="shared" si="264"/>
        <v>226.37280491928703</v>
      </c>
      <c r="F267" s="16">
        <f t="shared" si="265"/>
        <v>580.88402699210701</v>
      </c>
      <c r="G267" s="16">
        <f t="shared" si="266"/>
        <v>899.01134310375608</v>
      </c>
      <c r="H267" s="16">
        <f t="shared" si="267"/>
        <v>911.26692289083667</v>
      </c>
      <c r="I267" s="16">
        <f t="shared" si="268"/>
        <v>1233.9712391410105</v>
      </c>
      <c r="J267" s="16">
        <f t="shared" si="229"/>
        <v>4041.0529283356345</v>
      </c>
      <c r="AM267">
        <v>45</v>
      </c>
      <c r="AN267">
        <f t="shared" ref="AN267:AU267" si="276">IF(AN266+AE142/B$74*B$68-AN266/B$74&lt;0,0,AN266+AE142/B$74*B$68-AN266/B$74)</f>
        <v>53.88443943000587</v>
      </c>
      <c r="AO267">
        <f t="shared" si="276"/>
        <v>76.282728951778083</v>
      </c>
      <c r="AP267">
        <f t="shared" si="276"/>
        <v>81.856300433222032</v>
      </c>
      <c r="AQ267">
        <f t="shared" si="276"/>
        <v>253.21662087440097</v>
      </c>
      <c r="AR267">
        <f t="shared" si="276"/>
        <v>649.76661170629666</v>
      </c>
      <c r="AS267">
        <f t="shared" si="276"/>
        <v>1060.7153448480472</v>
      </c>
      <c r="AT267">
        <f t="shared" si="276"/>
        <v>1067.5435449628869</v>
      </c>
      <c r="AU267">
        <f t="shared" si="276"/>
        <v>1617.9979877392982</v>
      </c>
    </row>
    <row r="268" spans="1:47" hidden="1" x14ac:dyDescent="0.4">
      <c r="A268" s="9">
        <v>40</v>
      </c>
      <c r="B268" s="16">
        <f t="shared" si="261"/>
        <v>55.457167872816576</v>
      </c>
      <c r="C268" s="16">
        <f t="shared" si="262"/>
        <v>78.509197646391129</v>
      </c>
      <c r="D268" s="16">
        <f t="shared" si="263"/>
        <v>84.245445300949768</v>
      </c>
      <c r="E268" s="16">
        <f t="shared" si="264"/>
        <v>260.60726993847595</v>
      </c>
      <c r="F268" s="16">
        <f t="shared" si="265"/>
        <v>668.7313897058275</v>
      </c>
      <c r="G268" s="16">
        <f t="shared" si="266"/>
        <v>1034.9666472581378</v>
      </c>
      <c r="H268" s="16">
        <f t="shared" si="267"/>
        <v>1049.0837416016573</v>
      </c>
      <c r="I268" s="16">
        <f t="shared" si="268"/>
        <v>1420.6408326461728</v>
      </c>
      <c r="J268" s="16">
        <f t="shared" si="229"/>
        <v>4652.2416919704283</v>
      </c>
      <c r="AM268">
        <v>46</v>
      </c>
      <c r="AN268">
        <f t="shared" ref="AN268:AU268" si="277">IF(AN267+AE143/B$74*B$68-AN267/B$74&lt;0,0,AN267+AE143/B$74*B$68-AN267/B$74)</f>
        <v>62.033385640972583</v>
      </c>
      <c r="AO268">
        <f t="shared" si="277"/>
        <v>87.818969499687327</v>
      </c>
      <c r="AP268">
        <f t="shared" si="277"/>
        <v>94.235432448235841</v>
      </c>
      <c r="AQ268">
        <f t="shared" si="277"/>
        <v>291.51058189646187</v>
      </c>
      <c r="AR268">
        <f t="shared" si="277"/>
        <v>748.03084576879689</v>
      </c>
      <c r="AS268">
        <f t="shared" si="277"/>
        <v>1221.1273120824608</v>
      </c>
      <c r="AT268">
        <f t="shared" si="277"/>
        <v>1228.9883587731392</v>
      </c>
      <c r="AU268">
        <f t="shared" si="277"/>
        <v>1862.6922272330148</v>
      </c>
    </row>
    <row r="269" spans="1:47" hidden="1" x14ac:dyDescent="0.4">
      <c r="A269" s="9">
        <v>41</v>
      </c>
      <c r="B269" s="16">
        <f t="shared" si="261"/>
        <v>63.843972138215477</v>
      </c>
      <c r="C269" s="16">
        <f t="shared" si="262"/>
        <v>90.382167344444298</v>
      </c>
      <c r="D269" s="16">
        <f t="shared" si="263"/>
        <v>96.985909466209932</v>
      </c>
      <c r="E269" s="16">
        <f t="shared" si="264"/>
        <v>300.01898616831465</v>
      </c>
      <c r="F269" s="16">
        <f t="shared" si="265"/>
        <v>769.8638399682236</v>
      </c>
      <c r="G269" s="16">
        <f t="shared" si="266"/>
        <v>1191.483050003626</v>
      </c>
      <c r="H269" s="16">
        <f t="shared" si="267"/>
        <v>1207.7412688191348</v>
      </c>
      <c r="I269" s="16">
        <f t="shared" si="268"/>
        <v>1635.5311066116462</v>
      </c>
      <c r="J269" s="16">
        <f t="shared" si="229"/>
        <v>5355.8503005198145</v>
      </c>
      <c r="AM269">
        <v>47</v>
      </c>
      <c r="AN269">
        <f t="shared" ref="AN269:AU269" si="278">IF(AN268+AE144/B$74*B$68-AN268/B$74&lt;0,0,AN268+AE144/B$74*B$68-AN268/B$74)</f>
        <v>71.414697225127128</v>
      </c>
      <c r="AO269">
        <f t="shared" si="278"/>
        <v>101.099836042167</v>
      </c>
      <c r="AP269">
        <f t="shared" si="278"/>
        <v>108.48666095897728</v>
      </c>
      <c r="AQ269">
        <f t="shared" si="278"/>
        <v>335.59573976091718</v>
      </c>
      <c r="AR269">
        <f t="shared" si="278"/>
        <v>861.15558281491963</v>
      </c>
      <c r="AS269">
        <f t="shared" si="278"/>
        <v>1405.7984027176813</v>
      </c>
      <c r="AT269">
        <f t="shared" si="278"/>
        <v>1414.8484396389388</v>
      </c>
      <c r="AU269">
        <f t="shared" si="278"/>
        <v>2144.3908114456362</v>
      </c>
    </row>
    <row r="270" spans="1:47" hidden="1" x14ac:dyDescent="0.4">
      <c r="A270" s="9">
        <v>42</v>
      </c>
      <c r="B270" s="16">
        <f t="shared" si="261"/>
        <v>73.499108869888005</v>
      </c>
      <c r="C270" s="16">
        <f t="shared" si="262"/>
        <v>104.05068066824433</v>
      </c>
      <c r="D270" s="16">
        <f t="shared" si="263"/>
        <v>111.65310803766842</v>
      </c>
      <c r="E270" s="16">
        <f t="shared" si="264"/>
        <v>345.39091771545804</v>
      </c>
      <c r="F270" s="16">
        <f t="shared" si="265"/>
        <v>886.29050313967662</v>
      </c>
      <c r="G270" s="16">
        <f t="shared" si="266"/>
        <v>1371.6698612392427</v>
      </c>
      <c r="H270" s="16">
        <f t="shared" si="267"/>
        <v>1390.391542033648</v>
      </c>
      <c r="I270" s="16">
        <f t="shared" si="268"/>
        <v>1882.9113780333544</v>
      </c>
      <c r="J270" s="16">
        <f t="shared" si="229"/>
        <v>6165.8570997371808</v>
      </c>
      <c r="AM270">
        <v>48</v>
      </c>
      <c r="AN270">
        <f t="shared" ref="AN270:AU270" si="279">IF(AN269+AE145/B$74*B$68-AN269/B$74&lt;0,0,AN269+AE145/B$74*B$68-AN269/B$74)</f>
        <v>82.214744873272011</v>
      </c>
      <c r="AO270">
        <f t="shared" si="279"/>
        <v>116.38916847513937</v>
      </c>
      <c r="AP270">
        <f t="shared" si="279"/>
        <v>124.89310323305929</v>
      </c>
      <c r="AQ270">
        <f t="shared" si="279"/>
        <v>386.34789752063773</v>
      </c>
      <c r="AR270">
        <f t="shared" si="279"/>
        <v>991.38817762027452</v>
      </c>
      <c r="AS270">
        <f t="shared" si="279"/>
        <v>1618.3973209036867</v>
      </c>
      <c r="AT270">
        <f t="shared" si="279"/>
        <v>1628.8161185254758</v>
      </c>
      <c r="AU270">
        <f t="shared" si="279"/>
        <v>2468.6900444459652</v>
      </c>
    </row>
    <row r="271" spans="1:47" hidden="1" x14ac:dyDescent="0.4">
      <c r="A271" s="9">
        <v>43</v>
      </c>
      <c r="B271" s="16">
        <f t="shared" si="261"/>
        <v>84.614389282432583</v>
      </c>
      <c r="C271" s="16">
        <f t="shared" si="262"/>
        <v>119.78627951463385</v>
      </c>
      <c r="D271" s="16">
        <f t="shared" si="263"/>
        <v>128.53842302791955</v>
      </c>
      <c r="E271" s="16">
        <f t="shared" si="264"/>
        <v>397.62443403127679</v>
      </c>
      <c r="F271" s="16">
        <f t="shared" si="265"/>
        <v>1020.3243386629365</v>
      </c>
      <c r="G271" s="16">
        <f t="shared" si="266"/>
        <v>1579.106648479059</v>
      </c>
      <c r="H271" s="16">
        <f t="shared" si="267"/>
        <v>1600.6632174377301</v>
      </c>
      <c r="I271" s="16">
        <f t="shared" si="268"/>
        <v>2167.6963860453693</v>
      </c>
      <c r="J271" s="16">
        <f t="shared" si="229"/>
        <v>7098.3541164813578</v>
      </c>
      <c r="AM271">
        <v>49</v>
      </c>
      <c r="AN271">
        <f t="shared" ref="AN271:AU271" si="280">IF(AN270+AE146/B$74*B$68-AN270/B$74&lt;0,0,AN270+AE146/B$74*B$68-AN270/B$74)</f>
        <v>94.6480841153315</v>
      </c>
      <c r="AO271">
        <f t="shared" si="280"/>
        <v>133.99070720135245</v>
      </c>
      <c r="AP271">
        <f t="shared" si="280"/>
        <v>143.78069236179493</v>
      </c>
      <c r="AQ271">
        <f t="shared" si="280"/>
        <v>444.77530592207358</v>
      </c>
      <c r="AR271">
        <f t="shared" si="280"/>
        <v>1141.3158524177825</v>
      </c>
      <c r="AS271">
        <f t="shared" si="280"/>
        <v>1863.1475901350409</v>
      </c>
      <c r="AT271">
        <f t="shared" si="280"/>
        <v>1875.1421156090332</v>
      </c>
      <c r="AU271">
        <f t="shared" si="280"/>
        <v>2842.0325365021249</v>
      </c>
    </row>
    <row r="272" spans="1:47" hidden="1" x14ac:dyDescent="0.4">
      <c r="A272" s="9">
        <v>44</v>
      </c>
      <c r="B272" s="16">
        <f t="shared" si="261"/>
        <v>97.410631849488254</v>
      </c>
      <c r="C272" s="16">
        <f t="shared" si="262"/>
        <v>137.90157056469434</v>
      </c>
      <c r="D272" s="16">
        <f t="shared" si="263"/>
        <v>147.97730161820164</v>
      </c>
      <c r="E272" s="16">
        <f t="shared" si="264"/>
        <v>457.75721702010139</v>
      </c>
      <c r="F272" s="16">
        <f t="shared" si="265"/>
        <v>1174.6280906054244</v>
      </c>
      <c r="G272" s="16">
        <f t="shared" si="266"/>
        <v>1817.9143449547546</v>
      </c>
      <c r="H272" s="16">
        <f t="shared" si="267"/>
        <v>1842.7336623499289</v>
      </c>
      <c r="I272" s="16">
        <f t="shared" si="268"/>
        <v>2495.5439301974047</v>
      </c>
      <c r="J272" s="16">
        <f t="shared" si="229"/>
        <v>8171.8667491599981</v>
      </c>
      <c r="AM272">
        <v>50</v>
      </c>
      <c r="AN272">
        <f t="shared" ref="AN272:AU272" si="281">IF(AN271+AE147/B$74*B$68-AN271/B$74&lt;0,0,AN271+AE147/B$74*B$68-AN271/B$74)</f>
        <v>108.96171771704215</v>
      </c>
      <c r="AO272">
        <f t="shared" si="281"/>
        <v>154.25412728893966</v>
      </c>
      <c r="AP272">
        <f t="shared" si="281"/>
        <v>165.52465230248688</v>
      </c>
      <c r="AQ272">
        <f t="shared" si="281"/>
        <v>512.03869348626063</v>
      </c>
      <c r="AR272">
        <f t="shared" si="281"/>
        <v>1313.9170950950866</v>
      </c>
      <c r="AS272">
        <f t="shared" si="281"/>
        <v>2144.9114583225846</v>
      </c>
      <c r="AT272">
        <f t="shared" si="281"/>
        <v>2158.7199859967136</v>
      </c>
      <c r="AU272">
        <f t="shared" si="281"/>
        <v>3271.8351947971296</v>
      </c>
    </row>
    <row r="273" spans="1:47" hidden="1" x14ac:dyDescent="0.4">
      <c r="A273" s="9">
        <v>45</v>
      </c>
      <c r="B273" s="16">
        <f t="shared" si="261"/>
        <v>112.14204917462637</v>
      </c>
      <c r="C273" s="16">
        <f t="shared" si="262"/>
        <v>158.75643565703251</v>
      </c>
      <c r="D273" s="16">
        <f t="shared" si="263"/>
        <v>170.35592029048181</v>
      </c>
      <c r="E273" s="16">
        <f t="shared" si="264"/>
        <v>526.98387605600999</v>
      </c>
      <c r="F273" s="16">
        <f t="shared" si="265"/>
        <v>1352.2671868313423</v>
      </c>
      <c r="G273" s="16">
        <f t="shared" si="266"/>
        <v>2092.8371135455136</v>
      </c>
      <c r="H273" s="16">
        <f t="shared" si="267"/>
        <v>2121.4119475311254</v>
      </c>
      <c r="I273" s="16">
        <f t="shared" si="268"/>
        <v>2872.9672710704199</v>
      </c>
      <c r="J273" s="16">
        <f t="shared" si="229"/>
        <v>9407.7218001565525</v>
      </c>
      <c r="AM273">
        <v>51</v>
      </c>
      <c r="AN273">
        <f t="shared" ref="AN273:AU273" si="282">IF(AN272+AE148/B$74*B$68-AN272/B$74&lt;0,0,AN272+AE148/B$74*B$68-AN272/B$74)</f>
        <v>125.44000267837094</v>
      </c>
      <c r="AO273">
        <f t="shared" si="282"/>
        <v>177.58198517503712</v>
      </c>
      <c r="AP273">
        <f t="shared" si="282"/>
        <v>190.55695214056701</v>
      </c>
      <c r="AQ273">
        <f t="shared" si="282"/>
        <v>589.47432573651668</v>
      </c>
      <c r="AR273">
        <f t="shared" si="282"/>
        <v>1512.620830335044</v>
      </c>
      <c r="AS273">
        <f t="shared" si="282"/>
        <v>2469.2864919048848</v>
      </c>
      <c r="AT273">
        <f t="shared" si="282"/>
        <v>2485.1833360626206</v>
      </c>
      <c r="AU273">
        <f t="shared" si="282"/>
        <v>3766.6365695924565</v>
      </c>
    </row>
    <row r="274" spans="1:47" hidden="1" x14ac:dyDescent="0.4">
      <c r="A274" s="9">
        <v>46</v>
      </c>
      <c r="B274" s="16">
        <f t="shared" si="261"/>
        <v>129.1012982603649</v>
      </c>
      <c r="C274" s="16">
        <f t="shared" si="262"/>
        <v>182.76518131566655</v>
      </c>
      <c r="D274" s="16">
        <f t="shared" si="263"/>
        <v>196.11885673315027</v>
      </c>
      <c r="E274" s="16">
        <f t="shared" si="264"/>
        <v>606.67968047532156</v>
      </c>
      <c r="F274" s="16">
        <f t="shared" si="265"/>
        <v>1556.770637773566</v>
      </c>
      <c r="G274" s="16">
        <f t="shared" si="266"/>
        <v>2409.336592644268</v>
      </c>
      <c r="H274" s="16">
        <f t="shared" si="267"/>
        <v>2442.2343882692826</v>
      </c>
      <c r="I274" s="16">
        <f t="shared" si="268"/>
        <v>3307.4645259440304</v>
      </c>
      <c r="J274" s="16">
        <f t="shared" si="229"/>
        <v>10830.471161415651</v>
      </c>
      <c r="AM274">
        <v>52</v>
      </c>
      <c r="AN274">
        <f t="shared" ref="AN274:AU274" si="283">IF(AN273+AE149/B$74*B$68-AN273/B$74&lt;0,0,AN273+AE149/B$74*B$68-AN273/B$74)</f>
        <v>144.41029931700953</v>
      </c>
      <c r="AO274">
        <f t="shared" si="283"/>
        <v>204.43771591897178</v>
      </c>
      <c r="AP274">
        <f t="shared" si="283"/>
        <v>219.3748876593512</v>
      </c>
      <c r="AQ274">
        <f t="shared" si="283"/>
        <v>678.62055167175686</v>
      </c>
      <c r="AR274">
        <f t="shared" si="283"/>
        <v>1741.3745392042431</v>
      </c>
      <c r="AS274">
        <f t="shared" si="283"/>
        <v>2842.7167779449424</v>
      </c>
      <c r="AT274">
        <f t="shared" si="283"/>
        <v>2861.0177417265259</v>
      </c>
      <c r="AU274">
        <f t="shared" si="283"/>
        <v>4336.2664830503772</v>
      </c>
    </row>
    <row r="275" spans="1:47" hidden="1" x14ac:dyDescent="0.4">
      <c r="A275" s="9">
        <v>47</v>
      </c>
      <c r="B275" s="16">
        <f t="shared" si="261"/>
        <v>148.62529450886444</v>
      </c>
      <c r="C275" s="16">
        <f t="shared" si="262"/>
        <v>210.40476947199198</v>
      </c>
      <c r="D275" s="16">
        <f t="shared" si="263"/>
        <v>225.77792193786928</v>
      </c>
      <c r="E275" s="16">
        <f t="shared" si="264"/>
        <v>698.42788103758903</v>
      </c>
      <c r="F275" s="16">
        <f t="shared" si="265"/>
        <v>1792.2011446796046</v>
      </c>
      <c r="G275" s="16">
        <f t="shared" si="266"/>
        <v>2773.7003960943666</v>
      </c>
      <c r="H275" s="16">
        <f t="shared" si="267"/>
        <v>2811.5745323913334</v>
      </c>
      <c r="I275" s="16">
        <f t="shared" si="268"/>
        <v>3807.6676299280375</v>
      </c>
      <c r="J275" s="16">
        <f t="shared" si="229"/>
        <v>12468.379570049656</v>
      </c>
      <c r="AM275">
        <v>53</v>
      </c>
      <c r="AN275">
        <f t="shared" ref="AN275:AU275" si="284">IF(AN274+AE150/B$74*B$68-AN274/B$74&lt;0,0,AN274+AE150/B$74*B$68-AN274/B$74)</f>
        <v>166.24947466264473</v>
      </c>
      <c r="AO275">
        <f t="shared" si="284"/>
        <v>235.35483987987817</v>
      </c>
      <c r="AP275">
        <f t="shared" si="284"/>
        <v>252.55096070040531</v>
      </c>
      <c r="AQ275">
        <f t="shared" si="284"/>
        <v>781.2483648624019</v>
      </c>
      <c r="AR275">
        <f t="shared" si="284"/>
        <v>2004.7226804654301</v>
      </c>
      <c r="AS275">
        <f t="shared" si="284"/>
        <v>3272.6209433645126</v>
      </c>
      <c r="AT275">
        <f t="shared" si="284"/>
        <v>3293.6895920701122</v>
      </c>
      <c r="AU275">
        <f t="shared" si="284"/>
        <v>4992.0413105973239</v>
      </c>
    </row>
    <row r="276" spans="1:47" hidden="1" x14ac:dyDescent="0.4">
      <c r="A276" s="9">
        <v>48</v>
      </c>
      <c r="B276" s="16">
        <f t="shared" si="261"/>
        <v>171.1019049592156</v>
      </c>
      <c r="C276" s="16">
        <f t="shared" si="262"/>
        <v>242.2242928979714</v>
      </c>
      <c r="D276" s="16">
        <f t="shared" si="263"/>
        <v>259.9223279520462</v>
      </c>
      <c r="E276" s="16">
        <f t="shared" si="264"/>
        <v>804.05116314190013</v>
      </c>
      <c r="F276" s="16">
        <f t="shared" si="265"/>
        <v>2063.2358101499176</v>
      </c>
      <c r="G276" s="16">
        <f t="shared" si="266"/>
        <v>3193.1670225402722</v>
      </c>
      <c r="H276" s="16">
        <f t="shared" si="267"/>
        <v>3236.7697803511055</v>
      </c>
      <c r="I276" s="16">
        <f t="shared" si="268"/>
        <v>4383.5138217164003</v>
      </c>
      <c r="J276" s="16">
        <f t="shared" si="229"/>
        <v>14353.986123708828</v>
      </c>
      <c r="AM276">
        <v>54</v>
      </c>
      <c r="AN276">
        <f t="shared" ref="AN276:AU276" si="285">IF(AN275+AE151/B$74*B$68-AN275/B$74&lt;0,0,AN275+AE151/B$74*B$68-AN275/B$74)</f>
        <v>191.39138935955984</v>
      </c>
      <c r="AO276">
        <f t="shared" si="285"/>
        <v>270.94756172019311</v>
      </c>
      <c r="AP276">
        <f t="shared" si="285"/>
        <v>290.74425257960223</v>
      </c>
      <c r="AQ276">
        <f t="shared" si="285"/>
        <v>899.39658630089275</v>
      </c>
      <c r="AR276">
        <f t="shared" si="285"/>
        <v>2307.8969715452081</v>
      </c>
      <c r="AS276">
        <f t="shared" si="285"/>
        <v>3767.5395345620773</v>
      </c>
      <c r="AT276">
        <f t="shared" si="285"/>
        <v>3791.7944179256774</v>
      </c>
      <c r="AU276">
        <f t="shared" si="285"/>
        <v>5746.9887943282474</v>
      </c>
    </row>
    <row r="277" spans="1:47" hidden="1" x14ac:dyDescent="0.4">
      <c r="A277" s="9">
        <v>49</v>
      </c>
      <c r="B277" s="16">
        <f t="shared" si="261"/>
        <v>196.97765373248399</v>
      </c>
      <c r="C277" s="16">
        <f t="shared" si="262"/>
        <v>278.855883594197</v>
      </c>
      <c r="D277" s="16">
        <f t="shared" si="263"/>
        <v>299.23039328453552</v>
      </c>
      <c r="E277" s="16">
        <f t="shared" si="264"/>
        <v>925.64785666365412</v>
      </c>
      <c r="F277" s="16">
        <f t="shared" si="265"/>
        <v>2375.2590544041286</v>
      </c>
      <c r="G277" s="16">
        <f t="shared" si="266"/>
        <v>3676.0696555570621</v>
      </c>
      <c r="H277" s="16">
        <f t="shared" si="267"/>
        <v>3726.2671529427334</v>
      </c>
      <c r="I277" s="16">
        <f t="shared" si="268"/>
        <v>5046.4430606415826</v>
      </c>
      <c r="J277" s="16">
        <f t="shared" si="229"/>
        <v>16524.750710820379</v>
      </c>
      <c r="AM277">
        <v>55</v>
      </c>
      <c r="AN277">
        <f t="shared" ref="AN277:AU277" si="286">IF(AN276+AE152/B$74*B$68-AN276/B$74&lt;0,0,AN276+AE152/B$74*B$68-AN276/B$74)</f>
        <v>220.3355168136433</v>
      </c>
      <c r="AO277">
        <f t="shared" si="286"/>
        <v>311.9229722966287</v>
      </c>
      <c r="AP277">
        <f t="shared" si="286"/>
        <v>334.71351750508251</v>
      </c>
      <c r="AQ277">
        <f t="shared" si="286"/>
        <v>1035.4123679552847</v>
      </c>
      <c r="AR277">
        <f t="shared" si="286"/>
        <v>2656.9203226940049</v>
      </c>
      <c r="AS277">
        <f t="shared" si="286"/>
        <v>4337.3046852783573</v>
      </c>
      <c r="AT277">
        <f t="shared" si="286"/>
        <v>4365.2276521624808</v>
      </c>
      <c r="AU277">
        <f t="shared" si="286"/>
        <v>6616.1068546400347</v>
      </c>
    </row>
    <row r="278" spans="1:47" hidden="1" x14ac:dyDescent="0.4">
      <c r="A278" s="9">
        <v>50</v>
      </c>
      <c r="B278" s="16">
        <f t="shared" si="261"/>
        <v>226.76659276376893</v>
      </c>
      <c r="C278" s="16">
        <f t="shared" si="262"/>
        <v>321.02727084294634</v>
      </c>
      <c r="D278" s="16">
        <f t="shared" si="263"/>
        <v>344.48301850854318</v>
      </c>
      <c r="E278" s="16">
        <f t="shared" si="264"/>
        <v>1065.6336217699927</v>
      </c>
      <c r="F278" s="16">
        <f t="shared" si="265"/>
        <v>2734.4695831844483</v>
      </c>
      <c r="G278" s="16">
        <f t="shared" si="266"/>
        <v>4232.0017112341329</v>
      </c>
      <c r="H278" s="16">
        <f t="shared" si="267"/>
        <v>4289.7911025646454</v>
      </c>
      <c r="I278" s="16">
        <f t="shared" si="268"/>
        <v>5809.625296893907</v>
      </c>
      <c r="J278" s="16">
        <f t="shared" si="229"/>
        <v>19023.798197762386</v>
      </c>
      <c r="AM278">
        <v>56</v>
      </c>
      <c r="AN278">
        <f t="shared" ref="AN278:AU278" si="287">IF(AN277+AE153/B$74*B$68-AN277/B$74&lt;0,0,AN277+AE153/B$74*B$68-AN277/B$74)</f>
        <v>253.65686581322294</v>
      </c>
      <c r="AO278">
        <f t="shared" si="287"/>
        <v>359.09509584343306</v>
      </c>
      <c r="AP278">
        <f t="shared" si="287"/>
        <v>385.3322561131522</v>
      </c>
      <c r="AQ278">
        <f t="shared" si="287"/>
        <v>1191.997821676302</v>
      </c>
      <c r="AR278">
        <f t="shared" si="287"/>
        <v>3058.7264891117502</v>
      </c>
      <c r="AS278">
        <f t="shared" si="287"/>
        <v>4993.2354433561813</v>
      </c>
      <c r="AT278">
        <f t="shared" si="287"/>
        <v>5025.3812140265773</v>
      </c>
      <c r="AU278">
        <f t="shared" si="287"/>
        <v>7616.6615416959839</v>
      </c>
    </row>
    <row r="279" spans="1:47" hidden="1" x14ac:dyDescent="0.4">
      <c r="A279" s="9">
        <v>51</v>
      </c>
      <c r="B279" s="16">
        <f t="shared" si="261"/>
        <v>261.06051404987431</v>
      </c>
      <c r="C279" s="16">
        <f t="shared" si="262"/>
        <v>369.57623840824374</v>
      </c>
      <c r="D279" s="16">
        <f t="shared" si="263"/>
        <v>396.57919977206245</v>
      </c>
      <c r="E279" s="16">
        <f t="shared" si="264"/>
        <v>1226.7894388566719</v>
      </c>
      <c r="F279" s="16">
        <f t="shared" si="265"/>
        <v>3148.0035323524644</v>
      </c>
      <c r="G279" s="16">
        <f t="shared" si="266"/>
        <v>4872.0074219454964</v>
      </c>
      <c r="H279" s="16">
        <f t="shared" si="267"/>
        <v>4938.5367018670549</v>
      </c>
      <c r="I279" s="16">
        <f t="shared" si="268"/>
        <v>6688.2221098613118</v>
      </c>
      <c r="J279" s="16">
        <f t="shared" si="229"/>
        <v>21900.775157113181</v>
      </c>
      <c r="AM279">
        <v>57</v>
      </c>
      <c r="AN279">
        <f t="shared" ref="AN279:AU279" si="288">IF(AN278+AE154/B$74*B$68-AN278/B$74&lt;0,0,AN278+AE154/B$74*B$68-AN278/B$74)</f>
        <v>292.01740374815972</v>
      </c>
      <c r="AO279">
        <f t="shared" si="288"/>
        <v>413.40106151161592</v>
      </c>
      <c r="AP279">
        <f t="shared" si="288"/>
        <v>443.6060685754868</v>
      </c>
      <c r="AQ279">
        <f t="shared" si="288"/>
        <v>1372.2636997954669</v>
      </c>
      <c r="AR279">
        <f t="shared" si="288"/>
        <v>3521.2978180682662</v>
      </c>
      <c r="AS279">
        <f t="shared" si="288"/>
        <v>5748.3626367860688</v>
      </c>
      <c r="AT279">
        <f t="shared" si="288"/>
        <v>5785.3698229140355</v>
      </c>
      <c r="AU279">
        <f t="shared" si="288"/>
        <v>8768.5300458810707</v>
      </c>
    </row>
    <row r="280" spans="1:47" hidden="1" x14ac:dyDescent="0.4">
      <c r="A280" s="9">
        <v>52</v>
      </c>
      <c r="B280" s="16">
        <f t="shared" si="261"/>
        <v>300.54070629163425</v>
      </c>
      <c r="C280" s="16">
        <f t="shared" si="262"/>
        <v>425.46726809324781</v>
      </c>
      <c r="D280" s="16">
        <f t="shared" si="263"/>
        <v>456.55388841108487</v>
      </c>
      <c r="E280" s="16">
        <f t="shared" si="264"/>
        <v>1412.3168559863616</v>
      </c>
      <c r="F280" s="16">
        <f t="shared" si="265"/>
        <v>3624.0762356003825</v>
      </c>
      <c r="G280" s="16">
        <f t="shared" si="266"/>
        <v>5608.8012424265962</v>
      </c>
      <c r="H280" s="16">
        <f t="shared" si="267"/>
        <v>5685.3920477557203</v>
      </c>
      <c r="I280" s="16">
        <f t="shared" si="268"/>
        <v>7699.6879123240988</v>
      </c>
      <c r="J280" s="16">
        <f t="shared" si="229"/>
        <v>25212.836156889123</v>
      </c>
      <c r="AM280">
        <v>58</v>
      </c>
      <c r="AN280">
        <f t="shared" ref="AN280:AU280" si="289">IF(AN279+AE155/B$74*B$68-AN279/B$74&lt;0,0,AN279+AE155/B$74*B$68-AN279/B$74)</f>
        <v>336.1792073627613</v>
      </c>
      <c r="AO280">
        <f t="shared" si="289"/>
        <v>475.91972053061238</v>
      </c>
      <c r="AP280">
        <f t="shared" si="289"/>
        <v>510.69263201733986</v>
      </c>
      <c r="AQ280">
        <f t="shared" si="289"/>
        <v>1579.7911938419443</v>
      </c>
      <c r="AR280">
        <f t="shared" si="289"/>
        <v>4053.8238275254535</v>
      </c>
      <c r="AS280">
        <f t="shared" si="289"/>
        <v>6617.6877462617185</v>
      </c>
      <c r="AT280">
        <f t="shared" si="289"/>
        <v>6660.2915375665189</v>
      </c>
      <c r="AU280">
        <f t="shared" si="289"/>
        <v>10094.595581556374</v>
      </c>
    </row>
    <row r="281" spans="1:47" hidden="1" x14ac:dyDescent="0.4">
      <c r="A281" s="9">
        <v>53</v>
      </c>
      <c r="B281" s="16">
        <f t="shared" si="261"/>
        <v>345.99148949089897</v>
      </c>
      <c r="C281" s="16">
        <f t="shared" si="262"/>
        <v>489.81070029948251</v>
      </c>
      <c r="D281" s="16">
        <f t="shared" si="263"/>
        <v>525.59855146853351</v>
      </c>
      <c r="E281" s="16">
        <f t="shared" si="264"/>
        <v>1625.9015913859473</v>
      </c>
      <c r="F281" s="16">
        <f t="shared" si="265"/>
        <v>4172.1454316647742</v>
      </c>
      <c r="G281" s="16">
        <f t="shared" si="266"/>
        <v>6457.0204368776294</v>
      </c>
      <c r="H281" s="16">
        <f t="shared" si="267"/>
        <v>6545.1942991118594</v>
      </c>
      <c r="I281" s="16">
        <f t="shared" si="268"/>
        <v>8864.1167042726684</v>
      </c>
      <c r="J281" s="16">
        <f t="shared" si="229"/>
        <v>29025.779204571794</v>
      </c>
      <c r="AM281">
        <v>59</v>
      </c>
      <c r="AN281">
        <f t="shared" ref="AN281:AU281" si="290">IF(AN280+AE156/B$74*B$68-AN280/B$74&lt;0,0,AN280+AE156/B$74*B$68-AN280/B$74)</f>
        <v>387.01960229754195</v>
      </c>
      <c r="AO281">
        <f t="shared" si="290"/>
        <v>547.89307884398841</v>
      </c>
      <c r="AP281">
        <f t="shared" si="290"/>
        <v>587.92469912144054</v>
      </c>
      <c r="AQ281">
        <f t="shared" si="290"/>
        <v>1818.7030790816079</v>
      </c>
      <c r="AR281">
        <f t="shared" si="290"/>
        <v>4666.8837666103345</v>
      </c>
      <c r="AS281">
        <f t="shared" si="290"/>
        <v>7618.4809270489341</v>
      </c>
      <c r="AT281">
        <f t="shared" si="290"/>
        <v>7667.5276966055453</v>
      </c>
      <c r="AU281">
        <f t="shared" si="290"/>
        <v>11621.201988943887</v>
      </c>
    </row>
    <row r="282" spans="1:47" hidden="1" x14ac:dyDescent="0.4">
      <c r="A282" s="9">
        <v>54</v>
      </c>
      <c r="B282" s="16">
        <f t="shared" si="261"/>
        <v>398.3157963831502</v>
      </c>
      <c r="C282" s="16">
        <f t="shared" si="262"/>
        <v>563.8847922353558</v>
      </c>
      <c r="D282" s="16">
        <f t="shared" si="263"/>
        <v>605.08484157823762</v>
      </c>
      <c r="E282" s="16">
        <f t="shared" si="264"/>
        <v>1871.7867545425852</v>
      </c>
      <c r="F282" s="16">
        <f t="shared" si="265"/>
        <v>4803.0991533495198</v>
      </c>
      <c r="G282" s="16">
        <f t="shared" si="266"/>
        <v>7433.5158650018902</v>
      </c>
      <c r="H282" s="16">
        <f t="shared" si="267"/>
        <v>7535.0244347526395</v>
      </c>
      <c r="I282" s="16">
        <f t="shared" si="268"/>
        <v>10204.641265020349</v>
      </c>
      <c r="J282" s="16">
        <f t="shared" si="229"/>
        <v>33415.352902863728</v>
      </c>
      <c r="AM282">
        <v>60</v>
      </c>
      <c r="AN282">
        <f t="shared" ref="AN282:AU282" si="291">IF(AN281+AE157/B$74*B$68-AN281/B$74&lt;0,0,AN281+AE157/B$74*B$68-AN281/B$74)</f>
        <v>445.54859218445688</v>
      </c>
      <c r="AO282">
        <f t="shared" si="291"/>
        <v>630.75097100345783</v>
      </c>
      <c r="AP282">
        <f t="shared" si="291"/>
        <v>676.83657481163164</v>
      </c>
      <c r="AQ282">
        <f t="shared" si="291"/>
        <v>2093.7456182474448</v>
      </c>
      <c r="AR282">
        <f t="shared" si="291"/>
        <v>5372.6567847153619</v>
      </c>
      <c r="AS282">
        <f t="shared" si="291"/>
        <v>8770.6241007184435</v>
      </c>
      <c r="AT282">
        <f t="shared" si="291"/>
        <v>8827.088219074787</v>
      </c>
      <c r="AU282">
        <f t="shared" si="291"/>
        <v>13378.677085342415</v>
      </c>
    </row>
    <row r="283" spans="1:47" hidden="1" x14ac:dyDescent="0.4">
      <c r="A283" s="9">
        <v>55</v>
      </c>
      <c r="B283" s="16">
        <f t="shared" si="261"/>
        <v>458.5531102493635</v>
      </c>
      <c r="C283" s="16">
        <f t="shared" si="262"/>
        <v>649.16111198641067</v>
      </c>
      <c r="D283" s="16">
        <f t="shared" si="263"/>
        <v>696.59184644423431</v>
      </c>
      <c r="E283" s="16">
        <f t="shared" si="264"/>
        <v>2154.8571405223165</v>
      </c>
      <c r="F283" s="16">
        <f t="shared" si="265"/>
        <v>5529.4720309959503</v>
      </c>
      <c r="G283" s="16">
        <f t="shared" si="266"/>
        <v>8557.6867437607907</v>
      </c>
      <c r="H283" s="16">
        <f t="shared" si="267"/>
        <v>8674.5465873722405</v>
      </c>
      <c r="I283" s="16">
        <f t="shared" si="268"/>
        <v>11747.892714036359</v>
      </c>
      <c r="J283" s="16">
        <f t="shared" si="229"/>
        <v>38468.761285367669</v>
      </c>
    </row>
    <row r="284" spans="1:47" hidden="1" x14ac:dyDescent="0.4">
      <c r="A284" s="9">
        <v>56</v>
      </c>
      <c r="B284" s="16">
        <f t="shared" si="261"/>
        <v>527.90011546286269</v>
      </c>
      <c r="C284" s="16">
        <f t="shared" si="262"/>
        <v>747.33377293040007</v>
      </c>
      <c r="D284" s="16">
        <f t="shared" si="263"/>
        <v>801.9374592583747</v>
      </c>
      <c r="E284" s="16">
        <f t="shared" si="264"/>
        <v>2480.7362721170948</v>
      </c>
      <c r="F284" s="16">
        <f t="shared" si="265"/>
        <v>6365.6943075232011</v>
      </c>
      <c r="G284" s="16">
        <f t="shared" si="266"/>
        <v>9851.8660352612314</v>
      </c>
      <c r="H284" s="16">
        <f t="shared" si="267"/>
        <v>9986.3986947513513</v>
      </c>
      <c r="I284" s="16">
        <f t="shared" si="268"/>
        <v>13524.529570221937</v>
      </c>
      <c r="J284" s="16">
        <f t="shared" si="229"/>
        <v>44286.396227526449</v>
      </c>
    </row>
    <row r="285" spans="1:47" hidden="1" x14ac:dyDescent="0.4">
      <c r="A285" s="9">
        <v>57</v>
      </c>
      <c r="B285" s="16">
        <f t="shared" si="261"/>
        <v>607.73447101848183</v>
      </c>
      <c r="C285" s="16">
        <f t="shared" si="262"/>
        <v>860.35308927310518</v>
      </c>
      <c r="D285" s="16">
        <f t="shared" si="263"/>
        <v>923.21449326634843</v>
      </c>
      <c r="E285" s="16">
        <f t="shared" si="264"/>
        <v>2855.898117676209</v>
      </c>
      <c r="F285" s="16">
        <f t="shared" si="265"/>
        <v>7328.3785120144184</v>
      </c>
      <c r="G285" s="16">
        <f t="shared" si="266"/>
        <v>11341.764116942077</v>
      </c>
      <c r="H285" s="16">
        <f t="shared" si="267"/>
        <v>11496.642228995453</v>
      </c>
      <c r="I285" s="16">
        <f t="shared" si="268"/>
        <v>15569.846820021705</v>
      </c>
      <c r="J285" s="16">
        <f t="shared" si="229"/>
        <v>50983.831849207796</v>
      </c>
    </row>
    <row r="286" spans="1:47" hidden="1" x14ac:dyDescent="0.4">
      <c r="A286" s="9">
        <v>58</v>
      </c>
      <c r="B286" s="16">
        <f t="shared" si="261"/>
        <v>699.64217933298528</v>
      </c>
      <c r="C286" s="16">
        <f t="shared" si="262"/>
        <v>990.46432131146321</v>
      </c>
      <c r="D286" s="16">
        <f t="shared" si="263"/>
        <v>1062.8322579401993</v>
      </c>
      <c r="E286" s="16">
        <f t="shared" si="264"/>
        <v>3287.7957040274405</v>
      </c>
      <c r="F286" s="16">
        <f t="shared" si="265"/>
        <v>8436.6494869547423</v>
      </c>
      <c r="G286" s="16">
        <f t="shared" si="266"/>
        <v>13056.979548075211</v>
      </c>
      <c r="H286" s="16">
        <f t="shared" si="267"/>
        <v>13235.279938212112</v>
      </c>
      <c r="I286" s="16">
        <f t="shared" si="268"/>
        <v>17924.477094231632</v>
      </c>
      <c r="J286" s="16">
        <f t="shared" si="229"/>
        <v>58694.120530085791</v>
      </c>
    </row>
    <row r="287" spans="1:47" hidden="1" x14ac:dyDescent="0.4">
      <c r="A287" s="9">
        <v>59</v>
      </c>
      <c r="B287" s="16">
        <f t="shared" si="261"/>
        <v>805.44909402991038</v>
      </c>
      <c r="C287" s="16">
        <f t="shared" si="262"/>
        <v>1140.2522801438772</v>
      </c>
      <c r="D287" s="16">
        <f t="shared" si="263"/>
        <v>1223.5644227165276</v>
      </c>
      <c r="E287" s="16">
        <f t="shared" si="264"/>
        <v>3785.0091795337294</v>
      </c>
      <c r="F287" s="16">
        <f t="shared" si="265"/>
        <v>9712.5243254973593</v>
      </c>
      <c r="G287" s="16">
        <f t="shared" si="266"/>
        <v>15031.587079545436</v>
      </c>
      <c r="H287" s="16">
        <f t="shared" si="267"/>
        <v>15236.851886180601</v>
      </c>
      <c r="I287" s="16">
        <f t="shared" si="268"/>
        <v>20635.197883211295</v>
      </c>
      <c r="J287" s="16">
        <f t="shared" si="229"/>
        <v>67570.436150858732</v>
      </c>
    </row>
    <row r="288" spans="1:47" hidden="1" x14ac:dyDescent="0.4">
      <c r="A288" s="9">
        <v>60</v>
      </c>
      <c r="B288" s="16">
        <f t="shared" si="261"/>
        <v>927.25719264771692</v>
      </c>
      <c r="C288" s="16">
        <f t="shared" si="262"/>
        <v>1312.6926779522908</v>
      </c>
      <c r="D288" s="16">
        <f t="shared" si="263"/>
        <v>1408.604119169348</v>
      </c>
      <c r="E288" s="16">
        <f t="shared" si="264"/>
        <v>4357.4162687306361</v>
      </c>
      <c r="F288" s="16">
        <f t="shared" si="265"/>
        <v>11181.349766654406</v>
      </c>
      <c r="G288" s="16">
        <f t="shared" si="266"/>
        <v>17304.814588402762</v>
      </c>
      <c r="H288" s="16">
        <f t="shared" si="267"/>
        <v>17541.121631045386</v>
      </c>
      <c r="I288" s="16">
        <f t="shared" si="268"/>
        <v>23755.860826783799</v>
      </c>
      <c r="J288" s="16">
        <f t="shared" si="229"/>
        <v>77789.117071386339</v>
      </c>
    </row>
    <row r="289" spans="1:65" hidden="1" x14ac:dyDescent="0.4"/>
    <row r="290" spans="1:65" hidden="1" x14ac:dyDescent="0.4"/>
    <row r="291" spans="1:65" hidden="1" x14ac:dyDescent="0.4">
      <c r="A291" s="9" t="s">
        <v>71</v>
      </c>
      <c r="B291" s="9"/>
      <c r="C291" s="9"/>
      <c r="D291" s="9"/>
      <c r="E291" s="9"/>
      <c r="F291" s="9"/>
      <c r="G291" s="9"/>
      <c r="H291" s="9"/>
      <c r="I291" s="9"/>
      <c r="J291" s="9"/>
      <c r="L291" s="9"/>
      <c r="M291" s="9" t="s">
        <v>72</v>
      </c>
      <c r="N291" s="9"/>
      <c r="O291" s="9"/>
      <c r="P291" s="9"/>
      <c r="Q291" s="9"/>
      <c r="R291" s="9"/>
      <c r="S291" s="9"/>
      <c r="T291" s="9"/>
      <c r="V291" t="s">
        <v>73</v>
      </c>
      <c r="AE291" t="s">
        <v>74</v>
      </c>
      <c r="AN291" t="s">
        <v>75</v>
      </c>
      <c r="AW291" t="s">
        <v>76</v>
      </c>
      <c r="BF291" t="s">
        <v>77</v>
      </c>
    </row>
    <row r="292" spans="1:65" hidden="1" x14ac:dyDescent="0.4">
      <c r="A292" s="9"/>
      <c r="B292" s="9" t="s">
        <v>25</v>
      </c>
      <c r="C292" s="9" t="s">
        <v>0</v>
      </c>
      <c r="D292" s="9" t="s">
        <v>1</v>
      </c>
      <c r="E292" s="9" t="s">
        <v>2</v>
      </c>
      <c r="F292" s="9" t="s">
        <v>3</v>
      </c>
      <c r="G292" s="9" t="s">
        <v>4</v>
      </c>
      <c r="H292" s="9" t="s">
        <v>5</v>
      </c>
      <c r="I292" s="9" t="s">
        <v>17</v>
      </c>
      <c r="J292" s="9" t="s">
        <v>47</v>
      </c>
      <c r="L292" s="9"/>
      <c r="M292" s="9" t="s">
        <v>32</v>
      </c>
      <c r="N292" s="9" t="s">
        <v>33</v>
      </c>
      <c r="O292" s="9" t="s">
        <v>34</v>
      </c>
      <c r="P292" s="9" t="s">
        <v>35</v>
      </c>
      <c r="Q292" s="9" t="s">
        <v>36</v>
      </c>
      <c r="R292" s="9" t="s">
        <v>37</v>
      </c>
      <c r="S292" s="9" t="s">
        <v>38</v>
      </c>
      <c r="T292" s="9" t="s">
        <v>39</v>
      </c>
      <c r="V292" t="s">
        <v>32</v>
      </c>
      <c r="W292" t="s">
        <v>33</v>
      </c>
      <c r="X292" t="s">
        <v>34</v>
      </c>
      <c r="Y292" t="s">
        <v>35</v>
      </c>
      <c r="Z292" t="s">
        <v>36</v>
      </c>
      <c r="AA292" t="s">
        <v>37</v>
      </c>
      <c r="AB292" t="s">
        <v>38</v>
      </c>
      <c r="AC292" t="s">
        <v>39</v>
      </c>
      <c r="AE292" t="s">
        <v>32</v>
      </c>
      <c r="AF292" t="s">
        <v>33</v>
      </c>
      <c r="AG292" t="s">
        <v>34</v>
      </c>
      <c r="AH292" t="s">
        <v>35</v>
      </c>
      <c r="AI292" t="s">
        <v>36</v>
      </c>
      <c r="AJ292" t="s">
        <v>37</v>
      </c>
      <c r="AK292" t="s">
        <v>38</v>
      </c>
      <c r="AL292" t="s">
        <v>39</v>
      </c>
      <c r="AN292" t="s">
        <v>32</v>
      </c>
      <c r="AO292" t="s">
        <v>33</v>
      </c>
      <c r="AP292" t="s">
        <v>34</v>
      </c>
      <c r="AQ292" t="s">
        <v>35</v>
      </c>
      <c r="AR292" t="s">
        <v>36</v>
      </c>
      <c r="AS292" t="s">
        <v>37</v>
      </c>
      <c r="AT292" t="s">
        <v>38</v>
      </c>
      <c r="AU292" t="s">
        <v>39</v>
      </c>
      <c r="AW292" t="s">
        <v>32</v>
      </c>
      <c r="AX292" t="s">
        <v>33</v>
      </c>
      <c r="AY292" t="s">
        <v>34</v>
      </c>
      <c r="AZ292" t="s">
        <v>35</v>
      </c>
      <c r="BA292" t="s">
        <v>36</v>
      </c>
      <c r="BB292" t="s">
        <v>37</v>
      </c>
      <c r="BC292" t="s">
        <v>38</v>
      </c>
      <c r="BD292" t="s">
        <v>39</v>
      </c>
      <c r="BF292" t="s">
        <v>32</v>
      </c>
      <c r="BG292" t="s">
        <v>33</v>
      </c>
      <c r="BH292" t="s">
        <v>34</v>
      </c>
      <c r="BI292" t="s">
        <v>35</v>
      </c>
      <c r="BJ292" t="s">
        <v>36</v>
      </c>
      <c r="BK292" t="s">
        <v>37</v>
      </c>
      <c r="BL292" t="s">
        <v>38</v>
      </c>
      <c r="BM292" t="s">
        <v>39</v>
      </c>
    </row>
    <row r="293" spans="1:65" hidden="1" x14ac:dyDescent="0.4">
      <c r="A293" s="9">
        <v>0</v>
      </c>
      <c r="B293" s="16">
        <f>V293+AE293+AN293+AW293+BF293+B163</f>
        <v>0</v>
      </c>
      <c r="C293" s="16">
        <f t="shared" ref="C293:I293" si="292">W293+AF293+AO293+AX293+BG293+C163</f>
        <v>0</v>
      </c>
      <c r="D293" s="16">
        <f t="shared" si="292"/>
        <v>0</v>
      </c>
      <c r="E293" s="16">
        <f t="shared" si="292"/>
        <v>0</v>
      </c>
      <c r="F293" s="16">
        <f t="shared" si="292"/>
        <v>0</v>
      </c>
      <c r="G293" s="16">
        <f t="shared" si="292"/>
        <v>13026</v>
      </c>
      <c r="H293" s="16">
        <f t="shared" si="292"/>
        <v>0</v>
      </c>
      <c r="I293" s="16">
        <f t="shared" si="292"/>
        <v>0</v>
      </c>
      <c r="J293" s="16">
        <f>SUM(B293:I293)</f>
        <v>13026</v>
      </c>
      <c r="L293" s="9">
        <v>0</v>
      </c>
      <c r="M293" s="9">
        <f>M98</f>
        <v>168.57142857142858</v>
      </c>
      <c r="N293" s="9">
        <f t="shared" ref="N293:T293" si="293">N98</f>
        <v>347.14285714285717</v>
      </c>
      <c r="O293" s="9">
        <f t="shared" si="293"/>
        <v>442.85714285714283</v>
      </c>
      <c r="P293" s="9">
        <f t="shared" si="293"/>
        <v>231.42857142857142</v>
      </c>
      <c r="Q293" s="9">
        <f t="shared" si="293"/>
        <v>246.14285714285714</v>
      </c>
      <c r="R293" s="9">
        <f t="shared" si="293"/>
        <v>166.14285714285714</v>
      </c>
      <c r="S293" s="9">
        <f t="shared" si="293"/>
        <v>83.142857142857139</v>
      </c>
      <c r="T293" s="9">
        <f t="shared" si="293"/>
        <v>101.85714285714286</v>
      </c>
      <c r="V293">
        <v>0</v>
      </c>
      <c r="W293">
        <v>0</v>
      </c>
      <c r="X293">
        <v>0</v>
      </c>
      <c r="Y293">
        <v>0</v>
      </c>
      <c r="Z293">
        <v>0</v>
      </c>
      <c r="AA293">
        <f>($B$29-$B$28-$B$27)/30*8</f>
        <v>3449.3333333333335</v>
      </c>
      <c r="AB293">
        <v>0</v>
      </c>
      <c r="AC293">
        <v>0</v>
      </c>
      <c r="AE293">
        <v>0</v>
      </c>
      <c r="AF293">
        <v>0</v>
      </c>
      <c r="AG293">
        <v>0</v>
      </c>
      <c r="AH293">
        <v>0</v>
      </c>
      <c r="AI293">
        <v>0</v>
      </c>
      <c r="AJ293">
        <f>($B$29-$B$28-$B$27)/30*7</f>
        <v>3018.166666666667</v>
      </c>
      <c r="AK293">
        <v>0</v>
      </c>
      <c r="AL293">
        <v>0</v>
      </c>
      <c r="AN293">
        <v>0</v>
      </c>
      <c r="AO293">
        <v>0</v>
      </c>
      <c r="AP293">
        <v>0</v>
      </c>
      <c r="AQ293">
        <v>0</v>
      </c>
      <c r="AR293">
        <v>0</v>
      </c>
      <c r="AS293">
        <f>($B$29-$B$28-$B$27)/30*6</f>
        <v>2587</v>
      </c>
      <c r="AT293">
        <v>0</v>
      </c>
      <c r="AU293">
        <v>0</v>
      </c>
      <c r="AW293">
        <v>0</v>
      </c>
      <c r="AX293">
        <v>0</v>
      </c>
      <c r="AY293">
        <v>0</v>
      </c>
      <c r="AZ293">
        <v>0</v>
      </c>
      <c r="BA293">
        <v>0</v>
      </c>
      <c r="BB293">
        <f>($B$29-$B$28-$B$27)/30*5</f>
        <v>2155.8333333333335</v>
      </c>
      <c r="BC293">
        <v>0</v>
      </c>
      <c r="BD293">
        <v>0</v>
      </c>
      <c r="BF293">
        <v>0</v>
      </c>
      <c r="BG293">
        <v>0</v>
      </c>
      <c r="BH293">
        <v>0</v>
      </c>
      <c r="BI293">
        <v>0</v>
      </c>
      <c r="BJ293">
        <v>0</v>
      </c>
      <c r="BK293">
        <f>($B$29-$B$28-$B$27)/30*4</f>
        <v>1724.6666666666667</v>
      </c>
      <c r="BL293">
        <v>0</v>
      </c>
      <c r="BM293">
        <v>0</v>
      </c>
    </row>
    <row r="294" spans="1:65" hidden="1" x14ac:dyDescent="0.4">
      <c r="A294" s="9">
        <v>1</v>
      </c>
      <c r="B294" s="16">
        <f t="shared" ref="B294:I294" si="294">V294+AE294+AN294+AW294+BF294+B164</f>
        <v>168.57142857142858</v>
      </c>
      <c r="C294" s="16">
        <f t="shared" si="294"/>
        <v>347.14285714285717</v>
      </c>
      <c r="D294" s="16">
        <f t="shared" si="294"/>
        <v>442.85714285714283</v>
      </c>
      <c r="E294" s="16">
        <f t="shared" si="294"/>
        <v>231.42857142857142</v>
      </c>
      <c r="F294" s="16">
        <f t="shared" si="294"/>
        <v>246.14285714285714</v>
      </c>
      <c r="G294" s="16">
        <f t="shared" si="294"/>
        <v>12323.831746031747</v>
      </c>
      <c r="H294" s="16">
        <f t="shared" si="294"/>
        <v>83.142857142857139</v>
      </c>
      <c r="I294" s="16">
        <f t="shared" si="294"/>
        <v>101.85714285714286</v>
      </c>
      <c r="J294" s="16">
        <f t="shared" ref="J294:J353" si="295">SUM(B294:I294)</f>
        <v>13944.974603174604</v>
      </c>
      <c r="L294" s="9">
        <v>1</v>
      </c>
      <c r="M294" s="9">
        <f t="shared" ref="M294:T294" si="296">M99</f>
        <v>194.06449243491622</v>
      </c>
      <c r="N294" s="9">
        <f t="shared" si="296"/>
        <v>399.64128526851391</v>
      </c>
      <c r="O294" s="9">
        <f t="shared" si="296"/>
        <v>509.83044622732223</v>
      </c>
      <c r="P294" s="9">
        <f t="shared" si="296"/>
        <v>266.42752351234259</v>
      </c>
      <c r="Q294" s="9">
        <f t="shared" si="296"/>
        <v>283.36705124183101</v>
      </c>
      <c r="R294" s="9">
        <f t="shared" si="296"/>
        <v>191.26864805237926</v>
      </c>
      <c r="S294" s="9">
        <f t="shared" si="296"/>
        <v>95.716554743323073</v>
      </c>
      <c r="T294" s="9">
        <f t="shared" si="296"/>
        <v>117.26100263228412</v>
      </c>
      <c r="V294">
        <f>IF(V293+M293*(1-B$65)-V293/2&lt;0,0,V293+M293*(1-B$65)-V293/2)</f>
        <v>167.59540000000001</v>
      </c>
      <c r="W294">
        <f t="shared" ref="W294:AC309" si="297">IF(W293+N293*(1-C$65)-W293/2&lt;0,0,W293+N293*(1-C$65)-W293/2)</f>
        <v>345.76112015624176</v>
      </c>
      <c r="X294">
        <f t="shared" si="297"/>
        <v>440.63310316722328</v>
      </c>
      <c r="Y294">
        <f t="shared" si="297"/>
        <v>227.60640032580116</v>
      </c>
      <c r="Z294">
        <f t="shared" si="297"/>
        <v>238.29655018802066</v>
      </c>
      <c r="AA294">
        <f t="shared" si="297"/>
        <v>1883.6268447191021</v>
      </c>
      <c r="AB294">
        <f t="shared" si="297"/>
        <v>77.097110608633827</v>
      </c>
      <c r="AC294">
        <f t="shared" si="297"/>
        <v>93.555829310172015</v>
      </c>
      <c r="AE294">
        <f>IF(AE293+V293/2-AE293/2&lt;0,0,AE293+V293/2-AE293/2)</f>
        <v>0</v>
      </c>
      <c r="AF294">
        <f t="shared" ref="AF294:AL309" si="298">IF(AF293+W293/2-AF293/2&lt;0,0,AF293+W293/2-AF293/2)</f>
        <v>0</v>
      </c>
      <c r="AG294">
        <f t="shared" si="298"/>
        <v>0</v>
      </c>
      <c r="AH294">
        <f t="shared" si="298"/>
        <v>0</v>
      </c>
      <c r="AI294">
        <f t="shared" si="298"/>
        <v>0</v>
      </c>
      <c r="AJ294">
        <f t="shared" si="298"/>
        <v>3233.7500000000005</v>
      </c>
      <c r="AK294">
        <f t="shared" si="298"/>
        <v>0</v>
      </c>
      <c r="AL294">
        <f t="shared" si="298"/>
        <v>0</v>
      </c>
      <c r="AN294">
        <f>IF(AN293+AE293/2-AN293/2&lt;0,0,AN293+AE293/2-AN293/2)</f>
        <v>0</v>
      </c>
      <c r="AO294">
        <f t="shared" ref="AO294:AU309" si="299">IF(AO293+AF293/2-AO293/2&lt;0,0,AO293+AF293/2-AO293/2)</f>
        <v>0</v>
      </c>
      <c r="AP294">
        <f t="shared" si="299"/>
        <v>0</v>
      </c>
      <c r="AQ294">
        <f t="shared" si="299"/>
        <v>0</v>
      </c>
      <c r="AR294">
        <f t="shared" si="299"/>
        <v>0</v>
      </c>
      <c r="AS294">
        <f t="shared" si="299"/>
        <v>2802.5833333333339</v>
      </c>
      <c r="AT294">
        <f t="shared" si="299"/>
        <v>0</v>
      </c>
      <c r="AU294">
        <f t="shared" si="299"/>
        <v>0</v>
      </c>
      <c r="AW294">
        <f>IF(AW293+AN293/2-AW293/2&lt;0,0,AW293+AN293/2-AW293/2)</f>
        <v>0</v>
      </c>
      <c r="AX294">
        <f t="shared" ref="AX294:BD309" si="300">IF(AX293+AO293/2-AX293/2&lt;0,0,AX293+AO293/2-AX293/2)</f>
        <v>0</v>
      </c>
      <c r="AY294">
        <f t="shared" si="300"/>
        <v>0</v>
      </c>
      <c r="AZ294">
        <f t="shared" si="300"/>
        <v>0</v>
      </c>
      <c r="BA294">
        <f t="shared" si="300"/>
        <v>0</v>
      </c>
      <c r="BB294">
        <f t="shared" si="300"/>
        <v>2371.416666666667</v>
      </c>
      <c r="BC294">
        <f t="shared" si="300"/>
        <v>0</v>
      </c>
      <c r="BD294">
        <f t="shared" si="300"/>
        <v>0</v>
      </c>
      <c r="BF294">
        <f>IF(BF293+AW293/2-BF293/2&lt;0,0,BF293+AW293/2-BF293/2)</f>
        <v>0</v>
      </c>
      <c r="BG294">
        <f t="shared" ref="BG294:BM309" si="301">IF(BG293+AX293/2-BG293/2&lt;0,0,BG293+AX293/2-BG293/2)</f>
        <v>0</v>
      </c>
      <c r="BH294">
        <f t="shared" si="301"/>
        <v>0</v>
      </c>
      <c r="BI294">
        <f t="shared" si="301"/>
        <v>0</v>
      </c>
      <c r="BJ294">
        <f t="shared" si="301"/>
        <v>0</v>
      </c>
      <c r="BK294">
        <f t="shared" si="301"/>
        <v>1940.25</v>
      </c>
      <c r="BL294">
        <f t="shared" si="301"/>
        <v>0</v>
      </c>
      <c r="BM294">
        <f t="shared" si="301"/>
        <v>0</v>
      </c>
    </row>
    <row r="295" spans="1:65" hidden="1" x14ac:dyDescent="0.4">
      <c r="A295" s="9">
        <v>2</v>
      </c>
      <c r="B295" s="16">
        <f t="shared" ref="B295:I295" si="302">V295+AE295+AN295+AW295+BF295+B165</f>
        <v>362.6359210063448</v>
      </c>
      <c r="C295" s="16">
        <f t="shared" si="302"/>
        <v>746.78414241137102</v>
      </c>
      <c r="D295" s="16">
        <f t="shared" si="302"/>
        <v>952.68758908446512</v>
      </c>
      <c r="E295" s="16">
        <f t="shared" si="302"/>
        <v>497.85609494091403</v>
      </c>
      <c r="F295" s="16">
        <f t="shared" si="302"/>
        <v>529.50990838468817</v>
      </c>
      <c r="G295" s="16">
        <f t="shared" si="302"/>
        <v>11538.718282973017</v>
      </c>
      <c r="H295" s="16">
        <f t="shared" si="302"/>
        <v>178.85941188618023</v>
      </c>
      <c r="I295" s="16">
        <f t="shared" si="302"/>
        <v>219.11814548942701</v>
      </c>
      <c r="J295" s="16">
        <f t="shared" si="295"/>
        <v>15026.169496176406</v>
      </c>
      <c r="L295" s="9">
        <v>2</v>
      </c>
      <c r="M295" s="9">
        <f t="shared" ref="M295:T295" si="303">M100</f>
        <v>223.41287336284032</v>
      </c>
      <c r="N295" s="9">
        <f t="shared" si="303"/>
        <v>460.07905277262876</v>
      </c>
      <c r="O295" s="9">
        <f t="shared" si="303"/>
        <v>586.93212493627539</v>
      </c>
      <c r="P295" s="9">
        <f t="shared" si="303"/>
        <v>306.71936851508582</v>
      </c>
      <c r="Q295" s="9">
        <f t="shared" si="303"/>
        <v>326.22066169845237</v>
      </c>
      <c r="R295" s="9">
        <f t="shared" si="303"/>
        <v>220.19421332286714</v>
      </c>
      <c r="S295" s="9">
        <f t="shared" si="303"/>
        <v>110.1917731331975</v>
      </c>
      <c r="T295" s="9">
        <f t="shared" si="303"/>
        <v>134.99438873534334</v>
      </c>
      <c r="V295">
        <f t="shared" ref="V295:V353" si="304">IF(V294+M294*(1-B$65)-V294/2&lt;0,0,V294+M294*(1-B$65)-V294/2)</f>
        <v>276.73855902371804</v>
      </c>
      <c r="W295">
        <f t="shared" si="297"/>
        <v>570.93114822044618</v>
      </c>
      <c r="X295">
        <f t="shared" si="297"/>
        <v>727.58661651003956</v>
      </c>
      <c r="Y295">
        <f t="shared" si="297"/>
        <v>375.83052548421813</v>
      </c>
      <c r="Z295">
        <f t="shared" si="297"/>
        <v>393.4824220674073</v>
      </c>
      <c r="AA295">
        <f t="shared" si="297"/>
        <v>1124.8131544763037</v>
      </c>
      <c r="AB295">
        <f t="shared" si="297"/>
        <v>127.30506502401337</v>
      </c>
      <c r="AC295">
        <f t="shared" si="297"/>
        <v>154.4821957617329</v>
      </c>
      <c r="AE295">
        <f t="shared" ref="AE295:AE353" si="305">IF(AE294+V294/2-AE294/2&lt;0,0,AE294+V294/2-AE294/2)</f>
        <v>83.797700000000006</v>
      </c>
      <c r="AF295">
        <f t="shared" si="298"/>
        <v>172.88056007812088</v>
      </c>
      <c r="AG295">
        <f t="shared" si="298"/>
        <v>220.31655158361164</v>
      </c>
      <c r="AH295">
        <f t="shared" si="298"/>
        <v>113.80320016290058</v>
      </c>
      <c r="AI295">
        <f t="shared" si="298"/>
        <v>119.14827509401033</v>
      </c>
      <c r="AJ295">
        <f t="shared" si="298"/>
        <v>2558.6884223595516</v>
      </c>
      <c r="AK295">
        <f t="shared" si="298"/>
        <v>38.548555304316913</v>
      </c>
      <c r="AL295">
        <f t="shared" si="298"/>
        <v>46.777914655086008</v>
      </c>
      <c r="AN295">
        <f t="shared" ref="AN295:AN353" si="306">IF(AN294+AE294/2-AN294/2&lt;0,0,AN294+AE294/2-AN294/2)</f>
        <v>0</v>
      </c>
      <c r="AO295">
        <f t="shared" si="299"/>
        <v>0</v>
      </c>
      <c r="AP295">
        <f t="shared" si="299"/>
        <v>0</v>
      </c>
      <c r="AQ295">
        <f t="shared" si="299"/>
        <v>0</v>
      </c>
      <c r="AR295">
        <f t="shared" si="299"/>
        <v>0</v>
      </c>
      <c r="AS295">
        <f t="shared" si="299"/>
        <v>3018.166666666667</v>
      </c>
      <c r="AT295">
        <f t="shared" si="299"/>
        <v>0</v>
      </c>
      <c r="AU295">
        <f t="shared" si="299"/>
        <v>0</v>
      </c>
      <c r="AW295">
        <f t="shared" ref="AW295:AW353" si="307">IF(AW294+AN294/2-AW294/2&lt;0,0,AW294+AN294/2-AW294/2)</f>
        <v>0</v>
      </c>
      <c r="AX295">
        <f t="shared" si="300"/>
        <v>0</v>
      </c>
      <c r="AY295">
        <f t="shared" si="300"/>
        <v>0</v>
      </c>
      <c r="AZ295">
        <f t="shared" si="300"/>
        <v>0</v>
      </c>
      <c r="BA295">
        <f t="shared" si="300"/>
        <v>0</v>
      </c>
      <c r="BB295">
        <f t="shared" si="300"/>
        <v>2587.0000000000005</v>
      </c>
      <c r="BC295">
        <f t="shared" si="300"/>
        <v>0</v>
      </c>
      <c r="BD295">
        <f t="shared" si="300"/>
        <v>0</v>
      </c>
      <c r="BF295">
        <f t="shared" ref="BF295:BF353" si="308">IF(BF294+AW294/2-BF294/2&lt;0,0,BF294+AW294/2-BF294/2)</f>
        <v>0</v>
      </c>
      <c r="BG295">
        <f t="shared" si="301"/>
        <v>0</v>
      </c>
      <c r="BH295">
        <f t="shared" si="301"/>
        <v>0</v>
      </c>
      <c r="BI295">
        <f t="shared" si="301"/>
        <v>0</v>
      </c>
      <c r="BJ295">
        <f t="shared" si="301"/>
        <v>0</v>
      </c>
      <c r="BK295">
        <f t="shared" si="301"/>
        <v>2155.8333333333335</v>
      </c>
      <c r="BL295">
        <f t="shared" si="301"/>
        <v>0</v>
      </c>
      <c r="BM295">
        <f t="shared" si="301"/>
        <v>0</v>
      </c>
    </row>
    <row r="296" spans="1:65" hidden="1" x14ac:dyDescent="0.4">
      <c r="A296" s="9">
        <v>3</v>
      </c>
      <c r="B296" s="16">
        <f t="shared" ref="B296:I296" si="309">V296+AE296+AN296+AW296+BF296+B166</f>
        <v>586.0487943691852</v>
      </c>
      <c r="C296" s="16">
        <f t="shared" si="309"/>
        <v>1206.8631951839996</v>
      </c>
      <c r="D296" s="16">
        <f t="shared" si="309"/>
        <v>1539.6197140207407</v>
      </c>
      <c r="E296" s="16">
        <f t="shared" si="309"/>
        <v>804.57546345599985</v>
      </c>
      <c r="F296" s="16">
        <f t="shared" si="309"/>
        <v>855.73057008314072</v>
      </c>
      <c r="G296" s="16">
        <f t="shared" si="309"/>
        <v>10674.333918518105</v>
      </c>
      <c r="H296" s="16">
        <f t="shared" si="309"/>
        <v>289.05118501937767</v>
      </c>
      <c r="I296" s="16">
        <f t="shared" si="309"/>
        <v>354.11253422477034</v>
      </c>
      <c r="J296" s="16">
        <f t="shared" si="295"/>
        <v>16310.33537487532</v>
      </c>
      <c r="L296" s="9">
        <v>3</v>
      </c>
      <c r="M296" s="9">
        <f t="shared" ref="M296:T296" si="310">M101</f>
        <v>257.19961110855991</v>
      </c>
      <c r="N296" s="9">
        <f t="shared" si="310"/>
        <v>529.65682626593275</v>
      </c>
      <c r="O296" s="9">
        <f t="shared" si="310"/>
        <v>675.69389359028457</v>
      </c>
      <c r="P296" s="9">
        <f t="shared" si="310"/>
        <v>353.10455084395511</v>
      </c>
      <c r="Q296" s="9">
        <f t="shared" si="310"/>
        <v>375.55502537292261</v>
      </c>
      <c r="R296" s="9">
        <f t="shared" si="310"/>
        <v>253.49419298241961</v>
      </c>
      <c r="S296" s="9">
        <f t="shared" si="310"/>
        <v>126.85607937727276</v>
      </c>
      <c r="T296" s="9">
        <f t="shared" si="310"/>
        <v>155.40959552576544</v>
      </c>
      <c r="V296">
        <f t="shared" si="304"/>
        <v>360.48859233792854</v>
      </c>
      <c r="W296">
        <f t="shared" si="297"/>
        <v>743.71336856685161</v>
      </c>
      <c r="X296">
        <f t="shared" si="297"/>
        <v>947.77784532418877</v>
      </c>
      <c r="Y296">
        <f t="shared" si="297"/>
        <v>489.56899091831332</v>
      </c>
      <c r="Z296">
        <f t="shared" si="297"/>
        <v>512.56292199108157</v>
      </c>
      <c r="AA296">
        <f t="shared" si="297"/>
        <v>773.08136613878128</v>
      </c>
      <c r="AB296">
        <f t="shared" si="297"/>
        <v>165.83169273517041</v>
      </c>
      <c r="AC296">
        <f t="shared" si="297"/>
        <v>201.23350171324165</v>
      </c>
      <c r="AE296">
        <f t="shared" si="305"/>
        <v>180.26812951185903</v>
      </c>
      <c r="AF296">
        <f t="shared" si="298"/>
        <v>371.90585414928353</v>
      </c>
      <c r="AG296">
        <f t="shared" si="298"/>
        <v>473.95158404682564</v>
      </c>
      <c r="AH296">
        <f t="shared" si="298"/>
        <v>244.81686282355935</v>
      </c>
      <c r="AI296">
        <f t="shared" si="298"/>
        <v>256.31534858070881</v>
      </c>
      <c r="AJ296">
        <f t="shared" si="298"/>
        <v>1841.7507884179277</v>
      </c>
      <c r="AK296">
        <f t="shared" si="298"/>
        <v>82.926810164165133</v>
      </c>
      <c r="AL296">
        <f t="shared" si="298"/>
        <v>100.63005520840946</v>
      </c>
      <c r="AN296">
        <f t="shared" si="306"/>
        <v>41.898850000000003</v>
      </c>
      <c r="AO296">
        <f t="shared" si="299"/>
        <v>86.44028003906044</v>
      </c>
      <c r="AP296">
        <f t="shared" si="299"/>
        <v>110.15827579180582</v>
      </c>
      <c r="AQ296">
        <f t="shared" si="299"/>
        <v>56.90160008145029</v>
      </c>
      <c r="AR296">
        <f t="shared" si="299"/>
        <v>59.574137547005165</v>
      </c>
      <c r="AS296">
        <f t="shared" si="299"/>
        <v>2788.4275445131093</v>
      </c>
      <c r="AT296">
        <f t="shared" si="299"/>
        <v>19.274277652158457</v>
      </c>
      <c r="AU296">
        <f t="shared" si="299"/>
        <v>23.388957327543004</v>
      </c>
      <c r="AW296">
        <f t="shared" si="307"/>
        <v>0</v>
      </c>
      <c r="AX296">
        <f t="shared" si="300"/>
        <v>0</v>
      </c>
      <c r="AY296">
        <f t="shared" si="300"/>
        <v>0</v>
      </c>
      <c r="AZ296">
        <f t="shared" si="300"/>
        <v>0</v>
      </c>
      <c r="BA296">
        <f t="shared" si="300"/>
        <v>0</v>
      </c>
      <c r="BB296">
        <f t="shared" si="300"/>
        <v>2802.5833333333339</v>
      </c>
      <c r="BC296">
        <f t="shared" si="300"/>
        <v>0</v>
      </c>
      <c r="BD296">
        <f t="shared" si="300"/>
        <v>0</v>
      </c>
      <c r="BF296">
        <f t="shared" si="308"/>
        <v>0</v>
      </c>
      <c r="BG296">
        <f t="shared" si="301"/>
        <v>0</v>
      </c>
      <c r="BH296">
        <f t="shared" si="301"/>
        <v>0</v>
      </c>
      <c r="BI296">
        <f t="shared" si="301"/>
        <v>0</v>
      </c>
      <c r="BJ296">
        <f t="shared" si="301"/>
        <v>0</v>
      </c>
      <c r="BK296">
        <f t="shared" si="301"/>
        <v>2371.416666666667</v>
      </c>
      <c r="BL296">
        <f t="shared" si="301"/>
        <v>0</v>
      </c>
      <c r="BM296">
        <f t="shared" si="301"/>
        <v>0</v>
      </c>
    </row>
    <row r="297" spans="1:65" hidden="1" x14ac:dyDescent="0.4">
      <c r="A297" s="9">
        <v>4</v>
      </c>
      <c r="B297" s="16">
        <f t="shared" ref="B297:I297" si="311">V297+AE297+AN297+AW297+BF297+B167</f>
        <v>843.21587119203082</v>
      </c>
      <c r="C297" s="16">
        <f t="shared" si="311"/>
        <v>1736.4739635503784</v>
      </c>
      <c r="D297" s="16">
        <f t="shared" si="311"/>
        <v>2215.236727226682</v>
      </c>
      <c r="E297" s="16">
        <f t="shared" si="311"/>
        <v>1157.5554398343832</v>
      </c>
      <c r="F297" s="16">
        <f t="shared" si="311"/>
        <v>1231.0385820889667</v>
      </c>
      <c r="G297" s="16">
        <f t="shared" si="311"/>
        <v>9735.1621233434234</v>
      </c>
      <c r="H297" s="16">
        <f t="shared" si="311"/>
        <v>415.82386852409724</v>
      </c>
      <c r="I297" s="16">
        <f t="shared" si="311"/>
        <v>509.47039780386922</v>
      </c>
      <c r="J297" s="16">
        <f t="shared" si="295"/>
        <v>17843.976973563833</v>
      </c>
      <c r="L297" s="9">
        <v>4</v>
      </c>
      <c r="M297" s="9">
        <f t="shared" ref="M297:T297" si="312">M102</f>
        <v>296.09591855057931</v>
      </c>
      <c r="N297" s="9">
        <f t="shared" si="312"/>
        <v>609.756849218566</v>
      </c>
      <c r="O297" s="9">
        <f t="shared" si="312"/>
        <v>777.87910805660681</v>
      </c>
      <c r="P297" s="9">
        <f t="shared" si="312"/>
        <v>406.50456614571056</v>
      </c>
      <c r="Q297" s="9">
        <f t="shared" si="312"/>
        <v>432.35022683275264</v>
      </c>
      <c r="R297" s="9">
        <f t="shared" si="312"/>
        <v>291.83012989349464</v>
      </c>
      <c r="S297" s="9">
        <f t="shared" si="312"/>
        <v>146.04052931901455</v>
      </c>
      <c r="T297" s="9">
        <f t="shared" si="312"/>
        <v>178.91219485301954</v>
      </c>
      <c r="V297">
        <f t="shared" si="304"/>
        <v>435.95472152920559</v>
      </c>
      <c r="W297">
        <f t="shared" si="297"/>
        <v>899.40531096522079</v>
      </c>
      <c r="X297">
        <f t="shared" si="297"/>
        <v>1146.1894645546154</v>
      </c>
      <c r="Y297">
        <f t="shared" si="297"/>
        <v>592.05732897382336</v>
      </c>
      <c r="Z297">
        <f t="shared" si="297"/>
        <v>619.86490189222923</v>
      </c>
      <c r="AA297">
        <f t="shared" si="297"/>
        <v>629.07582869467569</v>
      </c>
      <c r="AB297">
        <f t="shared" si="297"/>
        <v>200.5475650649918</v>
      </c>
      <c r="AC297">
        <f t="shared" si="297"/>
        <v>243.36053086391351</v>
      </c>
      <c r="AE297">
        <f t="shared" si="305"/>
        <v>270.3783609248938</v>
      </c>
      <c r="AF297">
        <f t="shared" si="298"/>
        <v>557.80961135806751</v>
      </c>
      <c r="AG297">
        <f t="shared" si="298"/>
        <v>710.86471468550712</v>
      </c>
      <c r="AH297">
        <f t="shared" si="298"/>
        <v>367.19292687093628</v>
      </c>
      <c r="AI297">
        <f t="shared" si="298"/>
        <v>384.43913528589519</v>
      </c>
      <c r="AJ297">
        <f t="shared" si="298"/>
        <v>1307.4160772783544</v>
      </c>
      <c r="AK297">
        <f t="shared" si="298"/>
        <v>124.37925144966775</v>
      </c>
      <c r="AL297">
        <f t="shared" si="298"/>
        <v>150.93177846082557</v>
      </c>
      <c r="AN297">
        <f t="shared" si="306"/>
        <v>111.08348975592951</v>
      </c>
      <c r="AO297">
        <f t="shared" si="299"/>
        <v>229.17306709417198</v>
      </c>
      <c r="AP297">
        <f t="shared" si="299"/>
        <v>292.05492991931573</v>
      </c>
      <c r="AQ297">
        <f t="shared" si="299"/>
        <v>150.85923145250482</v>
      </c>
      <c r="AR297">
        <f t="shared" si="299"/>
        <v>157.944743063857</v>
      </c>
      <c r="AS297">
        <f t="shared" si="299"/>
        <v>2315.0891664655182</v>
      </c>
      <c r="AT297">
        <f t="shared" si="299"/>
        <v>51.100543908161789</v>
      </c>
      <c r="AU297">
        <f t="shared" si="299"/>
        <v>62.009506267976221</v>
      </c>
      <c r="AW297">
        <f t="shared" si="307"/>
        <v>20.949425000000002</v>
      </c>
      <c r="AX297">
        <f t="shared" si="300"/>
        <v>43.22014001953022</v>
      </c>
      <c r="AY297">
        <f t="shared" si="300"/>
        <v>55.07913789590291</v>
      </c>
      <c r="AZ297">
        <f t="shared" si="300"/>
        <v>28.450800040725145</v>
      </c>
      <c r="BA297">
        <f t="shared" si="300"/>
        <v>29.787068773502583</v>
      </c>
      <c r="BB297">
        <f t="shared" si="300"/>
        <v>2795.5054389232218</v>
      </c>
      <c r="BC297">
        <f t="shared" si="300"/>
        <v>9.6371388260792283</v>
      </c>
      <c r="BD297">
        <f t="shared" si="300"/>
        <v>11.694478663771502</v>
      </c>
      <c r="BF297">
        <f t="shared" si="308"/>
        <v>0</v>
      </c>
      <c r="BG297">
        <f t="shared" si="301"/>
        <v>0</v>
      </c>
      <c r="BH297">
        <f t="shared" si="301"/>
        <v>0</v>
      </c>
      <c r="BI297">
        <f t="shared" si="301"/>
        <v>0</v>
      </c>
      <c r="BJ297">
        <f t="shared" si="301"/>
        <v>0</v>
      </c>
      <c r="BK297">
        <f t="shared" si="301"/>
        <v>2587.0000000000005</v>
      </c>
      <c r="BL297">
        <f t="shared" si="301"/>
        <v>0</v>
      </c>
      <c r="BM297">
        <f t="shared" si="301"/>
        <v>0</v>
      </c>
    </row>
    <row r="298" spans="1:65" hidden="1" x14ac:dyDescent="0.4">
      <c r="A298" s="9">
        <v>5</v>
      </c>
      <c r="B298" s="16">
        <f t="shared" ref="B298:I298" si="313">V298+AE298+AN298+AW298+BF298+B168</f>
        <v>1139.2092667241416</v>
      </c>
      <c r="C298" s="16">
        <f t="shared" si="313"/>
        <v>2346.085673732297</v>
      </c>
      <c r="D298" s="16">
        <f t="shared" si="313"/>
        <v>2992.873567506671</v>
      </c>
      <c r="E298" s="16">
        <f t="shared" si="313"/>
        <v>1563.6674431819833</v>
      </c>
      <c r="F298" s="16">
        <f t="shared" si="313"/>
        <v>1662.6104129790751</v>
      </c>
      <c r="G298" s="16">
        <f t="shared" si="313"/>
        <v>8726.2179697937027</v>
      </c>
      <c r="H298" s="16">
        <f t="shared" si="313"/>
        <v>561.58643537840237</v>
      </c>
      <c r="I298" s="16">
        <f t="shared" si="313"/>
        <v>688.2010976972939</v>
      </c>
      <c r="J298" s="16">
        <f t="shared" si="295"/>
        <v>19680.451866993564</v>
      </c>
      <c r="L298" s="9">
        <v>5</v>
      </c>
      <c r="M298" s="9">
        <f t="shared" ref="M298:T298" si="314">M103</f>
        <v>340.87451611777902</v>
      </c>
      <c r="N298" s="9">
        <f t="shared" si="314"/>
        <v>701.97040183576541</v>
      </c>
      <c r="O298" s="9">
        <f t="shared" si="314"/>
        <v>895.51779658060605</v>
      </c>
      <c r="P298" s="9">
        <f t="shared" si="314"/>
        <v>467.98026789051016</v>
      </c>
      <c r="Q298" s="9">
        <f t="shared" si="314"/>
        <v>497.73456887367223</v>
      </c>
      <c r="R298" s="9">
        <f t="shared" si="314"/>
        <v>335.96361207201437</v>
      </c>
      <c r="S298" s="9">
        <f t="shared" si="314"/>
        <v>168.1262443902944</v>
      </c>
      <c r="T298" s="9">
        <f t="shared" si="314"/>
        <v>205.96909321353937</v>
      </c>
      <c r="V298">
        <f t="shared" si="304"/>
        <v>512.35888394677431</v>
      </c>
      <c r="W298">
        <f t="shared" si="297"/>
        <v>1057.0324820098792</v>
      </c>
      <c r="X298">
        <f t="shared" si="297"/>
        <v>1347.0673119236112</v>
      </c>
      <c r="Y298">
        <f t="shared" si="297"/>
        <v>695.81958245912585</v>
      </c>
      <c r="Z298">
        <f t="shared" si="297"/>
        <v>728.5006301050073</v>
      </c>
      <c r="AA298">
        <f t="shared" si="297"/>
        <v>593.75165971496153</v>
      </c>
      <c r="AB298">
        <f t="shared" si="297"/>
        <v>235.69495073826994</v>
      </c>
      <c r="AC298">
        <f t="shared" si="297"/>
        <v>286.01119298068232</v>
      </c>
      <c r="AE298">
        <f t="shared" si="305"/>
        <v>353.16654122704972</v>
      </c>
      <c r="AF298">
        <f t="shared" si="298"/>
        <v>728.60746116164421</v>
      </c>
      <c r="AG298">
        <f t="shared" si="298"/>
        <v>928.52708962006125</v>
      </c>
      <c r="AH298">
        <f t="shared" si="298"/>
        <v>479.62512792237982</v>
      </c>
      <c r="AI298">
        <f t="shared" si="298"/>
        <v>502.15201858906221</v>
      </c>
      <c r="AJ298">
        <f t="shared" si="298"/>
        <v>968.24595298651502</v>
      </c>
      <c r="AK298">
        <f t="shared" si="298"/>
        <v>162.46340825732977</v>
      </c>
      <c r="AL298">
        <f t="shared" si="298"/>
        <v>197.14615466236953</v>
      </c>
      <c r="AN298">
        <f t="shared" si="306"/>
        <v>190.73092534041163</v>
      </c>
      <c r="AO298">
        <f t="shared" si="299"/>
        <v>393.49133922611975</v>
      </c>
      <c r="AP298">
        <f t="shared" si="299"/>
        <v>501.45982230241134</v>
      </c>
      <c r="AQ298">
        <f t="shared" si="299"/>
        <v>259.02607916172059</v>
      </c>
      <c r="AR298">
        <f t="shared" si="299"/>
        <v>271.1919391748761</v>
      </c>
      <c r="AS298">
        <f t="shared" si="299"/>
        <v>1811.2526218719363</v>
      </c>
      <c r="AT298">
        <f t="shared" si="299"/>
        <v>87.739897678914758</v>
      </c>
      <c r="AU298">
        <f t="shared" si="299"/>
        <v>106.47064236440087</v>
      </c>
      <c r="AW298">
        <f t="shared" si="307"/>
        <v>66.016457377964755</v>
      </c>
      <c r="AX298">
        <f t="shared" si="300"/>
        <v>136.1966035568511</v>
      </c>
      <c r="AY298">
        <f t="shared" si="300"/>
        <v>173.5670339076093</v>
      </c>
      <c r="AZ298">
        <f t="shared" si="300"/>
        <v>89.655015746614978</v>
      </c>
      <c r="BA298">
        <f t="shared" si="300"/>
        <v>93.8659059186798</v>
      </c>
      <c r="BB298">
        <f t="shared" si="300"/>
        <v>2555.29730269437</v>
      </c>
      <c r="BC298">
        <f t="shared" si="300"/>
        <v>30.368841367120506</v>
      </c>
      <c r="BD298">
        <f t="shared" si="300"/>
        <v>36.851992465873856</v>
      </c>
      <c r="BF298">
        <f t="shared" si="308"/>
        <v>10.474712500000001</v>
      </c>
      <c r="BG298">
        <f t="shared" si="301"/>
        <v>21.61007000976511</v>
      </c>
      <c r="BH298">
        <f t="shared" si="301"/>
        <v>27.539568947951455</v>
      </c>
      <c r="BI298">
        <f t="shared" si="301"/>
        <v>14.225400020362573</v>
      </c>
      <c r="BJ298">
        <f t="shared" si="301"/>
        <v>14.893534386751291</v>
      </c>
      <c r="BK298">
        <f t="shared" si="301"/>
        <v>2691.2527194616114</v>
      </c>
      <c r="BL298">
        <f t="shared" si="301"/>
        <v>4.8185694130396142</v>
      </c>
      <c r="BM298">
        <f t="shared" si="301"/>
        <v>5.847239331885751</v>
      </c>
    </row>
    <row r="299" spans="1:65" hidden="1" x14ac:dyDescent="0.4">
      <c r="A299" s="9">
        <v>6</v>
      </c>
      <c r="B299" s="16">
        <f t="shared" ref="B299:I299" si="315">V299+AE299+AN299+AW299+BF299+B169</f>
        <v>1474.6416409180435</v>
      </c>
      <c r="C299" s="16">
        <f t="shared" si="315"/>
        <v>3036.9611310787568</v>
      </c>
      <c r="D299" s="16">
        <f t="shared" si="315"/>
        <v>3874.1376593129189</v>
      </c>
      <c r="E299" s="16">
        <f t="shared" si="315"/>
        <v>2023.750882401735</v>
      </c>
      <c r="F299" s="16">
        <f t="shared" si="315"/>
        <v>2151.3433995550304</v>
      </c>
      <c r="G299" s="16">
        <f t="shared" si="315"/>
        <v>7708.895953780423</v>
      </c>
      <c r="H299" s="16">
        <f t="shared" si="315"/>
        <v>726.71873504135624</v>
      </c>
      <c r="I299" s="16">
        <f t="shared" si="315"/>
        <v>890.84600944185104</v>
      </c>
      <c r="J299" s="16">
        <f t="shared" si="295"/>
        <v>21887.295411530115</v>
      </c>
      <c r="L299" s="9">
        <v>6</v>
      </c>
      <c r="M299" s="9">
        <f t="shared" ref="M299:T299" si="316">M104</f>
        <v>392.42498278030604</v>
      </c>
      <c r="N299" s="9">
        <f t="shared" si="316"/>
        <v>808.12941369164741</v>
      </c>
      <c r="O299" s="9">
        <f t="shared" si="316"/>
        <v>1030.9469886601262</v>
      </c>
      <c r="P299" s="9">
        <f t="shared" si="316"/>
        <v>538.75294246109809</v>
      </c>
      <c r="Q299" s="9">
        <f t="shared" si="316"/>
        <v>573.00698756819259</v>
      </c>
      <c r="R299" s="9">
        <f t="shared" si="316"/>
        <v>386.77140251991176</v>
      </c>
      <c r="S299" s="9">
        <f t="shared" si="316"/>
        <v>193.55198303232044</v>
      </c>
      <c r="T299" s="9">
        <f t="shared" si="316"/>
        <v>237.11780739182902</v>
      </c>
      <c r="V299">
        <f t="shared" si="304"/>
        <v>595.08029464284425</v>
      </c>
      <c r="W299">
        <f t="shared" si="297"/>
        <v>1227.6925814110423</v>
      </c>
      <c r="X299">
        <f t="shared" si="297"/>
        <v>1564.5541396848723</v>
      </c>
      <c r="Y299">
        <f t="shared" si="297"/>
        <v>808.16110566563816</v>
      </c>
      <c r="Z299">
        <f t="shared" si="297"/>
        <v>846.11857663313333</v>
      </c>
      <c r="AA299">
        <f t="shared" si="297"/>
        <v>618.31508106878493</v>
      </c>
      <c r="AB299">
        <f t="shared" si="297"/>
        <v>273.7483922416593</v>
      </c>
      <c r="AC299">
        <f t="shared" si="297"/>
        <v>332.18829676383007</v>
      </c>
      <c r="AE299">
        <f t="shared" si="305"/>
        <v>432.76271258691202</v>
      </c>
      <c r="AF299">
        <f t="shared" si="298"/>
        <v>892.81997158576178</v>
      </c>
      <c r="AG299">
        <f t="shared" si="298"/>
        <v>1137.7972007718361</v>
      </c>
      <c r="AH299">
        <f t="shared" si="298"/>
        <v>587.72235519075286</v>
      </c>
      <c r="AI299">
        <f t="shared" si="298"/>
        <v>615.32632434703476</v>
      </c>
      <c r="AJ299">
        <f t="shared" si="298"/>
        <v>780.99880635073828</v>
      </c>
      <c r="AK299">
        <f t="shared" si="298"/>
        <v>199.07917949779983</v>
      </c>
      <c r="AL299">
        <f t="shared" si="298"/>
        <v>241.57867382152591</v>
      </c>
      <c r="AN299">
        <f t="shared" si="306"/>
        <v>271.94873328373069</v>
      </c>
      <c r="AO299">
        <f t="shared" si="299"/>
        <v>561.04940019388209</v>
      </c>
      <c r="AP299">
        <f t="shared" si="299"/>
        <v>714.99345596123635</v>
      </c>
      <c r="AQ299">
        <f t="shared" si="299"/>
        <v>369.3256035420502</v>
      </c>
      <c r="AR299">
        <f t="shared" si="299"/>
        <v>386.67197888196915</v>
      </c>
      <c r="AS299">
        <f t="shared" si="299"/>
        <v>1389.7492874292254</v>
      </c>
      <c r="AT299">
        <f t="shared" si="299"/>
        <v>125.10165296812227</v>
      </c>
      <c r="AU299">
        <f t="shared" si="299"/>
        <v>151.80839851338521</v>
      </c>
      <c r="AW299">
        <f t="shared" si="307"/>
        <v>128.3736913591882</v>
      </c>
      <c r="AX299">
        <f t="shared" si="300"/>
        <v>264.84397139148547</v>
      </c>
      <c r="AY299">
        <f t="shared" si="300"/>
        <v>337.51342810501035</v>
      </c>
      <c r="AZ299">
        <f t="shared" si="300"/>
        <v>174.34054745416776</v>
      </c>
      <c r="BA299">
        <f t="shared" si="300"/>
        <v>182.52892254677795</v>
      </c>
      <c r="BB299">
        <f t="shared" si="300"/>
        <v>2183.2749622831529</v>
      </c>
      <c r="BC299">
        <f t="shared" si="300"/>
        <v>59.054369523017634</v>
      </c>
      <c r="BD299">
        <f t="shared" si="300"/>
        <v>71.661317415137361</v>
      </c>
      <c r="BF299">
        <f t="shared" si="308"/>
        <v>38.245584938982383</v>
      </c>
      <c r="BG299">
        <f t="shared" si="301"/>
        <v>78.903336783308106</v>
      </c>
      <c r="BH299">
        <f t="shared" si="301"/>
        <v>100.55330142778037</v>
      </c>
      <c r="BI299">
        <f t="shared" si="301"/>
        <v>51.940207883488775</v>
      </c>
      <c r="BJ299">
        <f t="shared" si="301"/>
        <v>54.379720152715549</v>
      </c>
      <c r="BK299">
        <f t="shared" si="301"/>
        <v>2623.2750110779907</v>
      </c>
      <c r="BL299">
        <f t="shared" si="301"/>
        <v>17.593705390080061</v>
      </c>
      <c r="BM299">
        <f t="shared" si="301"/>
        <v>21.349615898879801</v>
      </c>
    </row>
    <row r="300" spans="1:65" hidden="1" x14ac:dyDescent="0.4">
      <c r="A300" s="9">
        <v>7</v>
      </c>
      <c r="B300" s="16">
        <f t="shared" ref="B300:I300" si="317">V300+AE300+AN300+AW300+BF300+B170</f>
        <v>1847.6108971029016</v>
      </c>
      <c r="C300" s="16">
        <f t="shared" si="317"/>
        <v>3805.1675506313213</v>
      </c>
      <c r="D300" s="16">
        <f t="shared" si="317"/>
        <v>4854.0219137865643</v>
      </c>
      <c r="E300" s="16">
        <f t="shared" si="317"/>
        <v>2535.2582296400315</v>
      </c>
      <c r="F300" s="16">
        <f t="shared" si="317"/>
        <v>2694.6292701658967</v>
      </c>
      <c r="G300" s="16">
        <f t="shared" si="317"/>
        <v>6775.9308958337015</v>
      </c>
      <c r="H300" s="16">
        <f t="shared" si="317"/>
        <v>910.47508000667358</v>
      </c>
      <c r="I300" s="16">
        <f t="shared" si="317"/>
        <v>1116.5731962387256</v>
      </c>
      <c r="J300" s="16">
        <f t="shared" si="295"/>
        <v>24539.667033405814</v>
      </c>
      <c r="L300" s="9">
        <v>7</v>
      </c>
      <c r="M300" s="9">
        <f t="shared" ref="M300:T300" si="318">M105</f>
        <v>451.7714285714286</v>
      </c>
      <c r="N300" s="9">
        <f t="shared" si="318"/>
        <v>930.3428571428575</v>
      </c>
      <c r="O300" s="9">
        <f t="shared" si="318"/>
        <v>1186.8571428571431</v>
      </c>
      <c r="P300" s="9">
        <f t="shared" si="318"/>
        <v>620.2285714285714</v>
      </c>
      <c r="Q300" s="9">
        <f t="shared" si="318"/>
        <v>659.66285714285721</v>
      </c>
      <c r="R300" s="9">
        <f t="shared" si="318"/>
        <v>445.26285714285711</v>
      </c>
      <c r="S300" s="9">
        <f t="shared" si="318"/>
        <v>222.82285714285717</v>
      </c>
      <c r="T300" s="9">
        <f t="shared" si="318"/>
        <v>272.97714285714289</v>
      </c>
      <c r="V300">
        <f t="shared" si="304"/>
        <v>687.69298945143009</v>
      </c>
      <c r="W300">
        <f t="shared" si="297"/>
        <v>1418.7590969461039</v>
      </c>
      <c r="X300">
        <f t="shared" si="297"/>
        <v>1808.0466168422777</v>
      </c>
      <c r="Y300">
        <f t="shared" si="297"/>
        <v>933.93569190042911</v>
      </c>
      <c r="Z300">
        <f t="shared" si="297"/>
        <v>977.80050630722985</v>
      </c>
      <c r="AA300">
        <f t="shared" si="297"/>
        <v>679.20806252156945</v>
      </c>
      <c r="AB300">
        <f t="shared" si="297"/>
        <v>316.35201486746644</v>
      </c>
      <c r="AC300">
        <f t="shared" si="297"/>
        <v>383.88695596012735</v>
      </c>
      <c r="AE300">
        <f t="shared" si="305"/>
        <v>513.92150361487802</v>
      </c>
      <c r="AF300">
        <f t="shared" si="298"/>
        <v>1060.256276498402</v>
      </c>
      <c r="AG300">
        <f t="shared" si="298"/>
        <v>1351.1756702283542</v>
      </c>
      <c r="AH300">
        <f t="shared" si="298"/>
        <v>697.94173042819557</v>
      </c>
      <c r="AI300">
        <f t="shared" si="298"/>
        <v>730.72245049008416</v>
      </c>
      <c r="AJ300">
        <f t="shared" si="298"/>
        <v>699.65694370976155</v>
      </c>
      <c r="AK300">
        <f t="shared" si="298"/>
        <v>236.41378586972957</v>
      </c>
      <c r="AL300">
        <f t="shared" si="298"/>
        <v>286.88348529267796</v>
      </c>
      <c r="AN300">
        <f t="shared" si="306"/>
        <v>352.35572293532135</v>
      </c>
      <c r="AO300">
        <f t="shared" si="299"/>
        <v>726.93468588982194</v>
      </c>
      <c r="AP300">
        <f t="shared" si="299"/>
        <v>926.39532836653609</v>
      </c>
      <c r="AQ300">
        <f t="shared" si="299"/>
        <v>478.52397936640148</v>
      </c>
      <c r="AR300">
        <f t="shared" si="299"/>
        <v>500.9991516145019</v>
      </c>
      <c r="AS300">
        <f t="shared" si="299"/>
        <v>1085.3740468899819</v>
      </c>
      <c r="AT300">
        <f t="shared" si="299"/>
        <v>162.09041623296105</v>
      </c>
      <c r="AU300">
        <f t="shared" si="299"/>
        <v>196.69353616745553</v>
      </c>
      <c r="AW300">
        <f t="shared" si="307"/>
        <v>200.16121232145946</v>
      </c>
      <c r="AX300">
        <f t="shared" si="300"/>
        <v>412.94668579268387</v>
      </c>
      <c r="AY300">
        <f t="shared" si="300"/>
        <v>526.25344203312329</v>
      </c>
      <c r="AZ300">
        <f t="shared" si="300"/>
        <v>271.833075498109</v>
      </c>
      <c r="BA300">
        <f t="shared" si="300"/>
        <v>284.60045071437355</v>
      </c>
      <c r="BB300">
        <f t="shared" si="300"/>
        <v>1786.5121248561893</v>
      </c>
      <c r="BC300">
        <f t="shared" si="300"/>
        <v>92.078011245569954</v>
      </c>
      <c r="BD300">
        <f t="shared" si="300"/>
        <v>111.73485796426129</v>
      </c>
      <c r="BF300">
        <f t="shared" si="308"/>
        <v>83.309638149085302</v>
      </c>
      <c r="BG300">
        <f t="shared" si="301"/>
        <v>171.8736540873968</v>
      </c>
      <c r="BH300">
        <f t="shared" si="301"/>
        <v>219.03336476639535</v>
      </c>
      <c r="BI300">
        <f t="shared" si="301"/>
        <v>113.14037766882828</v>
      </c>
      <c r="BJ300">
        <f t="shared" si="301"/>
        <v>118.45432134974675</v>
      </c>
      <c r="BK300">
        <f t="shared" si="301"/>
        <v>2403.2749866805716</v>
      </c>
      <c r="BL300">
        <f t="shared" si="301"/>
        <v>38.324037456548851</v>
      </c>
      <c r="BM300">
        <f t="shared" si="301"/>
        <v>46.505466657008576</v>
      </c>
    </row>
    <row r="301" spans="1:65" hidden="1" x14ac:dyDescent="0.4">
      <c r="A301" s="9">
        <v>8</v>
      </c>
      <c r="B301" s="16">
        <f t="shared" ref="B301:I301" si="319">V301+AE301+AN301+AW301+BF301+B171</f>
        <v>2257.2453263159482</v>
      </c>
      <c r="C301" s="16">
        <f t="shared" si="319"/>
        <v>4648.8909712742598</v>
      </c>
      <c r="D301" s="16">
        <f t="shared" si="319"/>
        <v>5930.2258219272298</v>
      </c>
      <c r="E301" s="16">
        <f t="shared" si="319"/>
        <v>3097.0673771185989</v>
      </c>
      <c r="F301" s="16">
        <f t="shared" si="319"/>
        <v>3291.388886397116</v>
      </c>
      <c r="G301" s="16">
        <f t="shared" si="319"/>
        <v>6010.9814065856017</v>
      </c>
      <c r="H301" s="16">
        <f t="shared" si="319"/>
        <v>1112.6180596938411</v>
      </c>
      <c r="I301" s="16">
        <f t="shared" si="319"/>
        <v>1365.1633614793086</v>
      </c>
      <c r="J301" s="16">
        <f t="shared" si="295"/>
        <v>27713.581210791905</v>
      </c>
      <c r="L301" s="9">
        <v>8</v>
      </c>
      <c r="M301" s="9">
        <f t="shared" ref="M301:T301" si="320">M106</f>
        <v>520.09283972557546</v>
      </c>
      <c r="N301" s="9">
        <f t="shared" si="320"/>
        <v>1071.0386445196177</v>
      </c>
      <c r="O301" s="9">
        <f t="shared" si="320"/>
        <v>1366.3455958892239</v>
      </c>
      <c r="P301" s="9">
        <f t="shared" si="320"/>
        <v>714.02576301307806</v>
      </c>
      <c r="Q301" s="9">
        <f t="shared" si="320"/>
        <v>759.42369732810721</v>
      </c>
      <c r="R301" s="9">
        <f t="shared" si="320"/>
        <v>512.59997678037644</v>
      </c>
      <c r="S301" s="9">
        <f t="shared" si="320"/>
        <v>256.5203667121059</v>
      </c>
      <c r="T301" s="9">
        <f t="shared" si="320"/>
        <v>314.25948705452146</v>
      </c>
      <c r="V301">
        <f t="shared" si="304"/>
        <v>793.00216672571514</v>
      </c>
      <c r="W301">
        <f t="shared" si="297"/>
        <v>1636.0193504917804</v>
      </c>
      <c r="X301">
        <f t="shared" si="297"/>
        <v>2084.9200249092974</v>
      </c>
      <c r="Y301">
        <f t="shared" si="297"/>
        <v>1076.9529988233617</v>
      </c>
      <c r="Z301">
        <f t="shared" si="297"/>
        <v>1127.5350076575105</v>
      </c>
      <c r="AA301">
        <f t="shared" si="297"/>
        <v>765.61730844131102</v>
      </c>
      <c r="AB301">
        <f t="shared" si="297"/>
        <v>364.79626386487195</v>
      </c>
      <c r="AC301">
        <f t="shared" si="297"/>
        <v>442.67310053132474</v>
      </c>
      <c r="AE301">
        <f t="shared" si="305"/>
        <v>600.80724653315406</v>
      </c>
      <c r="AF301">
        <f t="shared" si="298"/>
        <v>1239.5076867222529</v>
      </c>
      <c r="AG301">
        <f t="shared" si="298"/>
        <v>1579.6111435353162</v>
      </c>
      <c r="AH301">
        <f t="shared" si="298"/>
        <v>815.93871116431228</v>
      </c>
      <c r="AI301">
        <f t="shared" si="298"/>
        <v>854.26147839865689</v>
      </c>
      <c r="AJ301">
        <f t="shared" si="298"/>
        <v>689.43250311566544</v>
      </c>
      <c r="AK301">
        <f t="shared" si="298"/>
        <v>276.38290036859803</v>
      </c>
      <c r="AL301">
        <f t="shared" si="298"/>
        <v>335.38522062640266</v>
      </c>
      <c r="AN301">
        <f t="shared" si="306"/>
        <v>433.13861327509971</v>
      </c>
      <c r="AO301">
        <f t="shared" si="299"/>
        <v>893.59548119411193</v>
      </c>
      <c r="AP301">
        <f t="shared" si="299"/>
        <v>1138.7854992974453</v>
      </c>
      <c r="AQ301">
        <f t="shared" si="299"/>
        <v>588.23285489729847</v>
      </c>
      <c r="AR301">
        <f t="shared" si="299"/>
        <v>615.86080105229303</v>
      </c>
      <c r="AS301">
        <f t="shared" si="299"/>
        <v>892.51549529987165</v>
      </c>
      <c r="AT301">
        <f t="shared" si="299"/>
        <v>199.25210105134528</v>
      </c>
      <c r="AU301">
        <f t="shared" si="299"/>
        <v>241.78851073006675</v>
      </c>
      <c r="AW301">
        <f t="shared" si="307"/>
        <v>276.25846762839035</v>
      </c>
      <c r="AX301">
        <f t="shared" si="300"/>
        <v>569.94068584125296</v>
      </c>
      <c r="AY301">
        <f t="shared" si="300"/>
        <v>726.32438519982963</v>
      </c>
      <c r="AZ301">
        <f t="shared" si="300"/>
        <v>375.17852743225524</v>
      </c>
      <c r="BA301">
        <f t="shared" si="300"/>
        <v>392.79980116443772</v>
      </c>
      <c r="BB301">
        <f t="shared" si="300"/>
        <v>1435.9430858730857</v>
      </c>
      <c r="BC301">
        <f t="shared" si="300"/>
        <v>127.08421373926549</v>
      </c>
      <c r="BD301">
        <f t="shared" si="300"/>
        <v>154.2141970658584</v>
      </c>
      <c r="BF301">
        <f t="shared" si="308"/>
        <v>141.7354252352724</v>
      </c>
      <c r="BG301">
        <f t="shared" si="301"/>
        <v>292.4101699400403</v>
      </c>
      <c r="BH301">
        <f t="shared" si="301"/>
        <v>372.64340339975934</v>
      </c>
      <c r="BI301">
        <f t="shared" si="301"/>
        <v>192.48672658346862</v>
      </c>
      <c r="BJ301">
        <f t="shared" si="301"/>
        <v>201.52738603206015</v>
      </c>
      <c r="BK301">
        <f t="shared" si="301"/>
        <v>2094.8935557683803</v>
      </c>
      <c r="BL301">
        <f t="shared" si="301"/>
        <v>65.201024351059402</v>
      </c>
      <c r="BM301">
        <f t="shared" si="301"/>
        <v>79.120162310634925</v>
      </c>
    </row>
    <row r="302" spans="1:65" hidden="1" x14ac:dyDescent="0.4">
      <c r="A302" s="9">
        <v>9</v>
      </c>
      <c r="B302" s="16">
        <f t="shared" ref="B302:I302" si="321">V302+AE302+AN302+AW302+BF302+B172</f>
        <v>2705.8206758793885</v>
      </c>
      <c r="C302" s="16">
        <f t="shared" si="321"/>
        <v>5572.8046585039401</v>
      </c>
      <c r="D302" s="16">
        <f t="shared" si="321"/>
        <v>7108.7215268881992</v>
      </c>
      <c r="E302" s="16">
        <f t="shared" si="321"/>
        <v>3712.3542660451849</v>
      </c>
      <c r="F302" s="16">
        <f t="shared" si="321"/>
        <v>3945.0770335255738</v>
      </c>
      <c r="G302" s="16">
        <f t="shared" si="321"/>
        <v>5467.0470423874203</v>
      </c>
      <c r="H302" s="16">
        <f t="shared" si="321"/>
        <v>1334.395199739824</v>
      </c>
      <c r="I302" s="16">
        <f t="shared" si="321"/>
        <v>1638.1989586308157</v>
      </c>
      <c r="J302" s="16">
        <f t="shared" si="295"/>
        <v>31484.419361600347</v>
      </c>
      <c r="L302" s="9">
        <v>9</v>
      </c>
      <c r="M302" s="9">
        <f t="shared" ref="M302:T302" si="322">M107</f>
        <v>598.74650061241198</v>
      </c>
      <c r="N302" s="9">
        <f t="shared" si="322"/>
        <v>1233.0118614306457</v>
      </c>
      <c r="O302" s="9">
        <f t="shared" si="322"/>
        <v>1572.9780948292182</v>
      </c>
      <c r="P302" s="9">
        <f t="shared" si="322"/>
        <v>822.00790762042993</v>
      </c>
      <c r="Q302" s="9">
        <f t="shared" si="322"/>
        <v>874.2713733518525</v>
      </c>
      <c r="R302" s="9">
        <f t="shared" si="322"/>
        <v>590.12049170528394</v>
      </c>
      <c r="S302" s="9">
        <f t="shared" si="322"/>
        <v>295.31395199696937</v>
      </c>
      <c r="T302" s="9">
        <f t="shared" si="322"/>
        <v>361.78496181072018</v>
      </c>
      <c r="V302">
        <f t="shared" si="304"/>
        <v>913.58258554642202</v>
      </c>
      <c r="W302">
        <f t="shared" si="297"/>
        <v>1884.7852514673223</v>
      </c>
      <c r="X302">
        <f t="shared" si="297"/>
        <v>2401.9437864574757</v>
      </c>
      <c r="Y302">
        <f t="shared" si="297"/>
        <v>1240.7097312728117</v>
      </c>
      <c r="Z302">
        <f t="shared" si="297"/>
        <v>1298.983017717459</v>
      </c>
      <c r="AA302">
        <f t="shared" si="297"/>
        <v>873.24793629355293</v>
      </c>
      <c r="AB302">
        <f t="shared" si="297"/>
        <v>420.26557798122258</v>
      </c>
      <c r="AC302">
        <f t="shared" si="297"/>
        <v>509.98402363147602</v>
      </c>
      <c r="AE302">
        <f t="shared" si="305"/>
        <v>696.9047066294346</v>
      </c>
      <c r="AF302">
        <f t="shared" si="298"/>
        <v>1437.7635186070167</v>
      </c>
      <c r="AG302">
        <f t="shared" si="298"/>
        <v>1832.2655842223066</v>
      </c>
      <c r="AH302">
        <f t="shared" si="298"/>
        <v>946.44585499383697</v>
      </c>
      <c r="AI302">
        <f t="shared" si="298"/>
        <v>990.8982430280837</v>
      </c>
      <c r="AJ302">
        <f t="shared" si="298"/>
        <v>727.52490577848835</v>
      </c>
      <c r="AK302">
        <f t="shared" si="298"/>
        <v>320.58958211673496</v>
      </c>
      <c r="AL302">
        <f t="shared" si="298"/>
        <v>389.0291605788637</v>
      </c>
      <c r="AN302">
        <f t="shared" si="306"/>
        <v>516.97292990412689</v>
      </c>
      <c r="AO302">
        <f t="shared" si="299"/>
        <v>1066.5515839581824</v>
      </c>
      <c r="AP302">
        <f t="shared" si="299"/>
        <v>1359.1983214163806</v>
      </c>
      <c r="AQ302">
        <f t="shared" si="299"/>
        <v>702.08578303080537</v>
      </c>
      <c r="AR302">
        <f t="shared" si="299"/>
        <v>735.06113972547496</v>
      </c>
      <c r="AS302">
        <f t="shared" si="299"/>
        <v>790.97399920776854</v>
      </c>
      <c r="AT302">
        <f t="shared" si="299"/>
        <v>237.81750070997165</v>
      </c>
      <c r="AU302">
        <f t="shared" si="299"/>
        <v>288.58686567823474</v>
      </c>
      <c r="AW302">
        <f t="shared" si="307"/>
        <v>354.69854045174503</v>
      </c>
      <c r="AX302">
        <f t="shared" si="300"/>
        <v>731.7680835176825</v>
      </c>
      <c r="AY302">
        <f t="shared" si="300"/>
        <v>932.55494224863742</v>
      </c>
      <c r="AZ302">
        <f t="shared" si="300"/>
        <v>481.70569116477685</v>
      </c>
      <c r="BA302">
        <f t="shared" si="300"/>
        <v>504.33030110836535</v>
      </c>
      <c r="BB302">
        <f t="shared" si="300"/>
        <v>1164.2292905864788</v>
      </c>
      <c r="BC302">
        <f t="shared" si="300"/>
        <v>163.1681573953054</v>
      </c>
      <c r="BD302">
        <f t="shared" si="300"/>
        <v>198.00135389796256</v>
      </c>
      <c r="BF302">
        <f t="shared" si="308"/>
        <v>208.99694643183142</v>
      </c>
      <c r="BG302">
        <f t="shared" si="301"/>
        <v>431.17542789064669</v>
      </c>
      <c r="BH302">
        <f t="shared" si="301"/>
        <v>549.48389429979443</v>
      </c>
      <c r="BI302">
        <f t="shared" si="301"/>
        <v>283.8326270078619</v>
      </c>
      <c r="BJ302">
        <f t="shared" si="301"/>
        <v>297.16359359824895</v>
      </c>
      <c r="BK302">
        <f t="shared" si="301"/>
        <v>1765.418320820733</v>
      </c>
      <c r="BL302">
        <f t="shared" si="301"/>
        <v>96.142619045162434</v>
      </c>
      <c r="BM302">
        <f t="shared" si="301"/>
        <v>116.66717968824666</v>
      </c>
    </row>
    <row r="303" spans="1:65" hidden="1" x14ac:dyDescent="0.4">
      <c r="A303" s="9">
        <v>10</v>
      </c>
      <c r="B303" s="16">
        <f t="shared" ref="B303:I303" si="323">V303+AE303+AN303+AW303+BF303+B173</f>
        <v>3199.2338742180959</v>
      </c>
      <c r="C303" s="16">
        <f t="shared" si="323"/>
        <v>6589.0469612969919</v>
      </c>
      <c r="D303" s="16">
        <f t="shared" si="323"/>
        <v>8404.9990460104254</v>
      </c>
      <c r="E303" s="16">
        <f t="shared" si="323"/>
        <v>4389.234721938562</v>
      </c>
      <c r="F303" s="16">
        <f t="shared" si="323"/>
        <v>4664.353528241345</v>
      </c>
      <c r="G303" s="16">
        <f t="shared" si="323"/>
        <v>5164.8004660465249</v>
      </c>
      <c r="H303" s="16">
        <f t="shared" si="323"/>
        <v>1578.7611444017991</v>
      </c>
      <c r="I303" s="16">
        <f t="shared" si="323"/>
        <v>1939.3372231717187</v>
      </c>
      <c r="J303" s="16">
        <f t="shared" si="295"/>
        <v>35929.766965325463</v>
      </c>
      <c r="L303" s="9">
        <v>10</v>
      </c>
      <c r="M303" s="9">
        <f t="shared" ref="M303:T303" si="324">M108</f>
        <v>689.29495777094053</v>
      </c>
      <c r="N303" s="9">
        <f t="shared" si="324"/>
        <v>1419.4802943927004</v>
      </c>
      <c r="O303" s="9">
        <f t="shared" si="324"/>
        <v>1810.8596348219628</v>
      </c>
      <c r="P303" s="9">
        <f t="shared" si="324"/>
        <v>946.32019626179965</v>
      </c>
      <c r="Q303" s="9">
        <f t="shared" si="324"/>
        <v>1006.4874679994327</v>
      </c>
      <c r="R303" s="9">
        <f t="shared" si="324"/>
        <v>679.36443719288457</v>
      </c>
      <c r="S303" s="9">
        <f t="shared" si="324"/>
        <v>339.97429273109111</v>
      </c>
      <c r="T303" s="9">
        <f t="shared" si="324"/>
        <v>416.49771600905143</v>
      </c>
      <c r="V303">
        <f t="shared" si="304"/>
        <v>1052.071051147077</v>
      </c>
      <c r="W303">
        <f t="shared" si="297"/>
        <v>2170.4967148774263</v>
      </c>
      <c r="X303">
        <f t="shared" si="297"/>
        <v>2766.0504525741107</v>
      </c>
      <c r="Y303">
        <f t="shared" si="297"/>
        <v>1428.7868571486329</v>
      </c>
      <c r="Z303">
        <f t="shared" si="297"/>
        <v>1495.8936942245023</v>
      </c>
      <c r="AA303">
        <f t="shared" si="297"/>
        <v>1001.2324024004633</v>
      </c>
      <c r="AB303">
        <f t="shared" si="297"/>
        <v>483.97293838869018</v>
      </c>
      <c r="AC303">
        <f t="shared" si="297"/>
        <v>587.29165408650363</v>
      </c>
      <c r="AE303">
        <f t="shared" si="305"/>
        <v>805.24364608792825</v>
      </c>
      <c r="AF303">
        <f t="shared" si="298"/>
        <v>1661.2743850371698</v>
      </c>
      <c r="AG303">
        <f t="shared" si="298"/>
        <v>2117.1046853398911</v>
      </c>
      <c r="AH303">
        <f t="shared" si="298"/>
        <v>1093.5777931333241</v>
      </c>
      <c r="AI303">
        <f t="shared" si="298"/>
        <v>1144.9406303727715</v>
      </c>
      <c r="AJ303">
        <f t="shared" si="298"/>
        <v>800.38642103602058</v>
      </c>
      <c r="AK303">
        <f t="shared" si="298"/>
        <v>370.42758004897877</v>
      </c>
      <c r="AL303">
        <f t="shared" si="298"/>
        <v>449.50659210516994</v>
      </c>
      <c r="AN303">
        <f t="shared" si="306"/>
        <v>606.9388182667808</v>
      </c>
      <c r="AO303">
        <f t="shared" si="299"/>
        <v>1252.1575512825998</v>
      </c>
      <c r="AP303">
        <f t="shared" si="299"/>
        <v>1595.7319528193436</v>
      </c>
      <c r="AQ303">
        <f t="shared" si="299"/>
        <v>824.26581901232112</v>
      </c>
      <c r="AR303">
        <f t="shared" si="299"/>
        <v>862.97969137677921</v>
      </c>
      <c r="AS303">
        <f t="shared" si="299"/>
        <v>759.2494524931285</v>
      </c>
      <c r="AT303">
        <f t="shared" si="299"/>
        <v>279.20354141335326</v>
      </c>
      <c r="AU303">
        <f t="shared" si="299"/>
        <v>338.80801312854919</v>
      </c>
      <c r="AW303">
        <f t="shared" si="307"/>
        <v>435.83573517793593</v>
      </c>
      <c r="AX303">
        <f t="shared" si="300"/>
        <v>899.15983373793233</v>
      </c>
      <c r="AY303">
        <f t="shared" si="300"/>
        <v>1145.876631832509</v>
      </c>
      <c r="AZ303">
        <f t="shared" si="300"/>
        <v>591.89573709779108</v>
      </c>
      <c r="BA303">
        <f t="shared" si="300"/>
        <v>619.69572041692015</v>
      </c>
      <c r="BB303">
        <f t="shared" si="300"/>
        <v>977.60164489712361</v>
      </c>
      <c r="BC303">
        <f t="shared" si="300"/>
        <v>200.49282905263854</v>
      </c>
      <c r="BD303">
        <f t="shared" si="300"/>
        <v>243.29410978809864</v>
      </c>
      <c r="BF303">
        <f t="shared" si="308"/>
        <v>281.84774344178823</v>
      </c>
      <c r="BG303">
        <f t="shared" si="301"/>
        <v>581.47175570416459</v>
      </c>
      <c r="BH303">
        <f t="shared" si="301"/>
        <v>741.01941827421592</v>
      </c>
      <c r="BI303">
        <f t="shared" si="301"/>
        <v>382.76915908631941</v>
      </c>
      <c r="BJ303">
        <f t="shared" si="301"/>
        <v>400.74694735330718</v>
      </c>
      <c r="BK303">
        <f t="shared" si="301"/>
        <v>1464.8238057036056</v>
      </c>
      <c r="BL303">
        <f t="shared" si="301"/>
        <v>129.65538822023393</v>
      </c>
      <c r="BM303">
        <f t="shared" si="301"/>
        <v>157.3342667931046</v>
      </c>
    </row>
    <row r="304" spans="1:65" hidden="1" x14ac:dyDescent="0.4">
      <c r="A304" s="9">
        <v>11</v>
      </c>
      <c r="B304" s="16">
        <f t="shared" ref="B304:I304" si="325">V304+AE304+AN304+AW304+BF304+B174</f>
        <v>3746.5669423685449</v>
      </c>
      <c r="C304" s="16">
        <f t="shared" si="325"/>
        <v>7716.3218842524566</v>
      </c>
      <c r="D304" s="16">
        <f t="shared" si="325"/>
        <v>9842.9194107232834</v>
      </c>
      <c r="E304" s="16">
        <f t="shared" si="325"/>
        <v>5140.1716846321697</v>
      </c>
      <c r="F304" s="16">
        <f t="shared" si="325"/>
        <v>5462.4629870400131</v>
      </c>
      <c r="G304" s="16">
        <f t="shared" si="325"/>
        <v>5101.4330589159126</v>
      </c>
      <c r="H304" s="16">
        <f t="shared" si="325"/>
        <v>1850.1826858875502</v>
      </c>
      <c r="I304" s="16">
        <f t="shared" si="325"/>
        <v>2274.0766228157595</v>
      </c>
      <c r="J304" s="16">
        <f t="shared" si="295"/>
        <v>41134.135276635687</v>
      </c>
      <c r="L304" s="9">
        <v>11</v>
      </c>
      <c r="M304" s="9">
        <f t="shared" ref="M304:T304" si="326">M109</f>
        <v>793.53706171555257</v>
      </c>
      <c r="N304" s="9">
        <f t="shared" si="326"/>
        <v>1634.1483559057576</v>
      </c>
      <c r="O304" s="9">
        <f t="shared" si="326"/>
        <v>2084.7160095917061</v>
      </c>
      <c r="P304" s="9">
        <f t="shared" si="326"/>
        <v>1089.4322372705044</v>
      </c>
      <c r="Q304" s="9">
        <f t="shared" si="326"/>
        <v>1158.6986079117773</v>
      </c>
      <c r="R304" s="9">
        <f t="shared" si="326"/>
        <v>782.10474811456572</v>
      </c>
      <c r="S304" s="9">
        <f t="shared" si="326"/>
        <v>391.38861857495908</v>
      </c>
      <c r="T304" s="9">
        <f t="shared" si="326"/>
        <v>479.48468220609243</v>
      </c>
      <c r="V304">
        <f t="shared" si="304"/>
        <v>1211.3394655389852</v>
      </c>
      <c r="W304">
        <f t="shared" si="297"/>
        <v>2499.0786769459246</v>
      </c>
      <c r="X304">
        <f t="shared" si="297"/>
        <v>3184.7906785590112</v>
      </c>
      <c r="Y304">
        <f t="shared" si="297"/>
        <v>1645.0846223936235</v>
      </c>
      <c r="Z304">
        <f t="shared" si="297"/>
        <v>1722.3504687153761</v>
      </c>
      <c r="AA304">
        <f t="shared" si="297"/>
        <v>1150.6103914759958</v>
      </c>
      <c r="AB304">
        <f t="shared" si="297"/>
        <v>557.23947530339478</v>
      </c>
      <c r="AC304">
        <f t="shared" si="297"/>
        <v>676.19915746279639</v>
      </c>
      <c r="AE304">
        <f t="shared" si="305"/>
        <v>928.65734861750263</v>
      </c>
      <c r="AF304">
        <f t="shared" si="298"/>
        <v>1915.8855499572983</v>
      </c>
      <c r="AG304">
        <f t="shared" si="298"/>
        <v>2441.5775689570009</v>
      </c>
      <c r="AH304">
        <f t="shared" si="298"/>
        <v>1261.1823251409785</v>
      </c>
      <c r="AI304">
        <f t="shared" si="298"/>
        <v>1320.4171622986369</v>
      </c>
      <c r="AJ304">
        <f t="shared" si="298"/>
        <v>900.80941171824179</v>
      </c>
      <c r="AK304">
        <f t="shared" si="298"/>
        <v>427.2002592188345</v>
      </c>
      <c r="AL304">
        <f t="shared" si="298"/>
        <v>518.39912309583679</v>
      </c>
      <c r="AN304">
        <f t="shared" si="306"/>
        <v>706.09123217735453</v>
      </c>
      <c r="AO304">
        <f t="shared" si="299"/>
        <v>1456.7159681598848</v>
      </c>
      <c r="AP304">
        <f t="shared" si="299"/>
        <v>1856.4183190796175</v>
      </c>
      <c r="AQ304">
        <f t="shared" si="299"/>
        <v>958.92180607282262</v>
      </c>
      <c r="AR304">
        <f t="shared" si="299"/>
        <v>1003.9601608747755</v>
      </c>
      <c r="AS304">
        <f t="shared" si="299"/>
        <v>779.8179367645746</v>
      </c>
      <c r="AT304">
        <f t="shared" si="299"/>
        <v>324.81556073116604</v>
      </c>
      <c r="AU304">
        <f t="shared" si="299"/>
        <v>394.15730261685962</v>
      </c>
      <c r="AW304">
        <f t="shared" si="307"/>
        <v>521.38727672235837</v>
      </c>
      <c r="AX304">
        <f t="shared" si="300"/>
        <v>1075.6586925102661</v>
      </c>
      <c r="AY304">
        <f t="shared" si="300"/>
        <v>1370.8042923259263</v>
      </c>
      <c r="AZ304">
        <f t="shared" si="300"/>
        <v>708.08077805505604</v>
      </c>
      <c r="BA304">
        <f t="shared" si="300"/>
        <v>741.33770589684968</v>
      </c>
      <c r="BB304">
        <f t="shared" si="300"/>
        <v>868.42554869512605</v>
      </c>
      <c r="BC304">
        <f t="shared" si="300"/>
        <v>239.84818523299595</v>
      </c>
      <c r="BD304">
        <f t="shared" si="300"/>
        <v>291.05106145832394</v>
      </c>
      <c r="BF304">
        <f t="shared" si="308"/>
        <v>358.84173930986208</v>
      </c>
      <c r="BG304">
        <f t="shared" si="301"/>
        <v>740.31579472104863</v>
      </c>
      <c r="BH304">
        <f t="shared" si="301"/>
        <v>943.44802505336258</v>
      </c>
      <c r="BI304">
        <f t="shared" si="301"/>
        <v>487.33244809205519</v>
      </c>
      <c r="BJ304">
        <f t="shared" si="301"/>
        <v>510.22133388511372</v>
      </c>
      <c r="BK304">
        <f t="shared" si="301"/>
        <v>1221.2127253003646</v>
      </c>
      <c r="BL304">
        <f t="shared" si="301"/>
        <v>165.07410863643622</v>
      </c>
      <c r="BM304">
        <f t="shared" si="301"/>
        <v>200.31418829060163</v>
      </c>
    </row>
    <row r="305" spans="1:65" hidden="1" x14ac:dyDescent="0.4">
      <c r="A305" s="9">
        <v>12</v>
      </c>
      <c r="B305" s="16">
        <f t="shared" ref="B305:I305" si="327">V305+AE305+AN305+AW305+BF305+B175</f>
        <v>4359.4217556061449</v>
      </c>
      <c r="C305" s="16">
        <f t="shared" si="327"/>
        <v>8978.5266432547432</v>
      </c>
      <c r="D305" s="16">
        <f t="shared" si="327"/>
        <v>11452.965373309586</v>
      </c>
      <c r="E305" s="16">
        <f t="shared" si="327"/>
        <v>5981.0720957780113</v>
      </c>
      <c r="F305" s="16">
        <f t="shared" si="327"/>
        <v>6356.2905299327595</v>
      </c>
      <c r="G305" s="16">
        <f t="shared" si="327"/>
        <v>5261.8176722972366</v>
      </c>
      <c r="H305" s="16">
        <f t="shared" si="327"/>
        <v>2154.33927135967</v>
      </c>
      <c r="I305" s="16">
        <f t="shared" si="327"/>
        <v>2649.3964657968181</v>
      </c>
      <c r="J305" s="16">
        <f t="shared" si="295"/>
        <v>47193.829807334965</v>
      </c>
      <c r="L305" s="9">
        <v>12</v>
      </c>
      <c r="M305" s="9">
        <f t="shared" ref="M305:T305" si="328">M110</f>
        <v>913.54370319564782</v>
      </c>
      <c r="N305" s="9">
        <f t="shared" si="328"/>
        <v>1881.2806769198521</v>
      </c>
      <c r="O305" s="9">
        <f t="shared" si="328"/>
        <v>2399.9876948360243</v>
      </c>
      <c r="P305" s="9">
        <f t="shared" si="328"/>
        <v>1254.1871179465672</v>
      </c>
      <c r="Q305" s="9">
        <f t="shared" si="328"/>
        <v>1333.9286445814419</v>
      </c>
      <c r="R305" s="9">
        <f t="shared" si="328"/>
        <v>900.38248035299853</v>
      </c>
      <c r="S305" s="9">
        <f t="shared" si="328"/>
        <v>450.57833496598914</v>
      </c>
      <c r="T305" s="9">
        <f t="shared" si="328"/>
        <v>551.99716981228562</v>
      </c>
      <c r="V305">
        <f t="shared" si="304"/>
        <v>1394.6122148977122</v>
      </c>
      <c r="W305">
        <f t="shared" si="297"/>
        <v>2877.1832735660437</v>
      </c>
      <c r="X305">
        <f t="shared" si="297"/>
        <v>3666.6418527315991</v>
      </c>
      <c r="Y305">
        <f t="shared" si="297"/>
        <v>1893.981971362346</v>
      </c>
      <c r="Z305">
        <f t="shared" si="297"/>
        <v>1982.9379545035208</v>
      </c>
      <c r="AA305">
        <f t="shared" si="297"/>
        <v>1323.5980333232296</v>
      </c>
      <c r="AB305">
        <f t="shared" si="297"/>
        <v>641.54846844317183</v>
      </c>
      <c r="AC305">
        <f t="shared" si="297"/>
        <v>778.50646456198274</v>
      </c>
      <c r="AE305">
        <f t="shared" si="305"/>
        <v>1069.9984070782441</v>
      </c>
      <c r="AF305">
        <f t="shared" si="298"/>
        <v>2207.4821134516114</v>
      </c>
      <c r="AG305">
        <f t="shared" si="298"/>
        <v>2813.1841237580061</v>
      </c>
      <c r="AH305">
        <f t="shared" si="298"/>
        <v>1453.133473767301</v>
      </c>
      <c r="AI305">
        <f t="shared" si="298"/>
        <v>1521.3838155070066</v>
      </c>
      <c r="AJ305">
        <f t="shared" si="298"/>
        <v>1025.7099015971189</v>
      </c>
      <c r="AK305">
        <f t="shared" si="298"/>
        <v>492.21986726111464</v>
      </c>
      <c r="AL305">
        <f t="shared" si="298"/>
        <v>597.29914027931659</v>
      </c>
      <c r="AN305">
        <f t="shared" si="306"/>
        <v>817.37429039742869</v>
      </c>
      <c r="AO305">
        <f t="shared" si="299"/>
        <v>1686.3007590585917</v>
      </c>
      <c r="AP305">
        <f t="shared" si="299"/>
        <v>2148.9979440183092</v>
      </c>
      <c r="AQ305">
        <f t="shared" si="299"/>
        <v>1110.0520656069007</v>
      </c>
      <c r="AR305">
        <f t="shared" si="299"/>
        <v>1162.1886615867061</v>
      </c>
      <c r="AS305">
        <f t="shared" si="299"/>
        <v>840.31367424140819</v>
      </c>
      <c r="AT305">
        <f t="shared" si="299"/>
        <v>376.0079099750003</v>
      </c>
      <c r="AU305">
        <f t="shared" si="299"/>
        <v>456.2782128563482</v>
      </c>
      <c r="AW305">
        <f t="shared" si="307"/>
        <v>613.73925444985639</v>
      </c>
      <c r="AX305">
        <f t="shared" si="300"/>
        <v>1266.1873303350756</v>
      </c>
      <c r="AY305">
        <f t="shared" si="300"/>
        <v>1613.6113057027719</v>
      </c>
      <c r="AZ305">
        <f t="shared" si="300"/>
        <v>833.50129206393933</v>
      </c>
      <c r="BA305">
        <f t="shared" si="300"/>
        <v>872.64893338581271</v>
      </c>
      <c r="BB305">
        <f t="shared" si="300"/>
        <v>824.12174272985021</v>
      </c>
      <c r="BC305">
        <f t="shared" si="300"/>
        <v>282.33187298208099</v>
      </c>
      <c r="BD305">
        <f t="shared" si="300"/>
        <v>342.60418203759178</v>
      </c>
      <c r="BF305">
        <f t="shared" si="308"/>
        <v>440.11450801611022</v>
      </c>
      <c r="BG305">
        <f t="shared" si="301"/>
        <v>907.98724361565735</v>
      </c>
      <c r="BH305">
        <f t="shared" si="301"/>
        <v>1157.1261586896444</v>
      </c>
      <c r="BI305">
        <f t="shared" si="301"/>
        <v>597.70661307355567</v>
      </c>
      <c r="BJ305">
        <f t="shared" si="301"/>
        <v>625.77951989098165</v>
      </c>
      <c r="BK305">
        <f t="shared" si="301"/>
        <v>1044.8191369977453</v>
      </c>
      <c r="BL305">
        <f t="shared" si="301"/>
        <v>202.46114693471611</v>
      </c>
      <c r="BM305">
        <f t="shared" si="301"/>
        <v>245.68262487446279</v>
      </c>
    </row>
    <row r="306" spans="1:65" hidden="1" x14ac:dyDescent="0.4">
      <c r="A306" s="9">
        <v>13</v>
      </c>
      <c r="B306" s="16">
        <f t="shared" ref="B306:I306" si="329">V306+AE306+AN306+AW306+BF306+B176</f>
        <v>5051.4000843994545</v>
      </c>
      <c r="C306" s="16">
        <f t="shared" si="329"/>
        <v>10403.678693521568</v>
      </c>
      <c r="D306" s="16">
        <f t="shared" si="329"/>
        <v>13270.874098385246</v>
      </c>
      <c r="E306" s="16">
        <f t="shared" si="329"/>
        <v>6930.5819065240576</v>
      </c>
      <c r="F306" s="16">
        <f t="shared" si="329"/>
        <v>7365.6257566124104</v>
      </c>
      <c r="G306" s="16">
        <f t="shared" si="329"/>
        <v>5627.7097182748566</v>
      </c>
      <c r="H306" s="16">
        <f t="shared" si="329"/>
        <v>2497.8909474230895</v>
      </c>
      <c r="I306" s="16">
        <f t="shared" si="329"/>
        <v>3073.4785618287788</v>
      </c>
      <c r="J306" s="16">
        <f t="shared" si="295"/>
        <v>54221.239766969462</v>
      </c>
      <c r="L306" s="9">
        <v>13</v>
      </c>
      <c r="M306" s="9">
        <f t="shared" ref="M306:T306" si="330">M111</f>
        <v>1051.6989538512203</v>
      </c>
      <c r="N306" s="9">
        <f t="shared" si="330"/>
        <v>2165.7868286936159</v>
      </c>
      <c r="O306" s="9">
        <f t="shared" si="330"/>
        <v>2762.9379296091383</v>
      </c>
      <c r="P306" s="9">
        <f t="shared" si="330"/>
        <v>1443.857885795743</v>
      </c>
      <c r="Q306" s="9">
        <f t="shared" si="330"/>
        <v>1535.6587266827567</v>
      </c>
      <c r="R306" s="9">
        <f t="shared" si="330"/>
        <v>1036.5473587533636</v>
      </c>
      <c r="S306" s="9">
        <f t="shared" si="330"/>
        <v>518.71931452661897</v>
      </c>
      <c r="T306" s="9">
        <f t="shared" si="330"/>
        <v>635.47572381010184</v>
      </c>
      <c r="V306">
        <f t="shared" si="304"/>
        <v>1605.5603926030012</v>
      </c>
      <c r="W306">
        <f t="shared" si="297"/>
        <v>3312.3842290713778</v>
      </c>
      <c r="X306">
        <f t="shared" si="297"/>
        <v>4221.2558227436184</v>
      </c>
      <c r="Y306">
        <f t="shared" si="297"/>
        <v>2180.4645083698551</v>
      </c>
      <c r="Z306">
        <f t="shared" si="297"/>
        <v>2282.8759182878484</v>
      </c>
      <c r="AA306">
        <f t="shared" si="297"/>
        <v>1523.2562099079098</v>
      </c>
      <c r="AB306">
        <f t="shared" si="297"/>
        <v>738.58869143995116</v>
      </c>
      <c r="AC306">
        <f t="shared" si="297"/>
        <v>896.26286901394178</v>
      </c>
      <c r="AE306">
        <f t="shared" si="305"/>
        <v>1232.3053109879784</v>
      </c>
      <c r="AF306">
        <f t="shared" si="298"/>
        <v>2542.3326935088276</v>
      </c>
      <c r="AG306">
        <f t="shared" si="298"/>
        <v>3239.9129882448024</v>
      </c>
      <c r="AH306">
        <f t="shared" si="298"/>
        <v>1673.5577225648237</v>
      </c>
      <c r="AI306">
        <f t="shared" si="298"/>
        <v>1752.1608850052637</v>
      </c>
      <c r="AJ306">
        <f t="shared" si="298"/>
        <v>1174.6539674601743</v>
      </c>
      <c r="AK306">
        <f t="shared" si="298"/>
        <v>566.88416785214326</v>
      </c>
      <c r="AL306">
        <f t="shared" si="298"/>
        <v>687.90280242064966</v>
      </c>
      <c r="AN306">
        <f t="shared" si="306"/>
        <v>943.68634873783651</v>
      </c>
      <c r="AO306">
        <f t="shared" si="299"/>
        <v>1946.8914362551016</v>
      </c>
      <c r="AP306">
        <f t="shared" si="299"/>
        <v>2481.0910338881577</v>
      </c>
      <c r="AQ306">
        <f t="shared" si="299"/>
        <v>1281.5927696871008</v>
      </c>
      <c r="AR306">
        <f t="shared" si="299"/>
        <v>1341.7862385468563</v>
      </c>
      <c r="AS306">
        <f t="shared" si="299"/>
        <v>933.0117879192635</v>
      </c>
      <c r="AT306">
        <f t="shared" si="299"/>
        <v>434.11388861805744</v>
      </c>
      <c r="AU306">
        <f t="shared" si="299"/>
        <v>526.78867656783245</v>
      </c>
      <c r="AW306">
        <f t="shared" si="307"/>
        <v>715.55677242364254</v>
      </c>
      <c r="AX306">
        <f t="shared" si="300"/>
        <v>1476.2440446968335</v>
      </c>
      <c r="AY306">
        <f t="shared" si="300"/>
        <v>1881.3046248605408</v>
      </c>
      <c r="AZ306">
        <f t="shared" si="300"/>
        <v>971.77667883542017</v>
      </c>
      <c r="BA306">
        <f t="shared" si="300"/>
        <v>1017.4187974862593</v>
      </c>
      <c r="BB306">
        <f t="shared" si="300"/>
        <v>832.21770848562915</v>
      </c>
      <c r="BC306">
        <f t="shared" si="300"/>
        <v>329.16989147854065</v>
      </c>
      <c r="BD306">
        <f t="shared" si="300"/>
        <v>399.44119744697002</v>
      </c>
      <c r="BF306">
        <f t="shared" si="308"/>
        <v>526.92688123298331</v>
      </c>
      <c r="BG306">
        <f t="shared" si="301"/>
        <v>1087.0872869753664</v>
      </c>
      <c r="BH306">
        <f t="shared" si="301"/>
        <v>1385.3687321962082</v>
      </c>
      <c r="BI306">
        <f t="shared" si="301"/>
        <v>715.60395256874745</v>
      </c>
      <c r="BJ306">
        <f t="shared" si="301"/>
        <v>749.21422663839712</v>
      </c>
      <c r="BK306">
        <f t="shared" si="301"/>
        <v>934.47043986379776</v>
      </c>
      <c r="BL306">
        <f t="shared" si="301"/>
        <v>242.39650995839855</v>
      </c>
      <c r="BM306">
        <f t="shared" si="301"/>
        <v>294.14340345602727</v>
      </c>
    </row>
    <row r="307" spans="1:65" hidden="1" x14ac:dyDescent="0.4">
      <c r="A307" s="9">
        <v>14</v>
      </c>
      <c r="B307" s="16">
        <f t="shared" ref="B307:I307" si="331">V307+AE307+AN307+AW307+BF307+B177</f>
        <v>5837.8531039257941</v>
      </c>
      <c r="C307" s="16">
        <f t="shared" si="331"/>
        <v>12023.398451076522</v>
      </c>
      <c r="D307" s="16">
        <f t="shared" si="331"/>
        <v>15336.978302221432</v>
      </c>
      <c r="E307" s="16">
        <f t="shared" si="331"/>
        <v>8009.747879804745</v>
      </c>
      <c r="F307" s="16">
        <f t="shared" si="331"/>
        <v>8512.8117594435589</v>
      </c>
      <c r="G307" s="16">
        <f t="shared" si="331"/>
        <v>6183.7598814985513</v>
      </c>
      <c r="H307" s="16">
        <f t="shared" si="331"/>
        <v>2888.3708854598299</v>
      </c>
      <c r="I307" s="16">
        <f t="shared" si="331"/>
        <v>3555.5803418085766</v>
      </c>
      <c r="J307" s="16">
        <f t="shared" si="295"/>
        <v>62348.500605239016</v>
      </c>
      <c r="L307" s="9">
        <v>14</v>
      </c>
      <c r="M307" s="9">
        <f t="shared" ref="M307:T307" si="332">M112</f>
        <v>1210.7474285714288</v>
      </c>
      <c r="N307" s="9">
        <f t="shared" si="332"/>
        <v>2493.3188571428591</v>
      </c>
      <c r="O307" s="9">
        <f t="shared" si="332"/>
        <v>3180.7771428571436</v>
      </c>
      <c r="P307" s="9">
        <f t="shared" si="332"/>
        <v>1662.2125714285717</v>
      </c>
      <c r="Q307" s="9">
        <f t="shared" si="332"/>
        <v>1767.8964571428578</v>
      </c>
      <c r="R307" s="9">
        <f t="shared" si="332"/>
        <v>1193.3044571428572</v>
      </c>
      <c r="S307" s="9">
        <f t="shared" si="332"/>
        <v>597.1652571428574</v>
      </c>
      <c r="T307" s="9">
        <f t="shared" si="332"/>
        <v>731.57874285714308</v>
      </c>
      <c r="V307">
        <f t="shared" si="304"/>
        <v>1848.3898132099223</v>
      </c>
      <c r="W307">
        <f t="shared" si="297"/>
        <v>3813.3584352604512</v>
      </c>
      <c r="X307">
        <f t="shared" si="297"/>
        <v>4859.6902973313854</v>
      </c>
      <c r="Y307">
        <f t="shared" si="297"/>
        <v>2510.2440268861224</v>
      </c>
      <c r="Z307">
        <f t="shared" si="297"/>
        <v>2628.1444233589013</v>
      </c>
      <c r="AA307">
        <f t="shared" si="297"/>
        <v>1753.3635038795892</v>
      </c>
      <c r="AB307">
        <f t="shared" si="297"/>
        <v>850.29489996096231</v>
      </c>
      <c r="AC307">
        <f t="shared" si="297"/>
        <v>1031.8161588165799</v>
      </c>
      <c r="AE307">
        <f t="shared" si="305"/>
        <v>1418.9328517954898</v>
      </c>
      <c r="AF307">
        <f t="shared" si="298"/>
        <v>2927.3584612901022</v>
      </c>
      <c r="AG307">
        <f t="shared" si="298"/>
        <v>3730.5844054942104</v>
      </c>
      <c r="AH307">
        <f t="shared" si="298"/>
        <v>1927.0111154673391</v>
      </c>
      <c r="AI307">
        <f t="shared" si="298"/>
        <v>2017.5184016465564</v>
      </c>
      <c r="AJ307">
        <f t="shared" si="298"/>
        <v>1348.955088684042</v>
      </c>
      <c r="AK307">
        <f t="shared" si="298"/>
        <v>652.73642964604721</v>
      </c>
      <c r="AL307">
        <f t="shared" si="298"/>
        <v>792.08283571729567</v>
      </c>
      <c r="AN307">
        <f t="shared" si="306"/>
        <v>1087.9958298629074</v>
      </c>
      <c r="AO307">
        <f t="shared" si="299"/>
        <v>2244.6120648819647</v>
      </c>
      <c r="AP307">
        <f t="shared" si="299"/>
        <v>2860.5020110664796</v>
      </c>
      <c r="AQ307">
        <f t="shared" si="299"/>
        <v>1477.5752461259624</v>
      </c>
      <c r="AR307">
        <f t="shared" si="299"/>
        <v>1546.9735617760603</v>
      </c>
      <c r="AS307">
        <f t="shared" si="299"/>
        <v>1053.832877689719</v>
      </c>
      <c r="AT307">
        <f t="shared" si="299"/>
        <v>500.49902823510035</v>
      </c>
      <c r="AU307">
        <f t="shared" si="299"/>
        <v>607.345739494241</v>
      </c>
      <c r="AW307">
        <f t="shared" si="307"/>
        <v>829.62156058073947</v>
      </c>
      <c r="AX307">
        <f t="shared" si="300"/>
        <v>1711.5677404759674</v>
      </c>
      <c r="AY307">
        <f t="shared" si="300"/>
        <v>2181.1978293743496</v>
      </c>
      <c r="AZ307">
        <f t="shared" si="300"/>
        <v>1126.6847242612605</v>
      </c>
      <c r="BA307">
        <f t="shared" si="300"/>
        <v>1179.6025180165577</v>
      </c>
      <c r="BB307">
        <f t="shared" si="300"/>
        <v>882.61474820244632</v>
      </c>
      <c r="BC307">
        <f t="shared" si="300"/>
        <v>381.64189004829905</v>
      </c>
      <c r="BD307">
        <f t="shared" si="300"/>
        <v>463.11493700740124</v>
      </c>
      <c r="BF307">
        <f t="shared" si="308"/>
        <v>621.24182682831292</v>
      </c>
      <c r="BG307">
        <f t="shared" si="301"/>
        <v>1281.6656658360998</v>
      </c>
      <c r="BH307">
        <f t="shared" si="301"/>
        <v>1633.3366785283747</v>
      </c>
      <c r="BI307">
        <f t="shared" si="301"/>
        <v>843.69031570208381</v>
      </c>
      <c r="BJ307">
        <f t="shared" si="301"/>
        <v>883.31651206232823</v>
      </c>
      <c r="BK307">
        <f t="shared" si="301"/>
        <v>883.34407417471357</v>
      </c>
      <c r="BL307">
        <f t="shared" si="301"/>
        <v>285.78320071846963</v>
      </c>
      <c r="BM307">
        <f t="shared" si="301"/>
        <v>346.79230045149865</v>
      </c>
    </row>
    <row r="308" spans="1:65" hidden="1" x14ac:dyDescent="0.4">
      <c r="A308" s="9">
        <v>15</v>
      </c>
      <c r="B308" s="16">
        <f t="shared" ref="B308:I308" si="333">V308+AE308+AN308+AW308+BF308+B178</f>
        <v>6735.8899110345865</v>
      </c>
      <c r="C308" s="16">
        <f t="shared" si="333"/>
        <v>13872.926132701185</v>
      </c>
      <c r="D308" s="16">
        <f t="shared" si="333"/>
        <v>17696.228287442213</v>
      </c>
      <c r="E308" s="16">
        <f t="shared" si="333"/>
        <v>9242.0320064925527</v>
      </c>
      <c r="F308" s="16">
        <f t="shared" si="333"/>
        <v>9822.7645045317822</v>
      </c>
      <c r="G308" s="16">
        <f t="shared" si="333"/>
        <v>6920.6953185290013</v>
      </c>
      <c r="H308" s="16">
        <f t="shared" si="333"/>
        <v>3334.1979062552723</v>
      </c>
      <c r="I308" s="16">
        <f t="shared" si="333"/>
        <v>4106.0538574773545</v>
      </c>
      <c r="J308" s="16">
        <f t="shared" si="295"/>
        <v>71730.787924463948</v>
      </c>
      <c r="L308" s="9">
        <v>15</v>
      </c>
      <c r="M308" s="9">
        <f t="shared" ref="M308:T308" si="334">M113</f>
        <v>1393.8488104645423</v>
      </c>
      <c r="N308" s="9">
        <f t="shared" si="334"/>
        <v>2870.3835673125764</v>
      </c>
      <c r="O308" s="9">
        <f t="shared" si="334"/>
        <v>3661.8061969831201</v>
      </c>
      <c r="P308" s="9">
        <f t="shared" si="334"/>
        <v>1913.5890448750497</v>
      </c>
      <c r="Q308" s="9">
        <f t="shared" si="334"/>
        <v>2035.2555088393281</v>
      </c>
      <c r="R308" s="9">
        <f t="shared" si="334"/>
        <v>1373.7679377714089</v>
      </c>
      <c r="S308" s="9">
        <f t="shared" si="334"/>
        <v>687.47458278844397</v>
      </c>
      <c r="T308" s="9">
        <f t="shared" si="334"/>
        <v>842.21542530611771</v>
      </c>
      <c r="V308">
        <f t="shared" si="304"/>
        <v>2127.9321075649614</v>
      </c>
      <c r="W308">
        <f t="shared" si="297"/>
        <v>4390.0738870404184</v>
      </c>
      <c r="X308">
        <f t="shared" si="297"/>
        <v>5594.6483488539579</v>
      </c>
      <c r="Y308">
        <f t="shared" si="297"/>
        <v>2889.8822231430959</v>
      </c>
      <c r="Z308">
        <f t="shared" si="297"/>
        <v>3025.6133537498908</v>
      </c>
      <c r="AA308">
        <f t="shared" si="297"/>
        <v>2018.3973347836054</v>
      </c>
      <c r="AB308">
        <f t="shared" si="297"/>
        <v>978.88973721593322</v>
      </c>
      <c r="AC308">
        <f t="shared" si="297"/>
        <v>1187.8634678456694</v>
      </c>
      <c r="AE308">
        <f t="shared" si="305"/>
        <v>1633.661332502706</v>
      </c>
      <c r="AF308">
        <f t="shared" si="298"/>
        <v>3370.3584482752763</v>
      </c>
      <c r="AG308">
        <f t="shared" si="298"/>
        <v>4295.1373514127981</v>
      </c>
      <c r="AH308">
        <f t="shared" si="298"/>
        <v>2218.6275711767303</v>
      </c>
      <c r="AI308">
        <f t="shared" si="298"/>
        <v>2322.8314125027287</v>
      </c>
      <c r="AJ308">
        <f t="shared" si="298"/>
        <v>1551.1592962818156</v>
      </c>
      <c r="AK308">
        <f t="shared" si="298"/>
        <v>751.51566480350471</v>
      </c>
      <c r="AL308">
        <f t="shared" si="298"/>
        <v>911.94949726693778</v>
      </c>
      <c r="AN308">
        <f t="shared" si="306"/>
        <v>1253.4643408291986</v>
      </c>
      <c r="AO308">
        <f t="shared" si="299"/>
        <v>2585.9852630860332</v>
      </c>
      <c r="AP308">
        <f t="shared" si="299"/>
        <v>3295.5432082803454</v>
      </c>
      <c r="AQ308">
        <f t="shared" si="299"/>
        <v>1702.2931807966506</v>
      </c>
      <c r="AR308">
        <f t="shared" si="299"/>
        <v>1782.2459817113083</v>
      </c>
      <c r="AS308">
        <f t="shared" si="299"/>
        <v>1201.3939831868806</v>
      </c>
      <c r="AT308">
        <f t="shared" si="299"/>
        <v>576.61772894057367</v>
      </c>
      <c r="AU308">
        <f t="shared" si="299"/>
        <v>699.71428760576828</v>
      </c>
      <c r="AW308">
        <f t="shared" si="307"/>
        <v>958.80869522182354</v>
      </c>
      <c r="AX308">
        <f t="shared" si="300"/>
        <v>1978.0899026789662</v>
      </c>
      <c r="AY308">
        <f t="shared" si="300"/>
        <v>2520.8499202204143</v>
      </c>
      <c r="AZ308">
        <f t="shared" si="300"/>
        <v>1302.1299851936114</v>
      </c>
      <c r="BA308">
        <f t="shared" si="300"/>
        <v>1363.2880398963089</v>
      </c>
      <c r="BB308">
        <f t="shared" si="300"/>
        <v>968.22381294608272</v>
      </c>
      <c r="BC308">
        <f t="shared" si="300"/>
        <v>441.07045914169976</v>
      </c>
      <c r="BD308">
        <f t="shared" si="300"/>
        <v>535.23033825082109</v>
      </c>
      <c r="BF308">
        <f t="shared" si="308"/>
        <v>725.43169370452631</v>
      </c>
      <c r="BG308">
        <f t="shared" si="301"/>
        <v>1496.6167031560335</v>
      </c>
      <c r="BH308">
        <f t="shared" si="301"/>
        <v>1907.2672539513621</v>
      </c>
      <c r="BI308">
        <f t="shared" si="301"/>
        <v>985.18751998167204</v>
      </c>
      <c r="BJ308">
        <f t="shared" si="301"/>
        <v>1031.459515039443</v>
      </c>
      <c r="BK308">
        <f t="shared" si="301"/>
        <v>882.97941118857989</v>
      </c>
      <c r="BL308">
        <f t="shared" si="301"/>
        <v>333.71254538338434</v>
      </c>
      <c r="BM308">
        <f t="shared" si="301"/>
        <v>404.95361872944989</v>
      </c>
    </row>
    <row r="309" spans="1:65" hidden="1" x14ac:dyDescent="0.4">
      <c r="A309" s="9">
        <v>16</v>
      </c>
      <c r="B309" s="16">
        <f t="shared" ref="B309:I309" si="335">V309+AE309+AN309+AW309+BF309+B179</f>
        <v>7764.5869792117646</v>
      </c>
      <c r="C309" s="16">
        <f t="shared" si="335"/>
        <v>15991.552917809089</v>
      </c>
      <c r="D309" s="16">
        <f t="shared" si="335"/>
        <v>20398.742164654614</v>
      </c>
      <c r="E309" s="16">
        <f t="shared" si="335"/>
        <v>10653.599693077042</v>
      </c>
      <c r="F309" s="16">
        <f t="shared" si="335"/>
        <v>11323.28016582187</v>
      </c>
      <c r="G309" s="16">
        <f t="shared" si="335"/>
        <v>7836.5476653043124</v>
      </c>
      <c r="H309" s="16">
        <f t="shared" si="335"/>
        <v>3844.7826323771042</v>
      </c>
      <c r="I309" s="16">
        <f t="shared" si="335"/>
        <v>4736.4786306072165</v>
      </c>
      <c r="J309" s="16">
        <f t="shared" si="295"/>
        <v>82549.570848863019</v>
      </c>
      <c r="L309" s="9">
        <v>16</v>
      </c>
      <c r="M309" s="9">
        <f t="shared" ref="M309:T309" si="336">M114</f>
        <v>1604.6406216412643</v>
      </c>
      <c r="N309" s="9">
        <f t="shared" si="336"/>
        <v>3304.4717886341314</v>
      </c>
      <c r="O309" s="9">
        <f t="shared" si="336"/>
        <v>4215.5812941423046</v>
      </c>
      <c r="P309" s="9">
        <f t="shared" si="336"/>
        <v>2202.9811924227529</v>
      </c>
      <c r="Q309" s="9">
        <f t="shared" si="336"/>
        <v>2343.0472805829654</v>
      </c>
      <c r="R309" s="9">
        <f t="shared" si="336"/>
        <v>1581.5229177701613</v>
      </c>
      <c r="S309" s="9">
        <f t="shared" si="336"/>
        <v>791.44139135187811</v>
      </c>
      <c r="T309" s="9">
        <f t="shared" si="336"/>
        <v>969.58369765273028</v>
      </c>
      <c r="V309">
        <f t="shared" si="304"/>
        <v>2449.7444796344334</v>
      </c>
      <c r="W309">
        <f t="shared" si="297"/>
        <v>5053.9954877936489</v>
      </c>
      <c r="X309">
        <f t="shared" si="297"/>
        <v>6440.7406887545558</v>
      </c>
      <c r="Y309">
        <f t="shared" si="297"/>
        <v>3326.9261729593786</v>
      </c>
      <c r="Z309">
        <f t="shared" si="297"/>
        <v>3483.1842540966722</v>
      </c>
      <c r="AA309">
        <f t="shared" si="297"/>
        <v>2323.5759433471676</v>
      </c>
      <c r="AB309">
        <f t="shared" si="297"/>
        <v>1126.9296240187148</v>
      </c>
      <c r="AC309">
        <f t="shared" si="297"/>
        <v>1367.5069625432156</v>
      </c>
      <c r="AE309">
        <f t="shared" si="305"/>
        <v>1880.7967200338337</v>
      </c>
      <c r="AF309">
        <f t="shared" si="298"/>
        <v>3880.216167657848</v>
      </c>
      <c r="AG309">
        <f t="shared" si="298"/>
        <v>4944.8928501333776</v>
      </c>
      <c r="AH309">
        <f t="shared" si="298"/>
        <v>2554.2548971599131</v>
      </c>
      <c r="AI309">
        <f t="shared" si="298"/>
        <v>2674.22238312631</v>
      </c>
      <c r="AJ309">
        <f t="shared" si="298"/>
        <v>1784.7783155327106</v>
      </c>
      <c r="AK309">
        <f t="shared" si="298"/>
        <v>865.20270100971891</v>
      </c>
      <c r="AL309">
        <f t="shared" si="298"/>
        <v>1049.9064825563037</v>
      </c>
      <c r="AN309">
        <f t="shared" si="306"/>
        <v>1443.5628366659525</v>
      </c>
      <c r="AO309">
        <f t="shared" si="299"/>
        <v>2978.1718556806545</v>
      </c>
      <c r="AP309">
        <f t="shared" si="299"/>
        <v>3795.3402798465722</v>
      </c>
      <c r="AQ309">
        <f t="shared" si="299"/>
        <v>1960.4603759866905</v>
      </c>
      <c r="AR309">
        <f t="shared" si="299"/>
        <v>2052.5386971070184</v>
      </c>
      <c r="AS309">
        <f t="shared" si="299"/>
        <v>1376.2766397343482</v>
      </c>
      <c r="AT309">
        <f t="shared" si="299"/>
        <v>664.06669687203919</v>
      </c>
      <c r="AU309">
        <f t="shared" si="299"/>
        <v>805.83189243635297</v>
      </c>
      <c r="AW309">
        <f t="shared" si="307"/>
        <v>1106.1365180255111</v>
      </c>
      <c r="AX309">
        <f t="shared" si="300"/>
        <v>2282.0375828824999</v>
      </c>
      <c r="AY309">
        <f t="shared" si="300"/>
        <v>2908.1965642503801</v>
      </c>
      <c r="AZ309">
        <f t="shared" si="300"/>
        <v>1502.211582995131</v>
      </c>
      <c r="BA309">
        <f t="shared" si="300"/>
        <v>1572.7670108038087</v>
      </c>
      <c r="BB309">
        <f t="shared" si="300"/>
        <v>1084.8088980664816</v>
      </c>
      <c r="BC309">
        <f t="shared" si="300"/>
        <v>508.84409404113671</v>
      </c>
      <c r="BD309">
        <f t="shared" si="300"/>
        <v>617.47231292829474</v>
      </c>
      <c r="BF309">
        <f t="shared" si="308"/>
        <v>842.12019446317481</v>
      </c>
      <c r="BG309">
        <f t="shared" si="301"/>
        <v>1737.3533029175001</v>
      </c>
      <c r="BH309">
        <f t="shared" si="301"/>
        <v>2214.0585870858881</v>
      </c>
      <c r="BI309">
        <f t="shared" si="301"/>
        <v>1143.6587525876416</v>
      </c>
      <c r="BJ309">
        <f t="shared" si="301"/>
        <v>1197.3737774678759</v>
      </c>
      <c r="BK309">
        <f t="shared" si="301"/>
        <v>925.60161206733142</v>
      </c>
      <c r="BL309">
        <f t="shared" si="301"/>
        <v>387.39150226254208</v>
      </c>
      <c r="BM309">
        <f t="shared" si="301"/>
        <v>470.09197849013543</v>
      </c>
    </row>
    <row r="310" spans="1:65" hidden="1" x14ac:dyDescent="0.4">
      <c r="A310" s="9">
        <v>17</v>
      </c>
      <c r="B310" s="16">
        <f t="shared" ref="B310:I310" si="337">V310+AE310+AN310+AW310+BF310+B180</f>
        <v>8945.3393791227736</v>
      </c>
      <c r="C310" s="16">
        <f t="shared" si="337"/>
        <v>18423.344356386955</v>
      </c>
      <c r="D310" s="16">
        <f t="shared" si="337"/>
        <v>23500.728666073115</v>
      </c>
      <c r="E310" s="16">
        <f t="shared" si="337"/>
        <v>12273.801379634155</v>
      </c>
      <c r="F310" s="16">
        <f t="shared" si="337"/>
        <v>13045.546385838285</v>
      </c>
      <c r="G310" s="16">
        <f t="shared" si="337"/>
        <v>8936.7794298726858</v>
      </c>
      <c r="H310" s="16">
        <f t="shared" si="337"/>
        <v>4430.7004251900235</v>
      </c>
      <c r="I310" s="16">
        <f t="shared" si="337"/>
        <v>5459.875780658349</v>
      </c>
      <c r="J310" s="16">
        <f t="shared" si="295"/>
        <v>95016.11580277633</v>
      </c>
      <c r="L310" s="9">
        <v>17</v>
      </c>
      <c r="M310" s="9">
        <f t="shared" ref="M310:T310" si="338">M115</f>
        <v>1847.3104868261207</v>
      </c>
      <c r="N310" s="9">
        <f t="shared" si="338"/>
        <v>3804.207188972438</v>
      </c>
      <c r="O310" s="9">
        <f t="shared" si="338"/>
        <v>4853.1038213228603</v>
      </c>
      <c r="P310" s="9">
        <f t="shared" si="338"/>
        <v>2536.1381259816239</v>
      </c>
      <c r="Q310" s="9">
        <f t="shared" si="338"/>
        <v>2697.3864142384805</v>
      </c>
      <c r="R310" s="9">
        <f t="shared" si="338"/>
        <v>1820.6966916769309</v>
      </c>
      <c r="S310" s="9">
        <f t="shared" si="338"/>
        <v>911.13110451932437</v>
      </c>
      <c r="T310" s="9">
        <f t="shared" si="338"/>
        <v>1116.2138789042581</v>
      </c>
      <c r="V310">
        <f t="shared" si="304"/>
        <v>2820.221992259178</v>
      </c>
      <c r="W310">
        <f t="shared" ref="W310:W353" si="339">IF(W309+N309*(1-C$65)-W309/2&lt;0,0,W309+N309*(1-C$65)-W309/2)</f>
        <v>5818.3167028021153</v>
      </c>
      <c r="X310">
        <f t="shared" ref="X310:X353" si="340">IF(X309+O309*(1-D$65)-X309/2&lt;0,0,X309+O309*(1-D$65)-X309/2)</f>
        <v>7414.7808834228781</v>
      </c>
      <c r="Y310">
        <f t="shared" ref="Y310:Y353" si="341">IF(Y309+P309*(1-E$65)-Y309/2&lt;0,0,Y309+P309*(1-E$65)-Y309/2)</f>
        <v>3830.0608237324595</v>
      </c>
      <c r="Z310">
        <f t="shared" ref="Z310:Z353" si="342">IF(Z309+Q309*(1-F$65)-Z309/2&lt;0,0,Z309+Q309*(1-F$65)-Z309/2)</f>
        <v>4009.9499838286083</v>
      </c>
      <c r="AA310">
        <f t="shared" ref="AA310:AA353" si="343">IF(AA309+R309*(1-G$65)-AA309/2&lt;0,0,AA309+R309*(1-G$65)-AA309/2)</f>
        <v>2674.9385754734649</v>
      </c>
      <c r="AB310">
        <f t="shared" ref="AB310:AB353" si="344">IF(AB309+S309*(1-H$65)-AB309/2&lt;0,0,AB309+S309*(1-H$65)-AB309/2)</f>
        <v>1297.3564123962087</v>
      </c>
      <c r="AC310">
        <f t="shared" ref="AC310:AC353" si="345">IF(AC309+T309*(1-I$65)-AC309/2&lt;0,0,AC309+T309*(1-I$65)-AC309/2)</f>
        <v>1574.31652255726</v>
      </c>
      <c r="AE310">
        <f t="shared" si="305"/>
        <v>2165.2705998341335</v>
      </c>
      <c r="AF310">
        <f t="shared" ref="AF310:AF353" si="346">IF(AF309+W309/2-AF309/2&lt;0,0,AF309+W309/2-AF309/2)</f>
        <v>4467.1058277257489</v>
      </c>
      <c r="AG310">
        <f t="shared" ref="AG310:AG353" si="347">IF(AG309+X309/2-AG309/2&lt;0,0,AG309+X309/2-AG309/2)</f>
        <v>5692.8167694439662</v>
      </c>
      <c r="AH310">
        <f t="shared" ref="AH310:AH353" si="348">IF(AH309+Y309/2-AH309/2&lt;0,0,AH309+Y309/2-AH309/2)</f>
        <v>2940.5905350596458</v>
      </c>
      <c r="AI310">
        <f t="shared" ref="AI310:AI353" si="349">IF(AI309+Z309/2-AI309/2&lt;0,0,AI309+Z309/2-AI309/2)</f>
        <v>3078.7033186114909</v>
      </c>
      <c r="AJ310">
        <f t="shared" ref="AJ310:AJ353" si="350">IF(AJ309+AA309/2-AJ309/2&lt;0,0,AJ309+AA309/2-AJ309/2)</f>
        <v>2054.1771294399391</v>
      </c>
      <c r="AK310">
        <f t="shared" ref="AK310:AK353" si="351">IF(AK309+AB309/2-AK309/2&lt;0,0,AK309+AB309/2-AK309/2)</f>
        <v>996.06616251421678</v>
      </c>
      <c r="AL310">
        <f t="shared" ref="AL310:AL353" si="352">IF(AL309+AC309/2-AL309/2&lt;0,0,AL309+AC309/2-AL309/2)</f>
        <v>1208.7067225497597</v>
      </c>
      <c r="AN310">
        <f t="shared" si="306"/>
        <v>1662.179778349893</v>
      </c>
      <c r="AO310">
        <f t="shared" ref="AO310:AO353" si="353">IF(AO309+AF309/2-AO309/2&lt;0,0,AO309+AF309/2-AO309/2)</f>
        <v>3429.1940116692517</v>
      </c>
      <c r="AP310">
        <f t="shared" ref="AP310:AP353" si="354">IF(AP309+AG309/2-AP309/2&lt;0,0,AP309+AG309/2-AP309/2)</f>
        <v>4370.1165649899749</v>
      </c>
      <c r="AQ310">
        <f t="shared" ref="AQ310:AQ353" si="355">IF(AQ309+AH309/2-AQ309/2&lt;0,0,AQ309+AH309/2-AQ309/2)</f>
        <v>2257.357636573302</v>
      </c>
      <c r="AR310">
        <f t="shared" ref="AR310:AR353" si="356">IF(AR309+AI309/2-AR309/2&lt;0,0,AR309+AI309/2-AR309/2)</f>
        <v>2363.3805401166642</v>
      </c>
      <c r="AS310">
        <f t="shared" ref="AS310:AS353" si="357">IF(AS309+AJ309/2-AS309/2&lt;0,0,AS309+AJ309/2-AS309/2)</f>
        <v>1580.5274776335295</v>
      </c>
      <c r="AT310">
        <f t="shared" ref="AT310:AT353" si="358">IF(AT309+AK309/2-AT309/2&lt;0,0,AT309+AK309/2-AT309/2)</f>
        <v>764.63469894087893</v>
      </c>
      <c r="AU310">
        <f t="shared" ref="AU310:AU353" si="359">IF(AU309+AL309/2-AU309/2&lt;0,0,AU309+AL309/2-AU309/2)</f>
        <v>927.86918749632832</v>
      </c>
      <c r="AW310">
        <f t="shared" si="307"/>
        <v>1274.8496773457318</v>
      </c>
      <c r="AX310">
        <f t="shared" ref="AX310:AX353" si="360">IF(AX309+AO309/2-AX309/2&lt;0,0,AX309+AO309/2-AX309/2)</f>
        <v>2630.1047192815772</v>
      </c>
      <c r="AY310">
        <f t="shared" ref="AY310:AY353" si="361">IF(AY309+AP309/2-AY309/2&lt;0,0,AY309+AP309/2-AY309/2)</f>
        <v>3351.7684220484762</v>
      </c>
      <c r="AZ310">
        <f t="shared" ref="AZ310:AZ353" si="362">IF(AZ309+AQ309/2-AZ309/2&lt;0,0,AZ309+AQ309/2-AZ309/2)</f>
        <v>1731.3359794909111</v>
      </c>
      <c r="BA310">
        <f t="shared" ref="BA310:BA353" si="363">IF(BA309+AR309/2-BA309/2&lt;0,0,BA309+AR309/2-BA309/2)</f>
        <v>1812.6528539554135</v>
      </c>
      <c r="BB310">
        <f t="shared" ref="BB310:BB353" si="364">IF(BB309+AS309/2-BB309/2&lt;0,0,BB309+AS309/2-BB309/2)</f>
        <v>1230.542768900415</v>
      </c>
      <c r="BC310">
        <f t="shared" ref="BC310:BC353" si="365">IF(BC309+AT309/2-BC309/2&lt;0,0,BC309+AT309/2-BC309/2)</f>
        <v>586.45539545658801</v>
      </c>
      <c r="BD310">
        <f t="shared" ref="BD310:BD353" si="366">IF(BD309+AU309/2-BD309/2&lt;0,0,BD309+AU309/2-BD309/2)</f>
        <v>711.65210268232386</v>
      </c>
      <c r="BF310">
        <f t="shared" si="308"/>
        <v>974.12835624434297</v>
      </c>
      <c r="BG310">
        <f t="shared" ref="BG310:BG353" si="367">IF(BG309+AX309/2-BG309/2&lt;0,0,BG309+AX309/2-BG309/2)</f>
        <v>2009.6954429</v>
      </c>
      <c r="BH310">
        <f t="shared" ref="BH310:BH353" si="368">IF(BH309+AY309/2-BH309/2&lt;0,0,BH309+AY309/2-BH309/2)</f>
        <v>2561.1275756681343</v>
      </c>
      <c r="BI310">
        <f t="shared" ref="BI310:BI353" si="369">IF(BI309+AZ309/2-BI309/2&lt;0,0,BI309+AZ309/2-BI309/2)</f>
        <v>1322.9351677913862</v>
      </c>
      <c r="BJ310">
        <f t="shared" ref="BJ310:BJ353" si="370">IF(BJ309+BA309/2-BJ309/2&lt;0,0,BJ309+BA309/2-BJ309/2)</f>
        <v>1385.0703941358424</v>
      </c>
      <c r="BK310">
        <f t="shared" ref="BK310:BK353" si="371">IF(BK309+BB309/2-BK309/2&lt;0,0,BK309+BB309/2-BK309/2)</f>
        <v>1005.2052550669065</v>
      </c>
      <c r="BL310">
        <f t="shared" ref="BL310:BL353" si="372">IF(BL309+BC309/2-BL309/2&lt;0,0,BL309+BC309/2-BL309/2)</f>
        <v>448.11779815183939</v>
      </c>
      <c r="BM310">
        <f t="shared" ref="BM310:BM353" si="373">IF(BM309+BD309/2-BM309/2&lt;0,0,BM309+BD309/2-BM309/2)</f>
        <v>543.78214570921511</v>
      </c>
    </row>
    <row r="311" spans="1:65" hidden="1" x14ac:dyDescent="0.4">
      <c r="A311" s="9">
        <v>18</v>
      </c>
      <c r="B311" s="16">
        <f t="shared" ref="B311:I311" si="374">V311+AE311+AN311+AW311+BF311+B181</f>
        <v>10302.311225845884</v>
      </c>
      <c r="C311" s="16">
        <f t="shared" si="374"/>
        <v>21218.068257530875</v>
      </c>
      <c r="D311" s="16">
        <f t="shared" si="374"/>
        <v>27065.670696796842</v>
      </c>
      <c r="E311" s="16">
        <f t="shared" si="374"/>
        <v>14135.78984710471</v>
      </c>
      <c r="F311" s="16">
        <f t="shared" si="374"/>
        <v>15024.797084257538</v>
      </c>
      <c r="G311" s="16">
        <f t="shared" si="374"/>
        <v>10233.938032329659</v>
      </c>
      <c r="H311" s="16">
        <f t="shared" si="374"/>
        <v>5103.9119144272736</v>
      </c>
      <c r="I311" s="16">
        <f t="shared" si="374"/>
        <v>6290.9801898801252</v>
      </c>
      <c r="J311" s="16">
        <f t="shared" si="295"/>
        <v>109375.46724817291</v>
      </c>
      <c r="L311" s="9">
        <v>18</v>
      </c>
      <c r="M311" s="9">
        <f t="shared" ref="M311:T311" si="375">M116</f>
        <v>2126.6793253976812</v>
      </c>
      <c r="N311" s="9">
        <f t="shared" si="375"/>
        <v>4379.5175938274315</v>
      </c>
      <c r="O311" s="9">
        <f t="shared" si="375"/>
        <v>5587.0389057057728</v>
      </c>
      <c r="P311" s="9">
        <f t="shared" si="375"/>
        <v>2919.6783958849524</v>
      </c>
      <c r="Q311" s="9">
        <f t="shared" si="375"/>
        <v>3105.312269203564</v>
      </c>
      <c r="R311" s="9">
        <f t="shared" si="375"/>
        <v>2096.0407249470363</v>
      </c>
      <c r="S311" s="9">
        <f t="shared" si="375"/>
        <v>1048.9214977808906</v>
      </c>
      <c r="T311" s="9">
        <f t="shared" si="375"/>
        <v>1285.0189483123281</v>
      </c>
      <c r="V311">
        <f t="shared" si="304"/>
        <v>3246.725555236987</v>
      </c>
      <c r="W311">
        <f t="shared" si="339"/>
        <v>6698.2236076803838</v>
      </c>
      <c r="X311">
        <f t="shared" si="340"/>
        <v>8536.1218538002813</v>
      </c>
      <c r="Y311">
        <f t="shared" si="341"/>
        <v>4409.2828113019732</v>
      </c>
      <c r="Z311">
        <f t="shared" si="342"/>
        <v>4616.3766978106805</v>
      </c>
      <c r="AA311">
        <f t="shared" si="343"/>
        <v>3079.4537176757804</v>
      </c>
      <c r="AB311">
        <f t="shared" si="344"/>
        <v>1493.5562625703578</v>
      </c>
      <c r="AC311">
        <f t="shared" si="345"/>
        <v>1812.4011868030093</v>
      </c>
      <c r="AE311">
        <f t="shared" si="305"/>
        <v>2492.7462960466555</v>
      </c>
      <c r="AF311">
        <f t="shared" si="346"/>
        <v>5142.7112652639325</v>
      </c>
      <c r="AG311">
        <f t="shared" si="347"/>
        <v>6553.7988264334217</v>
      </c>
      <c r="AH311">
        <f t="shared" si="348"/>
        <v>3385.3256793960527</v>
      </c>
      <c r="AI311">
        <f t="shared" si="349"/>
        <v>3544.3266512200489</v>
      </c>
      <c r="AJ311">
        <f t="shared" si="350"/>
        <v>2364.5578524567018</v>
      </c>
      <c r="AK311">
        <f t="shared" si="351"/>
        <v>1146.7112874552126</v>
      </c>
      <c r="AL311">
        <f t="shared" si="352"/>
        <v>1391.5116225535098</v>
      </c>
      <c r="AN311">
        <f t="shared" si="306"/>
        <v>1913.7251890920134</v>
      </c>
      <c r="AO311">
        <f t="shared" si="353"/>
        <v>3948.149919697501</v>
      </c>
      <c r="AP311">
        <f t="shared" si="354"/>
        <v>5031.4666672169715</v>
      </c>
      <c r="AQ311">
        <f t="shared" si="355"/>
        <v>2598.9740858164741</v>
      </c>
      <c r="AR311">
        <f t="shared" si="356"/>
        <v>2721.0419293640771</v>
      </c>
      <c r="AS311">
        <f t="shared" si="357"/>
        <v>1817.3523035367346</v>
      </c>
      <c r="AT311">
        <f t="shared" si="358"/>
        <v>880.35043072754775</v>
      </c>
      <c r="AU311">
        <f t="shared" si="359"/>
        <v>1068.2879550230439</v>
      </c>
      <c r="AW311">
        <f t="shared" si="307"/>
        <v>1468.5147278478125</v>
      </c>
      <c r="AX311">
        <f t="shared" si="360"/>
        <v>3029.6493654754149</v>
      </c>
      <c r="AY311">
        <f t="shared" si="361"/>
        <v>3860.942493519226</v>
      </c>
      <c r="AZ311">
        <f t="shared" si="362"/>
        <v>1994.3468080321068</v>
      </c>
      <c r="BA311">
        <f t="shared" si="363"/>
        <v>2088.0166970360387</v>
      </c>
      <c r="BB311">
        <f t="shared" si="364"/>
        <v>1405.5351232669723</v>
      </c>
      <c r="BC311">
        <f t="shared" si="365"/>
        <v>675.54504719873353</v>
      </c>
      <c r="BD311">
        <f t="shared" si="366"/>
        <v>819.76064508932609</v>
      </c>
      <c r="BF311">
        <f t="shared" si="308"/>
        <v>1124.4890167950375</v>
      </c>
      <c r="BG311">
        <f t="shared" si="367"/>
        <v>2319.9000810907887</v>
      </c>
      <c r="BH311">
        <f t="shared" si="368"/>
        <v>2956.4479988583048</v>
      </c>
      <c r="BI311">
        <f t="shared" si="369"/>
        <v>1527.1355736411483</v>
      </c>
      <c r="BJ311">
        <f t="shared" si="370"/>
        <v>1598.8616240456281</v>
      </c>
      <c r="BK311">
        <f t="shared" si="371"/>
        <v>1117.8740119836609</v>
      </c>
      <c r="BL311">
        <f t="shared" si="372"/>
        <v>517.28659680421367</v>
      </c>
      <c r="BM311">
        <f t="shared" si="373"/>
        <v>627.71712419576943</v>
      </c>
    </row>
    <row r="312" spans="1:65" hidden="1" x14ac:dyDescent="0.4">
      <c r="A312" s="9">
        <v>19</v>
      </c>
      <c r="B312" s="16">
        <f t="shared" ref="B312:I312" si="376">V312+AE312+AN312+AW312+BF312+B182</f>
        <v>11862.961963933918</v>
      </c>
      <c r="C312" s="16">
        <f t="shared" si="376"/>
        <v>24432.278793665853</v>
      </c>
      <c r="D312" s="16">
        <f t="shared" si="376"/>
        <v>31165.708121019779</v>
      </c>
      <c r="E312" s="16">
        <f t="shared" si="376"/>
        <v>16277.241501259874</v>
      </c>
      <c r="F312" s="16">
        <f t="shared" si="376"/>
        <v>17301.077699901187</v>
      </c>
      <c r="G312" s="16">
        <f t="shared" si="376"/>
        <v>11747.230207864282</v>
      </c>
      <c r="H312" s="16">
        <f t="shared" si="376"/>
        <v>5878.0207291781471</v>
      </c>
      <c r="I312" s="16">
        <f t="shared" si="376"/>
        <v>7246.5581879379142</v>
      </c>
      <c r="J312" s="16">
        <f t="shared" si="295"/>
        <v>125911.07720476096</v>
      </c>
      <c r="L312" s="9">
        <v>19</v>
      </c>
      <c r="M312" s="9">
        <f t="shared" ref="M312:T312" si="377">M117</f>
        <v>2448.2971245643366</v>
      </c>
      <c r="N312" s="9">
        <f t="shared" si="377"/>
        <v>5041.8322141452054</v>
      </c>
      <c r="O312" s="9">
        <f t="shared" si="377"/>
        <v>6431.9670221605447</v>
      </c>
      <c r="P312" s="9">
        <f t="shared" si="377"/>
        <v>3361.2214760968013</v>
      </c>
      <c r="Q312" s="9">
        <f t="shared" si="377"/>
        <v>3574.9287674782649</v>
      </c>
      <c r="R312" s="9">
        <f t="shared" si="377"/>
        <v>2413.0250473460364</v>
      </c>
      <c r="S312" s="9">
        <f t="shared" si="377"/>
        <v>1207.5499377088511</v>
      </c>
      <c r="T312" s="9">
        <f t="shared" si="377"/>
        <v>1479.3524150969258</v>
      </c>
      <c r="V312">
        <f t="shared" si="304"/>
        <v>3737.7286297221222</v>
      </c>
      <c r="W312">
        <f t="shared" si="339"/>
        <v>7711.1975498896527</v>
      </c>
      <c r="X312">
        <f t="shared" si="340"/>
        <v>9827.0415829517515</v>
      </c>
      <c r="Y312">
        <f t="shared" si="341"/>
        <v>5076.0996948946186</v>
      </c>
      <c r="Z312">
        <f t="shared" si="342"/>
        <v>5314.5124388961722</v>
      </c>
      <c r="AA312">
        <f t="shared" si="343"/>
        <v>3545.1516635663111</v>
      </c>
      <c r="AB312">
        <f t="shared" si="344"/>
        <v>1719.4271298063309</v>
      </c>
      <c r="AC312">
        <f t="shared" si="345"/>
        <v>2086.4910474274716</v>
      </c>
      <c r="AE312">
        <f t="shared" si="305"/>
        <v>2869.7359256418217</v>
      </c>
      <c r="AF312">
        <f t="shared" si="346"/>
        <v>5920.4674364721577</v>
      </c>
      <c r="AG312">
        <f t="shared" si="347"/>
        <v>7544.9603401168524</v>
      </c>
      <c r="AH312">
        <f t="shared" si="348"/>
        <v>3897.3042453490129</v>
      </c>
      <c r="AI312">
        <f t="shared" si="349"/>
        <v>4080.3516745153652</v>
      </c>
      <c r="AJ312">
        <f t="shared" si="350"/>
        <v>2722.0057850662411</v>
      </c>
      <c r="AK312">
        <f t="shared" si="351"/>
        <v>1320.1337750127852</v>
      </c>
      <c r="AL312">
        <f t="shared" si="352"/>
        <v>1601.9564046782596</v>
      </c>
      <c r="AN312">
        <f t="shared" si="306"/>
        <v>2203.2357425693344</v>
      </c>
      <c r="AO312">
        <f t="shared" si="353"/>
        <v>4545.4305924807159</v>
      </c>
      <c r="AP312">
        <f t="shared" si="354"/>
        <v>5792.6327468251975</v>
      </c>
      <c r="AQ312">
        <f t="shared" si="355"/>
        <v>2992.149882606263</v>
      </c>
      <c r="AR312">
        <f t="shared" si="356"/>
        <v>3132.6842902920635</v>
      </c>
      <c r="AS312">
        <f t="shared" si="357"/>
        <v>2090.9550779967185</v>
      </c>
      <c r="AT312">
        <f t="shared" si="358"/>
        <v>1013.5308590913802</v>
      </c>
      <c r="AU312">
        <f t="shared" si="359"/>
        <v>1229.899788788277</v>
      </c>
      <c r="AW312">
        <f t="shared" si="307"/>
        <v>1691.1199584699129</v>
      </c>
      <c r="AX312">
        <f t="shared" si="360"/>
        <v>3488.8996425864575</v>
      </c>
      <c r="AY312">
        <f t="shared" si="361"/>
        <v>4446.2045803680994</v>
      </c>
      <c r="AZ312">
        <f t="shared" si="362"/>
        <v>2296.6604469242902</v>
      </c>
      <c r="BA312">
        <f t="shared" si="363"/>
        <v>2404.5293132000579</v>
      </c>
      <c r="BB312">
        <f t="shared" si="364"/>
        <v>1611.4437134018533</v>
      </c>
      <c r="BC312">
        <f t="shared" si="365"/>
        <v>777.94773896314052</v>
      </c>
      <c r="BD312">
        <f t="shared" si="366"/>
        <v>944.0243000561851</v>
      </c>
      <c r="BF312">
        <f t="shared" si="308"/>
        <v>1296.501872321425</v>
      </c>
      <c r="BG312">
        <f t="shared" si="367"/>
        <v>2674.7747232831016</v>
      </c>
      <c r="BH312">
        <f t="shared" si="368"/>
        <v>3408.6952461887659</v>
      </c>
      <c r="BI312">
        <f t="shared" si="369"/>
        <v>1760.7411908366273</v>
      </c>
      <c r="BJ312">
        <f t="shared" si="370"/>
        <v>1843.4391605408334</v>
      </c>
      <c r="BK312">
        <f t="shared" si="371"/>
        <v>1261.7045676253165</v>
      </c>
      <c r="BL312">
        <f t="shared" si="372"/>
        <v>596.41582200147354</v>
      </c>
      <c r="BM312">
        <f t="shared" si="373"/>
        <v>723.73888464254787</v>
      </c>
    </row>
    <row r="313" spans="1:65" hidden="1" x14ac:dyDescent="0.4">
      <c r="A313" s="9">
        <v>20</v>
      </c>
      <c r="B313" s="16">
        <f t="shared" ref="B313:I313" si="378">V313+AE313+AN313+AW313+BF313+B183</f>
        <v>13658.640753886186</v>
      </c>
      <c r="C313" s="16">
        <f t="shared" si="378"/>
        <v>28130.540839485173</v>
      </c>
      <c r="D313" s="16">
        <f t="shared" si="378"/>
        <v>35883.199432452202</v>
      </c>
      <c r="E313" s="16">
        <f t="shared" si="378"/>
        <v>18741.171206108262</v>
      </c>
      <c r="F313" s="16">
        <f t="shared" si="378"/>
        <v>19920.110070325594</v>
      </c>
      <c r="G313" s="16">
        <f t="shared" si="378"/>
        <v>13502.227083612301</v>
      </c>
      <c r="H313" s="16">
        <f t="shared" si="378"/>
        <v>6768.5652401902971</v>
      </c>
      <c r="I313" s="16">
        <f t="shared" si="378"/>
        <v>8345.7670109216251</v>
      </c>
      <c r="J313" s="16">
        <f t="shared" si="295"/>
        <v>144950.22163698165</v>
      </c>
      <c r="L313" s="9">
        <v>20</v>
      </c>
      <c r="M313" s="9">
        <f t="shared" ref="M313:T313" si="379">M118</f>
        <v>2818.5531963212707</v>
      </c>
      <c r="N313" s="9">
        <f t="shared" si="379"/>
        <v>5804.3087008988923</v>
      </c>
      <c r="O313" s="9">
        <f t="shared" si="379"/>
        <v>7404.6736513524902</v>
      </c>
      <c r="P313" s="9">
        <f t="shared" si="379"/>
        <v>3869.5391339325924</v>
      </c>
      <c r="Q313" s="9">
        <f t="shared" si="379"/>
        <v>4115.5653875097887</v>
      </c>
      <c r="R313" s="9">
        <f t="shared" si="379"/>
        <v>2777.9469214590149</v>
      </c>
      <c r="S313" s="9">
        <f t="shared" si="379"/>
        <v>1390.167762931339</v>
      </c>
      <c r="T313" s="9">
        <f t="shared" si="379"/>
        <v>1703.0749398110734</v>
      </c>
      <c r="V313">
        <f t="shared" si="304"/>
        <v>4302.9857990741712</v>
      </c>
      <c r="W313">
        <f t="shared" si="339"/>
        <v>8877.3629222776217</v>
      </c>
      <c r="X313">
        <f t="shared" si="340"/>
        <v>11313.18631376843</v>
      </c>
      <c r="Y313">
        <f t="shared" si="341"/>
        <v>5843.7588882529762</v>
      </c>
      <c r="Z313">
        <f t="shared" si="342"/>
        <v>6118.2268214248024</v>
      </c>
      <c r="AA313">
        <f t="shared" si="343"/>
        <v>4081.281109683227</v>
      </c>
      <c r="AB313">
        <f t="shared" si="344"/>
        <v>1979.4563102483842</v>
      </c>
      <c r="AC313">
        <f t="shared" si="345"/>
        <v>2402.0313501580431</v>
      </c>
      <c r="AE313">
        <f t="shared" si="305"/>
        <v>3303.7322776819719</v>
      </c>
      <c r="AF313">
        <f t="shared" si="346"/>
        <v>6815.8324931809057</v>
      </c>
      <c r="AG313">
        <f t="shared" si="347"/>
        <v>8686.0009615343024</v>
      </c>
      <c r="AH313">
        <f t="shared" si="348"/>
        <v>4486.701970121816</v>
      </c>
      <c r="AI313">
        <f t="shared" si="349"/>
        <v>4697.4320567057694</v>
      </c>
      <c r="AJ313">
        <f t="shared" si="350"/>
        <v>3133.5787243162758</v>
      </c>
      <c r="AK313">
        <f t="shared" si="351"/>
        <v>1519.7804524095582</v>
      </c>
      <c r="AL313">
        <f t="shared" si="352"/>
        <v>1844.2237260528655</v>
      </c>
      <c r="AN313">
        <f t="shared" si="306"/>
        <v>2536.4858341055783</v>
      </c>
      <c r="AO313">
        <f t="shared" si="353"/>
        <v>5232.9490144764368</v>
      </c>
      <c r="AP313">
        <f t="shared" si="354"/>
        <v>6668.7965434710241</v>
      </c>
      <c r="AQ313">
        <f t="shared" si="355"/>
        <v>3444.727063977638</v>
      </c>
      <c r="AR313">
        <f t="shared" si="356"/>
        <v>3606.5179824037141</v>
      </c>
      <c r="AS313">
        <f t="shared" si="357"/>
        <v>2406.48043153148</v>
      </c>
      <c r="AT313">
        <f t="shared" si="358"/>
        <v>1166.8323170520828</v>
      </c>
      <c r="AU313">
        <f t="shared" si="359"/>
        <v>1415.9280967332684</v>
      </c>
      <c r="AW313">
        <f t="shared" si="307"/>
        <v>1947.1778505196237</v>
      </c>
      <c r="AX313">
        <f t="shared" si="360"/>
        <v>4017.1651175335865</v>
      </c>
      <c r="AY313">
        <f t="shared" si="361"/>
        <v>5119.4186635966489</v>
      </c>
      <c r="AZ313">
        <f t="shared" si="362"/>
        <v>2644.4051647652768</v>
      </c>
      <c r="BA313">
        <f t="shared" si="363"/>
        <v>2768.6068017460607</v>
      </c>
      <c r="BB313">
        <f t="shared" si="364"/>
        <v>1851.1993956992856</v>
      </c>
      <c r="BC313">
        <f t="shared" si="365"/>
        <v>895.73929902726036</v>
      </c>
      <c r="BD313">
        <f t="shared" si="366"/>
        <v>1086.962044422231</v>
      </c>
      <c r="BF313">
        <f t="shared" si="308"/>
        <v>1493.8109153956689</v>
      </c>
      <c r="BG313">
        <f t="shared" si="367"/>
        <v>3081.8371829347793</v>
      </c>
      <c r="BH313">
        <f t="shared" si="368"/>
        <v>3927.4499132784326</v>
      </c>
      <c r="BI313">
        <f t="shared" si="369"/>
        <v>2028.7008188804589</v>
      </c>
      <c r="BJ313">
        <f t="shared" si="370"/>
        <v>2123.9842368704453</v>
      </c>
      <c r="BK313">
        <f t="shared" si="371"/>
        <v>1436.574140513585</v>
      </c>
      <c r="BL313">
        <f t="shared" si="372"/>
        <v>687.18178048230709</v>
      </c>
      <c r="BM313">
        <f t="shared" si="373"/>
        <v>833.88159234936643</v>
      </c>
    </row>
    <row r="314" spans="1:65" hidden="1" x14ac:dyDescent="0.4">
      <c r="A314" s="9">
        <v>21</v>
      </c>
      <c r="B314" s="16">
        <f t="shared" ref="B314:I314" si="380">V314+AE314+AN314+AW314+BF314+B184</f>
        <v>15725.252209256678</v>
      </c>
      <c r="C314" s="16">
        <f t="shared" si="380"/>
        <v>32386.801220290516</v>
      </c>
      <c r="D314" s="16">
        <f t="shared" si="380"/>
        <v>41312.470837997724</v>
      </c>
      <c r="E314" s="16">
        <f t="shared" si="380"/>
        <v>21576.845190881137</v>
      </c>
      <c r="F314" s="16">
        <f t="shared" si="380"/>
        <v>22934.261852316646</v>
      </c>
      <c r="G314" s="16">
        <f t="shared" si="380"/>
        <v>15530.792430079098</v>
      </c>
      <c r="H314" s="16">
        <f t="shared" si="380"/>
        <v>7793.3461943076982</v>
      </c>
      <c r="I314" s="16">
        <f t="shared" si="380"/>
        <v>9610.5584681360742</v>
      </c>
      <c r="J314" s="16">
        <f t="shared" si="295"/>
        <v>166870.32840326556</v>
      </c>
      <c r="L314" s="9">
        <v>21</v>
      </c>
      <c r="M314" s="9">
        <f t="shared" ref="M314:T314" si="381">M119</f>
        <v>3244.8031085714297</v>
      </c>
      <c r="N314" s="9">
        <f t="shared" si="381"/>
        <v>6682.0945371428643</v>
      </c>
      <c r="O314" s="9">
        <f t="shared" si="381"/>
        <v>8524.4827428571443</v>
      </c>
      <c r="P314" s="9">
        <f t="shared" si="381"/>
        <v>4454.7296914285735</v>
      </c>
      <c r="Q314" s="9">
        <f t="shared" si="381"/>
        <v>4737.9625051428602</v>
      </c>
      <c r="R314" s="9">
        <f t="shared" si="381"/>
        <v>3198.055945142858</v>
      </c>
      <c r="S314" s="9">
        <f t="shared" si="381"/>
        <v>1600.4028891428582</v>
      </c>
      <c r="T314" s="9">
        <f t="shared" si="381"/>
        <v>1960.631030857144</v>
      </c>
      <c r="V314">
        <f t="shared" si="304"/>
        <v>4953.7266728516561</v>
      </c>
      <c r="W314">
        <f t="shared" si="339"/>
        <v>10219.887200681176</v>
      </c>
      <c r="X314">
        <f t="shared" si="340"/>
        <v>13024.080351255876</v>
      </c>
      <c r="Y314">
        <f t="shared" si="341"/>
        <v>6727.5109949656917</v>
      </c>
      <c r="Z314">
        <f t="shared" si="342"/>
        <v>7043.4867348085409</v>
      </c>
      <c r="AA314">
        <f t="shared" si="343"/>
        <v>4698.491423962314</v>
      </c>
      <c r="AB314">
        <f t="shared" si="344"/>
        <v>2278.8096404900366</v>
      </c>
      <c r="AC314">
        <f t="shared" si="345"/>
        <v>2765.2907362287747</v>
      </c>
      <c r="AE314">
        <f t="shared" si="305"/>
        <v>3803.3590383780715</v>
      </c>
      <c r="AF314">
        <f t="shared" si="346"/>
        <v>7846.5977077292637</v>
      </c>
      <c r="AG314">
        <f t="shared" si="347"/>
        <v>9999.5936376513673</v>
      </c>
      <c r="AH314">
        <f t="shared" si="348"/>
        <v>5165.2304291873961</v>
      </c>
      <c r="AI314">
        <f t="shared" si="349"/>
        <v>5407.8294390652864</v>
      </c>
      <c r="AJ314">
        <f t="shared" si="350"/>
        <v>3607.4299169997512</v>
      </c>
      <c r="AK314">
        <f t="shared" si="351"/>
        <v>1749.6183813289713</v>
      </c>
      <c r="AL314">
        <f t="shared" si="352"/>
        <v>2123.1275381054543</v>
      </c>
      <c r="AN314">
        <f t="shared" si="306"/>
        <v>2920.1090558937749</v>
      </c>
      <c r="AO314">
        <f t="shared" si="353"/>
        <v>6024.3907538286721</v>
      </c>
      <c r="AP314">
        <f t="shared" si="354"/>
        <v>7677.3987525026623</v>
      </c>
      <c r="AQ314">
        <f t="shared" si="355"/>
        <v>3965.714517049727</v>
      </c>
      <c r="AR314">
        <f t="shared" si="356"/>
        <v>4151.9750195547422</v>
      </c>
      <c r="AS314">
        <f t="shared" si="357"/>
        <v>2770.0295779238777</v>
      </c>
      <c r="AT314">
        <f t="shared" si="358"/>
        <v>1343.3063847308204</v>
      </c>
      <c r="AU314">
        <f t="shared" si="359"/>
        <v>1630.0759113930669</v>
      </c>
      <c r="AW314">
        <f t="shared" si="307"/>
        <v>2241.8318423126011</v>
      </c>
      <c r="AX314">
        <f t="shared" si="360"/>
        <v>4625.0570660050116</v>
      </c>
      <c r="AY314">
        <f t="shared" si="361"/>
        <v>5894.1076035338365</v>
      </c>
      <c r="AZ314">
        <f t="shared" si="362"/>
        <v>3044.5661143714574</v>
      </c>
      <c r="BA314">
        <f t="shared" si="363"/>
        <v>3187.5623920748876</v>
      </c>
      <c r="BB314">
        <f t="shared" si="364"/>
        <v>2128.8399136153826</v>
      </c>
      <c r="BC314">
        <f t="shared" si="365"/>
        <v>1031.2858080396718</v>
      </c>
      <c r="BD314">
        <f t="shared" si="366"/>
        <v>1251.4450705777497</v>
      </c>
      <c r="BF314">
        <f t="shared" si="308"/>
        <v>1720.4943829576462</v>
      </c>
      <c r="BG314">
        <f t="shared" si="367"/>
        <v>3549.5011502341831</v>
      </c>
      <c r="BH314">
        <f t="shared" si="368"/>
        <v>4523.4342884375401</v>
      </c>
      <c r="BI314">
        <f t="shared" si="369"/>
        <v>2336.5529918228676</v>
      </c>
      <c r="BJ314">
        <f t="shared" si="370"/>
        <v>2446.2955193082535</v>
      </c>
      <c r="BK314">
        <f t="shared" si="371"/>
        <v>1643.8867681064353</v>
      </c>
      <c r="BL314">
        <f t="shared" si="372"/>
        <v>791.46053975478367</v>
      </c>
      <c r="BM314">
        <f t="shared" si="373"/>
        <v>960.4218183857987</v>
      </c>
    </row>
    <row r="315" spans="1:65" hidden="1" x14ac:dyDescent="0.4">
      <c r="A315" s="9">
        <v>22</v>
      </c>
      <c r="B315" s="16">
        <f t="shared" ref="B315:I315" si="382">V315+AE315+AN315+AW315+BF315+B185</f>
        <v>18104.003864690967</v>
      </c>
      <c r="C315" s="16">
        <f t="shared" si="382"/>
        <v>37285.928247640339</v>
      </c>
      <c r="D315" s="16">
        <f t="shared" si="382"/>
        <v>47561.780027812871</v>
      </c>
      <c r="E315" s="16">
        <f t="shared" si="382"/>
        <v>24840.806273316106</v>
      </c>
      <c r="F315" s="16">
        <f t="shared" si="382"/>
        <v>26403.635613757553</v>
      </c>
      <c r="G315" s="16">
        <f t="shared" si="382"/>
        <v>17871.261122808199</v>
      </c>
      <c r="H315" s="16">
        <f t="shared" si="382"/>
        <v>8972.7954384517907</v>
      </c>
      <c r="I315" s="16">
        <f t="shared" si="382"/>
        <v>11066.133292847227</v>
      </c>
      <c r="J315" s="16">
        <f t="shared" si="295"/>
        <v>192106.34388132504</v>
      </c>
      <c r="L315" s="9">
        <v>22</v>
      </c>
      <c r="M315" s="9">
        <f t="shared" ref="M315:T315" si="383">M120</f>
        <v>3735.5148120449744</v>
      </c>
      <c r="N315" s="9">
        <f t="shared" si="383"/>
        <v>7692.6279603977064</v>
      </c>
      <c r="O315" s="9">
        <f t="shared" si="383"/>
        <v>9813.6406079147619</v>
      </c>
      <c r="P315" s="9">
        <f t="shared" si="383"/>
        <v>5128.4186402651349</v>
      </c>
      <c r="Q315" s="9">
        <f t="shared" si="383"/>
        <v>5454.4847636894001</v>
      </c>
      <c r="R315" s="9">
        <f t="shared" si="383"/>
        <v>3681.6980732273769</v>
      </c>
      <c r="S315" s="9">
        <f t="shared" si="383"/>
        <v>1842.4318818730303</v>
      </c>
      <c r="T315" s="9">
        <f t="shared" si="383"/>
        <v>2257.1373398203959</v>
      </c>
      <c r="V315">
        <f t="shared" si="304"/>
        <v>5702.8790349986302</v>
      </c>
      <c r="W315">
        <f t="shared" si="339"/>
        <v>11765.441314359907</v>
      </c>
      <c r="X315">
        <f t="shared" si="340"/>
        <v>14993.712752132487</v>
      </c>
      <c r="Y315">
        <f t="shared" si="341"/>
        <v>7744.9128594789399</v>
      </c>
      <c r="Z315">
        <f t="shared" si="342"/>
        <v>8108.673628153053</v>
      </c>
      <c r="AA315">
        <f t="shared" si="343"/>
        <v>5409.0434740025703</v>
      </c>
      <c r="AB315">
        <f t="shared" si="344"/>
        <v>2623.4341500360297</v>
      </c>
      <c r="AC315">
        <f t="shared" si="345"/>
        <v>3183.4858091265651</v>
      </c>
      <c r="AE315">
        <f t="shared" si="305"/>
        <v>4378.5428556148636</v>
      </c>
      <c r="AF315">
        <f t="shared" si="346"/>
        <v>9033.2424542052213</v>
      </c>
      <c r="AG315">
        <f t="shared" si="347"/>
        <v>11511.836994453623</v>
      </c>
      <c r="AH315">
        <f t="shared" si="348"/>
        <v>5946.3707120765448</v>
      </c>
      <c r="AI315">
        <f t="shared" si="349"/>
        <v>6225.6580869369145</v>
      </c>
      <c r="AJ315">
        <f t="shared" si="350"/>
        <v>4152.9606704810321</v>
      </c>
      <c r="AK315">
        <f t="shared" si="351"/>
        <v>2014.2140109095037</v>
      </c>
      <c r="AL315">
        <f t="shared" si="352"/>
        <v>2444.209137167114</v>
      </c>
      <c r="AN315">
        <f t="shared" si="306"/>
        <v>3361.7340471359234</v>
      </c>
      <c r="AO315">
        <f t="shared" si="353"/>
        <v>6935.4942307789679</v>
      </c>
      <c r="AP315">
        <f t="shared" si="354"/>
        <v>8838.4961950770157</v>
      </c>
      <c r="AQ315">
        <f t="shared" si="355"/>
        <v>4565.4724731185615</v>
      </c>
      <c r="AR315">
        <f t="shared" si="356"/>
        <v>4779.9022293100143</v>
      </c>
      <c r="AS315">
        <f t="shared" si="357"/>
        <v>3188.7297474618149</v>
      </c>
      <c r="AT315">
        <f t="shared" si="358"/>
        <v>1546.462383029896</v>
      </c>
      <c r="AU315">
        <f t="shared" si="359"/>
        <v>1876.6017247492605</v>
      </c>
      <c r="AW315">
        <f t="shared" si="307"/>
        <v>2580.970449103188</v>
      </c>
      <c r="AX315">
        <f t="shared" si="360"/>
        <v>5324.7239099168419</v>
      </c>
      <c r="AY315">
        <f t="shared" si="361"/>
        <v>6785.7531780182489</v>
      </c>
      <c r="AZ315">
        <f t="shared" si="362"/>
        <v>3505.1403157105924</v>
      </c>
      <c r="BA315">
        <f t="shared" si="363"/>
        <v>3669.7687058148149</v>
      </c>
      <c r="BB315">
        <f t="shared" si="364"/>
        <v>2449.4347457696304</v>
      </c>
      <c r="BC315">
        <f t="shared" si="365"/>
        <v>1187.2960963852461</v>
      </c>
      <c r="BD315">
        <f t="shared" si="366"/>
        <v>1440.7604909854081</v>
      </c>
      <c r="BF315">
        <f t="shared" si="308"/>
        <v>1981.163112635124</v>
      </c>
      <c r="BG315">
        <f t="shared" si="367"/>
        <v>4087.2791081195978</v>
      </c>
      <c r="BH315">
        <f t="shared" si="368"/>
        <v>5208.7709459856887</v>
      </c>
      <c r="BI315">
        <f t="shared" si="369"/>
        <v>2690.5595530971623</v>
      </c>
      <c r="BJ315">
        <f t="shared" si="370"/>
        <v>2816.9289556915705</v>
      </c>
      <c r="BK315">
        <f t="shared" si="371"/>
        <v>1886.3633408609091</v>
      </c>
      <c r="BL315">
        <f t="shared" si="372"/>
        <v>911.37317389722773</v>
      </c>
      <c r="BM315">
        <f t="shared" si="373"/>
        <v>1105.9334444817741</v>
      </c>
    </row>
    <row r="316" spans="1:65" hidden="1" x14ac:dyDescent="0.4">
      <c r="A316" s="9">
        <v>23</v>
      </c>
      <c r="B316" s="16">
        <f t="shared" ref="B316:I316" si="384">V316+AE316+AN316+AW316+BF316+B186</f>
        <v>20842.250326753689</v>
      </c>
      <c r="C316" s="16">
        <f t="shared" si="384"/>
        <v>42925.450342848802</v>
      </c>
      <c r="D316" s="16">
        <f t="shared" si="384"/>
        <v>54755.53391889968</v>
      </c>
      <c r="E316" s="16">
        <f t="shared" si="384"/>
        <v>28598.031885924076</v>
      </c>
      <c r="F316" s="16">
        <f t="shared" si="384"/>
        <v>30397.299320535523</v>
      </c>
      <c r="G316" s="16">
        <f t="shared" si="384"/>
        <v>20568.864784379086</v>
      </c>
      <c r="H316" s="16">
        <f t="shared" si="384"/>
        <v>10330.393088101244</v>
      </c>
      <c r="I316" s="16">
        <f t="shared" si="384"/>
        <v>12741.45528588348</v>
      </c>
      <c r="J316" s="16">
        <f t="shared" si="295"/>
        <v>221159.27895332559</v>
      </c>
      <c r="L316" s="9">
        <v>23</v>
      </c>
      <c r="M316" s="9">
        <f t="shared" ref="M316:T316" si="385">M121</f>
        <v>4300.4368659985894</v>
      </c>
      <c r="N316" s="9">
        <f t="shared" si="385"/>
        <v>8855.9843935394729</v>
      </c>
      <c r="O316" s="9">
        <f t="shared" si="385"/>
        <v>11297.757868301378</v>
      </c>
      <c r="P316" s="9">
        <f t="shared" si="385"/>
        <v>5903.9895956929795</v>
      </c>
      <c r="Q316" s="9">
        <f t="shared" si="385"/>
        <v>6279.3667119623487</v>
      </c>
      <c r="R316" s="9">
        <f t="shared" si="385"/>
        <v>4238.4814196240332</v>
      </c>
      <c r="S316" s="9">
        <f t="shared" si="385"/>
        <v>2121.0629288230339</v>
      </c>
      <c r="T316" s="9">
        <f t="shared" si="385"/>
        <v>2598.4843097093176</v>
      </c>
      <c r="V316">
        <f t="shared" si="304"/>
        <v>6565.3256987825498</v>
      </c>
      <c r="W316">
        <f t="shared" si="339"/>
        <v>13544.729555832771</v>
      </c>
      <c r="X316">
        <f t="shared" si="340"/>
        <v>17261.212634464147</v>
      </c>
      <c r="Y316">
        <f t="shared" si="341"/>
        <v>8916.1763942588586</v>
      </c>
      <c r="Z316">
        <f t="shared" si="342"/>
        <v>9334.9487210307561</v>
      </c>
      <c r="AA316">
        <f t="shared" si="343"/>
        <v>6227.0528365616647</v>
      </c>
      <c r="AB316">
        <f t="shared" si="344"/>
        <v>3020.1762195188203</v>
      </c>
      <c r="AC316">
        <f t="shared" si="345"/>
        <v>3664.9245172659039</v>
      </c>
      <c r="AE316">
        <f t="shared" si="305"/>
        <v>5040.7109453067469</v>
      </c>
      <c r="AF316">
        <f t="shared" si="346"/>
        <v>10399.341884282565</v>
      </c>
      <c r="AG316">
        <f t="shared" si="347"/>
        <v>13252.774873293056</v>
      </c>
      <c r="AH316">
        <f t="shared" si="348"/>
        <v>6845.6417857777424</v>
      </c>
      <c r="AI316">
        <f t="shared" si="349"/>
        <v>7167.1658575449837</v>
      </c>
      <c r="AJ316">
        <f t="shared" si="350"/>
        <v>4781.0020722418012</v>
      </c>
      <c r="AK316">
        <f t="shared" si="351"/>
        <v>2318.8240804727666</v>
      </c>
      <c r="AL316">
        <f t="shared" si="352"/>
        <v>2813.8474731468395</v>
      </c>
      <c r="AN316">
        <f t="shared" si="306"/>
        <v>3870.1384513753928</v>
      </c>
      <c r="AO316">
        <f t="shared" si="353"/>
        <v>7984.3683424920946</v>
      </c>
      <c r="AP316">
        <f t="shared" si="354"/>
        <v>10175.16659476532</v>
      </c>
      <c r="AQ316">
        <f t="shared" si="355"/>
        <v>5255.9215925975532</v>
      </c>
      <c r="AR316">
        <f t="shared" si="356"/>
        <v>5502.7801581234653</v>
      </c>
      <c r="AS316">
        <f t="shared" si="357"/>
        <v>3670.8452089714237</v>
      </c>
      <c r="AT316">
        <f t="shared" si="358"/>
        <v>1780.3381969696998</v>
      </c>
      <c r="AU316">
        <f t="shared" si="359"/>
        <v>2160.405430958187</v>
      </c>
      <c r="AW316">
        <f t="shared" si="307"/>
        <v>2971.352248119556</v>
      </c>
      <c r="AX316">
        <f t="shared" si="360"/>
        <v>6130.1090703479049</v>
      </c>
      <c r="AY316">
        <f t="shared" si="361"/>
        <v>7812.1246865476323</v>
      </c>
      <c r="AZ316">
        <f t="shared" si="362"/>
        <v>4035.306394414577</v>
      </c>
      <c r="BA316">
        <f t="shared" si="363"/>
        <v>4224.8354675624141</v>
      </c>
      <c r="BB316">
        <f t="shared" si="364"/>
        <v>2819.0822466157229</v>
      </c>
      <c r="BC316">
        <f t="shared" si="365"/>
        <v>1366.8792397075711</v>
      </c>
      <c r="BD316">
        <f t="shared" si="366"/>
        <v>1658.681107867334</v>
      </c>
      <c r="BF316">
        <f t="shared" si="308"/>
        <v>2281.066780869156</v>
      </c>
      <c r="BG316">
        <f t="shared" si="367"/>
        <v>4706.0015090182205</v>
      </c>
      <c r="BH316">
        <f t="shared" si="368"/>
        <v>5997.2620620019679</v>
      </c>
      <c r="BI316">
        <f t="shared" si="369"/>
        <v>3097.8499344038773</v>
      </c>
      <c r="BJ316">
        <f t="shared" si="370"/>
        <v>3243.3488307531925</v>
      </c>
      <c r="BK316">
        <f t="shared" si="371"/>
        <v>2167.8990433152694</v>
      </c>
      <c r="BL316">
        <f t="shared" si="372"/>
        <v>1049.3346351412367</v>
      </c>
      <c r="BM316">
        <f t="shared" si="373"/>
        <v>1273.3469677335911</v>
      </c>
    </row>
    <row r="317" spans="1:65" hidden="1" x14ac:dyDescent="0.4">
      <c r="A317" s="9">
        <v>24</v>
      </c>
      <c r="B317" s="16">
        <f t="shared" ref="B317:I317" si="386">V317+AE317+AN317+AW317+BF317+B187</f>
        <v>23994.452223007305</v>
      </c>
      <c r="C317" s="16">
        <f t="shared" si="386"/>
        <v>49417.53106643178</v>
      </c>
      <c r="D317" s="16">
        <f t="shared" si="386"/>
        <v>63036.807971197311</v>
      </c>
      <c r="E317" s="16">
        <f t="shared" si="386"/>
        <v>32923.249725372683</v>
      </c>
      <c r="F317" s="16">
        <f t="shared" si="386"/>
        <v>34994.68453826804</v>
      </c>
      <c r="G317" s="16">
        <f t="shared" si="386"/>
        <v>23676.392544259223</v>
      </c>
      <c r="H317" s="16">
        <f t="shared" si="386"/>
        <v>11893.14202223211</v>
      </c>
      <c r="I317" s="16">
        <f t="shared" si="386"/>
        <v>14669.836228136301</v>
      </c>
      <c r="J317" s="16">
        <f t="shared" si="295"/>
        <v>254606.09631890478</v>
      </c>
      <c r="L317" s="9">
        <v>24</v>
      </c>
      <c r="M317" s="9">
        <f t="shared" ref="M317:T317" si="387">M122</f>
        <v>4950.7921046940055</v>
      </c>
      <c r="N317" s="9">
        <f t="shared" si="387"/>
        <v>10195.275266446135</v>
      </c>
      <c r="O317" s="9">
        <f t="shared" si="387"/>
        <v>13006.318241145267</v>
      </c>
      <c r="P317" s="9">
        <f t="shared" si="387"/>
        <v>6796.8501776307539</v>
      </c>
      <c r="Q317" s="9">
        <f t="shared" si="387"/>
        <v>7228.9955901591302</v>
      </c>
      <c r="R317" s="9">
        <f t="shared" si="387"/>
        <v>4879.4671336941756</v>
      </c>
      <c r="S317" s="9">
        <f t="shared" si="387"/>
        <v>2441.8313601117898</v>
      </c>
      <c r="T317" s="9">
        <f t="shared" si="387"/>
        <v>2991.4531954634122</v>
      </c>
      <c r="V317">
        <f t="shared" si="304"/>
        <v>7558.2001859357324</v>
      </c>
      <c r="W317">
        <f t="shared" si="339"/>
        <v>15593.099587782568</v>
      </c>
      <c r="X317">
        <f t="shared" si="340"/>
        <v>19871.626561874284</v>
      </c>
      <c r="Y317">
        <f t="shared" si="341"/>
        <v>10264.570132966855</v>
      </c>
      <c r="Z317">
        <f t="shared" si="342"/>
        <v>10746.673416686506</v>
      </c>
      <c r="AA317">
        <f t="shared" si="343"/>
        <v>7168.7700364645143</v>
      </c>
      <c r="AB317">
        <f t="shared" si="344"/>
        <v>3476.9175987961735</v>
      </c>
      <c r="AC317">
        <f t="shared" si="345"/>
        <v>4219.1712092785001</v>
      </c>
      <c r="AE317">
        <f t="shared" si="305"/>
        <v>5803.0183220446488</v>
      </c>
      <c r="AF317">
        <f t="shared" si="346"/>
        <v>11972.035720057669</v>
      </c>
      <c r="AG317">
        <f t="shared" si="347"/>
        <v>15256.9937538786</v>
      </c>
      <c r="AH317">
        <f t="shared" si="348"/>
        <v>7880.9090900183</v>
      </c>
      <c r="AI317">
        <f t="shared" si="349"/>
        <v>8251.0572892878699</v>
      </c>
      <c r="AJ317">
        <f t="shared" si="350"/>
        <v>5504.0274544017329</v>
      </c>
      <c r="AK317">
        <f t="shared" si="351"/>
        <v>2669.5001499957934</v>
      </c>
      <c r="AL317">
        <f t="shared" si="352"/>
        <v>3239.3859952063713</v>
      </c>
      <c r="AN317">
        <f t="shared" si="306"/>
        <v>4455.4246983410694</v>
      </c>
      <c r="AO317">
        <f t="shared" si="353"/>
        <v>9191.8551133873298</v>
      </c>
      <c r="AP317">
        <f t="shared" si="354"/>
        <v>11713.970734029188</v>
      </c>
      <c r="AQ317">
        <f t="shared" si="355"/>
        <v>6050.7816891876473</v>
      </c>
      <c r="AR317">
        <f t="shared" si="356"/>
        <v>6334.9730078342245</v>
      </c>
      <c r="AS317">
        <f t="shared" si="357"/>
        <v>4225.923640606612</v>
      </c>
      <c r="AT317">
        <f t="shared" si="358"/>
        <v>2049.5811387212334</v>
      </c>
      <c r="AU317">
        <f t="shared" si="359"/>
        <v>2487.1264520525133</v>
      </c>
      <c r="AW317">
        <f t="shared" si="307"/>
        <v>3420.7453497474744</v>
      </c>
      <c r="AX317">
        <f t="shared" si="360"/>
        <v>7057.2387064199993</v>
      </c>
      <c r="AY317">
        <f t="shared" si="361"/>
        <v>8993.6456406564776</v>
      </c>
      <c r="AZ317">
        <f t="shared" si="362"/>
        <v>4645.6139935060655</v>
      </c>
      <c r="BA317">
        <f t="shared" si="363"/>
        <v>4863.8078128429397</v>
      </c>
      <c r="BB317">
        <f t="shared" si="364"/>
        <v>3244.9637277935735</v>
      </c>
      <c r="BC317">
        <f t="shared" si="365"/>
        <v>1573.6087183386353</v>
      </c>
      <c r="BD317">
        <f t="shared" si="366"/>
        <v>1909.5432694127605</v>
      </c>
      <c r="BF317">
        <f t="shared" si="308"/>
        <v>2626.209514494356</v>
      </c>
      <c r="BG317">
        <f t="shared" si="367"/>
        <v>5418.0552896830632</v>
      </c>
      <c r="BH317">
        <f t="shared" si="368"/>
        <v>6904.6933742747997</v>
      </c>
      <c r="BI317">
        <f t="shared" si="369"/>
        <v>3566.5781644092267</v>
      </c>
      <c r="BJ317">
        <f t="shared" si="370"/>
        <v>3734.0921491578033</v>
      </c>
      <c r="BK317">
        <f t="shared" si="371"/>
        <v>2493.4906449654959</v>
      </c>
      <c r="BL317">
        <f t="shared" si="372"/>
        <v>1208.1069374244039</v>
      </c>
      <c r="BM317">
        <f t="shared" si="373"/>
        <v>1466.0140378004623</v>
      </c>
    </row>
    <row r="318" spans="1:65" hidden="1" x14ac:dyDescent="0.4">
      <c r="A318" s="9">
        <v>25</v>
      </c>
      <c r="B318" s="16">
        <f t="shared" ref="B318:I318" si="388">V318+AE318+AN318+AW318+BF318+B188</f>
        <v>27623.270656712521</v>
      </c>
      <c r="C318" s="16">
        <f t="shared" si="388"/>
        <v>56891.223209122531</v>
      </c>
      <c r="D318" s="16">
        <f t="shared" si="388"/>
        <v>72570.221483528556</v>
      </c>
      <c r="E318" s="16">
        <f t="shared" si="388"/>
        <v>37902.439404565761</v>
      </c>
      <c r="F318" s="16">
        <f t="shared" si="388"/>
        <v>40287.182458198804</v>
      </c>
      <c r="G318" s="16">
        <f t="shared" si="388"/>
        <v>27255.076860692316</v>
      </c>
      <c r="H318" s="16">
        <f t="shared" si="388"/>
        <v>13692.109866866651</v>
      </c>
      <c r="I318" s="16">
        <f t="shared" si="388"/>
        <v>16889.604107743839</v>
      </c>
      <c r="J318" s="16">
        <f t="shared" si="295"/>
        <v>293111.12804743095</v>
      </c>
      <c r="L318" s="9">
        <v>25</v>
      </c>
      <c r="M318" s="9">
        <f t="shared" ref="M318:T318" si="389">M123</f>
        <v>5699.5005920657868</v>
      </c>
      <c r="N318" s="9">
        <f t="shared" si="389"/>
        <v>11737.107151457516</v>
      </c>
      <c r="O318" s="9">
        <f t="shared" si="389"/>
        <v>14973.264267291474</v>
      </c>
      <c r="P318" s="9">
        <f t="shared" si="389"/>
        <v>7824.7381009716746</v>
      </c>
      <c r="Q318" s="9">
        <f t="shared" si="389"/>
        <v>8322.2368814655547</v>
      </c>
      <c r="R318" s="9">
        <f t="shared" si="389"/>
        <v>5617.3891428580582</v>
      </c>
      <c r="S318" s="9">
        <f t="shared" si="389"/>
        <v>2811.1096140527875</v>
      </c>
      <c r="T318" s="9">
        <f t="shared" si="389"/>
        <v>3443.8507814770396</v>
      </c>
      <c r="V318">
        <f t="shared" si="304"/>
        <v>8701.2271113756942</v>
      </c>
      <c r="W318">
        <f t="shared" si="339"/>
        <v>17951.244680719879</v>
      </c>
      <c r="X318">
        <f t="shared" si="340"/>
        <v>22876.813465335243</v>
      </c>
      <c r="Y318">
        <f t="shared" si="341"/>
        <v>11816.881496971224</v>
      </c>
      <c r="Z318">
        <f t="shared" si="342"/>
        <v>12371.893280145545</v>
      </c>
      <c r="AA318">
        <f t="shared" si="343"/>
        <v>8252.9032904689066</v>
      </c>
      <c r="AB318">
        <f t="shared" si="344"/>
        <v>4002.7319904757269</v>
      </c>
      <c r="AC318">
        <f t="shared" si="345"/>
        <v>4857.236645044587</v>
      </c>
      <c r="AE318">
        <f t="shared" si="305"/>
        <v>6680.6092539901911</v>
      </c>
      <c r="AF318">
        <f t="shared" si="346"/>
        <v>13782.567653920119</v>
      </c>
      <c r="AG318">
        <f t="shared" si="347"/>
        <v>17564.31015787644</v>
      </c>
      <c r="AH318">
        <f t="shared" si="348"/>
        <v>9072.7396114925778</v>
      </c>
      <c r="AI318">
        <f t="shared" si="349"/>
        <v>9498.8653529871881</v>
      </c>
      <c r="AJ318">
        <f t="shared" si="350"/>
        <v>6336.3987454331236</v>
      </c>
      <c r="AK318">
        <f t="shared" si="351"/>
        <v>3073.2088743959835</v>
      </c>
      <c r="AL318">
        <f t="shared" si="352"/>
        <v>3729.2786022424357</v>
      </c>
      <c r="AN318">
        <f t="shared" si="306"/>
        <v>5129.2215101928596</v>
      </c>
      <c r="AO318">
        <f t="shared" si="353"/>
        <v>10581.945416722499</v>
      </c>
      <c r="AP318">
        <f t="shared" si="354"/>
        <v>13485.482243953895</v>
      </c>
      <c r="AQ318">
        <f t="shared" si="355"/>
        <v>6965.8453896029732</v>
      </c>
      <c r="AR318">
        <f t="shared" si="356"/>
        <v>7293.0151485610477</v>
      </c>
      <c r="AS318">
        <f t="shared" si="357"/>
        <v>4864.9755475041729</v>
      </c>
      <c r="AT318">
        <f t="shared" si="358"/>
        <v>2359.5406443585134</v>
      </c>
      <c r="AU318">
        <f t="shared" si="359"/>
        <v>2863.2562236294425</v>
      </c>
      <c r="AW318">
        <f t="shared" si="307"/>
        <v>3938.0850240442724</v>
      </c>
      <c r="AX318">
        <f t="shared" si="360"/>
        <v>8124.5469099036645</v>
      </c>
      <c r="AY318">
        <f t="shared" si="361"/>
        <v>10353.808187342835</v>
      </c>
      <c r="AZ318">
        <f t="shared" si="362"/>
        <v>5348.197841346856</v>
      </c>
      <c r="BA318">
        <f t="shared" si="363"/>
        <v>5599.3904103385812</v>
      </c>
      <c r="BB318">
        <f t="shared" si="364"/>
        <v>3735.4436842000928</v>
      </c>
      <c r="BC318">
        <f t="shared" si="365"/>
        <v>1811.5949285299344</v>
      </c>
      <c r="BD318">
        <f t="shared" si="366"/>
        <v>2198.334860732637</v>
      </c>
      <c r="BF318">
        <f t="shared" si="308"/>
        <v>3023.4774321209152</v>
      </c>
      <c r="BG318">
        <f t="shared" si="367"/>
        <v>6237.6469980515321</v>
      </c>
      <c r="BH318">
        <f t="shared" si="368"/>
        <v>7949.1695074656382</v>
      </c>
      <c r="BI318">
        <f t="shared" si="369"/>
        <v>4106.0960789576457</v>
      </c>
      <c r="BJ318">
        <f t="shared" si="370"/>
        <v>4298.9499810003717</v>
      </c>
      <c r="BK318">
        <f t="shared" si="371"/>
        <v>2869.2271863795349</v>
      </c>
      <c r="BL318">
        <f t="shared" si="372"/>
        <v>1390.8578278815196</v>
      </c>
      <c r="BM318">
        <f t="shared" si="373"/>
        <v>1687.7786536066114</v>
      </c>
    </row>
    <row r="319" spans="1:65" hidden="1" x14ac:dyDescent="0.4">
      <c r="A319" s="9">
        <v>26</v>
      </c>
      <c r="B319" s="16">
        <f t="shared" ref="B319:I319" si="390">V319+AE319+AN319+AW319+BF319+B189</f>
        <v>31800.820437939943</v>
      </c>
      <c r="C319" s="16">
        <f t="shared" si="390"/>
        <v>65495.049877938727</v>
      </c>
      <c r="D319" s="16">
        <f t="shared" si="390"/>
        <v>83545.230009807856</v>
      </c>
      <c r="E319" s="16">
        <f t="shared" si="390"/>
        <v>43634.552011218977</v>
      </c>
      <c r="F319" s="16">
        <f t="shared" si="390"/>
        <v>46379.971614516609</v>
      </c>
      <c r="G319" s="16">
        <f t="shared" si="390"/>
        <v>31375.701302320991</v>
      </c>
      <c r="H319" s="16">
        <f t="shared" si="390"/>
        <v>15763.049912335751</v>
      </c>
      <c r="I319" s="16">
        <f t="shared" si="390"/>
        <v>19444.868784820814</v>
      </c>
      <c r="J319" s="16">
        <f t="shared" si="295"/>
        <v>337439.24395089969</v>
      </c>
      <c r="L319" s="9">
        <v>26</v>
      </c>
      <c r="M319" s="9">
        <f t="shared" ref="M319:T319" si="391">M124</f>
        <v>6561.436293832423</v>
      </c>
      <c r="N319" s="9">
        <f t="shared" si="391"/>
        <v>13512.11033390915</v>
      </c>
      <c r="O319" s="9">
        <f t="shared" si="391"/>
        <v>17237.671619390265</v>
      </c>
      <c r="P319" s="9">
        <f t="shared" si="391"/>
        <v>9008.0735559394288</v>
      </c>
      <c r="Q319" s="9">
        <f t="shared" si="391"/>
        <v>9580.8090968417546</v>
      </c>
      <c r="R319" s="9">
        <f t="shared" si="391"/>
        <v>6466.9071268873786</v>
      </c>
      <c r="S319" s="9">
        <f t="shared" si="391"/>
        <v>3236.2338330597217</v>
      </c>
      <c r="T319" s="9">
        <f t="shared" si="391"/>
        <v>3964.6644724597613</v>
      </c>
      <c r="V319">
        <f t="shared" si="304"/>
        <v>10017.114039325574</v>
      </c>
      <c r="W319">
        <f t="shared" si="339"/>
        <v>20666.012139772491</v>
      </c>
      <c r="X319">
        <f t="shared" si="340"/>
        <v>26336.47489088594</v>
      </c>
      <c r="Y319">
        <f t="shared" si="341"/>
        <v>13603.948963658549</v>
      </c>
      <c r="Z319">
        <f t="shared" si="342"/>
        <v>14242.895201248208</v>
      </c>
      <c r="AA319">
        <f t="shared" si="343"/>
        <v>9500.9901219066232</v>
      </c>
      <c r="AB319">
        <f t="shared" si="344"/>
        <v>4608.0653112745513</v>
      </c>
      <c r="AC319">
        <f t="shared" si="345"/>
        <v>5591.7967393118852</v>
      </c>
      <c r="AE319">
        <f t="shared" si="305"/>
        <v>7690.9181826829426</v>
      </c>
      <c r="AF319">
        <f t="shared" si="346"/>
        <v>15866.906167319999</v>
      </c>
      <c r="AG319">
        <f t="shared" si="347"/>
        <v>20220.561811605843</v>
      </c>
      <c r="AH319">
        <f t="shared" si="348"/>
        <v>10444.810554231899</v>
      </c>
      <c r="AI319">
        <f t="shared" si="349"/>
        <v>10935.379316566366</v>
      </c>
      <c r="AJ319">
        <f t="shared" si="350"/>
        <v>7294.6510179510142</v>
      </c>
      <c r="AK319">
        <f t="shared" si="351"/>
        <v>3537.9704324358554</v>
      </c>
      <c r="AL319">
        <f t="shared" si="352"/>
        <v>4293.2576236435116</v>
      </c>
      <c r="AN319">
        <f t="shared" si="306"/>
        <v>5904.9153820915253</v>
      </c>
      <c r="AO319">
        <f t="shared" si="353"/>
        <v>12182.25653532131</v>
      </c>
      <c r="AP319">
        <f t="shared" si="354"/>
        <v>15524.896200915167</v>
      </c>
      <c r="AQ319">
        <f t="shared" si="355"/>
        <v>8019.2925005477746</v>
      </c>
      <c r="AR319">
        <f t="shared" si="356"/>
        <v>8395.9402507741179</v>
      </c>
      <c r="AS319">
        <f t="shared" si="357"/>
        <v>5600.6871464686483</v>
      </c>
      <c r="AT319">
        <f t="shared" si="358"/>
        <v>2716.3747593772482</v>
      </c>
      <c r="AU319">
        <f t="shared" si="359"/>
        <v>3296.2674129359389</v>
      </c>
      <c r="AW319">
        <f t="shared" si="307"/>
        <v>4533.653267118566</v>
      </c>
      <c r="AX319">
        <f t="shared" si="360"/>
        <v>9353.2461633130824</v>
      </c>
      <c r="AY319">
        <f t="shared" si="361"/>
        <v>11919.645215648363</v>
      </c>
      <c r="AZ319">
        <f t="shared" si="362"/>
        <v>6157.0216154749141</v>
      </c>
      <c r="BA319">
        <f t="shared" si="363"/>
        <v>6446.2027794498144</v>
      </c>
      <c r="BB319">
        <f t="shared" si="364"/>
        <v>4300.2096158521335</v>
      </c>
      <c r="BC319">
        <f t="shared" si="365"/>
        <v>2085.5677864442241</v>
      </c>
      <c r="BD319">
        <f t="shared" si="366"/>
        <v>2530.7955421810398</v>
      </c>
      <c r="BF319">
        <f t="shared" si="308"/>
        <v>3480.7812280825938</v>
      </c>
      <c r="BG319">
        <f t="shared" si="367"/>
        <v>7181.0969539775979</v>
      </c>
      <c r="BH319">
        <f t="shared" si="368"/>
        <v>9151.4888474042364</v>
      </c>
      <c r="BI319">
        <f t="shared" si="369"/>
        <v>4727.1469601522513</v>
      </c>
      <c r="BJ319">
        <f t="shared" si="370"/>
        <v>4949.170195669476</v>
      </c>
      <c r="BK319">
        <f t="shared" si="371"/>
        <v>3302.3354352898136</v>
      </c>
      <c r="BL319">
        <f t="shared" si="372"/>
        <v>1601.2263782057271</v>
      </c>
      <c r="BM319">
        <f t="shared" si="373"/>
        <v>1943.0567571696242</v>
      </c>
    </row>
    <row r="320" spans="1:65" hidden="1" x14ac:dyDescent="0.4">
      <c r="A320" s="9">
        <v>27</v>
      </c>
      <c r="B320" s="16">
        <f t="shared" ref="B320:I320" si="392">V320+AE320+AN320+AW320+BF320+B190</f>
        <v>36610.108227427358</v>
      </c>
      <c r="C320" s="16">
        <f t="shared" si="392"/>
        <v>75399.966410743786</v>
      </c>
      <c r="D320" s="16">
        <f t="shared" si="392"/>
        <v>96179.903562721738</v>
      </c>
      <c r="E320" s="16">
        <f t="shared" si="392"/>
        <v>50233.483415941068</v>
      </c>
      <c r="F320" s="16">
        <f t="shared" si="392"/>
        <v>53394.115359752301</v>
      </c>
      <c r="G320" s="16">
        <f t="shared" si="392"/>
        <v>36119.935798970298</v>
      </c>
      <c r="H320" s="16">
        <f t="shared" si="392"/>
        <v>18147.113847710316</v>
      </c>
      <c r="I320" s="16">
        <f t="shared" si="392"/>
        <v>22386.400987559988</v>
      </c>
      <c r="J320" s="16">
        <f t="shared" si="295"/>
        <v>388471.02761082683</v>
      </c>
      <c r="L320" s="9">
        <v>27</v>
      </c>
      <c r="M320" s="9">
        <f t="shared" ref="M320:T320" si="393">M125</f>
        <v>7553.7225661410066</v>
      </c>
      <c r="N320" s="9">
        <f t="shared" si="393"/>
        <v>15555.547318409032</v>
      </c>
      <c r="O320" s="9">
        <f t="shared" si="393"/>
        <v>19844.525385624682</v>
      </c>
      <c r="P320" s="9">
        <f t="shared" si="393"/>
        <v>10370.36487893935</v>
      </c>
      <c r="Q320" s="9">
        <f t="shared" si="393"/>
        <v>11029.715238526238</v>
      </c>
      <c r="R320" s="9">
        <f t="shared" si="393"/>
        <v>7444.8977495101608</v>
      </c>
      <c r="S320" s="9">
        <f t="shared" si="393"/>
        <v>3725.6496046559896</v>
      </c>
      <c r="T320" s="9">
        <f t="shared" si="393"/>
        <v>4564.2408386936768</v>
      </c>
      <c r="V320">
        <f t="shared" si="304"/>
        <v>11532.002597353921</v>
      </c>
      <c r="W320">
        <f t="shared" si="339"/>
        <v>23791.333984738136</v>
      </c>
      <c r="X320">
        <f t="shared" si="340"/>
        <v>30319.341045187026</v>
      </c>
      <c r="Y320">
        <f t="shared" si="341"/>
        <v>15661.274711188467</v>
      </c>
      <c r="Z320">
        <f t="shared" si="342"/>
        <v>16396.848813921708</v>
      </c>
      <c r="AA320">
        <f t="shared" si="343"/>
        <v>10937.825205725503</v>
      </c>
      <c r="AB320">
        <f t="shared" si="344"/>
        <v>5304.9432131624626</v>
      </c>
      <c r="AC320">
        <f t="shared" si="345"/>
        <v>6437.4443845266851</v>
      </c>
      <c r="AE320">
        <f t="shared" si="305"/>
        <v>8854.0161110042573</v>
      </c>
      <c r="AF320">
        <f t="shared" si="346"/>
        <v>18266.459153546246</v>
      </c>
      <c r="AG320">
        <f t="shared" si="347"/>
        <v>23278.51835124589</v>
      </c>
      <c r="AH320">
        <f t="shared" si="348"/>
        <v>12024.379758945224</v>
      </c>
      <c r="AI320">
        <f t="shared" si="349"/>
        <v>12589.137258907285</v>
      </c>
      <c r="AJ320">
        <f t="shared" si="350"/>
        <v>8397.8205699288192</v>
      </c>
      <c r="AK320">
        <f t="shared" si="351"/>
        <v>4073.0178718552033</v>
      </c>
      <c r="AL320">
        <f t="shared" si="352"/>
        <v>4942.5271814776988</v>
      </c>
      <c r="AN320">
        <f t="shared" si="306"/>
        <v>6797.9167823872331</v>
      </c>
      <c r="AO320">
        <f t="shared" si="353"/>
        <v>14024.581351320654</v>
      </c>
      <c r="AP320">
        <f t="shared" si="354"/>
        <v>17872.729006260506</v>
      </c>
      <c r="AQ320">
        <f t="shared" si="355"/>
        <v>9232.0515273898382</v>
      </c>
      <c r="AR320">
        <f t="shared" si="356"/>
        <v>9665.6597836702422</v>
      </c>
      <c r="AS320">
        <f t="shared" si="357"/>
        <v>6447.6690822098317</v>
      </c>
      <c r="AT320">
        <f t="shared" si="358"/>
        <v>3127.1725959065525</v>
      </c>
      <c r="AU320">
        <f t="shared" si="359"/>
        <v>3794.7625182897254</v>
      </c>
      <c r="AW320">
        <f t="shared" si="307"/>
        <v>5219.2843246050452</v>
      </c>
      <c r="AX320">
        <f t="shared" si="360"/>
        <v>10767.751349317197</v>
      </c>
      <c r="AY320">
        <f t="shared" si="361"/>
        <v>13722.270708281765</v>
      </c>
      <c r="AZ320">
        <f t="shared" si="362"/>
        <v>7088.1570580113439</v>
      </c>
      <c r="BA320">
        <f t="shared" si="363"/>
        <v>7421.0715151119657</v>
      </c>
      <c r="BB320">
        <f t="shared" si="364"/>
        <v>4950.4483811603914</v>
      </c>
      <c r="BC320">
        <f t="shared" si="365"/>
        <v>2400.9712729107359</v>
      </c>
      <c r="BD320">
        <f t="shared" si="366"/>
        <v>2913.5314775584893</v>
      </c>
      <c r="BF320">
        <f t="shared" si="308"/>
        <v>4007.2172476005794</v>
      </c>
      <c r="BG320">
        <f t="shared" si="367"/>
        <v>8267.1715586453392</v>
      </c>
      <c r="BH320">
        <f t="shared" si="368"/>
        <v>10535.567031526298</v>
      </c>
      <c r="BI320">
        <f t="shared" si="369"/>
        <v>5442.0842878135827</v>
      </c>
      <c r="BJ320">
        <f t="shared" si="370"/>
        <v>5697.6864875596448</v>
      </c>
      <c r="BK320">
        <f t="shared" si="371"/>
        <v>3801.2725255709738</v>
      </c>
      <c r="BL320">
        <f t="shared" si="372"/>
        <v>1843.3970823249756</v>
      </c>
      <c r="BM320">
        <f t="shared" si="373"/>
        <v>2236.9261496753315</v>
      </c>
    </row>
    <row r="321" spans="1:65" hidden="1" x14ac:dyDescent="0.4">
      <c r="A321" s="9">
        <v>28</v>
      </c>
      <c r="B321" s="16">
        <f t="shared" ref="B321:I321" si="394">V321+AE321+AN321+AW321+BF321+B191</f>
        <v>42146.685095437431</v>
      </c>
      <c r="C321" s="16">
        <f t="shared" si="394"/>
        <v>86802.763883489519</v>
      </c>
      <c r="D321" s="16">
        <f t="shared" si="394"/>
        <v>110725.26811369235</v>
      </c>
      <c r="E321" s="16">
        <f t="shared" si="394"/>
        <v>57830.34179755854</v>
      </c>
      <c r="F321" s="16">
        <f t="shared" si="394"/>
        <v>61468.972091060707</v>
      </c>
      <c r="G321" s="16">
        <f t="shared" si="394"/>
        <v>41581.913621622123</v>
      </c>
      <c r="H321" s="16">
        <f t="shared" si="394"/>
        <v>20891.670882145907</v>
      </c>
      <c r="I321" s="16">
        <f t="shared" si="394"/>
        <v>25772.642611647272</v>
      </c>
      <c r="J321" s="16">
        <f t="shared" si="295"/>
        <v>447220.25809665391</v>
      </c>
      <c r="L321" s="9">
        <v>28</v>
      </c>
      <c r="M321" s="9">
        <f t="shared" ref="M321:T321" si="395">M126</f>
        <v>8696.0723309714322</v>
      </c>
      <c r="N321" s="9">
        <f t="shared" si="395"/>
        <v>17908.013359542878</v>
      </c>
      <c r="O321" s="9">
        <f t="shared" si="395"/>
        <v>22845.613750857156</v>
      </c>
      <c r="P321" s="9">
        <f t="shared" si="395"/>
        <v>11938.675573028579</v>
      </c>
      <c r="Q321" s="9">
        <f t="shared" si="395"/>
        <v>12697.73951378287</v>
      </c>
      <c r="R321" s="9">
        <f t="shared" si="395"/>
        <v>8570.7899329828597</v>
      </c>
      <c r="S321" s="9">
        <f t="shared" si="395"/>
        <v>4289.0797429028607</v>
      </c>
      <c r="T321" s="9">
        <f t="shared" si="395"/>
        <v>5254.4911626971461</v>
      </c>
      <c r="V321">
        <f t="shared" si="304"/>
        <v>13275.987811160008</v>
      </c>
      <c r="W321">
        <f t="shared" si="339"/>
        <v>27389.298374342612</v>
      </c>
      <c r="X321">
        <f t="shared" si="340"/>
        <v>34904.536203509575</v>
      </c>
      <c r="Y321">
        <f t="shared" si="341"/>
        <v>18029.7299118433</v>
      </c>
      <c r="Z321">
        <f t="shared" si="342"/>
        <v>18876.544915538514</v>
      </c>
      <c r="AA321">
        <f t="shared" si="343"/>
        <v>12591.952932106229</v>
      </c>
      <c r="AB321">
        <f t="shared" si="344"/>
        <v>6107.2099873616953</v>
      </c>
      <c r="AC321">
        <f t="shared" si="345"/>
        <v>7410.9793561446795</v>
      </c>
      <c r="AE321">
        <f t="shared" si="305"/>
        <v>10193.00935417909</v>
      </c>
      <c r="AF321">
        <f t="shared" si="346"/>
        <v>21028.896569142191</v>
      </c>
      <c r="AG321">
        <f t="shared" si="347"/>
        <v>26798.92969821646</v>
      </c>
      <c r="AH321">
        <f t="shared" si="348"/>
        <v>13842.827235066845</v>
      </c>
      <c r="AI321">
        <f t="shared" si="349"/>
        <v>14492.993036414497</v>
      </c>
      <c r="AJ321">
        <f t="shared" si="350"/>
        <v>9667.8228878271602</v>
      </c>
      <c r="AK321">
        <f t="shared" si="351"/>
        <v>4688.9805425088334</v>
      </c>
      <c r="AL321">
        <f t="shared" si="352"/>
        <v>5689.985783002192</v>
      </c>
      <c r="AN321">
        <f t="shared" si="306"/>
        <v>7825.9664466957438</v>
      </c>
      <c r="AO321">
        <f t="shared" si="353"/>
        <v>16145.520252433453</v>
      </c>
      <c r="AP321">
        <f t="shared" si="354"/>
        <v>20575.623678753196</v>
      </c>
      <c r="AQ321">
        <f t="shared" si="355"/>
        <v>10628.21564316753</v>
      </c>
      <c r="AR321">
        <f t="shared" si="356"/>
        <v>11127.398521288764</v>
      </c>
      <c r="AS321">
        <f t="shared" si="357"/>
        <v>7422.7448260693254</v>
      </c>
      <c r="AT321">
        <f t="shared" si="358"/>
        <v>3600.0952338808779</v>
      </c>
      <c r="AU321">
        <f t="shared" si="359"/>
        <v>4368.6448498837126</v>
      </c>
      <c r="AW321">
        <f t="shared" si="307"/>
        <v>6008.6005534961396</v>
      </c>
      <c r="AX321">
        <f t="shared" si="360"/>
        <v>12396.166350318925</v>
      </c>
      <c r="AY321">
        <f t="shared" si="361"/>
        <v>15797.499857271134</v>
      </c>
      <c r="AZ321">
        <f t="shared" si="362"/>
        <v>8160.104292700591</v>
      </c>
      <c r="BA321">
        <f t="shared" si="363"/>
        <v>8543.3656493911039</v>
      </c>
      <c r="BB321">
        <f t="shared" si="364"/>
        <v>5699.0587316851115</v>
      </c>
      <c r="BC321">
        <f t="shared" si="365"/>
        <v>2764.0719344086442</v>
      </c>
      <c r="BD321">
        <f t="shared" si="366"/>
        <v>3354.1469979241078</v>
      </c>
      <c r="BF321">
        <f t="shared" si="308"/>
        <v>4613.2507861028116</v>
      </c>
      <c r="BG321">
        <f t="shared" si="367"/>
        <v>9517.4614539812683</v>
      </c>
      <c r="BH321">
        <f t="shared" si="368"/>
        <v>12128.918869904031</v>
      </c>
      <c r="BI321">
        <f t="shared" si="369"/>
        <v>6265.1206729124633</v>
      </c>
      <c r="BJ321">
        <f t="shared" si="370"/>
        <v>6559.3790013358048</v>
      </c>
      <c r="BK321">
        <f t="shared" si="371"/>
        <v>4375.8604533656826</v>
      </c>
      <c r="BL321">
        <f t="shared" si="372"/>
        <v>2122.1841776178558</v>
      </c>
      <c r="BM321">
        <f t="shared" si="373"/>
        <v>2575.2288136169104</v>
      </c>
    </row>
    <row r="322" spans="1:65" hidden="1" x14ac:dyDescent="0.4">
      <c r="A322" s="9">
        <v>29</v>
      </c>
      <c r="B322" s="16">
        <f t="shared" ref="B322:I322" si="396">V322+AE322+AN322+AW322+BF322+B192</f>
        <v>48520.546991196738</v>
      </c>
      <c r="C322" s="16">
        <f t="shared" si="396"/>
        <v>99929.983197587964</v>
      </c>
      <c r="D322" s="16">
        <f t="shared" si="396"/>
        <v>127470.29838810793</v>
      </c>
      <c r="E322" s="16">
        <f t="shared" si="396"/>
        <v>66576.055337538361</v>
      </c>
      <c r="F322" s="16">
        <f t="shared" si="396"/>
        <v>70764.96705728244</v>
      </c>
      <c r="G322" s="16">
        <f t="shared" si="396"/>
        <v>47870.072727274019</v>
      </c>
      <c r="H322" s="16">
        <f t="shared" si="396"/>
        <v>24051.249817639797</v>
      </c>
      <c r="I322" s="16">
        <f t="shared" si="396"/>
        <v>29670.868754432686</v>
      </c>
      <c r="J322" s="16">
        <f t="shared" si="295"/>
        <v>514854.04227106</v>
      </c>
      <c r="L322" s="9">
        <v>29</v>
      </c>
      <c r="M322" s="9">
        <f t="shared" ref="M322:T322" si="397">M127</f>
        <v>10011.179696280531</v>
      </c>
      <c r="N322" s="9">
        <f t="shared" si="397"/>
        <v>20616.242933865855</v>
      </c>
      <c r="O322" s="9">
        <f t="shared" si="397"/>
        <v>26300.556829211571</v>
      </c>
      <c r="P322" s="9">
        <f t="shared" si="397"/>
        <v>13744.161955910564</v>
      </c>
      <c r="Q322" s="9">
        <f t="shared" si="397"/>
        <v>14618.019166687598</v>
      </c>
      <c r="R322" s="9">
        <f t="shared" si="397"/>
        <v>9866.9508362493707</v>
      </c>
      <c r="S322" s="9">
        <f t="shared" si="397"/>
        <v>4937.7174434197223</v>
      </c>
      <c r="T322" s="9">
        <f t="shared" si="397"/>
        <v>6049.1280707186615</v>
      </c>
      <c r="V322">
        <f t="shared" si="304"/>
        <v>15283.715977755111</v>
      </c>
      <c r="W322">
        <f t="shared" si="339"/>
        <v>31531.383060743079</v>
      </c>
      <c r="X322">
        <f t="shared" si="340"/>
        <v>40183.150606786992</v>
      </c>
      <c r="Y322">
        <f t="shared" si="341"/>
        <v>20756.366686071182</v>
      </c>
      <c r="Z322">
        <f t="shared" si="342"/>
        <v>21731.245556575996</v>
      </c>
      <c r="AA322">
        <f t="shared" si="343"/>
        <v>14496.234468270501</v>
      </c>
      <c r="AB322">
        <f t="shared" si="344"/>
        <v>7030.8035975207595</v>
      </c>
      <c r="AC322">
        <f t="shared" si="345"/>
        <v>8531.7420599849775</v>
      </c>
      <c r="AE322">
        <f t="shared" si="305"/>
        <v>11734.498582669548</v>
      </c>
      <c r="AF322">
        <f t="shared" si="346"/>
        <v>24209.097471742403</v>
      </c>
      <c r="AG322">
        <f t="shared" si="347"/>
        <v>30851.732950863017</v>
      </c>
      <c r="AH322">
        <f t="shared" si="348"/>
        <v>15936.278573455073</v>
      </c>
      <c r="AI322">
        <f t="shared" si="349"/>
        <v>16684.768975976505</v>
      </c>
      <c r="AJ322">
        <f t="shared" si="350"/>
        <v>11129.887909966696</v>
      </c>
      <c r="AK322">
        <f t="shared" si="351"/>
        <v>5398.0952649352639</v>
      </c>
      <c r="AL322">
        <f t="shared" si="352"/>
        <v>6550.4825695734353</v>
      </c>
      <c r="AN322">
        <f t="shared" si="306"/>
        <v>9009.4879004374179</v>
      </c>
      <c r="AO322">
        <f t="shared" si="353"/>
        <v>18587.208410787822</v>
      </c>
      <c r="AP322">
        <f t="shared" si="354"/>
        <v>23687.276688484832</v>
      </c>
      <c r="AQ322">
        <f t="shared" si="355"/>
        <v>12235.521439117187</v>
      </c>
      <c r="AR322">
        <f t="shared" si="356"/>
        <v>12810.19577885163</v>
      </c>
      <c r="AS322">
        <f t="shared" si="357"/>
        <v>8545.283856948241</v>
      </c>
      <c r="AT322">
        <f t="shared" si="358"/>
        <v>4144.5378881948554</v>
      </c>
      <c r="AU322">
        <f t="shared" si="359"/>
        <v>5029.3153164429523</v>
      </c>
      <c r="AW322">
        <f t="shared" si="307"/>
        <v>6917.2835000959403</v>
      </c>
      <c r="AX322">
        <f t="shared" si="360"/>
        <v>14270.843301376186</v>
      </c>
      <c r="AY322">
        <f t="shared" si="361"/>
        <v>18186.561768012165</v>
      </c>
      <c r="AZ322">
        <f t="shared" si="362"/>
        <v>9394.1599679340616</v>
      </c>
      <c r="BA322">
        <f t="shared" si="363"/>
        <v>9835.3820853399338</v>
      </c>
      <c r="BB322">
        <f t="shared" si="364"/>
        <v>6560.901778877218</v>
      </c>
      <c r="BC322">
        <f t="shared" si="365"/>
        <v>3182.0835841447606</v>
      </c>
      <c r="BD322">
        <f t="shared" si="366"/>
        <v>3861.3959239039104</v>
      </c>
      <c r="BF322">
        <f t="shared" si="308"/>
        <v>5310.9256697994761</v>
      </c>
      <c r="BG322">
        <f t="shared" si="367"/>
        <v>10956.813902150097</v>
      </c>
      <c r="BH322">
        <f t="shared" si="368"/>
        <v>13963.209363587583</v>
      </c>
      <c r="BI322">
        <f t="shared" si="369"/>
        <v>7212.6124828065276</v>
      </c>
      <c r="BJ322">
        <f t="shared" si="370"/>
        <v>7551.3723253634544</v>
      </c>
      <c r="BK322">
        <f t="shared" si="371"/>
        <v>5037.4595925253961</v>
      </c>
      <c r="BL322">
        <f t="shared" si="372"/>
        <v>2443.12805601325</v>
      </c>
      <c r="BM322">
        <f t="shared" si="373"/>
        <v>2964.6879057705091</v>
      </c>
    </row>
    <row r="323" spans="1:65" hidden="1" x14ac:dyDescent="0.4">
      <c r="A323" s="9">
        <v>30</v>
      </c>
      <c r="B323" s="16">
        <f t="shared" ref="B323:I323" si="398">V323+AE323+AN323+AW323+BF323+B193</f>
        <v>55858.321335785709</v>
      </c>
      <c r="C323" s="16">
        <f t="shared" si="398"/>
        <v>115042.41844948838</v>
      </c>
      <c r="D323" s="16">
        <f t="shared" si="398"/>
        <v>146747.66234718636</v>
      </c>
      <c r="E323" s="16">
        <f t="shared" si="398"/>
        <v>76644.372511434965</v>
      </c>
      <c r="F323" s="16">
        <f t="shared" si="398"/>
        <v>81466.78146578325</v>
      </c>
      <c r="G323" s="16">
        <f t="shared" si="398"/>
        <v>55109.29210452304</v>
      </c>
      <c r="H323" s="16">
        <f t="shared" si="398"/>
        <v>27688.622988114166</v>
      </c>
      <c r="I323" s="16">
        <f t="shared" si="398"/>
        <v>34158.524814175413</v>
      </c>
      <c r="J323" s="16">
        <f t="shared" si="295"/>
        <v>592715.9960164912</v>
      </c>
      <c r="L323" s="9">
        <v>30</v>
      </c>
      <c r="M323" s="9">
        <f t="shared" ref="M323:T323" si="399">M128</f>
        <v>11525.17080087622</v>
      </c>
      <c r="N323" s="9">
        <f t="shared" si="399"/>
        <v>23734.038174685793</v>
      </c>
      <c r="O323" s="9">
        <f t="shared" si="399"/>
        <v>30277.991087047703</v>
      </c>
      <c r="P323" s="9">
        <f t="shared" si="399"/>
        <v>15822.692116457187</v>
      </c>
      <c r="Q323" s="9">
        <f t="shared" si="399"/>
        <v>16828.702788059101</v>
      </c>
      <c r="R323" s="9">
        <f t="shared" si="399"/>
        <v>11359.130204592409</v>
      </c>
      <c r="S323" s="9">
        <f t="shared" si="399"/>
        <v>5684.4486492457318</v>
      </c>
      <c r="T323" s="9">
        <f t="shared" si="399"/>
        <v>6963.9379500209716</v>
      </c>
      <c r="V323">
        <f t="shared" si="304"/>
        <v>17595.072954716619</v>
      </c>
      <c r="W323">
        <f t="shared" si="339"/>
        <v>36299.875378761106</v>
      </c>
      <c r="X323">
        <f t="shared" si="340"/>
        <v>46260.05007589989</v>
      </c>
      <c r="Y323">
        <f t="shared" si="341"/>
        <v>23895.352847947557</v>
      </c>
      <c r="Z323">
        <f t="shared" si="342"/>
        <v>25017.662688925335</v>
      </c>
      <c r="AA323">
        <f t="shared" si="343"/>
        <v>16688.500580957065</v>
      </c>
      <c r="AB323">
        <f t="shared" si="344"/>
        <v>8094.0723060225391</v>
      </c>
      <c r="AC323">
        <f t="shared" si="345"/>
        <v>9821.9977520355133</v>
      </c>
      <c r="AE323">
        <f t="shared" si="305"/>
        <v>13509.107280212331</v>
      </c>
      <c r="AF323">
        <f t="shared" si="346"/>
        <v>27870.240266242745</v>
      </c>
      <c r="AG323">
        <f t="shared" si="347"/>
        <v>35517.441778824999</v>
      </c>
      <c r="AH323">
        <f t="shared" si="348"/>
        <v>18346.322629763126</v>
      </c>
      <c r="AI323">
        <f t="shared" si="349"/>
        <v>19208.00726627625</v>
      </c>
      <c r="AJ323">
        <f t="shared" si="350"/>
        <v>12813.061189118598</v>
      </c>
      <c r="AK323">
        <f t="shared" si="351"/>
        <v>6214.4494312280121</v>
      </c>
      <c r="AL323">
        <f t="shared" si="352"/>
        <v>7541.1123147792059</v>
      </c>
      <c r="AN323">
        <f t="shared" si="306"/>
        <v>10371.993241553482</v>
      </c>
      <c r="AO323">
        <f t="shared" si="353"/>
        <v>21398.152941265114</v>
      </c>
      <c r="AP323">
        <f t="shared" si="354"/>
        <v>27269.504819673926</v>
      </c>
      <c r="AQ323">
        <f t="shared" si="355"/>
        <v>14085.900006286129</v>
      </c>
      <c r="AR323">
        <f t="shared" si="356"/>
        <v>14747.482377414068</v>
      </c>
      <c r="AS323">
        <f t="shared" si="357"/>
        <v>9837.5858834574683</v>
      </c>
      <c r="AT323">
        <f t="shared" si="358"/>
        <v>4771.3165765650592</v>
      </c>
      <c r="AU323">
        <f t="shared" si="359"/>
        <v>5789.8989430081929</v>
      </c>
      <c r="AW323">
        <f t="shared" si="307"/>
        <v>7963.38570026668</v>
      </c>
      <c r="AX323">
        <f t="shared" si="360"/>
        <v>16429.025856082008</v>
      </c>
      <c r="AY323">
        <f t="shared" si="361"/>
        <v>20936.919228248498</v>
      </c>
      <c r="AZ323">
        <f t="shared" si="362"/>
        <v>10814.840703525624</v>
      </c>
      <c r="BA323">
        <f t="shared" si="363"/>
        <v>11322.788932095782</v>
      </c>
      <c r="BB323">
        <f t="shared" si="364"/>
        <v>7553.0928179127295</v>
      </c>
      <c r="BC323">
        <f t="shared" si="365"/>
        <v>3663.3107361698085</v>
      </c>
      <c r="BD323">
        <f t="shared" si="366"/>
        <v>4445.3556201734318</v>
      </c>
      <c r="BF323">
        <f t="shared" si="308"/>
        <v>6114.1045849477086</v>
      </c>
      <c r="BG323">
        <f t="shared" si="367"/>
        <v>12613.82860176314</v>
      </c>
      <c r="BH323">
        <f t="shared" si="368"/>
        <v>16074.885565799874</v>
      </c>
      <c r="BI323">
        <f t="shared" si="369"/>
        <v>8303.3862253702937</v>
      </c>
      <c r="BJ323">
        <f t="shared" si="370"/>
        <v>8693.377205351695</v>
      </c>
      <c r="BK323">
        <f t="shared" si="371"/>
        <v>5799.1806857013071</v>
      </c>
      <c r="BL323">
        <f t="shared" si="372"/>
        <v>2812.6058200790053</v>
      </c>
      <c r="BM323">
        <f t="shared" si="373"/>
        <v>3413.0419148372098</v>
      </c>
    </row>
    <row r="324" spans="1:65" hidden="1" x14ac:dyDescent="0.4">
      <c r="A324" s="9">
        <v>31</v>
      </c>
      <c r="B324" s="16">
        <f t="shared" ref="B324:I324" si="400">V324+AE324+AN324+AW324+BF324+B194</f>
        <v>64305.783483586143</v>
      </c>
      <c r="C324" s="16">
        <f t="shared" si="400"/>
        <v>132440.29967785365</v>
      </c>
      <c r="D324" s="16">
        <f t="shared" si="400"/>
        <v>168940.33228141221</v>
      </c>
      <c r="E324" s="16">
        <f t="shared" si="400"/>
        <v>88235.314998425485</v>
      </c>
      <c r="F324" s="16">
        <f t="shared" si="400"/>
        <v>93787.022682631912</v>
      </c>
      <c r="G324" s="16">
        <f t="shared" si="400"/>
        <v>63443.361607225248</v>
      </c>
      <c r="H324" s="16">
        <f t="shared" si="400"/>
        <v>31876.053731087803</v>
      </c>
      <c r="I324" s="16">
        <f t="shared" si="400"/>
        <v>39324.765378649994</v>
      </c>
      <c r="J324" s="16">
        <f t="shared" si="295"/>
        <v>682352.9338408726</v>
      </c>
      <c r="L324" s="9">
        <v>31</v>
      </c>
      <c r="M324" s="9">
        <f t="shared" ref="M324:T324" si="401">M129</f>
        <v>13268.122840579934</v>
      </c>
      <c r="N324" s="9">
        <f t="shared" si="401"/>
        <v>27323.337714075649</v>
      </c>
      <c r="O324" s="9">
        <f t="shared" si="401"/>
        <v>34856.932886269329</v>
      </c>
      <c r="P324" s="9">
        <f t="shared" si="401"/>
        <v>18215.558476050421</v>
      </c>
      <c r="Q324" s="9">
        <f t="shared" si="401"/>
        <v>19373.708181626476</v>
      </c>
      <c r="R324" s="9">
        <f t="shared" si="401"/>
        <v>13076.971918300393</v>
      </c>
      <c r="S324" s="9">
        <f t="shared" si="401"/>
        <v>6544.1080450995978</v>
      </c>
      <c r="T324" s="9">
        <f t="shared" si="401"/>
        <v>8017.0945638419453</v>
      </c>
      <c r="V324">
        <f t="shared" si="304"/>
        <v>20255.976539297455</v>
      </c>
      <c r="W324">
        <f t="shared" si="339"/>
        <v>41789.506979821927</v>
      </c>
      <c r="X324">
        <f t="shared" si="340"/>
        <v>53255.959293591077</v>
      </c>
      <c r="Y324">
        <f t="shared" si="341"/>
        <v>27509.048012018076</v>
      </c>
      <c r="Z324">
        <f t="shared" si="342"/>
        <v>28801.084815001297</v>
      </c>
      <c r="AA324">
        <f t="shared" si="343"/>
        <v>19212.3031872108</v>
      </c>
      <c r="AB324">
        <f t="shared" si="344"/>
        <v>9318.1391836297953</v>
      </c>
      <c r="AC324">
        <f t="shared" si="345"/>
        <v>11307.378863747825</v>
      </c>
      <c r="AE324">
        <f t="shared" si="305"/>
        <v>15552.090117464475</v>
      </c>
      <c r="AF324">
        <f t="shared" si="346"/>
        <v>32085.05782250192</v>
      </c>
      <c r="AG324">
        <f t="shared" si="347"/>
        <v>40888.745927362448</v>
      </c>
      <c r="AH324">
        <f t="shared" si="348"/>
        <v>21120.837738855342</v>
      </c>
      <c r="AI324">
        <f t="shared" si="349"/>
        <v>22112.834977600789</v>
      </c>
      <c r="AJ324">
        <f t="shared" si="350"/>
        <v>14750.780885037831</v>
      </c>
      <c r="AK324">
        <f t="shared" si="351"/>
        <v>7154.260868625277</v>
      </c>
      <c r="AL324">
        <f t="shared" si="352"/>
        <v>8681.5550334073596</v>
      </c>
      <c r="AN324">
        <f t="shared" si="306"/>
        <v>11940.550260882907</v>
      </c>
      <c r="AO324">
        <f t="shared" si="353"/>
        <v>24634.196603753931</v>
      </c>
      <c r="AP324">
        <f t="shared" si="354"/>
        <v>31393.473299249468</v>
      </c>
      <c r="AQ324">
        <f t="shared" si="355"/>
        <v>16216.111318024625</v>
      </c>
      <c r="AR324">
        <f t="shared" si="356"/>
        <v>16977.744821845161</v>
      </c>
      <c r="AS324">
        <f t="shared" si="357"/>
        <v>11325.323536288033</v>
      </c>
      <c r="AT324">
        <f t="shared" si="358"/>
        <v>5492.8830038965352</v>
      </c>
      <c r="AU324">
        <f t="shared" si="359"/>
        <v>6665.5056288936994</v>
      </c>
      <c r="AW324">
        <f t="shared" si="307"/>
        <v>9167.6894709100798</v>
      </c>
      <c r="AX324">
        <f t="shared" si="360"/>
        <v>18913.589398673561</v>
      </c>
      <c r="AY324">
        <f t="shared" si="361"/>
        <v>24103.212023961212</v>
      </c>
      <c r="AZ324">
        <f t="shared" si="362"/>
        <v>12450.370354905877</v>
      </c>
      <c r="BA324">
        <f t="shared" si="363"/>
        <v>13035.135654754926</v>
      </c>
      <c r="BB324">
        <f t="shared" si="364"/>
        <v>8695.3393506850989</v>
      </c>
      <c r="BC324">
        <f t="shared" si="365"/>
        <v>4217.3136563674343</v>
      </c>
      <c r="BD324">
        <f t="shared" si="366"/>
        <v>5117.6272815908123</v>
      </c>
      <c r="BF324">
        <f t="shared" si="308"/>
        <v>7038.7451426071948</v>
      </c>
      <c r="BG324">
        <f t="shared" si="367"/>
        <v>14521.427228922574</v>
      </c>
      <c r="BH324">
        <f t="shared" si="368"/>
        <v>18505.902397024187</v>
      </c>
      <c r="BI324">
        <f t="shared" si="369"/>
        <v>9559.1134644479589</v>
      </c>
      <c r="BJ324">
        <f t="shared" si="370"/>
        <v>10008.083068723739</v>
      </c>
      <c r="BK324">
        <f t="shared" si="371"/>
        <v>6676.1367518070183</v>
      </c>
      <c r="BL324">
        <f t="shared" si="372"/>
        <v>3237.9582781244071</v>
      </c>
      <c r="BM324">
        <f t="shared" si="373"/>
        <v>3929.1987675053206</v>
      </c>
    </row>
    <row r="325" spans="1:65" hidden="1" x14ac:dyDescent="0.4">
      <c r="A325" s="9">
        <v>32</v>
      </c>
      <c r="B325" s="16">
        <f t="shared" ref="B325:I325" si="402">V325+AE325+AN325+AW325+BF325+B195</f>
        <v>74030.753244377323</v>
      </c>
      <c r="C325" s="16">
        <f t="shared" si="402"/>
        <v>152469.25836121244</v>
      </c>
      <c r="D325" s="16">
        <f t="shared" si="402"/>
        <v>194489.19437737879</v>
      </c>
      <c r="E325" s="16">
        <f t="shared" si="402"/>
        <v>101579.15207743773</v>
      </c>
      <c r="F325" s="16">
        <f t="shared" si="402"/>
        <v>107970.44872607545</v>
      </c>
      <c r="G325" s="16">
        <f t="shared" si="402"/>
        <v>73037.831771306228</v>
      </c>
      <c r="H325" s="16">
        <f t="shared" si="402"/>
        <v>36696.732260452161</v>
      </c>
      <c r="I325" s="16">
        <f t="shared" si="402"/>
        <v>45272.225578007885</v>
      </c>
      <c r="J325" s="16">
        <f t="shared" si="295"/>
        <v>785545.59639624797</v>
      </c>
      <c r="L325" s="9">
        <v>32</v>
      </c>
      <c r="M325" s="9">
        <f t="shared" ref="M325:T325" si="403">M130</f>
        <v>15274.661586736309</v>
      </c>
      <c r="N325" s="9">
        <f t="shared" si="403"/>
        <v>31455.447165906153</v>
      </c>
      <c r="O325" s="9">
        <f t="shared" si="403"/>
        <v>40128.34823634116</v>
      </c>
      <c r="P325" s="9">
        <f t="shared" si="403"/>
        <v>20970.29811060409</v>
      </c>
      <c r="Q325" s="9">
        <f t="shared" si="403"/>
        <v>22303.594842327693</v>
      </c>
      <c r="R325" s="9">
        <f t="shared" si="403"/>
        <v>15054.6029028596</v>
      </c>
      <c r="S325" s="9">
        <f t="shared" si="403"/>
        <v>7533.7737656614718</v>
      </c>
      <c r="T325" s="9">
        <f t="shared" si="403"/>
        <v>9229.5200943584678</v>
      </c>
      <c r="V325">
        <f t="shared" si="304"/>
        <v>23319.288678981706</v>
      </c>
      <c r="W325">
        <f t="shared" si="339"/>
        <v>48109.335786611613</v>
      </c>
      <c r="X325">
        <f t="shared" si="340"/>
        <v>61309.860140982455</v>
      </c>
      <c r="Y325">
        <f t="shared" si="341"/>
        <v>31669.242439716334</v>
      </c>
      <c r="Z325">
        <f t="shared" si="342"/>
        <v>33156.674019930797</v>
      </c>
      <c r="AA325">
        <f t="shared" si="343"/>
        <v>22117.780563199623</v>
      </c>
      <c r="AB325">
        <f t="shared" si="344"/>
        <v>10727.321743902974</v>
      </c>
      <c r="AC325">
        <f t="shared" si="345"/>
        <v>13017.394220160217</v>
      </c>
      <c r="AE325">
        <f t="shared" si="305"/>
        <v>17904.033328380963</v>
      </c>
      <c r="AF325">
        <f t="shared" si="346"/>
        <v>36937.282401161923</v>
      </c>
      <c r="AG325">
        <f t="shared" si="347"/>
        <v>47072.352610476766</v>
      </c>
      <c r="AH325">
        <f t="shared" si="348"/>
        <v>24314.942875436707</v>
      </c>
      <c r="AI325">
        <f t="shared" si="349"/>
        <v>25456.959896301047</v>
      </c>
      <c r="AJ325">
        <f t="shared" si="350"/>
        <v>16981.542036124316</v>
      </c>
      <c r="AK325">
        <f t="shared" si="351"/>
        <v>8236.2000261275352</v>
      </c>
      <c r="AL325">
        <f t="shared" si="352"/>
        <v>9994.4669485775921</v>
      </c>
      <c r="AN325">
        <f t="shared" si="306"/>
        <v>13746.320189173694</v>
      </c>
      <c r="AO325">
        <f t="shared" si="353"/>
        <v>28359.627213127922</v>
      </c>
      <c r="AP325">
        <f t="shared" si="354"/>
        <v>36141.109613305955</v>
      </c>
      <c r="AQ325">
        <f t="shared" si="355"/>
        <v>18668.474528439983</v>
      </c>
      <c r="AR325">
        <f t="shared" si="356"/>
        <v>19545.289899722975</v>
      </c>
      <c r="AS325">
        <f t="shared" si="357"/>
        <v>13038.052210662931</v>
      </c>
      <c r="AT325">
        <f t="shared" si="358"/>
        <v>6323.571936260907</v>
      </c>
      <c r="AU325">
        <f t="shared" si="359"/>
        <v>7673.5303311505295</v>
      </c>
      <c r="AW325">
        <f t="shared" si="307"/>
        <v>10554.119865896493</v>
      </c>
      <c r="AX325">
        <f t="shared" si="360"/>
        <v>21773.893001213746</v>
      </c>
      <c r="AY325">
        <f t="shared" si="361"/>
        <v>27748.34266160534</v>
      </c>
      <c r="AZ325">
        <f t="shared" si="362"/>
        <v>14333.240836465251</v>
      </c>
      <c r="BA325">
        <f t="shared" si="363"/>
        <v>15006.440238300043</v>
      </c>
      <c r="BB325">
        <f t="shared" si="364"/>
        <v>10010.331443486566</v>
      </c>
      <c r="BC325">
        <f t="shared" si="365"/>
        <v>4855.0983301319848</v>
      </c>
      <c r="BD325">
        <f t="shared" si="366"/>
        <v>5891.566455242255</v>
      </c>
      <c r="BF325">
        <f t="shared" si="308"/>
        <v>8103.2173067586364</v>
      </c>
      <c r="BG325">
        <f t="shared" si="367"/>
        <v>16717.508313798069</v>
      </c>
      <c r="BH325">
        <f t="shared" si="368"/>
        <v>21304.557210492698</v>
      </c>
      <c r="BI325">
        <f t="shared" si="369"/>
        <v>11004.741909676919</v>
      </c>
      <c r="BJ325">
        <f t="shared" si="370"/>
        <v>11521.609361739331</v>
      </c>
      <c r="BK325">
        <f t="shared" si="371"/>
        <v>7685.7380512460586</v>
      </c>
      <c r="BL325">
        <f t="shared" si="372"/>
        <v>3727.6359672459207</v>
      </c>
      <c r="BM325">
        <f t="shared" si="373"/>
        <v>4523.4130245480665</v>
      </c>
    </row>
    <row r="326" spans="1:65" hidden="1" x14ac:dyDescent="0.4">
      <c r="A326" s="9">
        <v>33</v>
      </c>
      <c r="B326" s="16">
        <f t="shared" ref="B326:I326" si="404">V326+AE326+AN326+AW326+BF326+B196</f>
        <v>85226.429136689709</v>
      </c>
      <c r="C326" s="16">
        <f t="shared" si="404"/>
        <v>175527.19444106525</v>
      </c>
      <c r="D326" s="16">
        <f t="shared" si="404"/>
        <v>223901.8082668494</v>
      </c>
      <c r="E326" s="16">
        <f t="shared" si="404"/>
        <v>116940.97564062352</v>
      </c>
      <c r="F326" s="16">
        <f t="shared" si="404"/>
        <v>124298.83116253885</v>
      </c>
      <c r="G326" s="16">
        <f t="shared" si="404"/>
        <v>84083.298588498888</v>
      </c>
      <c r="H326" s="16">
        <f t="shared" si="404"/>
        <v>42246.428520477435</v>
      </c>
      <c r="I326" s="16">
        <f t="shared" si="404"/>
        <v>52119.060156054613</v>
      </c>
      <c r="J326" s="16">
        <f t="shared" si="295"/>
        <v>904344.02591279754</v>
      </c>
      <c r="L326" s="9">
        <v>33</v>
      </c>
      <c r="M326" s="9">
        <f t="shared" ref="M326:T326" si="405">M131</f>
        <v>17584.649267470893</v>
      </c>
      <c r="N326" s="9">
        <f t="shared" si="405"/>
        <v>36212.455694876531</v>
      </c>
      <c r="O326" s="9">
        <f t="shared" si="405"/>
        <v>46196.95993996592</v>
      </c>
      <c r="P326" s="9">
        <f t="shared" si="405"/>
        <v>24141.637129917675</v>
      </c>
      <c r="Q326" s="9">
        <f t="shared" si="405"/>
        <v>25676.568379535907</v>
      </c>
      <c r="R326" s="9">
        <f t="shared" si="405"/>
        <v>17331.311100058178</v>
      </c>
      <c r="S326" s="9">
        <f t="shared" si="405"/>
        <v>8673.1066726000554</v>
      </c>
      <c r="T326" s="9">
        <f t="shared" si="405"/>
        <v>10625.300786192163</v>
      </c>
      <c r="V326">
        <f t="shared" si="304"/>
        <v>26845.865635639962</v>
      </c>
      <c r="W326">
        <f t="shared" si="339"/>
        <v>55384.912555731462</v>
      </c>
      <c r="X326">
        <f t="shared" si="340"/>
        <v>70581.75273451634</v>
      </c>
      <c r="Y326">
        <f t="shared" si="341"/>
        <v>36458.583236521634</v>
      </c>
      <c r="Z326">
        <f t="shared" si="342"/>
        <v>38170.959153915566</v>
      </c>
      <c r="AA326">
        <f t="shared" si="343"/>
        <v>25462.653399081228</v>
      </c>
      <c r="AB326">
        <f t="shared" si="344"/>
        <v>12349.615038929809</v>
      </c>
      <c r="AC326">
        <f t="shared" si="345"/>
        <v>14986.015267076215</v>
      </c>
      <c r="AE326">
        <f t="shared" si="305"/>
        <v>20611.661003681336</v>
      </c>
      <c r="AF326">
        <f t="shared" si="346"/>
        <v>42523.309093886768</v>
      </c>
      <c r="AG326">
        <f t="shared" si="347"/>
        <v>54191.106375729614</v>
      </c>
      <c r="AH326">
        <f t="shared" si="348"/>
        <v>27992.092657576519</v>
      </c>
      <c r="AI326">
        <f t="shared" si="349"/>
        <v>29306.816958115924</v>
      </c>
      <c r="AJ326">
        <f t="shared" si="350"/>
        <v>19549.66129966197</v>
      </c>
      <c r="AK326">
        <f t="shared" si="351"/>
        <v>9481.7608850152556</v>
      </c>
      <c r="AL326">
        <f t="shared" si="352"/>
        <v>11505.930584368905</v>
      </c>
      <c r="AN326">
        <f t="shared" si="306"/>
        <v>15825.17675877733</v>
      </c>
      <c r="AO326">
        <f t="shared" si="353"/>
        <v>32648.454807144917</v>
      </c>
      <c r="AP326">
        <f t="shared" si="354"/>
        <v>41606.731111891364</v>
      </c>
      <c r="AQ326">
        <f t="shared" si="355"/>
        <v>21491.708701938347</v>
      </c>
      <c r="AR326">
        <f t="shared" si="356"/>
        <v>22501.124898012007</v>
      </c>
      <c r="AS326">
        <f t="shared" si="357"/>
        <v>15009.797123393622</v>
      </c>
      <c r="AT326">
        <f t="shared" si="358"/>
        <v>7279.8859811942211</v>
      </c>
      <c r="AU326">
        <f t="shared" si="359"/>
        <v>8833.9986398640594</v>
      </c>
      <c r="AW326">
        <f t="shared" si="307"/>
        <v>12150.220027535095</v>
      </c>
      <c r="AX326">
        <f t="shared" si="360"/>
        <v>25066.760107170834</v>
      </c>
      <c r="AY326">
        <f t="shared" si="361"/>
        <v>31944.726137455651</v>
      </c>
      <c r="AZ326">
        <f t="shared" si="362"/>
        <v>16500.857682452617</v>
      </c>
      <c r="BA326">
        <f t="shared" si="363"/>
        <v>17275.86506901151</v>
      </c>
      <c r="BB326">
        <f t="shared" si="364"/>
        <v>11524.191827074748</v>
      </c>
      <c r="BC326">
        <f t="shared" si="365"/>
        <v>5589.3351331964459</v>
      </c>
      <c r="BD326">
        <f t="shared" si="366"/>
        <v>6782.5483931963927</v>
      </c>
      <c r="BF326">
        <f t="shared" si="308"/>
        <v>9328.6685863275652</v>
      </c>
      <c r="BG326">
        <f t="shared" si="367"/>
        <v>19245.700657505906</v>
      </c>
      <c r="BH326">
        <f t="shared" si="368"/>
        <v>24526.449936049015</v>
      </c>
      <c r="BI326">
        <f t="shared" si="369"/>
        <v>12668.991373071085</v>
      </c>
      <c r="BJ326">
        <f t="shared" si="370"/>
        <v>13264.024800019686</v>
      </c>
      <c r="BK326">
        <f t="shared" si="371"/>
        <v>8848.0347473663132</v>
      </c>
      <c r="BL326">
        <f t="shared" si="372"/>
        <v>4291.3671486889534</v>
      </c>
      <c r="BM326">
        <f t="shared" si="373"/>
        <v>5207.4897398951607</v>
      </c>
    </row>
    <row r="327" spans="1:65" hidden="1" x14ac:dyDescent="0.4">
      <c r="A327" s="9">
        <v>34</v>
      </c>
      <c r="B327" s="16">
        <f t="shared" ref="B327:I327" si="406">V327+AE327+AN327+AW327+BF327+B197</f>
        <v>98115.226691762029</v>
      </c>
      <c r="C327" s="16">
        <f t="shared" si="406"/>
        <v>202072.18145773248</v>
      </c>
      <c r="D327" s="16">
        <f t="shared" si="406"/>
        <v>257762.49078822287</v>
      </c>
      <c r="E327" s="16">
        <f t="shared" si="406"/>
        <v>134625.9668224818</v>
      </c>
      <c r="F327" s="16">
        <f t="shared" si="406"/>
        <v>143096.55312933048</v>
      </c>
      <c r="G327" s="16">
        <f t="shared" si="406"/>
        <v>96799.187461536931</v>
      </c>
      <c r="H327" s="16">
        <f t="shared" si="406"/>
        <v>48635.394891394186</v>
      </c>
      <c r="I327" s="16">
        <f t="shared" si="406"/>
        <v>60001.290807386678</v>
      </c>
      <c r="J327" s="16">
        <f t="shared" si="295"/>
        <v>1041108.2920498474</v>
      </c>
      <c r="L327" s="9">
        <v>34</v>
      </c>
      <c r="M327" s="9">
        <f t="shared" ref="M327:T327" si="407">M132</f>
        <v>20243.976477257896</v>
      </c>
      <c r="N327" s="9">
        <f t="shared" si="407"/>
        <v>41688.866813336215</v>
      </c>
      <c r="O327" s="9">
        <f t="shared" si="407"/>
        <v>53183.328033474158</v>
      </c>
      <c r="P327" s="9">
        <f t="shared" si="407"/>
        <v>27792.577875557461</v>
      </c>
      <c r="Q327" s="9">
        <f t="shared" si="407"/>
        <v>29559.636839250325</v>
      </c>
      <c r="R327" s="9">
        <f t="shared" si="407"/>
        <v>19952.325968687233</v>
      </c>
      <c r="S327" s="9">
        <f t="shared" si="407"/>
        <v>9984.7409404780537</v>
      </c>
      <c r="T327" s="9">
        <f t="shared" si="407"/>
        <v>12232.165447699057</v>
      </c>
      <c r="V327">
        <f t="shared" si="304"/>
        <v>30905.766966032221</v>
      </c>
      <c r="W327">
        <f t="shared" si="339"/>
        <v>63760.775089668823</v>
      </c>
      <c r="X327">
        <f t="shared" si="340"/>
        <v>81255.834014572232</v>
      </c>
      <c r="Y327">
        <f t="shared" si="341"/>
        <v>41972.216232943458</v>
      </c>
      <c r="Z327">
        <f t="shared" si="342"/>
        <v>43943.55482859537</v>
      </c>
      <c r="AA327">
        <f t="shared" si="343"/>
        <v>29313.371487530094</v>
      </c>
      <c r="AB327">
        <f t="shared" si="344"/>
        <v>14217.247813632408</v>
      </c>
      <c r="AC327">
        <f t="shared" si="345"/>
        <v>17252.350953391702</v>
      </c>
      <c r="AE327">
        <f t="shared" si="305"/>
        <v>23728.763319660648</v>
      </c>
      <c r="AF327">
        <f t="shared" si="346"/>
        <v>48954.110824809111</v>
      </c>
      <c r="AG327">
        <f t="shared" si="347"/>
        <v>62386.429555122973</v>
      </c>
      <c r="AH327">
        <f t="shared" si="348"/>
        <v>32225.337947049076</v>
      </c>
      <c r="AI327">
        <f t="shared" si="349"/>
        <v>33738.888056015741</v>
      </c>
      <c r="AJ327">
        <f t="shared" si="350"/>
        <v>22506.157349371599</v>
      </c>
      <c r="AK327">
        <f t="shared" si="351"/>
        <v>10915.687961972533</v>
      </c>
      <c r="AL327">
        <f t="shared" si="352"/>
        <v>13245.972925722559</v>
      </c>
      <c r="AN327">
        <f t="shared" si="306"/>
        <v>18218.418881229332</v>
      </c>
      <c r="AO327">
        <f t="shared" si="353"/>
        <v>37585.881950515846</v>
      </c>
      <c r="AP327">
        <f t="shared" si="354"/>
        <v>47898.918743810485</v>
      </c>
      <c r="AQ327">
        <f t="shared" si="355"/>
        <v>24741.900679757433</v>
      </c>
      <c r="AR327">
        <f t="shared" si="356"/>
        <v>25903.970928063962</v>
      </c>
      <c r="AS327">
        <f t="shared" si="357"/>
        <v>17279.729211527796</v>
      </c>
      <c r="AT327">
        <f t="shared" si="358"/>
        <v>8380.8234331047388</v>
      </c>
      <c r="AU327">
        <f t="shared" si="359"/>
        <v>10169.964612116481</v>
      </c>
      <c r="AW327">
        <f t="shared" si="307"/>
        <v>13987.698393156212</v>
      </c>
      <c r="AX327">
        <f t="shared" si="360"/>
        <v>28857.607457157872</v>
      </c>
      <c r="AY327">
        <f t="shared" si="361"/>
        <v>36775.728624673509</v>
      </c>
      <c r="AZ327">
        <f t="shared" si="362"/>
        <v>18996.283192195482</v>
      </c>
      <c r="BA327">
        <f t="shared" si="363"/>
        <v>19888.494983511759</v>
      </c>
      <c r="BB327">
        <f t="shared" si="364"/>
        <v>13266.994475234187</v>
      </c>
      <c r="BC327">
        <f t="shared" si="365"/>
        <v>6434.6105571953331</v>
      </c>
      <c r="BD327">
        <f t="shared" si="366"/>
        <v>7808.2735165302256</v>
      </c>
      <c r="BF327">
        <f t="shared" si="308"/>
        <v>10739.444306931331</v>
      </c>
      <c r="BG327">
        <f t="shared" si="367"/>
        <v>22156.23038233837</v>
      </c>
      <c r="BH327">
        <f t="shared" si="368"/>
        <v>28235.588036752335</v>
      </c>
      <c r="BI327">
        <f t="shared" si="369"/>
        <v>14584.924527761854</v>
      </c>
      <c r="BJ327">
        <f t="shared" si="370"/>
        <v>15269.944934515595</v>
      </c>
      <c r="BK327">
        <f t="shared" si="371"/>
        <v>10186.113287220531</v>
      </c>
      <c r="BL327">
        <f t="shared" si="372"/>
        <v>4940.3511409426992</v>
      </c>
      <c r="BM327">
        <f t="shared" si="373"/>
        <v>5995.0190665457758</v>
      </c>
    </row>
    <row r="328" spans="1:65" hidden="1" x14ac:dyDescent="0.4">
      <c r="A328" s="9">
        <v>35</v>
      </c>
      <c r="B328" s="16">
        <f t="shared" ref="B328:I328" si="408">V328+AE328+AN328+AW328+BF328+B198</f>
        <v>112953.19711050401</v>
      </c>
      <c r="C328" s="16">
        <f t="shared" si="408"/>
        <v>232631.56694667932</v>
      </c>
      <c r="D328" s="16">
        <f t="shared" si="408"/>
        <v>296743.92441745423</v>
      </c>
      <c r="E328" s="16">
        <f t="shared" si="408"/>
        <v>154985.45894110054</v>
      </c>
      <c r="F328" s="16">
        <f t="shared" si="408"/>
        <v>164737.05376859923</v>
      </c>
      <c r="G328" s="16">
        <f t="shared" si="408"/>
        <v>111438.1108739426</v>
      </c>
      <c r="H328" s="16">
        <f t="shared" si="408"/>
        <v>55990.556567481704</v>
      </c>
      <c r="I328" s="16">
        <f t="shared" si="408"/>
        <v>69075.50843592707</v>
      </c>
      <c r="J328" s="16">
        <f t="shared" si="295"/>
        <v>1198555.3770616886</v>
      </c>
      <c r="L328" s="9">
        <v>35</v>
      </c>
      <c r="M328" s="9">
        <f t="shared" ref="M328:T328" si="409">M133</f>
        <v>23305.473847003439</v>
      </c>
      <c r="N328" s="9">
        <f t="shared" si="409"/>
        <v>47993.475803574918</v>
      </c>
      <c r="O328" s="9">
        <f t="shared" si="409"/>
        <v>61226.24485229719</v>
      </c>
      <c r="P328" s="9">
        <f t="shared" si="409"/>
        <v>31995.650535716595</v>
      </c>
      <c r="Q328" s="9">
        <f t="shared" si="409"/>
        <v>34029.9418969381</v>
      </c>
      <c r="R328" s="9">
        <f t="shared" si="409"/>
        <v>22969.71702039407</v>
      </c>
      <c r="S328" s="9">
        <f t="shared" si="409"/>
        <v>11494.73371097967</v>
      </c>
      <c r="T328" s="9">
        <f t="shared" si="409"/>
        <v>14082.036316028356</v>
      </c>
      <c r="V328">
        <f t="shared" si="304"/>
        <v>35579.647336470691</v>
      </c>
      <c r="W328">
        <f t="shared" si="339"/>
        <v>73403.319648523524</v>
      </c>
      <c r="X328">
        <f t="shared" si="340"/>
        <v>93544.157032141185</v>
      </c>
      <c r="Y328">
        <f t="shared" si="341"/>
        <v>48319.676167219222</v>
      </c>
      <c r="Z328">
        <f t="shared" si="342"/>
        <v>50589.140377285818</v>
      </c>
      <c r="AA328">
        <f t="shared" si="343"/>
        <v>33746.433826137567</v>
      </c>
      <c r="AB328">
        <f t="shared" si="344"/>
        <v>16367.322767307851</v>
      </c>
      <c r="AC328">
        <f t="shared" si="345"/>
        <v>19861.424675897837</v>
      </c>
      <c r="AE328">
        <f t="shared" si="305"/>
        <v>27317.265142846431</v>
      </c>
      <c r="AF328">
        <f t="shared" si="346"/>
        <v>56357.442957238964</v>
      </c>
      <c r="AG328">
        <f t="shared" si="347"/>
        <v>71821.131784847603</v>
      </c>
      <c r="AH328">
        <f t="shared" si="348"/>
        <v>37098.777089996271</v>
      </c>
      <c r="AI328">
        <f t="shared" si="349"/>
        <v>38841.221442305556</v>
      </c>
      <c r="AJ328">
        <f t="shared" si="350"/>
        <v>25909.764418450846</v>
      </c>
      <c r="AK328">
        <f t="shared" si="351"/>
        <v>12566.46788780247</v>
      </c>
      <c r="AL328">
        <f t="shared" si="352"/>
        <v>15249.161939557131</v>
      </c>
      <c r="AN328">
        <f t="shared" si="306"/>
        <v>20973.591100444988</v>
      </c>
      <c r="AO328">
        <f t="shared" si="353"/>
        <v>43269.996387662482</v>
      </c>
      <c r="AP328">
        <f t="shared" si="354"/>
        <v>55142.674149466729</v>
      </c>
      <c r="AQ328">
        <f t="shared" si="355"/>
        <v>28483.619313403255</v>
      </c>
      <c r="AR328">
        <f t="shared" si="356"/>
        <v>29821.429492039853</v>
      </c>
      <c r="AS328">
        <f t="shared" si="357"/>
        <v>19892.943280449697</v>
      </c>
      <c r="AT328">
        <f t="shared" si="358"/>
        <v>9648.255697538636</v>
      </c>
      <c r="AU328">
        <f t="shared" si="359"/>
        <v>11707.968768919522</v>
      </c>
      <c r="AW328">
        <f t="shared" si="307"/>
        <v>16103.058637192771</v>
      </c>
      <c r="AX328">
        <f t="shared" si="360"/>
        <v>33221.744703836855</v>
      </c>
      <c r="AY328">
        <f t="shared" si="361"/>
        <v>42337.323684242001</v>
      </c>
      <c r="AZ328">
        <f t="shared" si="362"/>
        <v>21869.091935976459</v>
      </c>
      <c r="BA328">
        <f t="shared" si="363"/>
        <v>22896.232955787862</v>
      </c>
      <c r="BB328">
        <f t="shared" si="364"/>
        <v>15273.361843380992</v>
      </c>
      <c r="BC328">
        <f t="shared" si="365"/>
        <v>7407.7169951500346</v>
      </c>
      <c r="BD328">
        <f t="shared" si="366"/>
        <v>8989.1190643233531</v>
      </c>
      <c r="BF328">
        <f t="shared" si="308"/>
        <v>12363.571350043772</v>
      </c>
      <c r="BG328">
        <f t="shared" si="367"/>
        <v>25506.918919748117</v>
      </c>
      <c r="BH328">
        <f t="shared" si="368"/>
        <v>32505.658330712919</v>
      </c>
      <c r="BI328">
        <f t="shared" si="369"/>
        <v>16790.603859978666</v>
      </c>
      <c r="BJ328">
        <f t="shared" si="370"/>
        <v>17579.219959013677</v>
      </c>
      <c r="BK328">
        <f t="shared" si="371"/>
        <v>11726.553881227361</v>
      </c>
      <c r="BL328">
        <f t="shared" si="372"/>
        <v>5687.4808490690166</v>
      </c>
      <c r="BM328">
        <f t="shared" si="373"/>
        <v>6901.6462915380007</v>
      </c>
    </row>
    <row r="329" spans="1:65" hidden="1" x14ac:dyDescent="0.4">
      <c r="A329" s="9">
        <v>36</v>
      </c>
      <c r="B329" s="16">
        <f t="shared" ref="B329:I329" si="410">V329+AE329+AN329+AW329+BF329+B199</f>
        <v>130035.11408594045</v>
      </c>
      <c r="C329" s="16">
        <f t="shared" si="410"/>
        <v>267812.44894848583</v>
      </c>
      <c r="D329" s="16">
        <f t="shared" si="410"/>
        <v>341620.52106405201</v>
      </c>
      <c r="E329" s="16">
        <f t="shared" si="410"/>
        <v>178423.91724126769</v>
      </c>
      <c r="F329" s="16">
        <f t="shared" si="410"/>
        <v>189650.24714416888</v>
      </c>
      <c r="G329" s="16">
        <f t="shared" si="410"/>
        <v>128290.88595249417</v>
      </c>
      <c r="H329" s="16">
        <f t="shared" si="410"/>
        <v>64458.033135384059</v>
      </c>
      <c r="I329" s="16">
        <f t="shared" si="410"/>
        <v>79521.984031479718</v>
      </c>
      <c r="J329" s="16">
        <f t="shared" si="295"/>
        <v>1379813.1516032729</v>
      </c>
      <c r="L329" s="9">
        <v>36</v>
      </c>
      <c r="M329" s="9">
        <f t="shared" ref="M329:T329" si="411">M134</f>
        <v>26829.961586031826</v>
      </c>
      <c r="N329" s="9">
        <f t="shared" si="411"/>
        <v>55251.531062760499</v>
      </c>
      <c r="O329" s="9">
        <f t="shared" si="411"/>
        <v>70485.492302287021</v>
      </c>
      <c r="P329" s="9">
        <f t="shared" si="411"/>
        <v>36834.354041840314</v>
      </c>
      <c r="Q329" s="9">
        <f t="shared" si="411"/>
        <v>39176.291366722777</v>
      </c>
      <c r="R329" s="9">
        <f t="shared" si="411"/>
        <v>26443.428241148318</v>
      </c>
      <c r="S329" s="9">
        <f t="shared" si="411"/>
        <v>13233.082748364859</v>
      </c>
      <c r="T329" s="9">
        <f t="shared" si="411"/>
        <v>16211.663229526017</v>
      </c>
      <c r="V329">
        <f t="shared" si="304"/>
        <v>40960.358821664631</v>
      </c>
      <c r="W329">
        <f t="shared" si="339"/>
        <v>84504.106605434121</v>
      </c>
      <c r="X329">
        <f t="shared" si="340"/>
        <v>107690.84362955691</v>
      </c>
      <c r="Y329">
        <f t="shared" si="341"/>
        <v>55627.062720410358</v>
      </c>
      <c r="Z329">
        <f t="shared" si="342"/>
        <v>58239.738093444968</v>
      </c>
      <c r="AA329">
        <f t="shared" si="343"/>
        <v>38849.908359011388</v>
      </c>
      <c r="AB329">
        <f t="shared" si="344"/>
        <v>18842.553641944891</v>
      </c>
      <c r="AC329">
        <f t="shared" si="345"/>
        <v>22865.068721474789</v>
      </c>
      <c r="AE329">
        <f t="shared" si="305"/>
        <v>31448.456239658561</v>
      </c>
      <c r="AF329">
        <f t="shared" si="346"/>
        <v>64880.381302881244</v>
      </c>
      <c r="AG329">
        <f t="shared" si="347"/>
        <v>82682.644408494409</v>
      </c>
      <c r="AH329">
        <f t="shared" si="348"/>
        <v>42709.22662860775</v>
      </c>
      <c r="AI329">
        <f t="shared" si="349"/>
        <v>44715.180909795687</v>
      </c>
      <c r="AJ329">
        <f t="shared" si="350"/>
        <v>29828.099122294207</v>
      </c>
      <c r="AK329">
        <f t="shared" si="351"/>
        <v>14466.895327555161</v>
      </c>
      <c r="AL329">
        <f t="shared" si="352"/>
        <v>17555.293307727483</v>
      </c>
      <c r="AN329">
        <f t="shared" si="306"/>
        <v>24145.428121645709</v>
      </c>
      <c r="AO329">
        <f t="shared" si="353"/>
        <v>49813.719672450723</v>
      </c>
      <c r="AP329">
        <f t="shared" si="354"/>
        <v>63481.902967157162</v>
      </c>
      <c r="AQ329">
        <f t="shared" si="355"/>
        <v>32791.198201699764</v>
      </c>
      <c r="AR329">
        <f t="shared" si="356"/>
        <v>34331.325467172705</v>
      </c>
      <c r="AS329">
        <f t="shared" si="357"/>
        <v>22901.353849450268</v>
      </c>
      <c r="AT329">
        <f t="shared" si="358"/>
        <v>11107.361792670554</v>
      </c>
      <c r="AU329">
        <f t="shared" si="359"/>
        <v>13478.565354238326</v>
      </c>
      <c r="AW329">
        <f t="shared" si="307"/>
        <v>18538.32486881888</v>
      </c>
      <c r="AX329">
        <f t="shared" si="360"/>
        <v>38245.870545749669</v>
      </c>
      <c r="AY329">
        <f t="shared" si="361"/>
        <v>48739.998916854369</v>
      </c>
      <c r="AZ329">
        <f t="shared" si="362"/>
        <v>25176.355624689855</v>
      </c>
      <c r="BA329">
        <f t="shared" si="363"/>
        <v>26358.831223913858</v>
      </c>
      <c r="BB329">
        <f t="shared" si="364"/>
        <v>17583.152561915347</v>
      </c>
      <c r="BC329">
        <f t="shared" si="365"/>
        <v>8527.9863463443362</v>
      </c>
      <c r="BD329">
        <f t="shared" si="366"/>
        <v>10348.543916621436</v>
      </c>
      <c r="BF329">
        <f t="shared" si="308"/>
        <v>14233.314993618274</v>
      </c>
      <c r="BG329">
        <f t="shared" si="367"/>
        <v>29364.331811792486</v>
      </c>
      <c r="BH329">
        <f t="shared" si="368"/>
        <v>37421.49100747746</v>
      </c>
      <c r="BI329">
        <f t="shared" si="369"/>
        <v>19329.847897977561</v>
      </c>
      <c r="BJ329">
        <f t="shared" si="370"/>
        <v>20237.726457400771</v>
      </c>
      <c r="BK329">
        <f t="shared" si="371"/>
        <v>13499.957862304178</v>
      </c>
      <c r="BL329">
        <f t="shared" si="372"/>
        <v>6547.598922109526</v>
      </c>
      <c r="BM329">
        <f t="shared" si="373"/>
        <v>7945.3826779306783</v>
      </c>
    </row>
    <row r="330" spans="1:65" hidden="1" x14ac:dyDescent="0.4">
      <c r="A330" s="9">
        <v>37</v>
      </c>
      <c r="B330" s="16">
        <f t="shared" ref="B330:I330" si="412">V330+AE330+AN330+AW330+BF330+B200</f>
        <v>149700.3298654455</v>
      </c>
      <c r="C330" s="16">
        <f t="shared" si="412"/>
        <v>308313.73679890035</v>
      </c>
      <c r="D330" s="16">
        <f t="shared" si="412"/>
        <v>393283.80676848011</v>
      </c>
      <c r="E330" s="16">
        <f t="shared" si="412"/>
        <v>205406.97412603284</v>
      </c>
      <c r="F330" s="16">
        <f t="shared" si="412"/>
        <v>218331.06305461982</v>
      </c>
      <c r="G330" s="16">
        <f t="shared" si="412"/>
        <v>147692.31136402488</v>
      </c>
      <c r="H330" s="16">
        <f t="shared" si="412"/>
        <v>74206.041455003287</v>
      </c>
      <c r="I330" s="16">
        <f t="shared" si="412"/>
        <v>91548.24997267616</v>
      </c>
      <c r="J330" s="16">
        <f t="shared" si="295"/>
        <v>1588482.5134051829</v>
      </c>
      <c r="L330" s="9">
        <v>37</v>
      </c>
      <c r="M330" s="9">
        <f t="shared" ref="M330:T330" si="413">M135</f>
        <v>30887.457746348271</v>
      </c>
      <c r="N330" s="9">
        <f t="shared" si="413"/>
        <v>63607.222308157929</v>
      </c>
      <c r="O330" s="9">
        <f t="shared" si="413"/>
        <v>81145.016113287857</v>
      </c>
      <c r="P330" s="9">
        <f t="shared" si="413"/>
        <v>42404.814872105264</v>
      </c>
      <c r="Q330" s="9">
        <f t="shared" si="413"/>
        <v>45100.923471998402</v>
      </c>
      <c r="R330" s="9">
        <f t="shared" si="413"/>
        <v>30442.468948307662</v>
      </c>
      <c r="S330" s="9">
        <f t="shared" si="413"/>
        <v>15234.322379978565</v>
      </c>
      <c r="T330" s="9">
        <f t="shared" si="413"/>
        <v>18663.353706056208</v>
      </c>
      <c r="V330">
        <f t="shared" si="304"/>
        <v>47154.795519281011</v>
      </c>
      <c r="W330">
        <f t="shared" si="339"/>
        <v>97283.666016401097</v>
      </c>
      <c r="X330">
        <f t="shared" si="340"/>
        <v>123976.93420509559</v>
      </c>
      <c r="Y330">
        <f t="shared" si="341"/>
        <v>64039.545633369242</v>
      </c>
      <c r="Z330">
        <f t="shared" si="342"/>
        <v>67047.336007230566</v>
      </c>
      <c r="AA330">
        <f t="shared" si="343"/>
        <v>44725.181548988163</v>
      </c>
      <c r="AB330">
        <f t="shared" si="344"/>
        <v>21692.113780435036</v>
      </c>
      <c r="AC330">
        <f t="shared" si="345"/>
        <v>26322.953975812707</v>
      </c>
      <c r="AE330">
        <f t="shared" si="305"/>
        <v>36204.4075306616</v>
      </c>
      <c r="AF330">
        <f t="shared" si="346"/>
        <v>74692.24395415769</v>
      </c>
      <c r="AG330">
        <f t="shared" si="347"/>
        <v>95186.744019025675</v>
      </c>
      <c r="AH330">
        <f t="shared" si="348"/>
        <v>49168.144674509051</v>
      </c>
      <c r="AI330">
        <f t="shared" si="349"/>
        <v>51477.459501620324</v>
      </c>
      <c r="AJ330">
        <f t="shared" si="350"/>
        <v>34339.003740652792</v>
      </c>
      <c r="AK330">
        <f t="shared" si="351"/>
        <v>16654.724484750026</v>
      </c>
      <c r="AL330">
        <f t="shared" si="352"/>
        <v>20210.181014601134</v>
      </c>
      <c r="AN330">
        <f t="shared" si="306"/>
        <v>27796.942180652139</v>
      </c>
      <c r="AO330">
        <f t="shared" si="353"/>
        <v>57347.050487665991</v>
      </c>
      <c r="AP330">
        <f t="shared" si="354"/>
        <v>73082.273687825786</v>
      </c>
      <c r="AQ330">
        <f t="shared" si="355"/>
        <v>37750.212415153757</v>
      </c>
      <c r="AR330">
        <f t="shared" si="356"/>
        <v>39523.253188484196</v>
      </c>
      <c r="AS330">
        <f t="shared" si="357"/>
        <v>26364.726485872234</v>
      </c>
      <c r="AT330">
        <f t="shared" si="358"/>
        <v>12787.128560112858</v>
      </c>
      <c r="AU330">
        <f t="shared" si="359"/>
        <v>15516.929330982906</v>
      </c>
      <c r="AW330">
        <f t="shared" si="307"/>
        <v>21341.876495232296</v>
      </c>
      <c r="AX330">
        <f t="shared" si="360"/>
        <v>44029.795109100196</v>
      </c>
      <c r="AY330">
        <f t="shared" si="361"/>
        <v>56110.950942005766</v>
      </c>
      <c r="AZ330">
        <f t="shared" si="362"/>
        <v>28983.776913194808</v>
      </c>
      <c r="BA330">
        <f t="shared" si="363"/>
        <v>30345.078345543276</v>
      </c>
      <c r="BB330">
        <f t="shared" si="364"/>
        <v>20242.253205682809</v>
      </c>
      <c r="BC330">
        <f t="shared" si="365"/>
        <v>9817.6740695074459</v>
      </c>
      <c r="BD330">
        <f t="shared" si="366"/>
        <v>11913.554635429882</v>
      </c>
      <c r="BF330">
        <f t="shared" si="308"/>
        <v>16385.819931218575</v>
      </c>
      <c r="BG330">
        <f t="shared" si="367"/>
        <v>33805.101178771074</v>
      </c>
      <c r="BH330">
        <f t="shared" si="368"/>
        <v>43080.744962165918</v>
      </c>
      <c r="BI330">
        <f t="shared" si="369"/>
        <v>22253.101761333706</v>
      </c>
      <c r="BJ330">
        <f t="shared" si="370"/>
        <v>23298.278840657316</v>
      </c>
      <c r="BK330">
        <f t="shared" si="371"/>
        <v>15541.555212109763</v>
      </c>
      <c r="BL330">
        <f t="shared" si="372"/>
        <v>7537.7926342269311</v>
      </c>
      <c r="BM330">
        <f t="shared" si="373"/>
        <v>9146.9632972760592</v>
      </c>
    </row>
    <row r="331" spans="1:65" hidden="1" x14ac:dyDescent="0.4">
      <c r="A331" s="9">
        <v>38</v>
      </c>
      <c r="B331" s="16">
        <f t="shared" ref="B331:I331" si="414">V331+AE331+AN331+AW331+BF331+B201</f>
        <v>172339.51690149569</v>
      </c>
      <c r="C331" s="16">
        <f t="shared" si="414"/>
        <v>354940.03582369414</v>
      </c>
      <c r="D331" s="16">
        <f t="shared" si="414"/>
        <v>452760.13296534913</v>
      </c>
      <c r="E331" s="16">
        <f t="shared" si="414"/>
        <v>236470.67952161457</v>
      </c>
      <c r="F331" s="16">
        <f t="shared" si="414"/>
        <v>251349.27943290106</v>
      </c>
      <c r="G331" s="16">
        <f t="shared" si="414"/>
        <v>170027.81816797133</v>
      </c>
      <c r="H331" s="16">
        <f t="shared" si="414"/>
        <v>85428.237517247617</v>
      </c>
      <c r="I331" s="16">
        <f t="shared" si="414"/>
        <v>105393.22290679175</v>
      </c>
      <c r="J331" s="16">
        <f t="shared" si="295"/>
        <v>1828708.9232370658</v>
      </c>
      <c r="L331" s="9">
        <v>38</v>
      </c>
      <c r="M331" s="9">
        <f t="shared" ref="M331:T331" si="415">M136</f>
        <v>35558.569212754228</v>
      </c>
      <c r="N331" s="9">
        <f t="shared" si="415"/>
        <v>73226.545073722737</v>
      </c>
      <c r="O331" s="9">
        <f t="shared" si="415"/>
        <v>93416.580135201802</v>
      </c>
      <c r="P331" s="9">
        <f t="shared" si="415"/>
        <v>48817.696715815138</v>
      </c>
      <c r="Q331" s="9">
        <f t="shared" si="415"/>
        <v>51921.537926758967</v>
      </c>
      <c r="R331" s="9">
        <f t="shared" si="415"/>
        <v>35046.284741045056</v>
      </c>
      <c r="S331" s="9">
        <f t="shared" si="415"/>
        <v>17538.209560866926</v>
      </c>
      <c r="T331" s="9">
        <f t="shared" si="415"/>
        <v>21485.813431096416</v>
      </c>
      <c r="V331">
        <f t="shared" si="304"/>
        <v>54286.017125637416</v>
      </c>
      <c r="W331">
        <f t="shared" si="339"/>
        <v>111995.87870658343</v>
      </c>
      <c r="X331">
        <f t="shared" si="340"/>
        <v>142725.97090766605</v>
      </c>
      <c r="Y331">
        <f t="shared" si="341"/>
        <v>73724.248672643356</v>
      </c>
      <c r="Z331">
        <f t="shared" si="342"/>
        <v>77186.907304658816</v>
      </c>
      <c r="AA331">
        <f t="shared" si="343"/>
        <v>51488.972537736568</v>
      </c>
      <c r="AB331">
        <f t="shared" si="344"/>
        <v>24972.613012275167</v>
      </c>
      <c r="AC331">
        <f t="shared" si="345"/>
        <v>30303.775355022939</v>
      </c>
      <c r="AE331">
        <f t="shared" si="305"/>
        <v>41679.601524971302</v>
      </c>
      <c r="AF331">
        <f t="shared" si="346"/>
        <v>85987.954985279386</v>
      </c>
      <c r="AG331">
        <f t="shared" si="347"/>
        <v>109581.83911206062</v>
      </c>
      <c r="AH331">
        <f t="shared" si="348"/>
        <v>56603.845153939146</v>
      </c>
      <c r="AI331">
        <f t="shared" si="349"/>
        <v>59262.397754425445</v>
      </c>
      <c r="AJ331">
        <f t="shared" si="350"/>
        <v>39532.092644820485</v>
      </c>
      <c r="AK331">
        <f t="shared" si="351"/>
        <v>19173.419132592531</v>
      </c>
      <c r="AL331">
        <f t="shared" si="352"/>
        <v>23266.56749520692</v>
      </c>
      <c r="AN331">
        <f t="shared" si="306"/>
        <v>32000.674855656864</v>
      </c>
      <c r="AO331">
        <f t="shared" si="353"/>
        <v>66019.647220911836</v>
      </c>
      <c r="AP331">
        <f t="shared" si="354"/>
        <v>84134.508853425737</v>
      </c>
      <c r="AQ331">
        <f t="shared" si="355"/>
        <v>43459.178544831404</v>
      </c>
      <c r="AR331">
        <f t="shared" si="356"/>
        <v>45500.356345052263</v>
      </c>
      <c r="AS331">
        <f t="shared" si="357"/>
        <v>30351.865113262509</v>
      </c>
      <c r="AT331">
        <f t="shared" si="358"/>
        <v>14720.926522431442</v>
      </c>
      <c r="AU331">
        <f t="shared" si="359"/>
        <v>17863.555172792017</v>
      </c>
      <c r="AW331">
        <f t="shared" si="307"/>
        <v>24569.409337942219</v>
      </c>
      <c r="AX331">
        <f t="shared" si="360"/>
        <v>50688.422798383093</v>
      </c>
      <c r="AY331">
        <f t="shared" si="361"/>
        <v>64596.612314915779</v>
      </c>
      <c r="AZ331">
        <f t="shared" si="362"/>
        <v>33366.994664174286</v>
      </c>
      <c r="BA331">
        <f t="shared" si="363"/>
        <v>34934.165767013736</v>
      </c>
      <c r="BB331">
        <f t="shared" si="364"/>
        <v>23303.48984577752</v>
      </c>
      <c r="BC331">
        <f t="shared" si="365"/>
        <v>11302.401314810151</v>
      </c>
      <c r="BD331">
        <f t="shared" si="366"/>
        <v>13715.241983206395</v>
      </c>
      <c r="BF331">
        <f t="shared" si="308"/>
        <v>18863.848213225436</v>
      </c>
      <c r="BG331">
        <f t="shared" si="367"/>
        <v>38917.448143935639</v>
      </c>
      <c r="BH331">
        <f t="shared" si="368"/>
        <v>49595.847952085838</v>
      </c>
      <c r="BI331">
        <f t="shared" si="369"/>
        <v>25618.439337264259</v>
      </c>
      <c r="BJ331">
        <f t="shared" si="370"/>
        <v>26821.6785931003</v>
      </c>
      <c r="BK331">
        <f t="shared" si="371"/>
        <v>17891.904208896285</v>
      </c>
      <c r="BL331">
        <f t="shared" si="372"/>
        <v>8677.7333518671894</v>
      </c>
      <c r="BM331">
        <f t="shared" si="373"/>
        <v>10530.258966352971</v>
      </c>
    </row>
    <row r="332" spans="1:65" hidden="1" x14ac:dyDescent="0.4">
      <c r="A332" s="9">
        <v>39</v>
      </c>
      <c r="B332" s="16">
        <f t="shared" ref="B332:I332" si="416">V332+AE332+AN332+AW332+BF332+B202</f>
        <v>198402.42902839481</v>
      </c>
      <c r="C332" s="16">
        <f t="shared" si="416"/>
        <v>408617.63178771525</v>
      </c>
      <c r="D332" s="16">
        <f t="shared" si="416"/>
        <v>521231.06618484668</v>
      </c>
      <c r="E332" s="16">
        <f t="shared" si="416"/>
        <v>272232.15015434742</v>
      </c>
      <c r="F332" s="16">
        <f t="shared" si="416"/>
        <v>289360.84167494631</v>
      </c>
      <c r="G332" s="16">
        <f t="shared" si="416"/>
        <v>195741.12666585454</v>
      </c>
      <c r="H332" s="16">
        <f t="shared" si="416"/>
        <v>98347.563671816722</v>
      </c>
      <c r="I332" s="16">
        <f t="shared" si="416"/>
        <v>121331.95011400446</v>
      </c>
      <c r="J332" s="16">
        <f t="shared" si="295"/>
        <v>2105264.7592819263</v>
      </c>
      <c r="L332" s="9">
        <v>39</v>
      </c>
      <c r="M332" s="9">
        <f t="shared" ref="M332:T332" si="417">M137</f>
        <v>40936.093052453311</v>
      </c>
      <c r="N332" s="9">
        <f t="shared" si="417"/>
        <v>84300.598404628487</v>
      </c>
      <c r="O332" s="9">
        <f t="shared" si="417"/>
        <v>107543.97327339432</v>
      </c>
      <c r="P332" s="9">
        <f t="shared" si="417"/>
        <v>56200.398936418969</v>
      </c>
      <c r="Q332" s="9">
        <f t="shared" si="417"/>
        <v>59773.634177438231</v>
      </c>
      <c r="R332" s="9">
        <f t="shared" si="417"/>
        <v>40346.335779663728</v>
      </c>
      <c r="S332" s="9">
        <f t="shared" si="417"/>
        <v>20190.513691972748</v>
      </c>
      <c r="T332" s="9">
        <f t="shared" si="417"/>
        <v>24735.113852880695</v>
      </c>
      <c r="V332">
        <f t="shared" si="304"/>
        <v>62495.693659831086</v>
      </c>
      <c r="W332">
        <f t="shared" si="339"/>
        <v>128933.01990844945</v>
      </c>
      <c r="X332">
        <f t="shared" si="340"/>
        <v>164310.42517825396</v>
      </c>
      <c r="Y332">
        <f t="shared" si="341"/>
        <v>84873.569738657228</v>
      </c>
      <c r="Z332">
        <f t="shared" si="342"/>
        <v>88859.886373642206</v>
      </c>
      <c r="AA332">
        <f t="shared" si="343"/>
        <v>59275.651907380794</v>
      </c>
      <c r="AB332">
        <f t="shared" si="344"/>
        <v>28749.222273733627</v>
      </c>
      <c r="AC332">
        <f t="shared" si="345"/>
        <v>34886.616510118765</v>
      </c>
      <c r="AE332">
        <f t="shared" si="305"/>
        <v>47982.809325304348</v>
      </c>
      <c r="AF332">
        <f t="shared" si="346"/>
        <v>98991.916845931424</v>
      </c>
      <c r="AG332">
        <f t="shared" si="347"/>
        <v>126153.90500986335</v>
      </c>
      <c r="AH332">
        <f t="shared" si="348"/>
        <v>65164.04691329124</v>
      </c>
      <c r="AI332">
        <f t="shared" si="349"/>
        <v>68224.652529542131</v>
      </c>
      <c r="AJ332">
        <f t="shared" si="350"/>
        <v>45510.532591278527</v>
      </c>
      <c r="AK332">
        <f t="shared" si="351"/>
        <v>22073.016072433849</v>
      </c>
      <c r="AL332">
        <f t="shared" si="352"/>
        <v>26785.171425114924</v>
      </c>
      <c r="AN332">
        <f t="shared" si="306"/>
        <v>36840.138190314086</v>
      </c>
      <c r="AO332">
        <f t="shared" si="353"/>
        <v>76003.801103095611</v>
      </c>
      <c r="AP332">
        <f t="shared" si="354"/>
        <v>96858.173982743174</v>
      </c>
      <c r="AQ332">
        <f t="shared" si="355"/>
        <v>50031.511849385279</v>
      </c>
      <c r="AR332">
        <f t="shared" si="356"/>
        <v>52381.377049738854</v>
      </c>
      <c r="AS332">
        <f t="shared" si="357"/>
        <v>34941.978879041497</v>
      </c>
      <c r="AT332">
        <f t="shared" si="358"/>
        <v>16947.172827511986</v>
      </c>
      <c r="AU332">
        <f t="shared" si="359"/>
        <v>20565.061333999471</v>
      </c>
      <c r="AW332">
        <f t="shared" si="307"/>
        <v>28285.042096799541</v>
      </c>
      <c r="AX332">
        <f t="shared" si="360"/>
        <v>58354.035009647465</v>
      </c>
      <c r="AY332">
        <f t="shared" si="361"/>
        <v>74365.560584170758</v>
      </c>
      <c r="AZ332">
        <f t="shared" si="362"/>
        <v>38413.086604502845</v>
      </c>
      <c r="BA332">
        <f t="shared" si="363"/>
        <v>40217.261056032999</v>
      </c>
      <c r="BB332">
        <f t="shared" si="364"/>
        <v>26827.677479520014</v>
      </c>
      <c r="BC332">
        <f t="shared" si="365"/>
        <v>13011.663918620798</v>
      </c>
      <c r="BD332">
        <f t="shared" si="366"/>
        <v>15789.398577999204</v>
      </c>
      <c r="BF332">
        <f t="shared" si="308"/>
        <v>21716.628775583828</v>
      </c>
      <c r="BG332">
        <f t="shared" si="367"/>
        <v>44802.935471159362</v>
      </c>
      <c r="BH332">
        <f t="shared" si="368"/>
        <v>57096.230133500809</v>
      </c>
      <c r="BI332">
        <f t="shared" si="369"/>
        <v>29492.717000719273</v>
      </c>
      <c r="BJ332">
        <f t="shared" si="370"/>
        <v>30877.922180057016</v>
      </c>
      <c r="BK332">
        <f t="shared" si="371"/>
        <v>20597.697027336901</v>
      </c>
      <c r="BL332">
        <f t="shared" si="372"/>
        <v>9990.0673333386694</v>
      </c>
      <c r="BM332">
        <f t="shared" si="373"/>
        <v>12122.750474779681</v>
      </c>
    </row>
    <row r="333" spans="1:65" hidden="1" x14ac:dyDescent="0.4">
      <c r="A333" s="9">
        <v>40</v>
      </c>
      <c r="B333" s="16">
        <f t="shared" ref="B333:I333" si="418">V333+AE333+AN333+AW333+BF333+B203</f>
        <v>228406.83635376344</v>
      </c>
      <c r="C333" s="16">
        <f t="shared" si="418"/>
        <v>470412.89265599591</v>
      </c>
      <c r="D333" s="16">
        <f t="shared" si="418"/>
        <v>600056.86126798508</v>
      </c>
      <c r="E333" s="16">
        <f t="shared" si="418"/>
        <v>313401.82930560259</v>
      </c>
      <c r="F333" s="16">
        <f t="shared" si="418"/>
        <v>333120.8937752581</v>
      </c>
      <c r="G333" s="16">
        <f t="shared" si="418"/>
        <v>225343.06130891465</v>
      </c>
      <c r="H333" s="16">
        <f t="shared" si="418"/>
        <v>113220.67765682522</v>
      </c>
      <c r="I333" s="16">
        <f t="shared" si="418"/>
        <v>139681.07364884947</v>
      </c>
      <c r="J333" s="16">
        <f t="shared" si="295"/>
        <v>2423644.1259731948</v>
      </c>
      <c r="L333" s="9">
        <v>40</v>
      </c>
      <c r="M333" s="9">
        <f t="shared" ref="M333:T333" si="419">M138</f>
        <v>47126.860036822</v>
      </c>
      <c r="N333" s="9">
        <f t="shared" si="419"/>
        <v>97049.381262269104</v>
      </c>
      <c r="O333" s="9">
        <f t="shared" si="419"/>
        <v>123807.85263910868</v>
      </c>
      <c r="P333" s="9">
        <f t="shared" si="419"/>
        <v>64699.587508179378</v>
      </c>
      <c r="Q333" s="9">
        <f t="shared" si="419"/>
        <v>68813.203257156245</v>
      </c>
      <c r="R333" s="9">
        <f t="shared" si="419"/>
        <v>46447.913748155916</v>
      </c>
      <c r="S333" s="9">
        <f t="shared" si="419"/>
        <v>23243.925882568154</v>
      </c>
      <c r="T333" s="9">
        <f t="shared" si="419"/>
        <v>28475.806106994998</v>
      </c>
      <c r="V333">
        <f t="shared" si="304"/>
        <v>71946.919903595146</v>
      </c>
      <c r="W333">
        <f t="shared" si="339"/>
        <v>148431.56564952547</v>
      </c>
      <c r="X333">
        <f t="shared" si="340"/>
        <v>189159.0973287143</v>
      </c>
      <c r="Y333">
        <f t="shared" si="341"/>
        <v>97709.003073986736</v>
      </c>
      <c r="Z333">
        <f t="shared" si="342"/>
        <v>102298.17053260756</v>
      </c>
      <c r="AA333">
        <f t="shared" si="343"/>
        <v>68239.911108540604</v>
      </c>
      <c r="AB333">
        <f t="shared" si="344"/>
        <v>33096.968304368726</v>
      </c>
      <c r="AC333">
        <f t="shared" si="345"/>
        <v>40162.520915808956</v>
      </c>
      <c r="AE333">
        <f t="shared" si="305"/>
        <v>55239.25149256771</v>
      </c>
      <c r="AF333">
        <f t="shared" si="346"/>
        <v>113962.46837719044</v>
      </c>
      <c r="AG333">
        <f t="shared" si="347"/>
        <v>145232.16509405867</v>
      </c>
      <c r="AH333">
        <f t="shared" si="348"/>
        <v>75018.808325974227</v>
      </c>
      <c r="AI333">
        <f t="shared" si="349"/>
        <v>78542.269451592161</v>
      </c>
      <c r="AJ333">
        <f t="shared" si="350"/>
        <v>52393.092249329668</v>
      </c>
      <c r="AK333">
        <f t="shared" si="351"/>
        <v>25411.119173083738</v>
      </c>
      <c r="AL333">
        <f t="shared" si="352"/>
        <v>30835.893967616845</v>
      </c>
      <c r="AN333">
        <f t="shared" si="306"/>
        <v>42411.473757809217</v>
      </c>
      <c r="AO333">
        <f t="shared" si="353"/>
        <v>87497.858974513525</v>
      </c>
      <c r="AP333">
        <f t="shared" si="354"/>
        <v>111506.03949630324</v>
      </c>
      <c r="AQ333">
        <f t="shared" si="355"/>
        <v>57597.77938133826</v>
      </c>
      <c r="AR333">
        <f t="shared" si="356"/>
        <v>60303.014789640481</v>
      </c>
      <c r="AS333">
        <f t="shared" si="357"/>
        <v>40226.255735160012</v>
      </c>
      <c r="AT333">
        <f t="shared" si="358"/>
        <v>19510.094449972916</v>
      </c>
      <c r="AU333">
        <f t="shared" si="359"/>
        <v>23675.116379557192</v>
      </c>
      <c r="AW333">
        <f t="shared" si="307"/>
        <v>32562.590143556816</v>
      </c>
      <c r="AX333">
        <f t="shared" si="360"/>
        <v>67178.918056371549</v>
      </c>
      <c r="AY333">
        <f t="shared" si="361"/>
        <v>85611.867283456959</v>
      </c>
      <c r="AZ333">
        <f t="shared" si="362"/>
        <v>44222.299226944058</v>
      </c>
      <c r="BA333">
        <f t="shared" si="363"/>
        <v>46299.319052885927</v>
      </c>
      <c r="BB333">
        <f t="shared" si="364"/>
        <v>30884.828179280754</v>
      </c>
      <c r="BC333">
        <f t="shared" si="365"/>
        <v>14979.41837306639</v>
      </c>
      <c r="BD333">
        <f t="shared" si="366"/>
        <v>18177.229955999333</v>
      </c>
      <c r="BF333">
        <f t="shared" si="308"/>
        <v>25000.835436191686</v>
      </c>
      <c r="BG333">
        <f t="shared" si="367"/>
        <v>51578.48524040341</v>
      </c>
      <c r="BH333">
        <f t="shared" si="368"/>
        <v>65730.895358835784</v>
      </c>
      <c r="BI333">
        <f t="shared" si="369"/>
        <v>33952.901802611057</v>
      </c>
      <c r="BJ333">
        <f t="shared" si="370"/>
        <v>35547.591618045015</v>
      </c>
      <c r="BK333">
        <f t="shared" si="371"/>
        <v>23712.687253428459</v>
      </c>
      <c r="BL333">
        <f t="shared" si="372"/>
        <v>11500.865625979734</v>
      </c>
      <c r="BM333">
        <f t="shared" si="373"/>
        <v>13956.074526389441</v>
      </c>
    </row>
    <row r="334" spans="1:65" hidden="1" x14ac:dyDescent="0.4">
      <c r="A334" s="9">
        <v>41</v>
      </c>
      <c r="B334" s="16">
        <f t="shared" ref="B334:I334" si="420">V334+AE334+AN334+AW334+BF334+B204</f>
        <v>262948.81136916386</v>
      </c>
      <c r="C334" s="16">
        <f t="shared" si="420"/>
        <v>541553.45324411953</v>
      </c>
      <c r="D334" s="16">
        <f t="shared" si="420"/>
        <v>690803.48442455556</v>
      </c>
      <c r="E334" s="16">
        <f t="shared" si="420"/>
        <v>360797.60060235538</v>
      </c>
      <c r="F334" s="16">
        <f t="shared" si="420"/>
        <v>383498.78015198361</v>
      </c>
      <c r="G334" s="16">
        <f t="shared" si="420"/>
        <v>259421.69875207692</v>
      </c>
      <c r="H334" s="16">
        <f t="shared" si="420"/>
        <v>130343.0514195342</v>
      </c>
      <c r="I334" s="16">
        <f t="shared" si="420"/>
        <v>160805.12081056306</v>
      </c>
      <c r="J334" s="16">
        <f t="shared" si="295"/>
        <v>2790172.0007743523</v>
      </c>
      <c r="L334" s="9">
        <v>41</v>
      </c>
      <c r="M334" s="9">
        <f t="shared" ref="M334:T334" si="421">M139</f>
        <v>54253.856959051176</v>
      </c>
      <c r="N334" s="9">
        <f t="shared" si="421"/>
        <v>111726.16305974105</v>
      </c>
      <c r="O334" s="9">
        <f t="shared" si="421"/>
        <v>142531.31912971076</v>
      </c>
      <c r="P334" s="9">
        <f t="shared" si="421"/>
        <v>74484.108706494007</v>
      </c>
      <c r="Q334" s="9">
        <f t="shared" si="421"/>
        <v>79219.826729190885</v>
      </c>
      <c r="R334" s="9">
        <f t="shared" si="421"/>
        <v>53472.233596081787</v>
      </c>
      <c r="S334" s="9">
        <f t="shared" si="421"/>
        <v>26759.105720481188</v>
      </c>
      <c r="T334" s="9">
        <f t="shared" si="421"/>
        <v>32782.203399833474</v>
      </c>
      <c r="V334">
        <f t="shared" si="304"/>
        <v>82827.455469006367</v>
      </c>
      <c r="W334">
        <f t="shared" si="339"/>
        <v>170878.877240395</v>
      </c>
      <c r="X334">
        <f t="shared" si="340"/>
        <v>217765.63515915885</v>
      </c>
      <c r="Y334">
        <f t="shared" si="341"/>
        <v>112485.53950434286</v>
      </c>
      <c r="Z334">
        <f t="shared" si="342"/>
        <v>117768.72694069253</v>
      </c>
      <c r="AA334">
        <f t="shared" si="343"/>
        <v>78559.835586082103</v>
      </c>
      <c r="AB334">
        <f t="shared" si="344"/>
        <v>38102.22414055327</v>
      </c>
      <c r="AC334">
        <f t="shared" si="345"/>
        <v>46236.30055511211</v>
      </c>
      <c r="AE334">
        <f t="shared" si="305"/>
        <v>63593.085698081428</v>
      </c>
      <c r="AF334">
        <f t="shared" si="346"/>
        <v>131197.01701335795</v>
      </c>
      <c r="AG334">
        <f t="shared" si="347"/>
        <v>167195.6312113865</v>
      </c>
      <c r="AH334">
        <f t="shared" si="348"/>
        <v>86363.905699980474</v>
      </c>
      <c r="AI334">
        <f t="shared" si="349"/>
        <v>90420.219992099854</v>
      </c>
      <c r="AJ334">
        <f t="shared" si="350"/>
        <v>60316.501678935136</v>
      </c>
      <c r="AK334">
        <f t="shared" si="351"/>
        <v>29254.043738726232</v>
      </c>
      <c r="AL334">
        <f t="shared" si="352"/>
        <v>35499.207441712904</v>
      </c>
      <c r="AN334">
        <f t="shared" si="306"/>
        <v>48825.362625188463</v>
      </c>
      <c r="AO334">
        <f t="shared" si="353"/>
        <v>100730.16367585197</v>
      </c>
      <c r="AP334">
        <f t="shared" si="354"/>
        <v>128369.10229518096</v>
      </c>
      <c r="AQ334">
        <f t="shared" si="355"/>
        <v>66308.293853656243</v>
      </c>
      <c r="AR334">
        <f t="shared" si="356"/>
        <v>69422.642120616307</v>
      </c>
      <c r="AS334">
        <f t="shared" si="357"/>
        <v>46309.67399224484</v>
      </c>
      <c r="AT334">
        <f t="shared" si="358"/>
        <v>22460.606811528327</v>
      </c>
      <c r="AU334">
        <f t="shared" si="359"/>
        <v>27255.505173587015</v>
      </c>
      <c r="AW334">
        <f t="shared" si="307"/>
        <v>37487.031950683013</v>
      </c>
      <c r="AX334">
        <f t="shared" si="360"/>
        <v>77338.388515442522</v>
      </c>
      <c r="AY334">
        <f t="shared" si="361"/>
        <v>98558.953389880102</v>
      </c>
      <c r="AZ334">
        <f t="shared" si="362"/>
        <v>50910.039304141152</v>
      </c>
      <c r="BA334">
        <f t="shared" si="363"/>
        <v>53301.166921263211</v>
      </c>
      <c r="BB334">
        <f t="shared" si="364"/>
        <v>35555.541957220383</v>
      </c>
      <c r="BC334">
        <f t="shared" si="365"/>
        <v>17244.756411519651</v>
      </c>
      <c r="BD334">
        <f t="shared" si="366"/>
        <v>20926.173167778263</v>
      </c>
      <c r="BF334">
        <f t="shared" si="308"/>
        <v>28781.712789874255</v>
      </c>
      <c r="BG334">
        <f t="shared" si="367"/>
        <v>59378.701648387476</v>
      </c>
      <c r="BH334">
        <f t="shared" si="368"/>
        <v>75671.381321146371</v>
      </c>
      <c r="BI334">
        <f t="shared" si="369"/>
        <v>39087.600514777558</v>
      </c>
      <c r="BJ334">
        <f t="shared" si="370"/>
        <v>40923.455335465471</v>
      </c>
      <c r="BK334">
        <f t="shared" si="371"/>
        <v>27298.757716354601</v>
      </c>
      <c r="BL334">
        <f t="shared" si="372"/>
        <v>13240.141999523061</v>
      </c>
      <c r="BM334">
        <f t="shared" si="373"/>
        <v>16066.652241194384</v>
      </c>
    </row>
    <row r="335" spans="1:65" hidden="1" x14ac:dyDescent="0.4">
      <c r="A335" s="9">
        <v>42</v>
      </c>
      <c r="B335" s="16">
        <f t="shared" ref="B335:I335" si="422">V335+AE335+AN335+AW335+BF335+B205</f>
        <v>302714.57062680292</v>
      </c>
      <c r="C335" s="16">
        <f t="shared" si="422"/>
        <v>623452.60361840948</v>
      </c>
      <c r="D335" s="16">
        <f t="shared" si="422"/>
        <v>795273.72298189218</v>
      </c>
      <c r="E335" s="16">
        <f t="shared" si="422"/>
        <v>415361.03623229044</v>
      </c>
      <c r="F335" s="16">
        <f t="shared" si="422"/>
        <v>441495.31619253958</v>
      </c>
      <c r="G335" s="16">
        <f t="shared" si="422"/>
        <v>298654.05063928606</v>
      </c>
      <c r="H335" s="16">
        <f t="shared" si="422"/>
        <v>150054.84102320659</v>
      </c>
      <c r="I335" s="16">
        <f t="shared" si="422"/>
        <v>185123.74590974709</v>
      </c>
      <c r="J335" s="16">
        <f t="shared" si="295"/>
        <v>3212129.8872241746</v>
      </c>
      <c r="L335" s="9">
        <v>42</v>
      </c>
      <c r="M335" s="9">
        <f t="shared" ref="M335:T335" si="423">M140</f>
        <v>62458.669909969227</v>
      </c>
      <c r="N335" s="9">
        <f t="shared" si="423"/>
        <v>128622.51515358078</v>
      </c>
      <c r="O335" s="9">
        <f t="shared" si="423"/>
        <v>164086.33620415648</v>
      </c>
      <c r="P335" s="9">
        <f t="shared" si="423"/>
        <v>85748.343435720497</v>
      </c>
      <c r="Q335" s="9">
        <f t="shared" si="423"/>
        <v>91200.24428379412</v>
      </c>
      <c r="R335" s="9">
        <f t="shared" si="423"/>
        <v>61558.841614656107</v>
      </c>
      <c r="S335" s="9">
        <f t="shared" si="423"/>
        <v>30805.886345425519</v>
      </c>
      <c r="T335" s="9">
        <f t="shared" si="423"/>
        <v>37739.857326955993</v>
      </c>
      <c r="V335">
        <f t="shared" si="304"/>
        <v>95353.454861761449</v>
      </c>
      <c r="W335">
        <f t="shared" si="339"/>
        <v>196720.89665808427</v>
      </c>
      <c r="X335">
        <f t="shared" si="340"/>
        <v>250698.34084619104</v>
      </c>
      <c r="Y335">
        <f t="shared" si="341"/>
        <v>129496.73212817473</v>
      </c>
      <c r="Z335">
        <f t="shared" si="342"/>
        <v>135578.8962111545</v>
      </c>
      <c r="AA335">
        <f t="shared" si="343"/>
        <v>90440.442653799415</v>
      </c>
      <c r="AB335">
        <f t="shared" si="344"/>
        <v>43864.425016394249</v>
      </c>
      <c r="AC335">
        <f t="shared" si="345"/>
        <v>53228.618131417388</v>
      </c>
      <c r="AE335">
        <f t="shared" si="305"/>
        <v>73210.270583543897</v>
      </c>
      <c r="AF335">
        <f t="shared" si="346"/>
        <v>151037.94712687648</v>
      </c>
      <c r="AG335">
        <f t="shared" si="347"/>
        <v>192480.63318527269</v>
      </c>
      <c r="AH335">
        <f t="shared" si="348"/>
        <v>99424.722602161681</v>
      </c>
      <c r="AI335">
        <f t="shared" si="349"/>
        <v>104094.47346639619</v>
      </c>
      <c r="AJ335">
        <f t="shared" si="350"/>
        <v>69438.168632508619</v>
      </c>
      <c r="AK335">
        <f t="shared" si="351"/>
        <v>33678.133939639752</v>
      </c>
      <c r="AL335">
        <f t="shared" si="352"/>
        <v>40867.753998412503</v>
      </c>
      <c r="AN335">
        <f t="shared" si="306"/>
        <v>56209.224161634949</v>
      </c>
      <c r="AO335">
        <f t="shared" si="353"/>
        <v>115963.59034460496</v>
      </c>
      <c r="AP335">
        <f t="shared" si="354"/>
        <v>147782.36675328374</v>
      </c>
      <c r="AQ335">
        <f t="shared" si="355"/>
        <v>76336.099776818359</v>
      </c>
      <c r="AR335">
        <f t="shared" si="356"/>
        <v>79921.43105635808</v>
      </c>
      <c r="AS335">
        <f t="shared" si="357"/>
        <v>53313.087835589991</v>
      </c>
      <c r="AT335">
        <f t="shared" si="358"/>
        <v>25857.325275127281</v>
      </c>
      <c r="AU335">
        <f t="shared" si="359"/>
        <v>31377.356307649959</v>
      </c>
      <c r="AW335">
        <f t="shared" si="307"/>
        <v>43156.197287935734</v>
      </c>
      <c r="AX335">
        <f t="shared" si="360"/>
        <v>89034.276095647248</v>
      </c>
      <c r="AY335">
        <f t="shared" si="361"/>
        <v>113464.02784253053</v>
      </c>
      <c r="AZ335">
        <f t="shared" si="362"/>
        <v>58609.166578898687</v>
      </c>
      <c r="BA335">
        <f t="shared" si="363"/>
        <v>61361.904520939759</v>
      </c>
      <c r="BB335">
        <f t="shared" si="364"/>
        <v>40932.607974732615</v>
      </c>
      <c r="BC335">
        <f t="shared" si="365"/>
        <v>19852.681611523989</v>
      </c>
      <c r="BD335">
        <f t="shared" si="366"/>
        <v>24090.839170682637</v>
      </c>
      <c r="BF335">
        <f t="shared" si="308"/>
        <v>33134.372370278637</v>
      </c>
      <c r="BG335">
        <f t="shared" si="367"/>
        <v>68358.545081914999</v>
      </c>
      <c r="BH335">
        <f t="shared" si="368"/>
        <v>87115.167355513229</v>
      </c>
      <c r="BI335">
        <f t="shared" si="369"/>
        <v>44998.819909459358</v>
      </c>
      <c r="BJ335">
        <f t="shared" si="370"/>
        <v>47112.311128364337</v>
      </c>
      <c r="BK335">
        <f t="shared" si="371"/>
        <v>31427.149836787492</v>
      </c>
      <c r="BL335">
        <f t="shared" si="372"/>
        <v>15242.449205521356</v>
      </c>
      <c r="BM335">
        <f t="shared" si="373"/>
        <v>18496.41270448632</v>
      </c>
    </row>
    <row r="336" spans="1:65" hidden="1" x14ac:dyDescent="0.4">
      <c r="A336" s="9">
        <v>43</v>
      </c>
      <c r="B336" s="16">
        <f t="shared" ref="B336:I336" si="424">V336+AE336+AN336+AW336+BF336+B206</f>
        <v>348494.1072318115</v>
      </c>
      <c r="C336" s="16">
        <f t="shared" si="424"/>
        <v>717737.36575153633</v>
      </c>
      <c r="D336" s="16">
        <f t="shared" si="424"/>
        <v>915542.99985792465</v>
      </c>
      <c r="E336" s="16">
        <f t="shared" si="424"/>
        <v>478176.10237434827</v>
      </c>
      <c r="F336" s="16">
        <f t="shared" si="424"/>
        <v>508262.67062071263</v>
      </c>
      <c r="G336" s="16">
        <f t="shared" si="424"/>
        <v>343819.51320178126</v>
      </c>
      <c r="H336" s="16">
        <f t="shared" si="424"/>
        <v>172747.64425334649</v>
      </c>
      <c r="I336" s="16">
        <f t="shared" si="424"/>
        <v>213120.0671973062</v>
      </c>
      <c r="J336" s="16">
        <f t="shared" si="295"/>
        <v>3697900.4704887667</v>
      </c>
      <c r="L336" s="9">
        <v>43</v>
      </c>
      <c r="M336" s="9">
        <f t="shared" ref="M336:T336" si="425">M141</f>
        <v>71904.297050565307</v>
      </c>
      <c r="N336" s="9">
        <f t="shared" si="425"/>
        <v>148074.10324819814</v>
      </c>
      <c r="O336" s="9">
        <f t="shared" si="425"/>
        <v>188901.11937012925</v>
      </c>
      <c r="P336" s="9">
        <f t="shared" si="425"/>
        <v>98716.068832132063</v>
      </c>
      <c r="Q336" s="9">
        <f t="shared" si="425"/>
        <v>104992.46086281705</v>
      </c>
      <c r="R336" s="9">
        <f t="shared" si="425"/>
        <v>70868.387686277492</v>
      </c>
      <c r="S336" s="9">
        <f t="shared" si="425"/>
        <v>35464.661765617828</v>
      </c>
      <c r="T336" s="9">
        <f t="shared" si="425"/>
        <v>43447.257455129729</v>
      </c>
      <c r="V336">
        <f t="shared" si="304"/>
        <v>109773.76164207123</v>
      </c>
      <c r="W336">
        <f t="shared" si="339"/>
        <v>226471.00570258405</v>
      </c>
      <c r="X336">
        <f t="shared" si="340"/>
        <v>288611.46092723886</v>
      </c>
      <c r="Y336">
        <f t="shared" si="341"/>
        <v>149080.5280907134</v>
      </c>
      <c r="Z336">
        <f t="shared" si="342"/>
        <v>156082.49809044681</v>
      </c>
      <c r="AA336">
        <f t="shared" si="343"/>
        <v>104117.75440202589</v>
      </c>
      <c r="AB336">
        <f t="shared" si="344"/>
        <v>50498.04376041692</v>
      </c>
      <c r="AC336">
        <f t="shared" si="345"/>
        <v>61278.384173558028</v>
      </c>
      <c r="AE336">
        <f t="shared" si="305"/>
        <v>84281.862722652673</v>
      </c>
      <c r="AF336">
        <f t="shared" si="346"/>
        <v>173879.4218924804</v>
      </c>
      <c r="AG336">
        <f t="shared" si="347"/>
        <v>221589.48701573187</v>
      </c>
      <c r="AH336">
        <f t="shared" si="348"/>
        <v>114460.72736516819</v>
      </c>
      <c r="AI336">
        <f t="shared" si="349"/>
        <v>119836.68483877533</v>
      </c>
      <c r="AJ336">
        <f t="shared" si="350"/>
        <v>79939.305643154017</v>
      </c>
      <c r="AK336">
        <f t="shared" si="351"/>
        <v>38771.279478017001</v>
      </c>
      <c r="AL336">
        <f t="shared" si="352"/>
        <v>47048.186064914953</v>
      </c>
      <c r="AN336">
        <f t="shared" si="306"/>
        <v>64709.747372589423</v>
      </c>
      <c r="AO336">
        <f t="shared" si="353"/>
        <v>133500.76873574071</v>
      </c>
      <c r="AP336">
        <f t="shared" si="354"/>
        <v>170131.49996927823</v>
      </c>
      <c r="AQ336">
        <f t="shared" si="355"/>
        <v>87880.411189490027</v>
      </c>
      <c r="AR336">
        <f t="shared" si="356"/>
        <v>92007.952261377126</v>
      </c>
      <c r="AS336">
        <f t="shared" si="357"/>
        <v>61375.628234049313</v>
      </c>
      <c r="AT336">
        <f t="shared" si="358"/>
        <v>29767.729607383517</v>
      </c>
      <c r="AU336">
        <f t="shared" si="359"/>
        <v>36122.555153031237</v>
      </c>
      <c r="AW336">
        <f t="shared" si="307"/>
        <v>49682.710724785342</v>
      </c>
      <c r="AX336">
        <f t="shared" si="360"/>
        <v>102498.93322012611</v>
      </c>
      <c r="AY336">
        <f t="shared" si="361"/>
        <v>130623.19729790714</v>
      </c>
      <c r="AZ336">
        <f t="shared" si="362"/>
        <v>67472.633177858515</v>
      </c>
      <c r="BA336">
        <f t="shared" si="363"/>
        <v>70641.66778864892</v>
      </c>
      <c r="BB336">
        <f t="shared" si="364"/>
        <v>47122.84790516131</v>
      </c>
      <c r="BC336">
        <f t="shared" si="365"/>
        <v>22855.003443325637</v>
      </c>
      <c r="BD336">
        <f t="shared" si="366"/>
        <v>27734.097739166296</v>
      </c>
      <c r="BF336">
        <f t="shared" si="308"/>
        <v>38145.284829107186</v>
      </c>
      <c r="BG336">
        <f t="shared" si="367"/>
        <v>78696.410588781117</v>
      </c>
      <c r="BH336">
        <f t="shared" si="368"/>
        <v>100289.59759902187</v>
      </c>
      <c r="BI336">
        <f t="shared" si="369"/>
        <v>51803.993244179015</v>
      </c>
      <c r="BJ336">
        <f t="shared" si="370"/>
        <v>54237.107824652056</v>
      </c>
      <c r="BK336">
        <f t="shared" si="371"/>
        <v>36179.878905760052</v>
      </c>
      <c r="BL336">
        <f t="shared" si="372"/>
        <v>17547.565408522674</v>
      </c>
      <c r="BM336">
        <f t="shared" si="373"/>
        <v>21293.625937584478</v>
      </c>
    </row>
    <row r="337" spans="1:65" hidden="1" x14ac:dyDescent="0.4">
      <c r="A337" s="9">
        <v>44</v>
      </c>
      <c r="B337" s="16">
        <f t="shared" ref="B337:I337" si="426">V337+AE337+AN337+AW337+BF337+B207</f>
        <v>401196.88497590198</v>
      </c>
      <c r="C337" s="16">
        <f t="shared" si="426"/>
        <v>826280.81620995246</v>
      </c>
      <c r="D337" s="16">
        <f t="shared" si="426"/>
        <v>1054000.6042559382</v>
      </c>
      <c r="E337" s="16">
        <f t="shared" si="426"/>
        <v>550490.69345058221</v>
      </c>
      <c r="F337" s="16">
        <f t="shared" si="426"/>
        <v>585127.25467248075</v>
      </c>
      <c r="G337" s="16">
        <f t="shared" si="426"/>
        <v>395815.35085499013</v>
      </c>
      <c r="H337" s="16">
        <f t="shared" si="426"/>
        <v>198872.28017158175</v>
      </c>
      <c r="I337" s="16">
        <f t="shared" si="426"/>
        <v>245350.26457827576</v>
      </c>
      <c r="J337" s="16">
        <f t="shared" si="295"/>
        <v>4257134.149169703</v>
      </c>
      <c r="L337" s="9">
        <v>44</v>
      </c>
      <c r="M337" s="9">
        <f t="shared" ref="M337:T337" si="427">M142</f>
        <v>82778.386760213383</v>
      </c>
      <c r="N337" s="9">
        <f t="shared" si="427"/>
        <v>170467.35578586324</v>
      </c>
      <c r="O337" s="9">
        <f t="shared" si="427"/>
        <v>217468.64318361148</v>
      </c>
      <c r="P337" s="9">
        <f t="shared" si="427"/>
        <v>113644.90385724214</v>
      </c>
      <c r="Q337" s="9">
        <f t="shared" si="427"/>
        <v>120870.47490495574</v>
      </c>
      <c r="R337" s="9">
        <f t="shared" si="427"/>
        <v>81585.816781464528</v>
      </c>
      <c r="S337" s="9">
        <f t="shared" si="427"/>
        <v>40827.983978342563</v>
      </c>
      <c r="T337" s="9">
        <f t="shared" si="427"/>
        <v>50017.787932230647</v>
      </c>
      <c r="V337">
        <f t="shared" si="304"/>
        <v>126374.85199167815</v>
      </c>
      <c r="W337">
        <f t="shared" si="339"/>
        <v>260720.22492396523</v>
      </c>
      <c r="X337">
        <f t="shared" si="340"/>
        <v>332258.18366966944</v>
      </c>
      <c r="Y337">
        <f t="shared" si="341"/>
        <v>171625.98229743639</v>
      </c>
      <c r="Z337">
        <f t="shared" si="342"/>
        <v>179686.86049938507</v>
      </c>
      <c r="AA337">
        <f t="shared" si="343"/>
        <v>119863.48655122597</v>
      </c>
      <c r="AB337">
        <f t="shared" si="344"/>
        <v>58134.864931568212</v>
      </c>
      <c r="AC337">
        <f t="shared" si="345"/>
        <v>70545.516655180836</v>
      </c>
      <c r="AE337">
        <f t="shared" si="305"/>
        <v>97027.812182361959</v>
      </c>
      <c r="AF337">
        <f t="shared" si="346"/>
        <v>200175.21379753223</v>
      </c>
      <c r="AG337">
        <f t="shared" si="347"/>
        <v>255100.47397148539</v>
      </c>
      <c r="AH337">
        <f t="shared" si="348"/>
        <v>131770.6277279408</v>
      </c>
      <c r="AI337">
        <f t="shared" si="349"/>
        <v>137959.59146461106</v>
      </c>
      <c r="AJ337">
        <f t="shared" si="350"/>
        <v>92028.530022589955</v>
      </c>
      <c r="AK337">
        <f t="shared" si="351"/>
        <v>44634.66161921696</v>
      </c>
      <c r="AL337">
        <f t="shared" si="352"/>
        <v>54163.285119236491</v>
      </c>
      <c r="AN337">
        <f t="shared" si="306"/>
        <v>74495.805047621048</v>
      </c>
      <c r="AO337">
        <f t="shared" si="353"/>
        <v>153690.09531411057</v>
      </c>
      <c r="AP337">
        <f t="shared" si="354"/>
        <v>195860.49349250505</v>
      </c>
      <c r="AQ337">
        <f t="shared" si="355"/>
        <v>101170.56927732912</v>
      </c>
      <c r="AR337">
        <f t="shared" si="356"/>
        <v>105922.31855007622</v>
      </c>
      <c r="AS337">
        <f t="shared" si="357"/>
        <v>70657.466938601661</v>
      </c>
      <c r="AT337">
        <f t="shared" si="358"/>
        <v>34269.504542700262</v>
      </c>
      <c r="AU337">
        <f t="shared" si="359"/>
        <v>41585.370608973091</v>
      </c>
      <c r="AW337">
        <f t="shared" si="307"/>
        <v>57196.229048687383</v>
      </c>
      <c r="AX337">
        <f t="shared" si="360"/>
        <v>117999.85097793343</v>
      </c>
      <c r="AY337">
        <f t="shared" si="361"/>
        <v>150377.34863359269</v>
      </c>
      <c r="AZ337">
        <f t="shared" si="362"/>
        <v>77676.522183674271</v>
      </c>
      <c r="BA337">
        <f t="shared" si="363"/>
        <v>81324.810025013023</v>
      </c>
      <c r="BB337">
        <f t="shared" si="364"/>
        <v>54249.238069605308</v>
      </c>
      <c r="BC337">
        <f t="shared" si="365"/>
        <v>26311.366525354577</v>
      </c>
      <c r="BD337">
        <f t="shared" si="366"/>
        <v>31928.326446098767</v>
      </c>
      <c r="BF337">
        <f t="shared" si="308"/>
        <v>43913.997776946264</v>
      </c>
      <c r="BG337">
        <f t="shared" si="367"/>
        <v>90597.671904453615</v>
      </c>
      <c r="BH337">
        <f t="shared" si="368"/>
        <v>115456.39744846453</v>
      </c>
      <c r="BI337">
        <f t="shared" si="369"/>
        <v>59638.313211018765</v>
      </c>
      <c r="BJ337">
        <f t="shared" si="370"/>
        <v>62439.387806650484</v>
      </c>
      <c r="BK337">
        <f t="shared" si="371"/>
        <v>41651.363405460681</v>
      </c>
      <c r="BL337">
        <f t="shared" si="372"/>
        <v>20201.284425924154</v>
      </c>
      <c r="BM337">
        <f t="shared" si="373"/>
        <v>24513.861838375386</v>
      </c>
    </row>
    <row r="338" spans="1:65" hidden="1" x14ac:dyDescent="0.4">
      <c r="A338" s="9">
        <v>45</v>
      </c>
      <c r="B338" s="16">
        <f t="shared" ref="B338:I338" si="428">V338+AE338+AN338+AW338+BF338+B208</f>
        <v>461869.90589491208</v>
      </c>
      <c r="C338" s="16">
        <f t="shared" si="428"/>
        <v>951239.2970015161</v>
      </c>
      <c r="D338" s="16">
        <f t="shared" si="428"/>
        <v>1213397.157677504</v>
      </c>
      <c r="E338" s="16">
        <f t="shared" si="428"/>
        <v>633741.42300273513</v>
      </c>
      <c r="F338" s="16">
        <f t="shared" si="428"/>
        <v>673616.0728012257</v>
      </c>
      <c r="G338" s="16">
        <f t="shared" si="428"/>
        <v>455674.52139000327</v>
      </c>
      <c r="H338" s="16">
        <f t="shared" si="428"/>
        <v>228947.74516750366</v>
      </c>
      <c r="I338" s="16">
        <f t="shared" si="428"/>
        <v>282454.62878014549</v>
      </c>
      <c r="J338" s="16">
        <f t="shared" si="295"/>
        <v>4900940.7517155465</v>
      </c>
      <c r="L338" s="9">
        <v>45</v>
      </c>
      <c r="M338" s="9">
        <f t="shared" ref="M338:T338" si="429">M143</f>
        <v>95296.965490181348</v>
      </c>
      <c r="N338" s="9">
        <f t="shared" si="429"/>
        <v>196247.14079757693</v>
      </c>
      <c r="O338" s="9">
        <f t="shared" si="429"/>
        <v>250356.43476234088</v>
      </c>
      <c r="P338" s="9">
        <f t="shared" si="429"/>
        <v>130831.4271983846</v>
      </c>
      <c r="Q338" s="9">
        <f t="shared" si="429"/>
        <v>139149.72164371406</v>
      </c>
      <c r="R338" s="9">
        <f t="shared" si="429"/>
        <v>93924.043106000739</v>
      </c>
      <c r="S338" s="9">
        <f t="shared" si="429"/>
        <v>47002.401623123376</v>
      </c>
      <c r="T338" s="9">
        <f t="shared" si="429"/>
        <v>57581.979995338406</v>
      </c>
      <c r="V338">
        <f t="shared" si="304"/>
        <v>145486.52589671081</v>
      </c>
      <c r="W338">
        <f t="shared" si="339"/>
        <v>300148.9549336487</v>
      </c>
      <c r="X338">
        <f t="shared" si="340"/>
        <v>382505.6020325516</v>
      </c>
      <c r="Y338">
        <f t="shared" si="341"/>
        <v>197580.98644268766</v>
      </c>
      <c r="Z338">
        <f t="shared" si="342"/>
        <v>206860.91157648928</v>
      </c>
      <c r="AA338">
        <f t="shared" si="343"/>
        <v>137990.44640110282</v>
      </c>
      <c r="AB338">
        <f t="shared" si="344"/>
        <v>66926.602872898628</v>
      </c>
      <c r="AC338">
        <f t="shared" si="345"/>
        <v>81214.117951462875</v>
      </c>
      <c r="AE338">
        <f t="shared" si="305"/>
        <v>111701.33208702004</v>
      </c>
      <c r="AF338">
        <f t="shared" si="346"/>
        <v>230447.71936074871</v>
      </c>
      <c r="AG338">
        <f t="shared" si="347"/>
        <v>293679.32882057742</v>
      </c>
      <c r="AH338">
        <f t="shared" si="348"/>
        <v>151698.30501268859</v>
      </c>
      <c r="AI338">
        <f t="shared" si="349"/>
        <v>158823.22598199805</v>
      </c>
      <c r="AJ338">
        <f t="shared" si="350"/>
        <v>105946.00828690798</v>
      </c>
      <c r="AK338">
        <f t="shared" si="351"/>
        <v>51384.763275392586</v>
      </c>
      <c r="AL338">
        <f t="shared" si="352"/>
        <v>62354.400887208663</v>
      </c>
      <c r="AN338">
        <f t="shared" si="306"/>
        <v>85761.808614991503</v>
      </c>
      <c r="AO338">
        <f t="shared" si="353"/>
        <v>176932.65455582141</v>
      </c>
      <c r="AP338">
        <f t="shared" si="354"/>
        <v>225480.48373199522</v>
      </c>
      <c r="AQ338">
        <f t="shared" si="355"/>
        <v>116470.59850263497</v>
      </c>
      <c r="AR338">
        <f t="shared" si="356"/>
        <v>121940.95500734364</v>
      </c>
      <c r="AS338">
        <f t="shared" si="357"/>
        <v>81342.998480595808</v>
      </c>
      <c r="AT338">
        <f t="shared" si="358"/>
        <v>39452.083080958611</v>
      </c>
      <c r="AU338">
        <f t="shared" si="359"/>
        <v>47874.327864104795</v>
      </c>
      <c r="AW338">
        <f t="shared" si="307"/>
        <v>65846.017048154215</v>
      </c>
      <c r="AX338">
        <f t="shared" si="360"/>
        <v>135844.97314602198</v>
      </c>
      <c r="AY338">
        <f t="shared" si="361"/>
        <v>173118.92106304888</v>
      </c>
      <c r="AZ338">
        <f t="shared" si="362"/>
        <v>89423.545730501704</v>
      </c>
      <c r="BA338">
        <f t="shared" si="363"/>
        <v>93623.564287544621</v>
      </c>
      <c r="BB338">
        <f t="shared" si="364"/>
        <v>62453.352504103474</v>
      </c>
      <c r="BC338">
        <f t="shared" si="365"/>
        <v>30290.43553402742</v>
      </c>
      <c r="BD338">
        <f t="shared" si="366"/>
        <v>36756.848527535927</v>
      </c>
      <c r="BF338">
        <f t="shared" si="308"/>
        <v>50555.11341281682</v>
      </c>
      <c r="BG338">
        <f t="shared" si="367"/>
        <v>104298.76144119352</v>
      </c>
      <c r="BH338">
        <f t="shared" si="368"/>
        <v>132916.87304102862</v>
      </c>
      <c r="BI338">
        <f t="shared" si="369"/>
        <v>68657.417697346522</v>
      </c>
      <c r="BJ338">
        <f t="shared" si="370"/>
        <v>71882.098915831753</v>
      </c>
      <c r="BK338">
        <f t="shared" si="371"/>
        <v>47950.300737532998</v>
      </c>
      <c r="BL338">
        <f t="shared" si="372"/>
        <v>23256.325475639365</v>
      </c>
      <c r="BM338">
        <f t="shared" si="373"/>
        <v>28221.094142237078</v>
      </c>
    </row>
    <row r="339" spans="1:65" hidden="1" x14ac:dyDescent="0.4">
      <c r="A339" s="9">
        <v>46</v>
      </c>
      <c r="B339" s="16">
        <f t="shared" ref="B339:I339" si="430">V339+AE339+AN339+AW339+BF339+B209</f>
        <v>531718.51018345985</v>
      </c>
      <c r="C339" s="16">
        <f t="shared" si="430"/>
        <v>1095095.2538204344</v>
      </c>
      <c r="D339" s="16">
        <f t="shared" si="430"/>
        <v>1396899.2582215921</v>
      </c>
      <c r="E339" s="16">
        <f t="shared" si="430"/>
        <v>729582.16369341488</v>
      </c>
      <c r="F339" s="16">
        <f t="shared" si="430"/>
        <v>775487.05840011186</v>
      </c>
      <c r="G339" s="16">
        <f t="shared" si="430"/>
        <v>524586.19687558827</v>
      </c>
      <c r="H339" s="16">
        <f t="shared" si="430"/>
        <v>263571.52343118732</v>
      </c>
      <c r="I339" s="16">
        <f t="shared" si="430"/>
        <v>325170.2814801574</v>
      </c>
      <c r="J339" s="16">
        <f t="shared" si="295"/>
        <v>5642110.2461059466</v>
      </c>
      <c r="L339" s="9">
        <v>46</v>
      </c>
      <c r="M339" s="9">
        <f t="shared" ref="M339:T339" si="431">M144</f>
        <v>109708.72938057491</v>
      </c>
      <c r="N339" s="9">
        <f t="shared" si="431"/>
        <v>225925.60372440433</v>
      </c>
      <c r="O339" s="9">
        <f t="shared" si="431"/>
        <v>288217.84837269684</v>
      </c>
      <c r="P339" s="9">
        <f t="shared" si="431"/>
        <v>150617.06914960287</v>
      </c>
      <c r="Q339" s="9">
        <f t="shared" si="431"/>
        <v>160193.33959553449</v>
      </c>
      <c r="R339" s="9">
        <f t="shared" si="431"/>
        <v>108128.17988949879</v>
      </c>
      <c r="S339" s="9">
        <f t="shared" si="431"/>
        <v>54110.576694486983</v>
      </c>
      <c r="T339" s="9">
        <f t="shared" si="431"/>
        <v>66290.105125720278</v>
      </c>
      <c r="V339">
        <f t="shared" si="304"/>
        <v>167488.45900834861</v>
      </c>
      <c r="W339">
        <f t="shared" si="339"/>
        <v>345540.49335464707</v>
      </c>
      <c r="X339">
        <f t="shared" si="340"/>
        <v>440351.93947772402</v>
      </c>
      <c r="Y339">
        <f t="shared" si="341"/>
        <v>227461.16689960309</v>
      </c>
      <c r="Z339">
        <f t="shared" si="342"/>
        <v>238144.495481363</v>
      </c>
      <c r="AA339">
        <f t="shared" si="343"/>
        <v>158858.74711176494</v>
      </c>
      <c r="AB339">
        <f t="shared" si="344"/>
        <v>77047.91569360673</v>
      </c>
      <c r="AC339">
        <f t="shared" si="345"/>
        <v>93496.132247119007</v>
      </c>
      <c r="AE339">
        <f t="shared" si="305"/>
        <v>128593.92899186542</v>
      </c>
      <c r="AF339">
        <f t="shared" si="346"/>
        <v>265298.33714719873</v>
      </c>
      <c r="AG339">
        <f t="shared" si="347"/>
        <v>338092.46542656457</v>
      </c>
      <c r="AH339">
        <f t="shared" si="348"/>
        <v>174639.6457276881</v>
      </c>
      <c r="AI339">
        <f t="shared" si="349"/>
        <v>182842.06877924368</v>
      </c>
      <c r="AJ339">
        <f t="shared" si="350"/>
        <v>121968.2273440054</v>
      </c>
      <c r="AK339">
        <f t="shared" si="351"/>
        <v>59155.683074145607</v>
      </c>
      <c r="AL339">
        <f t="shared" si="352"/>
        <v>71784.259419335765</v>
      </c>
      <c r="AN339">
        <f t="shared" si="306"/>
        <v>98731.570351005765</v>
      </c>
      <c r="AO339">
        <f t="shared" si="353"/>
        <v>203690.18695828505</v>
      </c>
      <c r="AP339">
        <f t="shared" si="354"/>
        <v>259579.90627628629</v>
      </c>
      <c r="AQ339">
        <f t="shared" si="355"/>
        <v>134084.45175766179</v>
      </c>
      <c r="AR339">
        <f t="shared" si="356"/>
        <v>140382.09049467085</v>
      </c>
      <c r="AS339">
        <f t="shared" si="357"/>
        <v>93644.503383751871</v>
      </c>
      <c r="AT339">
        <f t="shared" si="358"/>
        <v>45418.423178175595</v>
      </c>
      <c r="AU339">
        <f t="shared" si="359"/>
        <v>55114.364375656733</v>
      </c>
      <c r="AW339">
        <f t="shared" si="307"/>
        <v>75803.912831572874</v>
      </c>
      <c r="AX339">
        <f t="shared" si="360"/>
        <v>156388.8138509217</v>
      </c>
      <c r="AY339">
        <f t="shared" si="361"/>
        <v>199299.70239752205</v>
      </c>
      <c r="AZ339">
        <f t="shared" si="362"/>
        <v>102947.07211656834</v>
      </c>
      <c r="BA339">
        <f t="shared" si="363"/>
        <v>107782.25964744412</v>
      </c>
      <c r="BB339">
        <f t="shared" si="364"/>
        <v>71898.175492349648</v>
      </c>
      <c r="BC339">
        <f t="shared" si="365"/>
        <v>34871.259307493012</v>
      </c>
      <c r="BD339">
        <f t="shared" si="366"/>
        <v>42315.588195820361</v>
      </c>
      <c r="BF339">
        <f t="shared" si="308"/>
        <v>58200.565230485525</v>
      </c>
      <c r="BG339">
        <f t="shared" si="367"/>
        <v>120071.86729360773</v>
      </c>
      <c r="BH339">
        <f t="shared" si="368"/>
        <v>153017.89705203875</v>
      </c>
      <c r="BI339">
        <f t="shared" si="369"/>
        <v>79040.48171392412</v>
      </c>
      <c r="BJ339">
        <f t="shared" si="370"/>
        <v>82752.831601688173</v>
      </c>
      <c r="BK339">
        <f t="shared" si="371"/>
        <v>55201.826620818247</v>
      </c>
      <c r="BL339">
        <f t="shared" si="372"/>
        <v>26773.380504833392</v>
      </c>
      <c r="BM339">
        <f t="shared" si="373"/>
        <v>32488.971334886497</v>
      </c>
    </row>
    <row r="340" spans="1:65" hidden="1" x14ac:dyDescent="0.4">
      <c r="A340" s="9">
        <v>47</v>
      </c>
      <c r="B340" s="16">
        <f t="shared" ref="B340:I340" si="432">V340+AE340+AN340+AW340+BF340+B210</f>
        <v>612130.32168131962</v>
      </c>
      <c r="C340" s="16">
        <f t="shared" si="432"/>
        <v>1260706.5527213162</v>
      </c>
      <c r="D340" s="16">
        <f t="shared" si="432"/>
        <v>1608152.3887427226</v>
      </c>
      <c r="E340" s="16">
        <f t="shared" si="432"/>
        <v>839916.90341237455</v>
      </c>
      <c r="F340" s="16">
        <f t="shared" si="432"/>
        <v>892763.99719628703</v>
      </c>
      <c r="G340" s="16">
        <f t="shared" si="432"/>
        <v>603919.38794100855</v>
      </c>
      <c r="H340" s="16">
        <f t="shared" si="432"/>
        <v>303431.45667619584</v>
      </c>
      <c r="I340" s="16">
        <f t="shared" si="432"/>
        <v>374345.81909164099</v>
      </c>
      <c r="J340" s="16">
        <f t="shared" si="295"/>
        <v>6495366.827462866</v>
      </c>
      <c r="L340" s="9">
        <v>47</v>
      </c>
      <c r="M340" s="9">
        <f t="shared" ref="M340:T340" si="433">M145</f>
        <v>126299.984898683</v>
      </c>
      <c r="N340" s="9">
        <f t="shared" si="433"/>
        <v>260092.34178288118</v>
      </c>
      <c r="O340" s="9">
        <f t="shared" si="433"/>
        <v>331805.04507281131</v>
      </c>
      <c r="P340" s="9">
        <f t="shared" si="433"/>
        <v>173394.89452192077</v>
      </c>
      <c r="Q340" s="9">
        <f t="shared" si="433"/>
        <v>184419.38472917877</v>
      </c>
      <c r="R340" s="9">
        <f t="shared" si="433"/>
        <v>124480.40884505786</v>
      </c>
      <c r="S340" s="9">
        <f t="shared" si="433"/>
        <v>62293.721365282676</v>
      </c>
      <c r="T340" s="9">
        <f t="shared" si="433"/>
        <v>76315.160366746612</v>
      </c>
      <c r="V340">
        <f t="shared" si="304"/>
        <v>192817.74534163566</v>
      </c>
      <c r="W340">
        <f t="shared" si="339"/>
        <v>397796.59594072954</v>
      </c>
      <c r="X340">
        <f t="shared" si="340"/>
        <v>506946.380840956</v>
      </c>
      <c r="Y340">
        <f t="shared" si="341"/>
        <v>261860.12823828531</v>
      </c>
      <c r="Z340">
        <f t="shared" si="342"/>
        <v>274159.09702738922</v>
      </c>
      <c r="AA340">
        <f t="shared" si="343"/>
        <v>182882.96177088097</v>
      </c>
      <c r="AB340">
        <f t="shared" si="344"/>
        <v>88699.875055708515</v>
      </c>
      <c r="AC340">
        <f t="shared" si="345"/>
        <v>107635.55605436837</v>
      </c>
      <c r="AE340">
        <f t="shared" si="305"/>
        <v>148041.19400010703</v>
      </c>
      <c r="AF340">
        <f t="shared" si="346"/>
        <v>305419.4152509229</v>
      </c>
      <c r="AG340">
        <f t="shared" si="347"/>
        <v>389222.20245214429</v>
      </c>
      <c r="AH340">
        <f t="shared" si="348"/>
        <v>201050.4063136456</v>
      </c>
      <c r="AI340">
        <f t="shared" si="349"/>
        <v>210493.28213030336</v>
      </c>
      <c r="AJ340">
        <f t="shared" si="350"/>
        <v>140413.48722788517</v>
      </c>
      <c r="AK340">
        <f t="shared" si="351"/>
        <v>68101.799383876161</v>
      </c>
      <c r="AL340">
        <f t="shared" si="352"/>
        <v>82640.195833227393</v>
      </c>
      <c r="AN340">
        <f t="shared" si="306"/>
        <v>113662.74967143559</v>
      </c>
      <c r="AO340">
        <f t="shared" si="353"/>
        <v>234494.26205274189</v>
      </c>
      <c r="AP340">
        <f t="shared" si="354"/>
        <v>298836.1858514254</v>
      </c>
      <c r="AQ340">
        <f t="shared" si="355"/>
        <v>154362.04874267493</v>
      </c>
      <c r="AR340">
        <f t="shared" si="356"/>
        <v>161612.07963695726</v>
      </c>
      <c r="AS340">
        <f t="shared" si="357"/>
        <v>107806.36536387865</v>
      </c>
      <c r="AT340">
        <f t="shared" si="358"/>
        <v>52287.053126160601</v>
      </c>
      <c r="AU340">
        <f t="shared" si="359"/>
        <v>63449.311897496242</v>
      </c>
      <c r="AW340">
        <f t="shared" si="307"/>
        <v>87267.741591289319</v>
      </c>
      <c r="AX340">
        <f t="shared" si="360"/>
        <v>180039.50040460337</v>
      </c>
      <c r="AY340">
        <f t="shared" si="361"/>
        <v>229439.8043369042</v>
      </c>
      <c r="AZ340">
        <f t="shared" si="362"/>
        <v>118515.76193711505</v>
      </c>
      <c r="BA340">
        <f t="shared" si="363"/>
        <v>124082.17507105749</v>
      </c>
      <c r="BB340">
        <f t="shared" si="364"/>
        <v>82771.339438050753</v>
      </c>
      <c r="BC340">
        <f t="shared" si="365"/>
        <v>40144.8412428343</v>
      </c>
      <c r="BD340">
        <f t="shared" si="366"/>
        <v>48714.976285738536</v>
      </c>
      <c r="BF340">
        <f t="shared" si="308"/>
        <v>67002.239031029196</v>
      </c>
      <c r="BG340">
        <f t="shared" si="367"/>
        <v>138230.34057226471</v>
      </c>
      <c r="BH340">
        <f t="shared" si="368"/>
        <v>176158.7997247804</v>
      </c>
      <c r="BI340">
        <f t="shared" si="369"/>
        <v>90993.776915246228</v>
      </c>
      <c r="BJ340">
        <f t="shared" si="370"/>
        <v>95267.545624566148</v>
      </c>
      <c r="BK340">
        <f t="shared" si="371"/>
        <v>63550.00105658394</v>
      </c>
      <c r="BL340">
        <f t="shared" si="372"/>
        <v>30822.319906163204</v>
      </c>
      <c r="BM340">
        <f t="shared" si="373"/>
        <v>37402.279765353422</v>
      </c>
    </row>
    <row r="341" spans="1:65" hidden="1" x14ac:dyDescent="0.4">
      <c r="A341" s="9">
        <v>48</v>
      </c>
      <c r="B341" s="16">
        <f t="shared" ref="B341:I341" si="434">V341+AE341+AN341+AW341+BF341+B211</f>
        <v>704702.8146365399</v>
      </c>
      <c r="C341" s="16">
        <f t="shared" si="434"/>
        <v>1451363.2549555846</v>
      </c>
      <c r="D341" s="16">
        <f t="shared" si="434"/>
        <v>1851353.3386120885</v>
      </c>
      <c r="E341" s="16">
        <f t="shared" si="434"/>
        <v>966937.57021279202</v>
      </c>
      <c r="F341" s="16">
        <f t="shared" si="434"/>
        <v>1027776.7321109257</v>
      </c>
      <c r="G341" s="16">
        <f t="shared" si="434"/>
        <v>695250.14076270279</v>
      </c>
      <c r="H341" s="16">
        <f t="shared" si="434"/>
        <v>349319.40891914151</v>
      </c>
      <c r="I341" s="16">
        <f t="shared" si="434"/>
        <v>430958.17112521257</v>
      </c>
      <c r="J341" s="16">
        <f t="shared" si="295"/>
        <v>7477661.4313349882</v>
      </c>
      <c r="L341" s="9">
        <v>48</v>
      </c>
      <c r="M341" s="9">
        <f t="shared" ref="M341:T341" si="435">M146</f>
        <v>145400.3366502572</v>
      </c>
      <c r="N341" s="9">
        <f t="shared" si="435"/>
        <v>299426.11700010602</v>
      </c>
      <c r="O341" s="9">
        <f t="shared" si="435"/>
        <v>381983.93526762485</v>
      </c>
      <c r="P341" s="9">
        <f t="shared" si="435"/>
        <v>199617.41133340399</v>
      </c>
      <c r="Q341" s="9">
        <f t="shared" si="435"/>
        <v>212309.13563423161</v>
      </c>
      <c r="R341" s="9">
        <f t="shared" si="435"/>
        <v>143305.58603749919</v>
      </c>
      <c r="S341" s="9">
        <f t="shared" si="435"/>
        <v>71714.403330889618</v>
      </c>
      <c r="T341" s="9">
        <f t="shared" si="435"/>
        <v>87856.305111553738</v>
      </c>
      <c r="V341">
        <f t="shared" si="304"/>
        <v>221977.5806569375</v>
      </c>
      <c r="W341">
        <f t="shared" si="339"/>
        <v>457955.39100425923</v>
      </c>
      <c r="X341">
        <f t="shared" si="340"/>
        <v>583611.90222654666</v>
      </c>
      <c r="Y341">
        <f t="shared" si="341"/>
        <v>301461.24587163929</v>
      </c>
      <c r="Z341">
        <f t="shared" si="342"/>
        <v>315620.1882010565</v>
      </c>
      <c r="AA341">
        <f t="shared" si="343"/>
        <v>210540.35937069613</v>
      </c>
      <c r="AB341">
        <f t="shared" si="344"/>
        <v>102113.96069668297</v>
      </c>
      <c r="AC341">
        <f t="shared" si="345"/>
        <v>123913.28548770066</v>
      </c>
      <c r="AE341">
        <f t="shared" si="305"/>
        <v>170429.46967087133</v>
      </c>
      <c r="AF341">
        <f t="shared" si="346"/>
        <v>351608.00559582625</v>
      </c>
      <c r="AG341">
        <f t="shared" si="347"/>
        <v>448084.29164655006</v>
      </c>
      <c r="AH341">
        <f t="shared" si="348"/>
        <v>231455.26727596545</v>
      </c>
      <c r="AI341">
        <f t="shared" si="349"/>
        <v>242326.18957884633</v>
      </c>
      <c r="AJ341">
        <f t="shared" si="350"/>
        <v>161648.22449938307</v>
      </c>
      <c r="AK341">
        <f t="shared" si="351"/>
        <v>78400.837219792331</v>
      </c>
      <c r="AL341">
        <f t="shared" si="352"/>
        <v>95137.875943797888</v>
      </c>
      <c r="AN341">
        <f t="shared" si="306"/>
        <v>130851.97183577133</v>
      </c>
      <c r="AO341">
        <f t="shared" si="353"/>
        <v>269956.83865183243</v>
      </c>
      <c r="AP341">
        <f t="shared" si="354"/>
        <v>344029.19415178488</v>
      </c>
      <c r="AQ341">
        <f t="shared" si="355"/>
        <v>177706.22752816026</v>
      </c>
      <c r="AR341">
        <f t="shared" si="356"/>
        <v>186052.6808836303</v>
      </c>
      <c r="AS341">
        <f t="shared" si="357"/>
        <v>124109.92629588192</v>
      </c>
      <c r="AT341">
        <f t="shared" si="358"/>
        <v>60194.426255018378</v>
      </c>
      <c r="AU341">
        <f t="shared" si="359"/>
        <v>73044.753865361825</v>
      </c>
      <c r="AW341">
        <f t="shared" si="307"/>
        <v>100465.24563136247</v>
      </c>
      <c r="AX341">
        <f t="shared" si="360"/>
        <v>207266.88122867266</v>
      </c>
      <c r="AY341">
        <f t="shared" si="361"/>
        <v>264137.9950941648</v>
      </c>
      <c r="AZ341">
        <f t="shared" si="362"/>
        <v>136438.90533989499</v>
      </c>
      <c r="BA341">
        <f t="shared" si="363"/>
        <v>142847.12735400739</v>
      </c>
      <c r="BB341">
        <f t="shared" si="364"/>
        <v>95288.852400964708</v>
      </c>
      <c r="BC341">
        <f t="shared" si="365"/>
        <v>46215.947184497454</v>
      </c>
      <c r="BD341">
        <f t="shared" si="366"/>
        <v>56082.144091617396</v>
      </c>
      <c r="BF341">
        <f t="shared" si="308"/>
        <v>77134.990311159258</v>
      </c>
      <c r="BG341">
        <f t="shared" si="367"/>
        <v>159134.92048843403</v>
      </c>
      <c r="BH341">
        <f t="shared" si="368"/>
        <v>202799.30203084234</v>
      </c>
      <c r="BI341">
        <f t="shared" si="369"/>
        <v>104754.76942618066</v>
      </c>
      <c r="BJ341">
        <f t="shared" si="370"/>
        <v>109674.86034781183</v>
      </c>
      <c r="BK341">
        <f t="shared" si="371"/>
        <v>73160.67024731735</v>
      </c>
      <c r="BL341">
        <f t="shared" si="372"/>
        <v>35483.580574498752</v>
      </c>
      <c r="BM341">
        <f t="shared" si="373"/>
        <v>43058.628025545979</v>
      </c>
    </row>
    <row r="342" spans="1:65" hidden="1" x14ac:dyDescent="0.4">
      <c r="A342" s="9">
        <v>49</v>
      </c>
      <c r="B342" s="16">
        <f t="shared" ref="B342:I342" si="436">V342+AE342+AN342+AW342+BF342+B212</f>
        <v>811275.0493911712</v>
      </c>
      <c r="C342" s="16">
        <f t="shared" si="436"/>
        <v>1670852.9778685265</v>
      </c>
      <c r="D342" s="16">
        <f t="shared" si="436"/>
        <v>2131333.5778243309</v>
      </c>
      <c r="E342" s="16">
        <f t="shared" si="436"/>
        <v>1113167.5775140021</v>
      </c>
      <c r="F342" s="16">
        <f t="shared" si="436"/>
        <v>1183207.4483015519</v>
      </c>
      <c r="G342" s="16">
        <f t="shared" si="436"/>
        <v>800392.84705412039</v>
      </c>
      <c r="H342" s="16">
        <f t="shared" si="436"/>
        <v>402146.99778272834</v>
      </c>
      <c r="I342" s="16">
        <f t="shared" si="436"/>
        <v>496132.00803579658</v>
      </c>
      <c r="J342" s="16">
        <f t="shared" si="295"/>
        <v>8608508.4837722275</v>
      </c>
      <c r="L342" s="9">
        <v>49</v>
      </c>
      <c r="M342" s="9">
        <f t="shared" ref="M342:T342" si="437">M147</f>
        <v>167389.23535871759</v>
      </c>
      <c r="N342" s="9">
        <f t="shared" si="437"/>
        <v>344708.34061159648</v>
      </c>
      <c r="O342" s="9">
        <f t="shared" si="437"/>
        <v>439751.38102713943</v>
      </c>
      <c r="P342" s="9">
        <f t="shared" si="437"/>
        <v>229805.56040773095</v>
      </c>
      <c r="Q342" s="9">
        <f t="shared" si="437"/>
        <v>244416.65468056829</v>
      </c>
      <c r="R342" s="9">
        <f t="shared" si="437"/>
        <v>164977.69552727835</v>
      </c>
      <c r="S342" s="9">
        <f t="shared" si="437"/>
        <v>82559.775405740424</v>
      </c>
      <c r="T342" s="9">
        <f t="shared" si="437"/>
        <v>101142.81763624209</v>
      </c>
      <c r="V342">
        <f t="shared" si="304"/>
        <v>255547.25902952094</v>
      </c>
      <c r="W342">
        <f t="shared" si="339"/>
        <v>527212.00304366625</v>
      </c>
      <c r="X342">
        <f t="shared" si="340"/>
        <v>671871.55346779246</v>
      </c>
      <c r="Y342">
        <f t="shared" si="341"/>
        <v>347051.24210350856</v>
      </c>
      <c r="Z342">
        <f t="shared" si="342"/>
        <v>363351.44184589433</v>
      </c>
      <c r="AA342">
        <f t="shared" si="343"/>
        <v>242380.38631218049</v>
      </c>
      <c r="AB342">
        <f t="shared" si="344"/>
        <v>117556.65904393673</v>
      </c>
      <c r="AC342">
        <f t="shared" si="345"/>
        <v>142652.69659219871</v>
      </c>
      <c r="AE342">
        <f t="shared" si="305"/>
        <v>196203.52516390439</v>
      </c>
      <c r="AF342">
        <f t="shared" si="346"/>
        <v>404781.69830004277</v>
      </c>
      <c r="AG342">
        <f t="shared" si="347"/>
        <v>515848.0969365483</v>
      </c>
      <c r="AH342">
        <f t="shared" si="348"/>
        <v>266458.25657380238</v>
      </c>
      <c r="AI342">
        <f t="shared" si="349"/>
        <v>278973.18888995145</v>
      </c>
      <c r="AJ342">
        <f t="shared" si="350"/>
        <v>186094.2919350396</v>
      </c>
      <c r="AK342">
        <f t="shared" si="351"/>
        <v>90257.398958237653</v>
      </c>
      <c r="AL342">
        <f t="shared" si="352"/>
        <v>109525.5807157493</v>
      </c>
      <c r="AN342">
        <f t="shared" si="306"/>
        <v>150640.72075332131</v>
      </c>
      <c r="AO342">
        <f t="shared" si="353"/>
        <v>310782.42212382937</v>
      </c>
      <c r="AP342">
        <f t="shared" si="354"/>
        <v>396056.74289916753</v>
      </c>
      <c r="AQ342">
        <f t="shared" si="355"/>
        <v>204580.74740206284</v>
      </c>
      <c r="AR342">
        <f t="shared" si="356"/>
        <v>214189.43523123831</v>
      </c>
      <c r="AS342">
        <f t="shared" si="357"/>
        <v>142879.07539763249</v>
      </c>
      <c r="AT342">
        <f t="shared" si="358"/>
        <v>69297.631737405347</v>
      </c>
      <c r="AU342">
        <f t="shared" si="359"/>
        <v>84091.314904579849</v>
      </c>
      <c r="AW342">
        <f t="shared" si="307"/>
        <v>115658.60873356689</v>
      </c>
      <c r="AX342">
        <f t="shared" si="360"/>
        <v>238611.85994025256</v>
      </c>
      <c r="AY342">
        <f t="shared" si="361"/>
        <v>304083.59462297487</v>
      </c>
      <c r="AZ342">
        <f t="shared" si="362"/>
        <v>157072.56643402763</v>
      </c>
      <c r="BA342">
        <f t="shared" si="363"/>
        <v>164449.90411881884</v>
      </c>
      <c r="BB342">
        <f t="shared" si="364"/>
        <v>109699.38934842331</v>
      </c>
      <c r="BC342">
        <f t="shared" si="365"/>
        <v>53205.186719757912</v>
      </c>
      <c r="BD342">
        <f t="shared" si="366"/>
        <v>64563.4489784896</v>
      </c>
      <c r="BF342">
        <f t="shared" si="308"/>
        <v>88800.117971260872</v>
      </c>
      <c r="BG342">
        <f t="shared" si="367"/>
        <v>183200.90085855336</v>
      </c>
      <c r="BH342">
        <f t="shared" si="368"/>
        <v>233468.6485625036</v>
      </c>
      <c r="BI342">
        <f t="shared" si="369"/>
        <v>120596.83738303783</v>
      </c>
      <c r="BJ342">
        <f t="shared" si="370"/>
        <v>126260.99385090961</v>
      </c>
      <c r="BK342">
        <f t="shared" si="371"/>
        <v>84224.761324141029</v>
      </c>
      <c r="BL342">
        <f t="shared" si="372"/>
        <v>40849.763879498103</v>
      </c>
      <c r="BM342">
        <f t="shared" si="373"/>
        <v>49570.386058581687</v>
      </c>
    </row>
    <row r="343" spans="1:65" hidden="1" x14ac:dyDescent="0.4">
      <c r="A343" s="9">
        <v>50</v>
      </c>
      <c r="B343" s="16">
        <f t="shared" ref="B343:I343" si="438">V343+AE343+AN343+AW343+BF343+B213</f>
        <v>933964.20745597011</v>
      </c>
      <c r="C343" s="16">
        <f t="shared" si="438"/>
        <v>1923536.140327336</v>
      </c>
      <c r="D343" s="16">
        <f t="shared" si="438"/>
        <v>2453655.2397736926</v>
      </c>
      <c r="E343" s="16">
        <f t="shared" si="438"/>
        <v>1281511.9546468614</v>
      </c>
      <c r="F343" s="16">
        <f t="shared" si="438"/>
        <v>1362143.9578929511</v>
      </c>
      <c r="G343" s="16">
        <f t="shared" si="438"/>
        <v>921436.28906778141</v>
      </c>
      <c r="H343" s="16">
        <f t="shared" si="438"/>
        <v>462963.70484305988</v>
      </c>
      <c r="I343" s="16">
        <f t="shared" si="438"/>
        <v>571162.08411495702</v>
      </c>
      <c r="J343" s="16">
        <f t="shared" si="295"/>
        <v>9910373.5781226084</v>
      </c>
      <c r="L343" s="9">
        <v>50</v>
      </c>
      <c r="M343" s="9">
        <f t="shared" ref="M343:T343" si="439">M148</f>
        <v>192703.51609551508</v>
      </c>
      <c r="N343" s="9">
        <f t="shared" si="439"/>
        <v>396838.59670517099</v>
      </c>
      <c r="O343" s="9">
        <f t="shared" si="439"/>
        <v>506254.99991194642</v>
      </c>
      <c r="P343" s="9">
        <f t="shared" si="439"/>
        <v>264559.06447011395</v>
      </c>
      <c r="Q343" s="9">
        <f t="shared" si="439"/>
        <v>281379.79511234973</v>
      </c>
      <c r="R343" s="9">
        <f t="shared" si="439"/>
        <v>189927.27899922366</v>
      </c>
      <c r="S343" s="9">
        <f t="shared" si="439"/>
        <v>95045.293531855816</v>
      </c>
      <c r="T343" s="9">
        <f t="shared" si="439"/>
        <v>116438.6499797477</v>
      </c>
      <c r="V343">
        <f t="shared" si="304"/>
        <v>294193.6812007511</v>
      </c>
      <c r="W343">
        <f t="shared" si="339"/>
        <v>606942.29528292548</v>
      </c>
      <c r="X343">
        <f t="shared" si="340"/>
        <v>773478.71528500039</v>
      </c>
      <c r="Y343">
        <f t="shared" si="341"/>
        <v>399535.81528311205</v>
      </c>
      <c r="Z343">
        <f t="shared" si="342"/>
        <v>418301.09488239756</v>
      </c>
      <c r="AA343">
        <f t="shared" si="343"/>
        <v>279035.58179742843</v>
      </c>
      <c r="AB343">
        <f t="shared" si="344"/>
        <v>135334.75727791741</v>
      </c>
      <c r="AC343">
        <f t="shared" si="345"/>
        <v>164226.06958513561</v>
      </c>
      <c r="AE343">
        <f t="shared" si="305"/>
        <v>225875.39209671266</v>
      </c>
      <c r="AF343">
        <f t="shared" si="346"/>
        <v>465996.85067185451</v>
      </c>
      <c r="AG343">
        <f t="shared" si="347"/>
        <v>593859.82520217041</v>
      </c>
      <c r="AH343">
        <f t="shared" si="348"/>
        <v>306754.7493386555</v>
      </c>
      <c r="AI343">
        <f t="shared" si="349"/>
        <v>321162.31536792289</v>
      </c>
      <c r="AJ343">
        <f t="shared" si="350"/>
        <v>214237.33912361006</v>
      </c>
      <c r="AK343">
        <f t="shared" si="351"/>
        <v>103907.02900108718</v>
      </c>
      <c r="AL343">
        <f t="shared" si="352"/>
        <v>126089.13865397399</v>
      </c>
      <c r="AN343">
        <f t="shared" si="306"/>
        <v>173422.12295861286</v>
      </c>
      <c r="AO343">
        <f t="shared" si="353"/>
        <v>357782.06021193607</v>
      </c>
      <c r="AP343">
        <f t="shared" si="354"/>
        <v>455952.41991785786</v>
      </c>
      <c r="AQ343">
        <f t="shared" si="355"/>
        <v>235519.5019879326</v>
      </c>
      <c r="AR343">
        <f t="shared" si="356"/>
        <v>246581.31206059488</v>
      </c>
      <c r="AS343">
        <f t="shared" si="357"/>
        <v>164486.68366633603</v>
      </c>
      <c r="AT343">
        <f t="shared" si="358"/>
        <v>79777.515347821507</v>
      </c>
      <c r="AU343">
        <f t="shared" si="359"/>
        <v>96808.447810164565</v>
      </c>
      <c r="AW343">
        <f t="shared" si="307"/>
        <v>133149.6647434441</v>
      </c>
      <c r="AX343">
        <f t="shared" si="360"/>
        <v>274697.14103204093</v>
      </c>
      <c r="AY343">
        <f t="shared" si="361"/>
        <v>350070.16876107123</v>
      </c>
      <c r="AZ343">
        <f t="shared" si="362"/>
        <v>180826.65691804525</v>
      </c>
      <c r="BA343">
        <f t="shared" si="363"/>
        <v>189319.66967502859</v>
      </c>
      <c r="BB343">
        <f t="shared" si="364"/>
        <v>126289.2323730279</v>
      </c>
      <c r="BC343">
        <f t="shared" si="365"/>
        <v>61251.40922858163</v>
      </c>
      <c r="BD343">
        <f t="shared" si="366"/>
        <v>74327.381941534724</v>
      </c>
      <c r="BF343">
        <f t="shared" si="308"/>
        <v>102229.3633524139</v>
      </c>
      <c r="BG343">
        <f t="shared" si="367"/>
        <v>210906.38039940293</v>
      </c>
      <c r="BH343">
        <f t="shared" si="368"/>
        <v>268776.12159273919</v>
      </c>
      <c r="BI343">
        <f t="shared" si="369"/>
        <v>138834.70190853273</v>
      </c>
      <c r="BJ343">
        <f t="shared" si="370"/>
        <v>145355.44898486423</v>
      </c>
      <c r="BK343">
        <f t="shared" si="371"/>
        <v>96962.075336282156</v>
      </c>
      <c r="BL343">
        <f t="shared" si="372"/>
        <v>47027.475299628008</v>
      </c>
      <c r="BM343">
        <f t="shared" si="373"/>
        <v>57066.917518535636</v>
      </c>
    </row>
    <row r="344" spans="1:65" hidden="1" x14ac:dyDescent="0.4">
      <c r="A344" s="9">
        <v>51</v>
      </c>
      <c r="B344" s="16">
        <f t="shared" ref="B344:I344" si="440">V344+AE344+AN344+AW344+BF344+B214</f>
        <v>1075207.6517858796</v>
      </c>
      <c r="C344" s="16">
        <f t="shared" si="440"/>
        <v>2214432.5875181891</v>
      </c>
      <c r="D344" s="16">
        <f t="shared" si="440"/>
        <v>2824721.6195091829</v>
      </c>
      <c r="E344" s="16">
        <f t="shared" si="440"/>
        <v>1475315.058643417</v>
      </c>
      <c r="F344" s="16">
        <f t="shared" si="440"/>
        <v>1568141.0429599187</v>
      </c>
      <c r="G344" s="16">
        <f t="shared" si="440"/>
        <v>1060785.1356852865</v>
      </c>
      <c r="H344" s="16">
        <f t="shared" si="440"/>
        <v>532977.7248044546</v>
      </c>
      <c r="I344" s="16">
        <f t="shared" si="440"/>
        <v>657538.95929613023</v>
      </c>
      <c r="J344" s="16">
        <f t="shared" si="295"/>
        <v>11409119.780202458</v>
      </c>
      <c r="L344" s="9">
        <v>51</v>
      </c>
      <c r="M344" s="9">
        <f t="shared" ref="M344:T344" si="441">M149</f>
        <v>221846.07651737193</v>
      </c>
      <c r="N344" s="9">
        <f t="shared" si="441"/>
        <v>456852.51350611349</v>
      </c>
      <c r="O344" s="9">
        <f t="shared" si="441"/>
        <v>582815.96373207879</v>
      </c>
      <c r="P344" s="9">
        <f t="shared" si="441"/>
        <v>304568.34233740898</v>
      </c>
      <c r="Q344" s="9">
        <f t="shared" si="441"/>
        <v>323932.87274528143</v>
      </c>
      <c r="R344" s="9">
        <f t="shared" si="441"/>
        <v>218649.98897432492</v>
      </c>
      <c r="S344" s="9">
        <f t="shared" si="441"/>
        <v>109418.9970619581</v>
      </c>
      <c r="T344" s="9">
        <f t="shared" si="441"/>
        <v>134047.67165837815</v>
      </c>
      <c r="V344">
        <f t="shared" si="304"/>
        <v>338684.60333769757</v>
      </c>
      <c r="W344">
        <f t="shared" si="339"/>
        <v>698730.20279622683</v>
      </c>
      <c r="X344">
        <f t="shared" si="340"/>
        <v>890451.93223471427</v>
      </c>
      <c r="Y344">
        <f t="shared" si="341"/>
        <v>459957.63255712972</v>
      </c>
      <c r="Z344">
        <f t="shared" si="342"/>
        <v>481560.78613835206</v>
      </c>
      <c r="AA344">
        <f t="shared" si="343"/>
        <v>321234.14395728509</v>
      </c>
      <c r="AB344">
        <f t="shared" si="344"/>
        <v>155801.43801660286</v>
      </c>
      <c r="AC344">
        <f t="shared" si="345"/>
        <v>189061.98463588473</v>
      </c>
      <c r="AE344">
        <f t="shared" si="305"/>
        <v>260034.53664873188</v>
      </c>
      <c r="AF344">
        <f t="shared" si="346"/>
        <v>536469.57297739002</v>
      </c>
      <c r="AG344">
        <f t="shared" si="347"/>
        <v>683669.27024358534</v>
      </c>
      <c r="AH344">
        <f t="shared" si="348"/>
        <v>353145.28231088375</v>
      </c>
      <c r="AI344">
        <f t="shared" si="349"/>
        <v>369731.70512516017</v>
      </c>
      <c r="AJ344">
        <f t="shared" si="350"/>
        <v>246636.46046051924</v>
      </c>
      <c r="AK344">
        <f t="shared" si="351"/>
        <v>119620.8931395023</v>
      </c>
      <c r="AL344">
        <f t="shared" si="352"/>
        <v>145157.6041195548</v>
      </c>
      <c r="AN344">
        <f t="shared" si="306"/>
        <v>199648.75752766279</v>
      </c>
      <c r="AO344">
        <f t="shared" si="353"/>
        <v>411889.45544189529</v>
      </c>
      <c r="AP344">
        <f t="shared" si="354"/>
        <v>524906.12256001425</v>
      </c>
      <c r="AQ344">
        <f t="shared" si="355"/>
        <v>271137.12566329405</v>
      </c>
      <c r="AR344">
        <f t="shared" si="356"/>
        <v>283871.8137142589</v>
      </c>
      <c r="AS344">
        <f t="shared" si="357"/>
        <v>189362.01139497309</v>
      </c>
      <c r="AT344">
        <f t="shared" si="358"/>
        <v>91842.272174454352</v>
      </c>
      <c r="AU344">
        <f t="shared" si="359"/>
        <v>111448.79323206928</v>
      </c>
      <c r="AW344">
        <f t="shared" si="307"/>
        <v>153285.89385102846</v>
      </c>
      <c r="AX344">
        <f t="shared" si="360"/>
        <v>316239.60062198847</v>
      </c>
      <c r="AY344">
        <f t="shared" si="361"/>
        <v>403011.29433946451</v>
      </c>
      <c r="AZ344">
        <f t="shared" si="362"/>
        <v>208173.07945298892</v>
      </c>
      <c r="BA344">
        <f t="shared" si="363"/>
        <v>217950.49086781175</v>
      </c>
      <c r="BB344">
        <f t="shared" si="364"/>
        <v>145387.95801968197</v>
      </c>
      <c r="BC344">
        <f t="shared" si="365"/>
        <v>70514.462288201554</v>
      </c>
      <c r="BD344">
        <f t="shared" si="366"/>
        <v>85567.914875849645</v>
      </c>
      <c r="BF344">
        <f t="shared" si="308"/>
        <v>117689.51404792901</v>
      </c>
      <c r="BG344">
        <f t="shared" si="367"/>
        <v>242801.76071572193</v>
      </c>
      <c r="BH344">
        <f t="shared" si="368"/>
        <v>309423.14517690521</v>
      </c>
      <c r="BI344">
        <f t="shared" si="369"/>
        <v>159830.67941328901</v>
      </c>
      <c r="BJ344">
        <f t="shared" si="370"/>
        <v>167337.55932994641</v>
      </c>
      <c r="BK344">
        <f t="shared" si="371"/>
        <v>111625.65385465504</v>
      </c>
      <c r="BL344">
        <f t="shared" si="372"/>
        <v>54139.442264104815</v>
      </c>
      <c r="BM344">
        <f t="shared" si="373"/>
        <v>65697.149730035191</v>
      </c>
    </row>
    <row r="345" spans="1:65" hidden="1" x14ac:dyDescent="0.4">
      <c r="A345" s="9">
        <v>52</v>
      </c>
      <c r="B345" s="16">
        <f t="shared" ref="B345:I345" si="442">V345+AE345+AN345+AW345+BF345+B215</f>
        <v>1237811.3478326285</v>
      </c>
      <c r="C345" s="16">
        <f t="shared" si="442"/>
        <v>2549321.3160147984</v>
      </c>
      <c r="D345" s="16">
        <f t="shared" si="442"/>
        <v>3251904.3826452265</v>
      </c>
      <c r="E345" s="16">
        <f t="shared" si="442"/>
        <v>1698427.0137827741</v>
      </c>
      <c r="F345" s="16">
        <f t="shared" si="442"/>
        <v>1805291.0754116392</v>
      </c>
      <c r="G345" s="16">
        <f t="shared" si="442"/>
        <v>1221207.7139632658</v>
      </c>
      <c r="H345" s="16">
        <f t="shared" si="442"/>
        <v>613579.96769498615</v>
      </c>
      <c r="I345" s="16">
        <f t="shared" si="442"/>
        <v>756978.61086639611</v>
      </c>
      <c r="J345" s="16">
        <f t="shared" si="295"/>
        <v>13134521.428211717</v>
      </c>
      <c r="L345" s="9">
        <v>52</v>
      </c>
      <c r="M345" s="9">
        <f t="shared" ref="M345:T345" si="443">M150</f>
        <v>255395.86751368607</v>
      </c>
      <c r="N345" s="9">
        <f t="shared" si="443"/>
        <v>525942.33733750624</v>
      </c>
      <c r="O345" s="9">
        <f t="shared" si="443"/>
        <v>670955.24516307353</v>
      </c>
      <c r="P345" s="9">
        <f t="shared" si="443"/>
        <v>350628.22489167075</v>
      </c>
      <c r="Q345" s="9">
        <f t="shared" si="443"/>
        <v>372921.25400515372</v>
      </c>
      <c r="R345" s="9">
        <f t="shared" si="443"/>
        <v>251716.43552408199</v>
      </c>
      <c r="S345" s="9">
        <f t="shared" si="443"/>
        <v>125966.43634997068</v>
      </c>
      <c r="T345" s="9">
        <f t="shared" si="443"/>
        <v>154319.70638750694</v>
      </c>
      <c r="V345">
        <f t="shared" si="304"/>
        <v>389903.88940318517</v>
      </c>
      <c r="W345">
        <f t="shared" si="339"/>
        <v>804399.19922217866</v>
      </c>
      <c r="X345">
        <f t="shared" si="340"/>
        <v>1025115.0134472384</v>
      </c>
      <c r="Y345">
        <f t="shared" si="341"/>
        <v>529517.04366640293</v>
      </c>
      <c r="Z345">
        <f t="shared" si="342"/>
        <v>554387.24302499136</v>
      </c>
      <c r="AA345">
        <f t="shared" si="343"/>
        <v>369814.39635495533</v>
      </c>
      <c r="AB345">
        <f t="shared" si="344"/>
        <v>179363.29569936835</v>
      </c>
      <c r="AC345">
        <f t="shared" si="345"/>
        <v>217653.83610992058</v>
      </c>
      <c r="AE345">
        <f t="shared" si="305"/>
        <v>299359.56999321468</v>
      </c>
      <c r="AF345">
        <f t="shared" si="346"/>
        <v>617599.88788680849</v>
      </c>
      <c r="AG345">
        <f t="shared" si="347"/>
        <v>787060.60123914981</v>
      </c>
      <c r="AH345">
        <f t="shared" si="348"/>
        <v>406551.45743400673</v>
      </c>
      <c r="AI345">
        <f t="shared" si="349"/>
        <v>425646.24563175609</v>
      </c>
      <c r="AJ345">
        <f t="shared" si="350"/>
        <v>283935.3022089022</v>
      </c>
      <c r="AK345">
        <f t="shared" si="351"/>
        <v>137711.16557805258</v>
      </c>
      <c r="AL345">
        <f t="shared" si="352"/>
        <v>167109.79437771978</v>
      </c>
      <c r="AN345">
        <f t="shared" si="306"/>
        <v>229841.64708819735</v>
      </c>
      <c r="AO345">
        <f t="shared" si="353"/>
        <v>474179.5142096426</v>
      </c>
      <c r="AP345">
        <f t="shared" si="354"/>
        <v>604287.6964017998</v>
      </c>
      <c r="AQ345">
        <f t="shared" si="355"/>
        <v>312141.20398708887</v>
      </c>
      <c r="AR345">
        <f t="shared" si="356"/>
        <v>326801.75941970956</v>
      </c>
      <c r="AS345">
        <f t="shared" si="357"/>
        <v>217999.23592774619</v>
      </c>
      <c r="AT345">
        <f t="shared" si="358"/>
        <v>105731.58265697831</v>
      </c>
      <c r="AU345">
        <f t="shared" si="359"/>
        <v>128303.19867581202</v>
      </c>
      <c r="AW345">
        <f t="shared" si="307"/>
        <v>176467.32568934563</v>
      </c>
      <c r="AX345">
        <f t="shared" si="360"/>
        <v>364064.52803194185</v>
      </c>
      <c r="AY345">
        <f t="shared" si="361"/>
        <v>463958.70844973938</v>
      </c>
      <c r="AZ345">
        <f t="shared" si="362"/>
        <v>239655.10255814146</v>
      </c>
      <c r="BA345">
        <f t="shared" si="363"/>
        <v>250911.15229103534</v>
      </c>
      <c r="BB345">
        <f t="shared" si="364"/>
        <v>167374.98470732753</v>
      </c>
      <c r="BC345">
        <f t="shared" si="365"/>
        <v>81178.367231327953</v>
      </c>
      <c r="BD345">
        <f t="shared" si="366"/>
        <v>98508.354053959469</v>
      </c>
      <c r="BF345">
        <f t="shared" si="308"/>
        <v>135487.70394947872</v>
      </c>
      <c r="BG345">
        <f t="shared" si="367"/>
        <v>279520.6806688552</v>
      </c>
      <c r="BH345">
        <f t="shared" si="368"/>
        <v>356217.21975818486</v>
      </c>
      <c r="BI345">
        <f t="shared" si="369"/>
        <v>184001.87943313897</v>
      </c>
      <c r="BJ345">
        <f t="shared" si="370"/>
        <v>192644.02509887906</v>
      </c>
      <c r="BK345">
        <f t="shared" si="371"/>
        <v>128506.80593716851</v>
      </c>
      <c r="BL345">
        <f t="shared" si="372"/>
        <v>62326.952276153184</v>
      </c>
      <c r="BM345">
        <f t="shared" si="373"/>
        <v>75632.532302942418</v>
      </c>
    </row>
    <row r="346" spans="1:65" hidden="1" x14ac:dyDescent="0.4">
      <c r="A346" s="9">
        <v>53</v>
      </c>
      <c r="B346" s="16">
        <f t="shared" ref="B346:I346" si="444">V346+AE346+AN346+AW346+BF346+B216</f>
        <v>1425005.6073150395</v>
      </c>
      <c r="C346" s="16">
        <f t="shared" si="444"/>
        <v>2934855.2802730594</v>
      </c>
      <c r="D346" s="16">
        <f t="shared" si="444"/>
        <v>3743690.0120809274</v>
      </c>
      <c r="E346" s="16">
        <f t="shared" si="444"/>
        <v>1955280.1987921074</v>
      </c>
      <c r="F346" s="16">
        <f t="shared" si="444"/>
        <v>2078305.3167239246</v>
      </c>
      <c r="G346" s="16">
        <f t="shared" si="444"/>
        <v>1405891.0051725612</v>
      </c>
      <c r="H346" s="16">
        <f t="shared" si="444"/>
        <v>706371.69091437594</v>
      </c>
      <c r="I346" s="16">
        <f t="shared" si="444"/>
        <v>871456.52335595991</v>
      </c>
      <c r="J346" s="16">
        <f t="shared" si="295"/>
        <v>15120855.634627953</v>
      </c>
      <c r="L346" s="9">
        <v>53</v>
      </c>
      <c r="M346" s="9">
        <f t="shared" ref="M346:T346" si="445">M151</f>
        <v>294019.39473994082</v>
      </c>
      <c r="N346" s="9">
        <f t="shared" si="445"/>
        <v>605480.61798140372</v>
      </c>
      <c r="O346" s="9">
        <f t="shared" si="445"/>
        <v>772423.83363882743</v>
      </c>
      <c r="P346" s="9">
        <f t="shared" si="445"/>
        <v>403653.74532093573</v>
      </c>
      <c r="Q346" s="9">
        <f t="shared" si="445"/>
        <v>429318.15011603251</v>
      </c>
      <c r="R346" s="9">
        <f t="shared" si="445"/>
        <v>289783.52210385673</v>
      </c>
      <c r="S346" s="9">
        <f t="shared" si="445"/>
        <v>145016.34554122514</v>
      </c>
      <c r="T346" s="9">
        <f t="shared" si="445"/>
        <v>177657.48173693035</v>
      </c>
      <c r="V346">
        <f t="shared" si="304"/>
        <v>448869.07014237449</v>
      </c>
      <c r="W346">
        <f t="shared" si="339"/>
        <v>926048.52219045418</v>
      </c>
      <c r="X346">
        <f t="shared" si="340"/>
        <v>1180143.1978003005</v>
      </c>
      <c r="Y346">
        <f t="shared" si="341"/>
        <v>609595.92729093647</v>
      </c>
      <c r="Z346">
        <f t="shared" si="342"/>
        <v>638227.24789005285</v>
      </c>
      <c r="AA346">
        <f t="shared" si="343"/>
        <v>425741.44225952995</v>
      </c>
      <c r="AB346">
        <f t="shared" si="344"/>
        <v>206488.41405886604</v>
      </c>
      <c r="AC346">
        <f t="shared" si="345"/>
        <v>250569.63442227899</v>
      </c>
      <c r="AE346">
        <f t="shared" si="305"/>
        <v>344631.7296981999</v>
      </c>
      <c r="AF346">
        <f t="shared" si="346"/>
        <v>710999.54355449358</v>
      </c>
      <c r="AG346">
        <f t="shared" si="347"/>
        <v>906087.80734319403</v>
      </c>
      <c r="AH346">
        <f t="shared" si="348"/>
        <v>468034.25055020477</v>
      </c>
      <c r="AI346">
        <f t="shared" si="349"/>
        <v>490016.74432837369</v>
      </c>
      <c r="AJ346">
        <f t="shared" si="350"/>
        <v>326874.84928192879</v>
      </c>
      <c r="AK346">
        <f t="shared" si="351"/>
        <v>158537.23063871046</v>
      </c>
      <c r="AL346">
        <f t="shared" si="352"/>
        <v>192381.81524382019</v>
      </c>
      <c r="AN346">
        <f t="shared" si="306"/>
        <v>264600.60854070599</v>
      </c>
      <c r="AO346">
        <f t="shared" si="353"/>
        <v>545889.70104822563</v>
      </c>
      <c r="AP346">
        <f t="shared" si="354"/>
        <v>695674.14882047486</v>
      </c>
      <c r="AQ346">
        <f t="shared" si="355"/>
        <v>359346.3307105478</v>
      </c>
      <c r="AR346">
        <f t="shared" si="356"/>
        <v>376224.00252573279</v>
      </c>
      <c r="AS346">
        <f t="shared" si="357"/>
        <v>250967.26906832424</v>
      </c>
      <c r="AT346">
        <f t="shared" si="358"/>
        <v>121721.37411751544</v>
      </c>
      <c r="AU346">
        <f t="shared" si="359"/>
        <v>147706.49652676593</v>
      </c>
      <c r="AW346">
        <f t="shared" si="307"/>
        <v>203154.4863887715</v>
      </c>
      <c r="AX346">
        <f t="shared" si="360"/>
        <v>419122.0211207922</v>
      </c>
      <c r="AY346">
        <f t="shared" si="361"/>
        <v>534123.20242576953</v>
      </c>
      <c r="AZ346">
        <f t="shared" si="362"/>
        <v>275898.15327261516</v>
      </c>
      <c r="BA346">
        <f t="shared" si="363"/>
        <v>288856.45585537248</v>
      </c>
      <c r="BB346">
        <f t="shared" si="364"/>
        <v>192687.11031753686</v>
      </c>
      <c r="BC346">
        <f t="shared" si="365"/>
        <v>93454.974944153146</v>
      </c>
      <c r="BD346">
        <f t="shared" si="366"/>
        <v>113405.77636488574</v>
      </c>
      <c r="BF346">
        <f t="shared" si="308"/>
        <v>155977.5148194122</v>
      </c>
      <c r="BG346">
        <f t="shared" si="367"/>
        <v>321792.60435039853</v>
      </c>
      <c r="BH346">
        <f t="shared" si="368"/>
        <v>410087.96410396218</v>
      </c>
      <c r="BI346">
        <f t="shared" si="369"/>
        <v>211828.49099564017</v>
      </c>
      <c r="BJ346">
        <f t="shared" si="370"/>
        <v>221777.58869495723</v>
      </c>
      <c r="BK346">
        <f t="shared" si="371"/>
        <v>147940.89532224799</v>
      </c>
      <c r="BL346">
        <f t="shared" si="372"/>
        <v>71752.659753740561</v>
      </c>
      <c r="BM346">
        <f t="shared" si="373"/>
        <v>87070.443178450951</v>
      </c>
    </row>
    <row r="347" spans="1:65" hidden="1" x14ac:dyDescent="0.4">
      <c r="A347" s="9">
        <v>54</v>
      </c>
      <c r="B347" s="16">
        <f t="shared" ref="B347:I347" si="446">V347+AE347+AN347+AW347+BF347+B217</f>
        <v>1640509.2621219275</v>
      </c>
      <c r="C347" s="16">
        <f t="shared" si="446"/>
        <v>3378693.5613164259</v>
      </c>
      <c r="D347" s="16">
        <f t="shared" si="446"/>
        <v>4309848.4018625021</v>
      </c>
      <c r="E347" s="16">
        <f t="shared" si="446"/>
        <v>2250977.3012101017</v>
      </c>
      <c r="F347" s="16">
        <f t="shared" si="446"/>
        <v>2392607.5126331602</v>
      </c>
      <c r="G347" s="16">
        <f t="shared" si="446"/>
        <v>1618503.9578909031</v>
      </c>
      <c r="H347" s="16">
        <f t="shared" si="446"/>
        <v>813196.31007709261</v>
      </c>
      <c r="I347" s="16">
        <f t="shared" si="446"/>
        <v>1003246.9338407221</v>
      </c>
      <c r="J347" s="16">
        <f t="shared" si="295"/>
        <v>17407583.240952834</v>
      </c>
      <c r="L347" s="9">
        <v>54</v>
      </c>
      <c r="M347" s="9">
        <f t="shared" ref="M347:T347" si="447">M152</f>
        <v>338483.95952847053</v>
      </c>
      <c r="N347" s="9">
        <f t="shared" si="447"/>
        <v>697047.47597812163</v>
      </c>
      <c r="O347" s="9">
        <f t="shared" si="447"/>
        <v>889237.52079513425</v>
      </c>
      <c r="P347" s="9">
        <f t="shared" si="447"/>
        <v>464698.31731874769</v>
      </c>
      <c r="Q347" s="9">
        <f t="shared" si="447"/>
        <v>494243.95107419923</v>
      </c>
      <c r="R347" s="9">
        <f t="shared" si="447"/>
        <v>333607.49570475501</v>
      </c>
      <c r="S347" s="9">
        <f t="shared" si="447"/>
        <v>166947.1732589576</v>
      </c>
      <c r="T347" s="9">
        <f t="shared" si="447"/>
        <v>204524.62978288092</v>
      </c>
      <c r="V347">
        <f t="shared" si="304"/>
        <v>516751.55751558387</v>
      </c>
      <c r="W347">
        <f t="shared" si="339"/>
        <v>1066094.8771211552</v>
      </c>
      <c r="X347">
        <f t="shared" si="340"/>
        <v>1358616.3006537624</v>
      </c>
      <c r="Y347">
        <f t="shared" si="341"/>
        <v>701785.14367860486</v>
      </c>
      <c r="Z347">
        <f t="shared" si="342"/>
        <v>734746.3800334034</v>
      </c>
      <c r="AA347">
        <f t="shared" si="343"/>
        <v>490126.33754596097</v>
      </c>
      <c r="AB347">
        <f t="shared" si="344"/>
        <v>237715.66514929882</v>
      </c>
      <c r="AC347">
        <f t="shared" si="345"/>
        <v>288463.29022570723</v>
      </c>
      <c r="AE347">
        <f t="shared" si="305"/>
        <v>396750.39992028725</v>
      </c>
      <c r="AF347">
        <f t="shared" si="346"/>
        <v>818524.03287247382</v>
      </c>
      <c r="AG347">
        <f t="shared" si="347"/>
        <v>1043115.5025717473</v>
      </c>
      <c r="AH347">
        <f t="shared" si="348"/>
        <v>538815.08892057068</v>
      </c>
      <c r="AI347">
        <f t="shared" si="349"/>
        <v>564121.99610921321</v>
      </c>
      <c r="AJ347">
        <f t="shared" si="350"/>
        <v>376308.1457707294</v>
      </c>
      <c r="AK347">
        <f t="shared" si="351"/>
        <v>182512.82234878826</v>
      </c>
      <c r="AL347">
        <f t="shared" si="352"/>
        <v>221475.72483304958</v>
      </c>
      <c r="AN347">
        <f t="shared" si="306"/>
        <v>304616.16911945294</v>
      </c>
      <c r="AO347">
        <f t="shared" si="353"/>
        <v>628444.62230135966</v>
      </c>
      <c r="AP347">
        <f t="shared" si="354"/>
        <v>800880.9780818345</v>
      </c>
      <c r="AQ347">
        <f t="shared" si="355"/>
        <v>413690.29063037632</v>
      </c>
      <c r="AR347">
        <f t="shared" si="356"/>
        <v>433120.37342705321</v>
      </c>
      <c r="AS347">
        <f t="shared" si="357"/>
        <v>288921.05917512649</v>
      </c>
      <c r="AT347">
        <f t="shared" si="358"/>
        <v>140129.30237811295</v>
      </c>
      <c r="AU347">
        <f t="shared" si="359"/>
        <v>170044.15588529306</v>
      </c>
      <c r="AW347">
        <f t="shared" si="307"/>
        <v>233877.54746473875</v>
      </c>
      <c r="AX347">
        <f t="shared" si="360"/>
        <v>482505.86108450894</v>
      </c>
      <c r="AY347">
        <f t="shared" si="361"/>
        <v>614898.67562312214</v>
      </c>
      <c r="AZ347">
        <f t="shared" si="362"/>
        <v>317622.24199158145</v>
      </c>
      <c r="BA347">
        <f t="shared" si="363"/>
        <v>332540.22919055267</v>
      </c>
      <c r="BB347">
        <f t="shared" si="364"/>
        <v>221827.18969293055</v>
      </c>
      <c r="BC347">
        <f t="shared" si="365"/>
        <v>107588.17453083428</v>
      </c>
      <c r="BD347">
        <f t="shared" si="366"/>
        <v>130556.13644582583</v>
      </c>
      <c r="BF347">
        <f t="shared" si="308"/>
        <v>179566.00060409185</v>
      </c>
      <c r="BG347">
        <f t="shared" si="367"/>
        <v>370457.31273559539</v>
      </c>
      <c r="BH347">
        <f t="shared" si="368"/>
        <v>472105.58326486585</v>
      </c>
      <c r="BI347">
        <f t="shared" si="369"/>
        <v>243863.32213412767</v>
      </c>
      <c r="BJ347">
        <f t="shared" si="370"/>
        <v>255317.0222751649</v>
      </c>
      <c r="BK347">
        <f t="shared" si="371"/>
        <v>170314.00281989243</v>
      </c>
      <c r="BL347">
        <f t="shared" si="372"/>
        <v>82603.817348946861</v>
      </c>
      <c r="BM347">
        <f t="shared" si="373"/>
        <v>100238.10977166834</v>
      </c>
    </row>
    <row r="348" spans="1:65" hidden="1" x14ac:dyDescent="0.4">
      <c r="A348" s="9">
        <v>55</v>
      </c>
      <c r="B348" s="16">
        <f t="shared" ref="B348:I348" si="448">V348+AE348+AN348+AW348+BF348+B218</f>
        <v>1888603.5432368987</v>
      </c>
      <c r="C348" s="16">
        <f t="shared" si="448"/>
        <v>3889653.5232968573</v>
      </c>
      <c r="D348" s="16">
        <f t="shared" si="448"/>
        <v>4961626.9475022461</v>
      </c>
      <c r="E348" s="16">
        <f t="shared" si="448"/>
        <v>2591392.6882152748</v>
      </c>
      <c r="F348" s="16">
        <f t="shared" si="448"/>
        <v>2754441.6421595081</v>
      </c>
      <c r="G348" s="16">
        <f t="shared" si="448"/>
        <v>1863270.3759373494</v>
      </c>
      <c r="H348" s="16">
        <f t="shared" si="448"/>
        <v>936176.02061013668</v>
      </c>
      <c r="I348" s="16">
        <f t="shared" si="448"/>
        <v>1154968.012311606</v>
      </c>
      <c r="J348" s="16">
        <f t="shared" si="295"/>
        <v>20040132.753269877</v>
      </c>
      <c r="L348" s="9">
        <v>55</v>
      </c>
      <c r="M348" s="9">
        <f t="shared" ref="M348:T348" si="449">M153</f>
        <v>389672.90222268936</v>
      </c>
      <c r="N348" s="9">
        <f t="shared" si="449"/>
        <v>802461.99356028414</v>
      </c>
      <c r="O348" s="9">
        <f t="shared" si="449"/>
        <v>1023716.9465172346</v>
      </c>
      <c r="P348" s="9">
        <f t="shared" si="449"/>
        <v>534974.66237352276</v>
      </c>
      <c r="Q348" s="9">
        <f t="shared" si="449"/>
        <v>568988.48349974083</v>
      </c>
      <c r="R348" s="9">
        <f t="shared" si="449"/>
        <v>384058.97058049781</v>
      </c>
      <c r="S348" s="9">
        <f t="shared" si="449"/>
        <v>192194.60092678419</v>
      </c>
      <c r="T348" s="9">
        <f t="shared" si="449"/>
        <v>235454.89769896399</v>
      </c>
      <c r="V348">
        <f t="shared" si="304"/>
        <v>594899.91616059258</v>
      </c>
      <c r="W348">
        <f t="shared" si="339"/>
        <v>1227320.4478914146</v>
      </c>
      <c r="X348">
        <f t="shared" si="340"/>
        <v>1564079.8979671453</v>
      </c>
      <c r="Y348">
        <f t="shared" si="341"/>
        <v>807916.13893599354</v>
      </c>
      <c r="Z348">
        <f t="shared" si="342"/>
        <v>845862.10437883169</v>
      </c>
      <c r="AA348">
        <f t="shared" si="343"/>
        <v>564248.16311346553</v>
      </c>
      <c r="AB348">
        <f t="shared" si="344"/>
        <v>273665.41466711037</v>
      </c>
      <c r="AC348">
        <f t="shared" si="345"/>
        <v>332087.60510703782</v>
      </c>
      <c r="AE348">
        <f t="shared" si="305"/>
        <v>456750.9787179355</v>
      </c>
      <c r="AF348">
        <f t="shared" si="346"/>
        <v>942309.45499681449</v>
      </c>
      <c r="AG348">
        <f t="shared" si="347"/>
        <v>1200865.9016127549</v>
      </c>
      <c r="AH348">
        <f t="shared" si="348"/>
        <v>620300.11629958777</v>
      </c>
      <c r="AI348">
        <f t="shared" si="349"/>
        <v>649434.18807130831</v>
      </c>
      <c r="AJ348">
        <f t="shared" si="350"/>
        <v>433217.24165834516</v>
      </c>
      <c r="AK348">
        <f t="shared" si="351"/>
        <v>210114.24374904355</v>
      </c>
      <c r="AL348">
        <f t="shared" si="352"/>
        <v>254969.5075293784</v>
      </c>
      <c r="AN348">
        <f t="shared" si="306"/>
        <v>350683.28451987013</v>
      </c>
      <c r="AO348">
        <f t="shared" si="353"/>
        <v>723484.32758691674</v>
      </c>
      <c r="AP348">
        <f t="shared" si="354"/>
        <v>921998.24032679084</v>
      </c>
      <c r="AQ348">
        <f t="shared" si="355"/>
        <v>476252.6897754735</v>
      </c>
      <c r="AR348">
        <f t="shared" si="356"/>
        <v>498621.18476813321</v>
      </c>
      <c r="AS348">
        <f t="shared" si="357"/>
        <v>332614.60247292795</v>
      </c>
      <c r="AT348">
        <f t="shared" si="358"/>
        <v>161321.06236345059</v>
      </c>
      <c r="AU348">
        <f t="shared" si="359"/>
        <v>195759.94035917131</v>
      </c>
      <c r="AW348">
        <f t="shared" si="307"/>
        <v>269246.85829209589</v>
      </c>
      <c r="AX348">
        <f t="shared" si="360"/>
        <v>555475.2416929343</v>
      </c>
      <c r="AY348">
        <f t="shared" si="361"/>
        <v>707889.82685247832</v>
      </c>
      <c r="AZ348">
        <f t="shared" si="362"/>
        <v>365656.26631097891</v>
      </c>
      <c r="BA348">
        <f t="shared" si="363"/>
        <v>382830.30130880303</v>
      </c>
      <c r="BB348">
        <f t="shared" si="364"/>
        <v>255374.12443402852</v>
      </c>
      <c r="BC348">
        <f t="shared" si="365"/>
        <v>123858.73845447363</v>
      </c>
      <c r="BD348">
        <f t="shared" si="366"/>
        <v>150300.14616555948</v>
      </c>
      <c r="BF348">
        <f t="shared" si="308"/>
        <v>206721.77403441528</v>
      </c>
      <c r="BG348">
        <f t="shared" si="367"/>
        <v>426481.58691005217</v>
      </c>
      <c r="BH348">
        <f t="shared" si="368"/>
        <v>543502.12944399402</v>
      </c>
      <c r="BI348">
        <f t="shared" si="369"/>
        <v>280742.78206285462</v>
      </c>
      <c r="BJ348">
        <f t="shared" si="370"/>
        <v>293928.62573285878</v>
      </c>
      <c r="BK348">
        <f t="shared" si="371"/>
        <v>196070.59625641149</v>
      </c>
      <c r="BL348">
        <f t="shared" si="372"/>
        <v>95095.995939890563</v>
      </c>
      <c r="BM348">
        <f t="shared" si="373"/>
        <v>115397.1231087471</v>
      </c>
    </row>
    <row r="349" spans="1:65" hidden="1" x14ac:dyDescent="0.4">
      <c r="A349" s="9">
        <v>56</v>
      </c>
      <c r="B349" s="16">
        <f t="shared" ref="B349:I349" si="450">V349+AE349+AN349+AW349+BF349+B219</f>
        <v>2174217.1323758825</v>
      </c>
      <c r="C349" s="16">
        <f t="shared" si="450"/>
        <v>4477885.9806985231</v>
      </c>
      <c r="D349" s="16">
        <f t="shared" si="450"/>
        <v>5711973.9885841645</v>
      </c>
      <c r="E349" s="16">
        <f t="shared" si="450"/>
        <v>2983289.1077687014</v>
      </c>
      <c r="F349" s="16">
        <f t="shared" si="450"/>
        <v>3170995.961519165</v>
      </c>
      <c r="G349" s="16">
        <f t="shared" si="450"/>
        <v>2145052.82915211</v>
      </c>
      <c r="H349" s="16">
        <f t="shared" si="450"/>
        <v>1077753.9576362157</v>
      </c>
      <c r="I349" s="16">
        <f t="shared" si="450"/>
        <v>1329633.8746713155</v>
      </c>
      <c r="J349" s="16">
        <f t="shared" si="295"/>
        <v>23070802.832406074</v>
      </c>
      <c r="L349" s="9">
        <v>56</v>
      </c>
      <c r="M349" s="9">
        <f t="shared" ref="M349:T349" si="451">M154</f>
        <v>448603.15076136321</v>
      </c>
      <c r="N349" s="9">
        <f t="shared" si="451"/>
        <v>923818.35283907864</v>
      </c>
      <c r="O349" s="9">
        <f t="shared" si="451"/>
        <v>1178533.7011527335</v>
      </c>
      <c r="P349" s="9">
        <f t="shared" si="451"/>
        <v>615878.90189271909</v>
      </c>
      <c r="Q349" s="9">
        <f t="shared" si="451"/>
        <v>655036.63454392308</v>
      </c>
      <c r="R349" s="9">
        <f t="shared" si="451"/>
        <v>442140.22401310597</v>
      </c>
      <c r="S349" s="9">
        <f t="shared" si="451"/>
        <v>221260.19808738437</v>
      </c>
      <c r="T349" s="9">
        <f t="shared" si="451"/>
        <v>271062.75126512878</v>
      </c>
      <c r="V349">
        <f t="shared" si="304"/>
        <v>684866.65419911628</v>
      </c>
      <c r="W349">
        <f t="shared" si="339"/>
        <v>1412928.1681570255</v>
      </c>
      <c r="X349">
        <f t="shared" si="340"/>
        <v>1800615.7632936838</v>
      </c>
      <c r="Y349">
        <f t="shared" si="341"/>
        <v>930097.3288374031</v>
      </c>
      <c r="Z349">
        <f t="shared" si="342"/>
        <v>973781.86414699722</v>
      </c>
      <c r="AA349">
        <f t="shared" si="343"/>
        <v>649579.43531664368</v>
      </c>
      <c r="AB349">
        <f t="shared" si="344"/>
        <v>315051.84623775037</v>
      </c>
      <c r="AC349">
        <f t="shared" si="345"/>
        <v>382309.22686709254</v>
      </c>
      <c r="AE349">
        <f t="shared" si="305"/>
        <v>525825.44743926404</v>
      </c>
      <c r="AF349">
        <f t="shared" si="346"/>
        <v>1084814.9514441146</v>
      </c>
      <c r="AG349">
        <f t="shared" si="347"/>
        <v>1382472.8997899501</v>
      </c>
      <c r="AH349">
        <f t="shared" si="348"/>
        <v>714108.1276177906</v>
      </c>
      <c r="AI349">
        <f t="shared" si="349"/>
        <v>747648.14622507012</v>
      </c>
      <c r="AJ349">
        <f t="shared" si="350"/>
        <v>498732.70238590532</v>
      </c>
      <c r="AK349">
        <f t="shared" si="351"/>
        <v>241889.82920807699</v>
      </c>
      <c r="AL349">
        <f t="shared" si="352"/>
        <v>293528.55631820811</v>
      </c>
      <c r="AN349">
        <f t="shared" si="306"/>
        <v>403717.1316189029</v>
      </c>
      <c r="AO349">
        <f t="shared" si="353"/>
        <v>832896.89129186561</v>
      </c>
      <c r="AP349">
        <f t="shared" si="354"/>
        <v>1061432.070969773</v>
      </c>
      <c r="AQ349">
        <f t="shared" si="355"/>
        <v>548276.4030375306</v>
      </c>
      <c r="AR349">
        <f t="shared" si="356"/>
        <v>574027.68641972076</v>
      </c>
      <c r="AS349">
        <f t="shared" si="357"/>
        <v>382915.92206563661</v>
      </c>
      <c r="AT349">
        <f t="shared" si="358"/>
        <v>185717.65305624707</v>
      </c>
      <c r="AU349">
        <f t="shared" si="359"/>
        <v>225364.72394427485</v>
      </c>
      <c r="AW349">
        <f t="shared" si="307"/>
        <v>309965.07140598306</v>
      </c>
      <c r="AX349">
        <f t="shared" si="360"/>
        <v>639479.78463992546</v>
      </c>
      <c r="AY349">
        <f t="shared" si="361"/>
        <v>814944.03358963446</v>
      </c>
      <c r="AZ349">
        <f t="shared" si="362"/>
        <v>420954.47804322618</v>
      </c>
      <c r="BA349">
        <f t="shared" si="363"/>
        <v>440725.74303846818</v>
      </c>
      <c r="BB349">
        <f t="shared" si="364"/>
        <v>293994.3634534782</v>
      </c>
      <c r="BC349">
        <f t="shared" si="365"/>
        <v>142589.90040896213</v>
      </c>
      <c r="BD349">
        <f t="shared" si="366"/>
        <v>173030.04326236539</v>
      </c>
      <c r="BF349">
        <f t="shared" si="308"/>
        <v>237984.3161632556</v>
      </c>
      <c r="BG349">
        <f t="shared" si="367"/>
        <v>490978.41430149321</v>
      </c>
      <c r="BH349">
        <f t="shared" si="368"/>
        <v>625695.97814823617</v>
      </c>
      <c r="BI349">
        <f t="shared" si="369"/>
        <v>323199.52418691677</v>
      </c>
      <c r="BJ349">
        <f t="shared" si="370"/>
        <v>338379.4635208309</v>
      </c>
      <c r="BK349">
        <f t="shared" si="371"/>
        <v>225722.36034522002</v>
      </c>
      <c r="BL349">
        <f t="shared" si="372"/>
        <v>109477.36719718209</v>
      </c>
      <c r="BM349">
        <f t="shared" si="373"/>
        <v>132848.6346371533</v>
      </c>
    </row>
    <row r="350" spans="1:65" hidden="1" x14ac:dyDescent="0.4">
      <c r="A350" s="9">
        <v>57</v>
      </c>
      <c r="B350" s="16">
        <f t="shared" ref="B350:I350" si="452">V350+AE350+AN350+AW350+BF350+B220</f>
        <v>2503024.0759871942</v>
      </c>
      <c r="C350" s="16">
        <f t="shared" si="452"/>
        <v>5155076.8560847193</v>
      </c>
      <c r="D350" s="16">
        <f t="shared" si="452"/>
        <v>6575796.04260376</v>
      </c>
      <c r="E350" s="16">
        <f t="shared" si="452"/>
        <v>3434452.0384751903</v>
      </c>
      <c r="F350" s="16">
        <f t="shared" si="452"/>
        <v>3650545.807202403</v>
      </c>
      <c r="G350" s="16">
        <f t="shared" si="452"/>
        <v>2469449.2540070703</v>
      </c>
      <c r="H350" s="16">
        <f t="shared" si="452"/>
        <v>1240742.7316975021</v>
      </c>
      <c r="I350" s="16">
        <f t="shared" si="452"/>
        <v>1530714.4616572964</v>
      </c>
      <c r="J350" s="16">
        <f t="shared" si="295"/>
        <v>26559801.267715137</v>
      </c>
      <c r="L350" s="9">
        <v>57</v>
      </c>
      <c r="M350" s="9">
        <f t="shared" ref="M350:T350" si="453">M155</f>
        <v>516445.4231359805</v>
      </c>
      <c r="N350" s="9">
        <f t="shared" si="453"/>
        <v>1063527.4391698583</v>
      </c>
      <c r="O350" s="9">
        <f t="shared" si="453"/>
        <v>1356763.3997640163</v>
      </c>
      <c r="P350" s="9">
        <f t="shared" si="453"/>
        <v>709018.29277990561</v>
      </c>
      <c r="Q350" s="9">
        <f t="shared" si="453"/>
        <v>754097.85090109741</v>
      </c>
      <c r="R350" s="9">
        <f t="shared" si="453"/>
        <v>509005.1077179194</v>
      </c>
      <c r="S350" s="9">
        <f t="shared" si="453"/>
        <v>254721.3866653736</v>
      </c>
      <c r="T350" s="9">
        <f t="shared" si="453"/>
        <v>312055.5819457238</v>
      </c>
      <c r="V350">
        <f t="shared" si="304"/>
        <v>788439.06561801303</v>
      </c>
      <c r="W350">
        <f t="shared" si="339"/>
        <v>1626605.3513582405</v>
      </c>
      <c r="X350">
        <f t="shared" si="340"/>
        <v>2072922.9569638013</v>
      </c>
      <c r="Y350">
        <f t="shared" si="341"/>
        <v>1070755.9849587406</v>
      </c>
      <c r="Z350">
        <f t="shared" si="342"/>
        <v>1121046.9342848258</v>
      </c>
      <c r="AA350">
        <f t="shared" si="343"/>
        <v>747815.35921710799</v>
      </c>
      <c r="AB350">
        <f t="shared" si="344"/>
        <v>362697.14950481872</v>
      </c>
      <c r="AC350">
        <f t="shared" si="345"/>
        <v>440125.86648816336</v>
      </c>
      <c r="AE350">
        <f t="shared" si="305"/>
        <v>605346.05081919022</v>
      </c>
      <c r="AF350">
        <f t="shared" si="346"/>
        <v>1248871.5598005699</v>
      </c>
      <c r="AG350">
        <f t="shared" si="347"/>
        <v>1591544.3315418172</v>
      </c>
      <c r="AH350">
        <f t="shared" si="348"/>
        <v>822102.72822759685</v>
      </c>
      <c r="AI350">
        <f t="shared" si="349"/>
        <v>860715.00518603367</v>
      </c>
      <c r="AJ350">
        <f t="shared" si="350"/>
        <v>574156.06885127444</v>
      </c>
      <c r="AK350">
        <f t="shared" si="351"/>
        <v>278470.83772291371</v>
      </c>
      <c r="AL350">
        <f t="shared" si="352"/>
        <v>337918.89159265033</v>
      </c>
      <c r="AN350">
        <f t="shared" si="306"/>
        <v>464771.28952908347</v>
      </c>
      <c r="AO350">
        <f t="shared" si="353"/>
        <v>958855.92136799009</v>
      </c>
      <c r="AP350">
        <f t="shared" si="354"/>
        <v>1221952.4853798614</v>
      </c>
      <c r="AQ350">
        <f t="shared" si="355"/>
        <v>631192.2653276606</v>
      </c>
      <c r="AR350">
        <f t="shared" si="356"/>
        <v>660837.91632239544</v>
      </c>
      <c r="AS350">
        <f t="shared" si="357"/>
        <v>440824.3122257709</v>
      </c>
      <c r="AT350">
        <f t="shared" si="358"/>
        <v>213803.74113216205</v>
      </c>
      <c r="AU350">
        <f t="shared" si="359"/>
        <v>259446.64013124147</v>
      </c>
      <c r="AW350">
        <f t="shared" si="307"/>
        <v>356841.10151244298</v>
      </c>
      <c r="AX350">
        <f t="shared" si="360"/>
        <v>736188.33796589554</v>
      </c>
      <c r="AY350">
        <f t="shared" si="361"/>
        <v>938188.05227970355</v>
      </c>
      <c r="AZ350">
        <f t="shared" si="362"/>
        <v>484615.44054037839</v>
      </c>
      <c r="BA350">
        <f t="shared" si="363"/>
        <v>507376.71472909447</v>
      </c>
      <c r="BB350">
        <f t="shared" si="364"/>
        <v>338455.14275955741</v>
      </c>
      <c r="BC350">
        <f t="shared" si="365"/>
        <v>164153.7767326046</v>
      </c>
      <c r="BD350">
        <f t="shared" si="366"/>
        <v>199197.38360332011</v>
      </c>
      <c r="BF350">
        <f t="shared" si="308"/>
        <v>273974.69378461933</v>
      </c>
      <c r="BG350">
        <f t="shared" si="367"/>
        <v>565229.09947070933</v>
      </c>
      <c r="BH350">
        <f t="shared" si="368"/>
        <v>720320.00586893538</v>
      </c>
      <c r="BI350">
        <f t="shared" si="369"/>
        <v>372077.00111507153</v>
      </c>
      <c r="BJ350">
        <f t="shared" si="370"/>
        <v>389552.60327964951</v>
      </c>
      <c r="BK350">
        <f t="shared" si="371"/>
        <v>259858.36189934911</v>
      </c>
      <c r="BL350">
        <f t="shared" si="372"/>
        <v>126033.63380307212</v>
      </c>
      <c r="BM350">
        <f t="shared" si="373"/>
        <v>152939.33894975935</v>
      </c>
    </row>
    <row r="351" spans="1:65" hidden="1" x14ac:dyDescent="0.4">
      <c r="A351" s="9">
        <v>58</v>
      </c>
      <c r="B351" s="16">
        <f t="shared" ref="B351:I351" si="454">V351+AE351+AN351+AW351+BF351+B221</f>
        <v>2881556.5067897378</v>
      </c>
      <c r="C351" s="16">
        <f t="shared" si="454"/>
        <v>5934679.3345538704</v>
      </c>
      <c r="D351" s="16">
        <f t="shared" si="454"/>
        <v>7570253.9402916636</v>
      </c>
      <c r="E351" s="16">
        <f t="shared" si="454"/>
        <v>3953844.3571793218</v>
      </c>
      <c r="F351" s="16">
        <f t="shared" si="454"/>
        <v>4202617.995166786</v>
      </c>
      <c r="G351" s="16">
        <f t="shared" si="454"/>
        <v>2842904.1631305809</v>
      </c>
      <c r="H351" s="16">
        <f t="shared" si="454"/>
        <v>1428380.3045386476</v>
      </c>
      <c r="I351" s="16">
        <f t="shared" si="454"/>
        <v>1762204.4732554462</v>
      </c>
      <c r="J351" s="16">
        <f t="shared" si="295"/>
        <v>30576441.074906059</v>
      </c>
      <c r="L351" s="9">
        <v>58</v>
      </c>
      <c r="M351" s="9">
        <f t="shared" ref="M351:T351" si="455">M156</f>
        <v>594547.48506655684</v>
      </c>
      <c r="N351" s="9">
        <f t="shared" si="455"/>
        <v>1224364.7361963843</v>
      </c>
      <c r="O351" s="9">
        <f t="shared" si="455"/>
        <v>1561946.7828019711</v>
      </c>
      <c r="P351" s="9">
        <f t="shared" si="455"/>
        <v>816243.15746425628</v>
      </c>
      <c r="Q351" s="9">
        <f t="shared" si="455"/>
        <v>868140.09895735432</v>
      </c>
      <c r="R351" s="9">
        <f t="shared" si="455"/>
        <v>585981.97045119083</v>
      </c>
      <c r="S351" s="9">
        <f t="shared" si="455"/>
        <v>293242.91212604771</v>
      </c>
      <c r="T351" s="9">
        <f t="shared" si="455"/>
        <v>359247.76004445343</v>
      </c>
      <c r="V351">
        <f t="shared" si="304"/>
        <v>907674.73694502981</v>
      </c>
      <c r="W351">
        <f t="shared" si="339"/>
        <v>1872596.9434938882</v>
      </c>
      <c r="X351">
        <f t="shared" si="340"/>
        <v>2386411.1783890342</v>
      </c>
      <c r="Y351">
        <f t="shared" si="341"/>
        <v>1232686.4552531079</v>
      </c>
      <c r="Z351">
        <f t="shared" si="342"/>
        <v>1290582.9068507839</v>
      </c>
      <c r="AA351">
        <f t="shared" si="343"/>
        <v>860907.50580552395</v>
      </c>
      <c r="AB351">
        <f t="shared" si="344"/>
        <v>417547.85388449568</v>
      </c>
      <c r="AC351">
        <f t="shared" si="345"/>
        <v>506686.11882417102</v>
      </c>
      <c r="AE351">
        <f t="shared" si="305"/>
        <v>696892.55821860163</v>
      </c>
      <c r="AF351">
        <f t="shared" si="346"/>
        <v>1437738.4555794052</v>
      </c>
      <c r="AG351">
        <f t="shared" si="347"/>
        <v>1832233.644252809</v>
      </c>
      <c r="AH351">
        <f t="shared" si="348"/>
        <v>946429.35659316881</v>
      </c>
      <c r="AI351">
        <f t="shared" si="349"/>
        <v>990880.96973542974</v>
      </c>
      <c r="AJ351">
        <f t="shared" si="350"/>
        <v>660985.71403419122</v>
      </c>
      <c r="AK351">
        <f t="shared" si="351"/>
        <v>320583.99361386622</v>
      </c>
      <c r="AL351">
        <f t="shared" si="352"/>
        <v>389022.37904040684</v>
      </c>
      <c r="AN351">
        <f t="shared" si="306"/>
        <v>535058.67017413687</v>
      </c>
      <c r="AO351">
        <f t="shared" si="353"/>
        <v>1103863.7405842799</v>
      </c>
      <c r="AP351">
        <f t="shared" si="354"/>
        <v>1406748.4084608392</v>
      </c>
      <c r="AQ351">
        <f t="shared" si="355"/>
        <v>726647.49677762866</v>
      </c>
      <c r="AR351">
        <f t="shared" si="356"/>
        <v>760776.46075421467</v>
      </c>
      <c r="AS351">
        <f t="shared" si="357"/>
        <v>507490.19053852267</v>
      </c>
      <c r="AT351">
        <f t="shared" si="358"/>
        <v>246137.28942753788</v>
      </c>
      <c r="AU351">
        <f t="shared" si="359"/>
        <v>298682.76586194593</v>
      </c>
      <c r="AW351">
        <f t="shared" si="307"/>
        <v>410806.19552076317</v>
      </c>
      <c r="AX351">
        <f t="shared" si="360"/>
        <v>847522.12966694287</v>
      </c>
      <c r="AY351">
        <f t="shared" si="361"/>
        <v>1080070.2688297825</v>
      </c>
      <c r="AZ351">
        <f t="shared" si="362"/>
        <v>557903.85293401941</v>
      </c>
      <c r="BA351">
        <f t="shared" si="363"/>
        <v>584107.31552574504</v>
      </c>
      <c r="BB351">
        <f t="shared" si="364"/>
        <v>389639.72749266424</v>
      </c>
      <c r="BC351">
        <f t="shared" si="365"/>
        <v>188978.75893238332</v>
      </c>
      <c r="BD351">
        <f t="shared" si="366"/>
        <v>229322.01186728076</v>
      </c>
      <c r="BF351">
        <f t="shared" si="308"/>
        <v>315407.89764853119</v>
      </c>
      <c r="BG351">
        <f t="shared" si="367"/>
        <v>650708.71871830244</v>
      </c>
      <c r="BH351">
        <f t="shared" si="368"/>
        <v>829254.02907431941</v>
      </c>
      <c r="BI351">
        <f t="shared" si="369"/>
        <v>428346.2208277249</v>
      </c>
      <c r="BJ351">
        <f t="shared" si="370"/>
        <v>448464.65900437196</v>
      </c>
      <c r="BK351">
        <f t="shared" si="371"/>
        <v>299156.75232945324</v>
      </c>
      <c r="BL351">
        <f t="shared" si="372"/>
        <v>145093.70526783838</v>
      </c>
      <c r="BM351">
        <f t="shared" si="373"/>
        <v>176068.36127653974</v>
      </c>
    </row>
    <row r="352" spans="1:65" hidden="1" x14ac:dyDescent="0.4">
      <c r="A352" s="9">
        <v>59</v>
      </c>
      <c r="B352" s="16">
        <f t="shared" ref="B352:I352" si="456">V352+AE352+AN352+AW352+BF352+B222</f>
        <v>3317334.4121939158</v>
      </c>
      <c r="C352" s="16">
        <f t="shared" si="456"/>
        <v>6832181.1269231867</v>
      </c>
      <c r="D352" s="16">
        <f t="shared" si="456"/>
        <v>8715103.7454940602</v>
      </c>
      <c r="E352" s="16">
        <f t="shared" si="456"/>
        <v>4551784.3969481988</v>
      </c>
      <c r="F352" s="16">
        <f t="shared" si="456"/>
        <v>4838180.0821269108</v>
      </c>
      <c r="G352" s="16">
        <f t="shared" si="456"/>
        <v>3272836.673053178</v>
      </c>
      <c r="H352" s="16">
        <f t="shared" si="456"/>
        <v>1644394.3149865523</v>
      </c>
      <c r="I352" s="16">
        <f t="shared" si="456"/>
        <v>2028702.7280669876</v>
      </c>
      <c r="J352" s="16">
        <f t="shared" si="295"/>
        <v>35200517.47979299</v>
      </c>
      <c r="L352" s="9">
        <v>59</v>
      </c>
      <c r="M352" s="9">
        <f t="shared" ref="M352:T352" si="457">M157</f>
        <v>684460.92493667873</v>
      </c>
      <c r="N352" s="9">
        <f t="shared" si="457"/>
        <v>1409525.4640645168</v>
      </c>
      <c r="O352" s="9">
        <f t="shared" si="457"/>
        <v>1798160.0570370371</v>
      </c>
      <c r="P352" s="9">
        <f t="shared" si="457"/>
        <v>939683.64270967792</v>
      </c>
      <c r="Q352" s="9">
        <f t="shared" si="457"/>
        <v>999428.96073381207</v>
      </c>
      <c r="R352" s="9">
        <f t="shared" si="457"/>
        <v>674600.04720453976</v>
      </c>
      <c r="S352" s="9">
        <f t="shared" si="457"/>
        <v>337590.0494179214</v>
      </c>
      <c r="T352" s="9">
        <f t="shared" si="457"/>
        <v>413576.81311851862</v>
      </c>
      <c r="V352">
        <f t="shared" si="304"/>
        <v>1044942.4236005365</v>
      </c>
      <c r="W352">
        <f t="shared" si="339"/>
        <v>2155789.853915439</v>
      </c>
      <c r="X352">
        <f t="shared" si="340"/>
        <v>2747308.2360385992</v>
      </c>
      <c r="Y352">
        <f t="shared" si="341"/>
        <v>1419105.6770259603</v>
      </c>
      <c r="Z352">
        <f t="shared" si="342"/>
        <v>1485757.8113069767</v>
      </c>
      <c r="AA352">
        <f t="shared" si="343"/>
        <v>991102.58223128039</v>
      </c>
      <c r="AB352">
        <f t="shared" si="344"/>
        <v>480693.63247430726</v>
      </c>
      <c r="AC352">
        <f t="shared" si="345"/>
        <v>583312.28077458707</v>
      </c>
      <c r="AE352">
        <f t="shared" si="305"/>
        <v>802283.64758181572</v>
      </c>
      <c r="AF352">
        <f t="shared" si="346"/>
        <v>1655167.6995366469</v>
      </c>
      <c r="AG352">
        <f t="shared" si="347"/>
        <v>2109322.411320922</v>
      </c>
      <c r="AH352">
        <f t="shared" si="348"/>
        <v>1089557.9059231384</v>
      </c>
      <c r="AI352">
        <f t="shared" si="349"/>
        <v>1140731.9382931069</v>
      </c>
      <c r="AJ352">
        <f t="shared" si="350"/>
        <v>760946.60991985747</v>
      </c>
      <c r="AK352">
        <f t="shared" si="351"/>
        <v>369065.92374918098</v>
      </c>
      <c r="AL352">
        <f t="shared" si="352"/>
        <v>447854.24893228896</v>
      </c>
      <c r="AN352">
        <f t="shared" si="306"/>
        <v>615975.61419636919</v>
      </c>
      <c r="AO352">
        <f t="shared" si="353"/>
        <v>1270801.0980818425</v>
      </c>
      <c r="AP352">
        <f t="shared" si="354"/>
        <v>1619491.026356824</v>
      </c>
      <c r="AQ352">
        <f t="shared" si="355"/>
        <v>836538.42668539891</v>
      </c>
      <c r="AR352">
        <f t="shared" si="356"/>
        <v>875828.7152448222</v>
      </c>
      <c r="AS352">
        <f t="shared" si="357"/>
        <v>584237.95228635683</v>
      </c>
      <c r="AT352">
        <f t="shared" si="358"/>
        <v>283360.64152070205</v>
      </c>
      <c r="AU352">
        <f t="shared" si="359"/>
        <v>343852.57245117635</v>
      </c>
      <c r="AW352">
        <f t="shared" si="307"/>
        <v>472932.43284745008</v>
      </c>
      <c r="AX352">
        <f t="shared" si="360"/>
        <v>975692.93512561137</v>
      </c>
      <c r="AY352">
        <f t="shared" si="361"/>
        <v>1243409.3386453108</v>
      </c>
      <c r="AZ352">
        <f t="shared" si="362"/>
        <v>642275.67485582398</v>
      </c>
      <c r="BA352">
        <f t="shared" si="363"/>
        <v>672441.88813997991</v>
      </c>
      <c r="BB352">
        <f t="shared" si="364"/>
        <v>448564.95901559351</v>
      </c>
      <c r="BC352">
        <f t="shared" si="365"/>
        <v>217558.02417996057</v>
      </c>
      <c r="BD352">
        <f t="shared" si="366"/>
        <v>264002.38886461337</v>
      </c>
      <c r="BF352">
        <f t="shared" si="308"/>
        <v>363107.04658464715</v>
      </c>
      <c r="BG352">
        <f t="shared" si="367"/>
        <v>749115.42419262277</v>
      </c>
      <c r="BH352">
        <f t="shared" si="368"/>
        <v>954662.14895205095</v>
      </c>
      <c r="BI352">
        <f t="shared" si="369"/>
        <v>493125.03688087215</v>
      </c>
      <c r="BJ352">
        <f t="shared" si="370"/>
        <v>516285.9872650585</v>
      </c>
      <c r="BK352">
        <f t="shared" si="371"/>
        <v>344398.23991105874</v>
      </c>
      <c r="BL352">
        <f t="shared" si="372"/>
        <v>167036.23210011085</v>
      </c>
      <c r="BM352">
        <f t="shared" si="373"/>
        <v>202695.18657191028</v>
      </c>
    </row>
    <row r="353" spans="1:65" hidden="1" x14ac:dyDescent="0.4">
      <c r="A353" s="9">
        <v>60</v>
      </c>
      <c r="B353" s="16">
        <f t="shared" ref="B353:H353" si="458">V353+AE353+AN353+AW353+BF353+B223</f>
        <v>3819015.02760601</v>
      </c>
      <c r="C353" s="16">
        <f t="shared" si="458"/>
        <v>7865412.1511342283</v>
      </c>
      <c r="D353" s="16">
        <f t="shared" si="458"/>
        <v>10033089.232380226</v>
      </c>
      <c r="E353" s="16">
        <f t="shared" si="458"/>
        <v>5240150.9327700231</v>
      </c>
      <c r="F353" s="16">
        <f t="shared" si="458"/>
        <v>5569858.2488365546</v>
      </c>
      <c r="G353" s="16">
        <f t="shared" si="458"/>
        <v>3767787.8935944424</v>
      </c>
      <c r="H353" s="16">
        <f t="shared" si="458"/>
        <v>1893076.1328353889</v>
      </c>
      <c r="I353" s="16">
        <f>AC353+AL353+AU353+BD353+BM353+I223</f>
        <v>2335503.5241947449</v>
      </c>
      <c r="J353" s="16">
        <f t="shared" si="295"/>
        <v>40523893.143351622</v>
      </c>
      <c r="L353" s="9">
        <v>60</v>
      </c>
      <c r="M353" s="9">
        <f t="shared" ref="M353:T353" si="459">M158</f>
        <v>787971.97790304141</v>
      </c>
      <c r="N353" s="9">
        <f t="shared" si="459"/>
        <v>1622688.056190162</v>
      </c>
      <c r="O353" s="9">
        <f t="shared" si="459"/>
        <v>2070095.8741520576</v>
      </c>
      <c r="P353" s="9">
        <f t="shared" si="459"/>
        <v>1081792.0374601081</v>
      </c>
      <c r="Q353" s="9">
        <f t="shared" si="459"/>
        <v>1150572.6423109672</v>
      </c>
      <c r="R353" s="9">
        <f t="shared" si="459"/>
        <v>776619.83923833619</v>
      </c>
      <c r="S353" s="9">
        <f t="shared" si="459"/>
        <v>388643.80605048337</v>
      </c>
      <c r="T353" s="9">
        <f t="shared" si="459"/>
        <v>476122.05105497339</v>
      </c>
      <c r="V353">
        <f t="shared" si="304"/>
        <v>1202969.1079815635</v>
      </c>
      <c r="W353">
        <f t="shared" si="339"/>
        <v>2481810.0394704179</v>
      </c>
      <c r="X353">
        <f t="shared" si="340"/>
        <v>3162783.770104805</v>
      </c>
      <c r="Y353">
        <f t="shared" si="341"/>
        <v>1633717.0851397102</v>
      </c>
      <c r="Z353">
        <f t="shared" si="342"/>
        <v>1710449.0243453416</v>
      </c>
      <c r="AA353">
        <f t="shared" si="343"/>
        <v>1140987.0652555404</v>
      </c>
      <c r="AB353">
        <f t="shared" si="344"/>
        <v>553388.94967776106</v>
      </c>
      <c r="AC353">
        <f t="shared" si="345"/>
        <v>671526.62025170762</v>
      </c>
      <c r="AE353">
        <f t="shared" si="305"/>
        <v>923613.03559117625</v>
      </c>
      <c r="AF353">
        <f t="shared" si="346"/>
        <v>1905478.7767260433</v>
      </c>
      <c r="AG353">
        <f t="shared" si="347"/>
        <v>2428315.3236797606</v>
      </c>
      <c r="AH353">
        <f t="shared" si="348"/>
        <v>1254331.7914745493</v>
      </c>
      <c r="AI353">
        <f t="shared" si="349"/>
        <v>1313244.8748000418</v>
      </c>
      <c r="AJ353">
        <f t="shared" si="350"/>
        <v>876024.59607556893</v>
      </c>
      <c r="AK353">
        <f t="shared" si="351"/>
        <v>424879.77811174409</v>
      </c>
      <c r="AL353">
        <f t="shared" si="352"/>
        <v>515583.26485343801</v>
      </c>
      <c r="AN353">
        <f t="shared" si="306"/>
        <v>709129.63088909246</v>
      </c>
      <c r="AO353">
        <f t="shared" si="353"/>
        <v>1462984.3988092446</v>
      </c>
      <c r="AP353">
        <f t="shared" si="354"/>
        <v>1864406.7188388733</v>
      </c>
      <c r="AQ353">
        <f t="shared" si="355"/>
        <v>963048.16630426864</v>
      </c>
      <c r="AR353">
        <f t="shared" si="356"/>
        <v>1008280.3267689645</v>
      </c>
      <c r="AS353">
        <f t="shared" si="357"/>
        <v>672592.28110310715</v>
      </c>
      <c r="AT353">
        <f t="shared" si="358"/>
        <v>326213.28263494151</v>
      </c>
      <c r="AU353">
        <f t="shared" si="359"/>
        <v>395853.41069173266</v>
      </c>
      <c r="AW353">
        <f t="shared" si="307"/>
        <v>544454.02352190972</v>
      </c>
      <c r="AX353">
        <f t="shared" si="360"/>
        <v>1123247.0166037271</v>
      </c>
      <c r="AY353">
        <f t="shared" si="361"/>
        <v>1431450.1825010674</v>
      </c>
      <c r="AZ353">
        <f t="shared" si="362"/>
        <v>739407.05077061127</v>
      </c>
      <c r="BA353">
        <f t="shared" si="363"/>
        <v>774135.30169240106</v>
      </c>
      <c r="BB353">
        <f t="shared" si="364"/>
        <v>516401.45565097517</v>
      </c>
      <c r="BC353">
        <f t="shared" si="365"/>
        <v>250459.33285033132</v>
      </c>
      <c r="BD353">
        <f t="shared" si="366"/>
        <v>303927.48065789486</v>
      </c>
      <c r="BF353">
        <f t="shared" si="308"/>
        <v>418019.73971604859</v>
      </c>
      <c r="BG353">
        <f t="shared" si="367"/>
        <v>862404.17965911701</v>
      </c>
      <c r="BH353">
        <f t="shared" si="368"/>
        <v>1099035.7437986808</v>
      </c>
      <c r="BI353">
        <f t="shared" si="369"/>
        <v>567700.35586834804</v>
      </c>
      <c r="BJ353">
        <f t="shared" si="370"/>
        <v>594363.93770251924</v>
      </c>
      <c r="BK353">
        <f t="shared" si="371"/>
        <v>396481.59946332616</v>
      </c>
      <c r="BL353">
        <f t="shared" si="372"/>
        <v>192297.12814003573</v>
      </c>
      <c r="BM353">
        <f t="shared" si="373"/>
        <v>233348.78771826182</v>
      </c>
    </row>
  </sheetData>
  <sheetProtection algorithmName="SHA-512" hashValue="Vakf89tx9kN0uO9urTZ4ue/u1+908Skfdwq2f7hiPSy+heE/AjA8pqNPMiAV5m0YZgx/fC6t2L0Sa1qbBhyL2A==" saltValue="fV009P5ZhdI/gmRbiQySYA==" spinCount="100000" sheet="1" objects="1" scenarios="1"/>
  <phoneticPr fontId="10"/>
  <dataValidations count="6">
    <dataValidation type="decimal" operator="greaterThanOrEqual" allowBlank="1" showInputMessage="1" showErrorMessage="1" sqref="B27:B29 B3:I3 B24">
      <formula1>0</formula1>
    </dataValidation>
    <dataValidation type="decimal" allowBlank="1" showInputMessage="1" showErrorMessage="1" sqref="B7:I7 B4:I5 B10:I10 B14">
      <formula1>0</formula1>
      <formula2>100</formula2>
    </dataValidation>
    <dataValidation type="whole" allowBlank="1" showInputMessage="1" showErrorMessage="1" sqref="B39:B40 B32 B34">
      <formula1>0</formula1>
      <formula2>100</formula2>
    </dataValidation>
    <dataValidation type="decimal" operator="greaterThanOrEqual" allowBlank="1" showInputMessage="1" showErrorMessage="1" sqref="B18:I18">
      <formula1>2</formula1>
    </dataValidation>
    <dataValidation type="decimal" operator="greaterThanOrEqual" allowBlank="1" showInputMessage="1" showErrorMessage="1" sqref="B21:I21">
      <formula1>B18+2</formula1>
    </dataValidation>
    <dataValidation type="whole" allowBlank="1" showInputMessage="1" showErrorMessage="1" sqref="B33 B35">
      <formula1>B32</formula1>
      <formula2>100</formula2>
    </dataValidation>
  </dataValidations>
  <pageMargins left="0.7" right="0.7" top="0.75" bottom="0.75" header="0.3" footer="0.3"/>
  <pageSetup scale="39" orientation="portrait" r:id="rId1"/>
  <colBreaks count="1" manualBreakCount="1">
    <brk id="1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3"/>
  <sheetViews>
    <sheetView workbookViewId="0"/>
  </sheetViews>
  <sheetFormatPr defaultRowHeight="18.75" x14ac:dyDescent="0.4"/>
  <sheetData>
    <row r="1" spans="3:5" x14ac:dyDescent="0.4">
      <c r="C1" t="s">
        <v>8</v>
      </c>
      <c r="E1" t="s">
        <v>11</v>
      </c>
    </row>
    <row r="2" spans="3:5" x14ac:dyDescent="0.4">
      <c r="C2" t="s">
        <v>7</v>
      </c>
      <c r="E2" t="s">
        <v>8</v>
      </c>
    </row>
    <row r="3" spans="3:5" x14ac:dyDescent="0.4">
      <c r="C3" t="s">
        <v>9</v>
      </c>
      <c r="E3" t="s">
        <v>10</v>
      </c>
    </row>
  </sheetData>
  <sheetProtection algorithmName="SHA-512" hashValue="oAA3inJiLJjMDRflUp/YLSeWJUaww+HdBcHRybVyUCFFMKhOOOST3nrZMGIfvxX7YvXBLa7bTEzUpzTixISOSw==" saltValue="xj9UikI4mK5yA6RH+zmMZg==" spinCount="100000" sheet="1" objects="1" scenarios="1"/>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短期予測</vt:lpstr>
      <vt:lpstr>var</vt:lpstr>
      <vt:lpstr>短期予測!Print_Area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 FURUSE</dc:creator>
  <cp:lastModifiedBy>千葉県</cp:lastModifiedBy>
  <dcterms:created xsi:type="dcterms:W3CDTF">2021-09-26T06:42:21Z</dcterms:created>
  <dcterms:modified xsi:type="dcterms:W3CDTF">2022-01-23T12:07:43Z</dcterms:modified>
</cp:coreProperties>
</file>