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Dpcv002fst01\新型コロナウイルス感染症対策本部$\03_統制班\18　新型コロナ日報（知事説明資料）\予測ツール\"/>
    </mc:Choice>
  </mc:AlternateContent>
  <xr:revisionPtr revIDLastSave="0" documentId="13_ncr:1_{BCC7A583-520F-483C-9E22-1567888916F9}" xr6:coauthVersionLast="36" xr6:coauthVersionMax="36" xr10:uidLastSave="{00000000-0000-0000-0000-000000000000}"/>
  <bookViews>
    <workbookView xWindow="-105" yWindow="495" windowWidth="38625" windowHeight="21225" xr2:uid="{00000000-000D-0000-FFFF-FFFF00000000}"/>
  </bookViews>
  <sheets>
    <sheet name="短期予測" sheetId="5" r:id="rId1"/>
    <sheet name="var" sheetId="3" state="hidden" r:id="rId2"/>
  </sheets>
  <definedNames>
    <definedName name="_xlnm.Print_Area" localSheetId="0">短期予測!$A$1:$AS$105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294" i="5" l="1"/>
  <c r="BL294" i="5"/>
  <c r="BJ294" i="5"/>
  <c r="BI294" i="5"/>
  <c r="BH294" i="5"/>
  <c r="BG294" i="5"/>
  <c r="BF294" i="5"/>
  <c r="BD294" i="5"/>
  <c r="BC294" i="5"/>
  <c r="BA294" i="5"/>
  <c r="AZ294" i="5"/>
  <c r="AY294" i="5"/>
  <c r="AX294" i="5"/>
  <c r="AW294" i="5"/>
  <c r="AU294" i="5"/>
  <c r="AT294" i="5"/>
  <c r="AR294" i="5"/>
  <c r="AQ294" i="5"/>
  <c r="AP294" i="5"/>
  <c r="AO294" i="5"/>
  <c r="AN294" i="5"/>
  <c r="AL294" i="5"/>
  <c r="AK294" i="5"/>
  <c r="AI294" i="5"/>
  <c r="AH294" i="5"/>
  <c r="AG294" i="5"/>
  <c r="AF294" i="5"/>
  <c r="AE294" i="5"/>
  <c r="AA98" i="5"/>
  <c r="F74" i="5"/>
  <c r="AI99" i="5" s="1"/>
  <c r="I67" i="5"/>
  <c r="B67" i="5"/>
  <c r="I61" i="5"/>
  <c r="I68" i="5" s="1"/>
  <c r="B74" i="5"/>
  <c r="AE99" i="5" s="1"/>
  <c r="H67" i="5"/>
  <c r="G67" i="5"/>
  <c r="F67" i="5"/>
  <c r="E67" i="5"/>
  <c r="D67" i="5"/>
  <c r="C67" i="5"/>
  <c r="B48" i="5"/>
  <c r="I53" i="5"/>
  <c r="I57" i="5" s="1"/>
  <c r="H53" i="5"/>
  <c r="H57" i="5" s="1"/>
  <c r="G53" i="5"/>
  <c r="G57" i="5" s="1"/>
  <c r="F53" i="5"/>
  <c r="F57" i="5" s="1"/>
  <c r="E53" i="5"/>
  <c r="E57" i="5" s="1"/>
  <c r="D53" i="5"/>
  <c r="D57" i="5" s="1"/>
  <c r="C53" i="5"/>
  <c r="C57" i="5" s="1"/>
  <c r="B53" i="5"/>
  <c r="B57" i="5" s="1"/>
  <c r="I52" i="5"/>
  <c r="H52" i="5"/>
  <c r="G52" i="5"/>
  <c r="F52" i="5"/>
  <c r="E52" i="5"/>
  <c r="D52" i="5"/>
  <c r="D51" i="5" s="1"/>
  <c r="D55" i="5" s="1"/>
  <c r="C52" i="5"/>
  <c r="C51" i="5" s="1"/>
  <c r="C55" i="5" s="1"/>
  <c r="B52" i="5"/>
  <c r="B51" i="5" s="1"/>
  <c r="B55" i="5" s="1"/>
  <c r="B49" i="5"/>
  <c r="H61" i="5"/>
  <c r="G61" i="5"/>
  <c r="F61" i="5"/>
  <c r="E61" i="5"/>
  <c r="D61" i="5"/>
  <c r="C61" i="5"/>
  <c r="B61" i="5"/>
  <c r="B45" i="5"/>
  <c r="C45" i="5" s="1"/>
  <c r="BK293" i="5"/>
  <c r="BB293" i="5"/>
  <c r="AS293" i="5"/>
  <c r="AJ293" i="5"/>
  <c r="AA293" i="5"/>
  <c r="AS160" i="5"/>
  <c r="AJ294" i="5" l="1"/>
  <c r="AS294" i="5"/>
  <c r="BK294" i="5"/>
  <c r="BB294" i="5"/>
  <c r="AN295" i="5"/>
  <c r="AT295" i="5"/>
  <c r="AZ295" i="5"/>
  <c r="AR295" i="5"/>
  <c r="BA295" i="5"/>
  <c r="AP295" i="5"/>
  <c r="BC295" i="5"/>
  <c r="BC296" i="5" s="1"/>
  <c r="AW295" i="5"/>
  <c r="AW296" i="5" s="1"/>
  <c r="BD295" i="5"/>
  <c r="BF295" i="5"/>
  <c r="AQ295" i="5"/>
  <c r="AY295" i="5"/>
  <c r="AY296" i="5" s="1"/>
  <c r="BG295" i="5"/>
  <c r="AX295" i="5"/>
  <c r="BI295" i="5"/>
  <c r="BI296" i="5" s="1"/>
  <c r="BJ295" i="5"/>
  <c r="BJ296" i="5" s="1"/>
  <c r="BL295" i="5"/>
  <c r="BL296" i="5" s="1"/>
  <c r="AO295" i="5"/>
  <c r="AU295" i="5"/>
  <c r="BH295" i="5"/>
  <c r="BH296" i="5" s="1"/>
  <c r="BH297" i="5" s="1"/>
  <c r="BM295" i="5"/>
  <c r="BM296" i="5" s="1"/>
  <c r="AZ296" i="5"/>
  <c r="AX296" i="5"/>
  <c r="BD296" i="5"/>
  <c r="I51" i="5"/>
  <c r="I55" i="5" s="1"/>
  <c r="G51" i="5"/>
  <c r="G55" i="5" s="1"/>
  <c r="F51" i="5"/>
  <c r="F55" i="5" s="1"/>
  <c r="E51" i="5"/>
  <c r="E55" i="5" s="1"/>
  <c r="H51" i="5"/>
  <c r="H55" i="5" s="1"/>
  <c r="I56" i="5"/>
  <c r="B68" i="5"/>
  <c r="AN161" i="5" s="1"/>
  <c r="AN162" i="5" s="1"/>
  <c r="D56" i="5"/>
  <c r="D59" i="5" s="1"/>
  <c r="D64" i="5" s="1"/>
  <c r="F56" i="5"/>
  <c r="E56" i="5"/>
  <c r="G56" i="5"/>
  <c r="H56" i="5"/>
  <c r="B56" i="5"/>
  <c r="B59" i="5" s="1"/>
  <c r="B64" i="5" s="1"/>
  <c r="C56" i="5"/>
  <c r="C59" i="5" s="1"/>
  <c r="C64" i="5" s="1"/>
  <c r="AJ98" i="5"/>
  <c r="AS222" i="5"/>
  <c r="BB98" i="5"/>
  <c r="BK98" i="5"/>
  <c r="BT98" i="5"/>
  <c r="B228" i="5"/>
  <c r="I163" i="5"/>
  <c r="I293" i="5" s="1"/>
  <c r="H163" i="5"/>
  <c r="H293" i="5" s="1"/>
  <c r="F163" i="5"/>
  <c r="F293" i="5" s="1"/>
  <c r="E163" i="5"/>
  <c r="E293" i="5" s="1"/>
  <c r="D163" i="5"/>
  <c r="D293" i="5" s="1"/>
  <c r="C163" i="5"/>
  <c r="C293" i="5" s="1"/>
  <c r="B163" i="5"/>
  <c r="B293" i="5" s="1"/>
  <c r="T98" i="5"/>
  <c r="S98" i="5"/>
  <c r="R98" i="5"/>
  <c r="Q98" i="5"/>
  <c r="P98" i="5"/>
  <c r="O98" i="5"/>
  <c r="N98" i="5"/>
  <c r="M98" i="5"/>
  <c r="C74" i="5"/>
  <c r="D74" i="5"/>
  <c r="E74" i="5"/>
  <c r="G74" i="5"/>
  <c r="H74" i="5"/>
  <c r="I74" i="5"/>
  <c r="B75" i="5"/>
  <c r="C75" i="5"/>
  <c r="D75" i="5"/>
  <c r="E75" i="5"/>
  <c r="F75" i="5"/>
  <c r="G75" i="5"/>
  <c r="H75" i="5"/>
  <c r="I75" i="5"/>
  <c r="F59" i="5" l="1"/>
  <c r="F64" i="5" s="1"/>
  <c r="BF296" i="5"/>
  <c r="G59" i="5"/>
  <c r="G64" i="5" s="1"/>
  <c r="BA296" i="5"/>
  <c r="BJ297" i="5" s="1"/>
  <c r="AS295" i="5"/>
  <c r="BK295" i="5"/>
  <c r="E59" i="5"/>
  <c r="E64" i="5" s="1"/>
  <c r="E65" i="5" s="1"/>
  <c r="I59" i="5"/>
  <c r="I64" i="5" s="1"/>
  <c r="I65" i="5" s="1"/>
  <c r="BB295" i="5"/>
  <c r="BB296" i="5" s="1"/>
  <c r="H59" i="5"/>
  <c r="H64" i="5" s="1"/>
  <c r="H65" i="5" s="1"/>
  <c r="BM297" i="5"/>
  <c r="BI297" i="5"/>
  <c r="BG296" i="5"/>
  <c r="BG297" i="5" s="1"/>
  <c r="BL297" i="5"/>
  <c r="BF297" i="5"/>
  <c r="AN223" i="5"/>
  <c r="AN224" i="5" s="1"/>
  <c r="AU161" i="5"/>
  <c r="AU223" i="5"/>
  <c r="AL99" i="5"/>
  <c r="AH99" i="5"/>
  <c r="AG99" i="5"/>
  <c r="AK99" i="5"/>
  <c r="AF99" i="5"/>
  <c r="AJ99" i="5"/>
  <c r="BM99" i="5"/>
  <c r="BV99" i="5"/>
  <c r="BD99" i="5"/>
  <c r="BD100" i="5" s="1"/>
  <c r="BC99" i="5"/>
  <c r="BU99" i="5"/>
  <c r="BL99" i="5"/>
  <c r="BB99" i="5"/>
  <c r="BK99" i="5"/>
  <c r="BT99" i="5"/>
  <c r="BJ99" i="5"/>
  <c r="BA99" i="5"/>
  <c r="BS99" i="5"/>
  <c r="BI99" i="5"/>
  <c r="AZ99" i="5"/>
  <c r="BR99" i="5"/>
  <c r="AY99" i="5"/>
  <c r="BH99" i="5"/>
  <c r="BQ99" i="5"/>
  <c r="BG99" i="5"/>
  <c r="AX99" i="5"/>
  <c r="BP99" i="5"/>
  <c r="BO99" i="5"/>
  <c r="AW99" i="5"/>
  <c r="BF99" i="5"/>
  <c r="Q293" i="5"/>
  <c r="B98" i="5"/>
  <c r="N293" i="5"/>
  <c r="M293" i="5"/>
  <c r="D98" i="5"/>
  <c r="O293" i="5"/>
  <c r="G98" i="5"/>
  <c r="R293" i="5"/>
  <c r="H98" i="5"/>
  <c r="S293" i="5"/>
  <c r="I98" i="5"/>
  <c r="T293" i="5"/>
  <c r="E98" i="5"/>
  <c r="P293" i="5"/>
  <c r="G163" i="5"/>
  <c r="D65" i="5"/>
  <c r="E68" i="5"/>
  <c r="AQ223" i="5" s="1"/>
  <c r="G65" i="5"/>
  <c r="C65" i="5"/>
  <c r="B65" i="5"/>
  <c r="V99" i="5" s="1"/>
  <c r="AE100" i="5" s="1"/>
  <c r="F65" i="5"/>
  <c r="Z99" i="5" s="1"/>
  <c r="AI100" i="5" s="1"/>
  <c r="F68" i="5"/>
  <c r="G68" i="5"/>
  <c r="AS161" i="5" s="1"/>
  <c r="C68" i="5"/>
  <c r="C228" i="5" s="1"/>
  <c r="H68" i="5"/>
  <c r="AT223" i="5" s="1"/>
  <c r="D68" i="5"/>
  <c r="AP223" i="5" s="1"/>
  <c r="I228" i="5"/>
  <c r="O99" i="5"/>
  <c r="S99" i="5"/>
  <c r="R99" i="5"/>
  <c r="N99" i="5"/>
  <c r="Q99" i="5"/>
  <c r="M99" i="5"/>
  <c r="T99" i="5"/>
  <c r="P99" i="5"/>
  <c r="F98" i="5"/>
  <c r="C98" i="5"/>
  <c r="AQ161" i="5" l="1"/>
  <c r="AT161" i="5"/>
  <c r="AO223" i="5"/>
  <c r="AO224" i="5" s="1"/>
  <c r="AS223" i="5"/>
  <c r="BB100" i="5" s="1"/>
  <c r="AO161" i="5"/>
  <c r="BC100" i="5"/>
  <c r="AN225" i="5"/>
  <c r="BK296" i="5"/>
  <c r="BK297" i="5" s="1"/>
  <c r="AW100" i="5"/>
  <c r="AW101" i="5" s="1"/>
  <c r="BH100" i="5"/>
  <c r="AT224" i="5"/>
  <c r="BP100" i="5"/>
  <c r="BQ100" i="5"/>
  <c r="BQ101" i="5" s="1"/>
  <c r="BV100" i="5"/>
  <c r="BT100" i="5"/>
  <c r="BF100" i="5"/>
  <c r="AO162" i="5"/>
  <c r="AT162" i="5"/>
  <c r="Y294" i="5"/>
  <c r="AH295" i="5" s="1"/>
  <c r="Z294" i="5"/>
  <c r="AI295" i="5" s="1"/>
  <c r="W294" i="5"/>
  <c r="AF295" i="5" s="1"/>
  <c r="AP161" i="5"/>
  <c r="AP162" i="5" s="1"/>
  <c r="AS162" i="5"/>
  <c r="AU162" i="5"/>
  <c r="AR161" i="5"/>
  <c r="AR162" i="5" s="1"/>
  <c r="AR163" i="5" s="1"/>
  <c r="AR223" i="5"/>
  <c r="AR224" i="5" s="1"/>
  <c r="AR225" i="5" s="1"/>
  <c r="AZ100" i="5"/>
  <c r="X99" i="5"/>
  <c r="AG100" i="5" s="1"/>
  <c r="X294" i="5"/>
  <c r="I69" i="5"/>
  <c r="AC294" i="5"/>
  <c r="Y99" i="5"/>
  <c r="AH100" i="5" s="1"/>
  <c r="B69" i="5"/>
  <c r="V294" i="5"/>
  <c r="AA99" i="5"/>
  <c r="AJ100" i="5" s="1"/>
  <c r="AA294" i="5"/>
  <c r="AB99" i="5"/>
  <c r="AK100" i="5" s="1"/>
  <c r="AB294" i="5"/>
  <c r="BK100" i="5"/>
  <c r="BL100" i="5"/>
  <c r="BL101" i="5" s="1"/>
  <c r="BS100" i="5"/>
  <c r="AP224" i="5"/>
  <c r="AQ224" i="5"/>
  <c r="AX100" i="5"/>
  <c r="AY100" i="5"/>
  <c r="AQ162" i="5"/>
  <c r="BR100" i="5"/>
  <c r="AU224" i="5"/>
  <c r="BD101" i="5" s="1"/>
  <c r="AN163" i="5"/>
  <c r="BM100" i="5"/>
  <c r="BM101" i="5" s="1"/>
  <c r="BU100" i="5"/>
  <c r="BJ100" i="5"/>
  <c r="BI100" i="5"/>
  <c r="BG100" i="5"/>
  <c r="BO100" i="5"/>
  <c r="BO101" i="5" s="1"/>
  <c r="AC99" i="5"/>
  <c r="AL100" i="5" s="1"/>
  <c r="W99" i="5"/>
  <c r="AF100" i="5" s="1"/>
  <c r="Z100" i="5"/>
  <c r="AI101" i="5" s="1"/>
  <c r="V100" i="5"/>
  <c r="AE101" i="5" s="1"/>
  <c r="J163" i="5"/>
  <c r="G293" i="5"/>
  <c r="J293" i="5" s="1"/>
  <c r="Q100" i="5"/>
  <c r="Q294" i="5"/>
  <c r="M100" i="5"/>
  <c r="M295" i="5" s="1"/>
  <c r="M294" i="5"/>
  <c r="T100" i="5"/>
  <c r="T295" i="5" s="1"/>
  <c r="T294" i="5"/>
  <c r="P100" i="5"/>
  <c r="P295" i="5" s="1"/>
  <c r="P294" i="5"/>
  <c r="N100" i="5"/>
  <c r="N294" i="5"/>
  <c r="R100" i="5"/>
  <c r="R294" i="5"/>
  <c r="S100" i="5"/>
  <c r="S295" i="5" s="1"/>
  <c r="S294" i="5"/>
  <c r="O100" i="5"/>
  <c r="O294" i="5"/>
  <c r="E69" i="5"/>
  <c r="F228" i="5"/>
  <c r="F69" i="5"/>
  <c r="G228" i="5"/>
  <c r="G69" i="5"/>
  <c r="D228" i="5"/>
  <c r="C69" i="5"/>
  <c r="H69" i="5"/>
  <c r="D69" i="5"/>
  <c r="H228" i="5"/>
  <c r="I229" i="5"/>
  <c r="E228" i="5"/>
  <c r="F99" i="5"/>
  <c r="E99" i="5"/>
  <c r="H99" i="5"/>
  <c r="I99" i="5"/>
  <c r="G99" i="5"/>
  <c r="J98" i="5"/>
  <c r="B99" i="5"/>
  <c r="C99" i="5"/>
  <c r="D99" i="5"/>
  <c r="AX101" i="5" l="1"/>
  <c r="G229" i="5"/>
  <c r="Z295" i="5"/>
  <c r="AI296" i="5" s="1"/>
  <c r="AS224" i="5"/>
  <c r="AS225" i="5" s="1"/>
  <c r="AW102" i="5"/>
  <c r="BC101" i="5"/>
  <c r="BF101" i="5"/>
  <c r="BF102" i="5" s="1"/>
  <c r="Y295" i="5"/>
  <c r="Y296" i="5" s="1"/>
  <c r="W295" i="5"/>
  <c r="AF296" i="5" s="1"/>
  <c r="BK101" i="5"/>
  <c r="BO102" i="5"/>
  <c r="BO103" i="5" s="1"/>
  <c r="AY101" i="5"/>
  <c r="AS163" i="5"/>
  <c r="BI101" i="5"/>
  <c r="X100" i="5"/>
  <c r="AG101" i="5" s="1"/>
  <c r="BL102" i="5"/>
  <c r="BT101" i="5"/>
  <c r="Y100" i="5"/>
  <c r="Y101" i="5" s="1"/>
  <c r="BU101" i="5"/>
  <c r="BU102" i="5" s="1"/>
  <c r="AA100" i="5"/>
  <c r="AJ101" i="5" s="1"/>
  <c r="BM102" i="5"/>
  <c r="BA100" i="5"/>
  <c r="BA101" i="5" s="1"/>
  <c r="BA102" i="5" s="1"/>
  <c r="AB100" i="5"/>
  <c r="AK101" i="5" s="1"/>
  <c r="AQ225" i="5"/>
  <c r="AP163" i="5"/>
  <c r="AR296" i="5"/>
  <c r="AQ163" i="5"/>
  <c r="AB295" i="5"/>
  <c r="AB296" i="5" s="1"/>
  <c r="AK295" i="5"/>
  <c r="AQ296" i="5"/>
  <c r="AC295" i="5"/>
  <c r="AC296" i="5" s="1"/>
  <c r="AL295" i="5"/>
  <c r="AJ295" i="5"/>
  <c r="AA295" i="5"/>
  <c r="AO296" i="5"/>
  <c r="X295" i="5"/>
  <c r="AG295" i="5"/>
  <c r="V295" i="5"/>
  <c r="V296" i="5" s="1"/>
  <c r="AE295" i="5"/>
  <c r="AN226" i="5"/>
  <c r="AP225" i="5"/>
  <c r="BH101" i="5"/>
  <c r="AT225" i="5"/>
  <c r="BG101" i="5"/>
  <c r="BG102" i="5" s="1"/>
  <c r="AO225" i="5"/>
  <c r="AX102" i="5" s="1"/>
  <c r="AT163" i="5"/>
  <c r="AR226" i="5"/>
  <c r="AO163" i="5"/>
  <c r="AR164" i="5"/>
  <c r="AU225" i="5"/>
  <c r="AU163" i="5"/>
  <c r="AZ101" i="5"/>
  <c r="AN164" i="5"/>
  <c r="BV101" i="5"/>
  <c r="BV102" i="5" s="1"/>
  <c r="BS101" i="5"/>
  <c r="BR101" i="5"/>
  <c r="BR102" i="5" s="1"/>
  <c r="BP101" i="5"/>
  <c r="Z101" i="5"/>
  <c r="AI102" i="5" s="1"/>
  <c r="V101" i="5"/>
  <c r="AE102" i="5" s="1"/>
  <c r="W100" i="5"/>
  <c r="W101" i="5" s="1"/>
  <c r="AC100" i="5"/>
  <c r="AC101" i="5" s="1"/>
  <c r="F229" i="5"/>
  <c r="M101" i="5"/>
  <c r="M102" i="5" s="1"/>
  <c r="P101" i="5"/>
  <c r="P102" i="5" s="1"/>
  <c r="T101" i="5"/>
  <c r="T296" i="5" s="1"/>
  <c r="O101" i="5"/>
  <c r="O295" i="5"/>
  <c r="N101" i="5"/>
  <c r="N295" i="5"/>
  <c r="Q101" i="5"/>
  <c r="Q295" i="5"/>
  <c r="R101" i="5"/>
  <c r="R295" i="5"/>
  <c r="S101" i="5"/>
  <c r="I164" i="5"/>
  <c r="I294" i="5" s="1"/>
  <c r="C164" i="5"/>
  <c r="C294" i="5" s="1"/>
  <c r="E164" i="5"/>
  <c r="E294" i="5" s="1"/>
  <c r="D164" i="5"/>
  <c r="D294" i="5" s="1"/>
  <c r="F164" i="5"/>
  <c r="F294" i="5" s="1"/>
  <c r="B164" i="5"/>
  <c r="B294" i="5" s="1"/>
  <c r="H164" i="5"/>
  <c r="H294" i="5" s="1"/>
  <c r="G164" i="5"/>
  <c r="G294" i="5" s="1"/>
  <c r="C229" i="5"/>
  <c r="H229" i="5"/>
  <c r="I230" i="5"/>
  <c r="J228" i="5"/>
  <c r="E229" i="5"/>
  <c r="D230" i="5"/>
  <c r="D229" i="5"/>
  <c r="J99" i="5"/>
  <c r="E100" i="5"/>
  <c r="C100" i="5"/>
  <c r="F100" i="5"/>
  <c r="D100" i="5"/>
  <c r="B100" i="5"/>
  <c r="H100" i="5"/>
  <c r="B229" i="5"/>
  <c r="G100" i="5"/>
  <c r="I100" i="5"/>
  <c r="G230" i="5"/>
  <c r="BF103" i="5" l="1"/>
  <c r="BB101" i="5"/>
  <c r="BK102" i="5" s="1"/>
  <c r="AW103" i="5"/>
  <c r="Z296" i="5"/>
  <c r="AI297" i="5" s="1"/>
  <c r="W296" i="5"/>
  <c r="AF297" i="5" s="1"/>
  <c r="AH296" i="5"/>
  <c r="AH297" i="5" s="1"/>
  <c r="BU103" i="5"/>
  <c r="BV103" i="5"/>
  <c r="AB101" i="5"/>
  <c r="AK102" i="5" s="1"/>
  <c r="X101" i="5"/>
  <c r="D166" i="5" s="1"/>
  <c r="AP164" i="5"/>
  <c r="AS164" i="5"/>
  <c r="W102" i="5"/>
  <c r="BT102" i="5"/>
  <c r="AA101" i="5"/>
  <c r="AJ102" i="5" s="1"/>
  <c r="X296" i="5"/>
  <c r="AA296" i="5"/>
  <c r="AZ102" i="5"/>
  <c r="AH101" i="5"/>
  <c r="AH102" i="5" s="1"/>
  <c r="Y102" i="5"/>
  <c r="Y103" i="5" s="1"/>
  <c r="AS226" i="5"/>
  <c r="AT164" i="5"/>
  <c r="AC297" i="5"/>
  <c r="M296" i="5"/>
  <c r="V297" i="5" s="1"/>
  <c r="P296" i="5"/>
  <c r="Y297" i="5" s="1"/>
  <c r="BJ101" i="5"/>
  <c r="BJ102" i="5" s="1"/>
  <c r="BJ103" i="5" s="1"/>
  <c r="AP226" i="5"/>
  <c r="BF104" i="5"/>
  <c r="AG296" i="5"/>
  <c r="AP296" i="5"/>
  <c r="AO297" i="5"/>
  <c r="AX297" i="5"/>
  <c r="AZ297" i="5"/>
  <c r="AE296" i="5"/>
  <c r="AE297" i="5" s="1"/>
  <c r="AN296" i="5"/>
  <c r="AJ296" i="5"/>
  <c r="AS296" i="5"/>
  <c r="AL101" i="5"/>
  <c r="AL102" i="5" s="1"/>
  <c r="AK296" i="5"/>
  <c r="AK297" i="5" s="1"/>
  <c r="AT296" i="5"/>
  <c r="AR297" i="5"/>
  <c r="BA297" i="5"/>
  <c r="AL296" i="5"/>
  <c r="AL297" i="5" s="1"/>
  <c r="AU296" i="5"/>
  <c r="BO104" i="5"/>
  <c r="BI102" i="5"/>
  <c r="AT226" i="5"/>
  <c r="BC102" i="5"/>
  <c r="BG103" i="5"/>
  <c r="AR165" i="5"/>
  <c r="BD102" i="5"/>
  <c r="BB102" i="5"/>
  <c r="AN227" i="5"/>
  <c r="AR227" i="5"/>
  <c r="BP102" i="5"/>
  <c r="BP103" i="5" s="1"/>
  <c r="AY102" i="5"/>
  <c r="AF101" i="5"/>
  <c r="AF102" i="5" s="1"/>
  <c r="BH102" i="5"/>
  <c r="BQ102" i="5"/>
  <c r="AN165" i="5"/>
  <c r="BA103" i="5"/>
  <c r="T102" i="5"/>
  <c r="T103" i="5" s="1"/>
  <c r="AC102" i="5"/>
  <c r="V102" i="5"/>
  <c r="V103" i="5" s="1"/>
  <c r="Z102" i="5"/>
  <c r="AI103" i="5" s="1"/>
  <c r="D165" i="5"/>
  <c r="D295" i="5" s="1"/>
  <c r="J294" i="5"/>
  <c r="S102" i="5"/>
  <c r="S296" i="5"/>
  <c r="AB297" i="5" s="1"/>
  <c r="P103" i="5"/>
  <c r="P297" i="5"/>
  <c r="N102" i="5"/>
  <c r="N296" i="5"/>
  <c r="R102" i="5"/>
  <c r="R296" i="5"/>
  <c r="O102" i="5"/>
  <c r="O296" i="5"/>
  <c r="I165" i="5"/>
  <c r="I295" i="5" s="1"/>
  <c r="Q102" i="5"/>
  <c r="Q296" i="5"/>
  <c r="M103" i="5"/>
  <c r="M297" i="5"/>
  <c r="B166" i="5"/>
  <c r="B165" i="5"/>
  <c r="B295" i="5" s="1"/>
  <c r="E165" i="5"/>
  <c r="E295" i="5" s="1"/>
  <c r="H165" i="5"/>
  <c r="H295" i="5" s="1"/>
  <c r="F165" i="5"/>
  <c r="F295" i="5" s="1"/>
  <c r="C165" i="5"/>
  <c r="C295" i="5" s="1"/>
  <c r="G165" i="5"/>
  <c r="G295" i="5" s="1"/>
  <c r="E230" i="5"/>
  <c r="F230" i="5"/>
  <c r="C230" i="5"/>
  <c r="H230" i="5"/>
  <c r="I231" i="5"/>
  <c r="J229" i="5"/>
  <c r="J164" i="5"/>
  <c r="I101" i="5"/>
  <c r="B230" i="5"/>
  <c r="D231" i="5"/>
  <c r="C101" i="5"/>
  <c r="E101" i="5"/>
  <c r="B101" i="5"/>
  <c r="G101" i="5"/>
  <c r="H101" i="5"/>
  <c r="J100" i="5"/>
  <c r="D101" i="5"/>
  <c r="F101" i="5"/>
  <c r="AQ297" i="5" l="1"/>
  <c r="AQ298" i="5" s="1"/>
  <c r="Z297" i="5"/>
  <c r="W297" i="5"/>
  <c r="AF298" i="5" s="1"/>
  <c r="AH298" i="5"/>
  <c r="AB102" i="5"/>
  <c r="AK103" i="5" s="1"/>
  <c r="X102" i="5"/>
  <c r="X103" i="5" s="1"/>
  <c r="AG102" i="5"/>
  <c r="AP227" i="5" s="1"/>
  <c r="AA102" i="5"/>
  <c r="AA103" i="5" s="1"/>
  <c r="AY103" i="5"/>
  <c r="AH103" i="5"/>
  <c r="AH104" i="5" s="1"/>
  <c r="X297" i="5"/>
  <c r="AG297" i="5"/>
  <c r="AA297" i="5"/>
  <c r="BB103" i="5"/>
  <c r="AJ297" i="5"/>
  <c r="BI103" i="5"/>
  <c r="AO298" i="5"/>
  <c r="W103" i="5"/>
  <c r="AF103" i="5"/>
  <c r="AQ226" i="5"/>
  <c r="AQ164" i="5"/>
  <c r="AQ165" i="5" s="1"/>
  <c r="AR298" i="5"/>
  <c r="D296" i="5"/>
  <c r="AL298" i="5"/>
  <c r="BH103" i="5"/>
  <c r="AT165" i="5"/>
  <c r="BQ103" i="5"/>
  <c r="AK298" i="5"/>
  <c r="AT227" i="5"/>
  <c r="V298" i="5"/>
  <c r="Y298" i="5"/>
  <c r="AE298" i="5"/>
  <c r="AU164" i="5"/>
  <c r="AU165" i="5" s="1"/>
  <c r="AI298" i="5"/>
  <c r="AO164" i="5"/>
  <c r="AO165" i="5" s="1"/>
  <c r="BO105" i="5"/>
  <c r="AU226" i="5"/>
  <c r="AU227" i="5" s="1"/>
  <c r="BS102" i="5"/>
  <c r="BS103" i="5" s="1"/>
  <c r="BS104" i="5" s="1"/>
  <c r="BJ104" i="5"/>
  <c r="Y104" i="5"/>
  <c r="AB103" i="5"/>
  <c r="T297" i="5"/>
  <c r="AC298" i="5" s="1"/>
  <c r="AC103" i="5"/>
  <c r="AC104" i="5" s="1"/>
  <c r="AS227" i="5"/>
  <c r="AO226" i="5"/>
  <c r="AO227" i="5" s="1"/>
  <c r="AT297" i="5"/>
  <c r="AT298" i="5" s="1"/>
  <c r="BC297" i="5"/>
  <c r="AS297" i="5"/>
  <c r="BB297" i="5"/>
  <c r="AU297" i="5"/>
  <c r="AU298" i="5" s="1"/>
  <c r="BD297" i="5"/>
  <c r="BA298" i="5"/>
  <c r="BJ298" i="5"/>
  <c r="AN297" i="5"/>
  <c r="AN298" i="5" s="1"/>
  <c r="AW297" i="5"/>
  <c r="BP104" i="5"/>
  <c r="AZ298" i="5"/>
  <c r="AZ299" i="5" s="1"/>
  <c r="BI298" i="5"/>
  <c r="AX298" i="5"/>
  <c r="BG298" i="5"/>
  <c r="AP297" i="5"/>
  <c r="AY297" i="5"/>
  <c r="BR103" i="5"/>
  <c r="AR166" i="5"/>
  <c r="BM103" i="5"/>
  <c r="AR228" i="5"/>
  <c r="AE103" i="5"/>
  <c r="AE104" i="5" s="1"/>
  <c r="AL103" i="5"/>
  <c r="AS165" i="5"/>
  <c r="AW104" i="5"/>
  <c r="BA104" i="5"/>
  <c r="BK103" i="5"/>
  <c r="BT103" i="5"/>
  <c r="BC103" i="5"/>
  <c r="BL103" i="5"/>
  <c r="Z103" i="5"/>
  <c r="AI104" i="5" s="1"/>
  <c r="V104" i="5"/>
  <c r="I166" i="5"/>
  <c r="I296" i="5" s="1"/>
  <c r="J295" i="5"/>
  <c r="B296" i="5"/>
  <c r="N103" i="5"/>
  <c r="N297" i="5"/>
  <c r="R103" i="5"/>
  <c r="R297" i="5"/>
  <c r="P104" i="5"/>
  <c r="P298" i="5"/>
  <c r="T104" i="5"/>
  <c r="T298" i="5"/>
  <c r="Q103" i="5"/>
  <c r="Q297" i="5"/>
  <c r="Z298" i="5" s="1"/>
  <c r="O103" i="5"/>
  <c r="O297" i="5"/>
  <c r="S103" i="5"/>
  <c r="S297" i="5"/>
  <c r="AB298" i="5" s="1"/>
  <c r="M104" i="5"/>
  <c r="M298" i="5"/>
  <c r="H166" i="5"/>
  <c r="H296" i="5" s="1"/>
  <c r="E231" i="5"/>
  <c r="F166" i="5"/>
  <c r="F296" i="5" s="1"/>
  <c r="C166" i="5"/>
  <c r="C296" i="5" s="1"/>
  <c r="E166" i="5"/>
  <c r="E296" i="5" s="1"/>
  <c r="F231" i="5"/>
  <c r="G166" i="5"/>
  <c r="G296" i="5" s="1"/>
  <c r="C231" i="5"/>
  <c r="G231" i="5"/>
  <c r="J230" i="5"/>
  <c r="D232" i="5"/>
  <c r="J165" i="5"/>
  <c r="C102" i="5"/>
  <c r="F102" i="5"/>
  <c r="B102" i="5"/>
  <c r="E102" i="5"/>
  <c r="B231" i="5"/>
  <c r="I102" i="5"/>
  <c r="G102" i="5"/>
  <c r="J101" i="5"/>
  <c r="D102" i="5"/>
  <c r="H102" i="5"/>
  <c r="H231" i="5"/>
  <c r="AQ299" i="5" l="1"/>
  <c r="AJ103" i="5"/>
  <c r="AJ104" i="5" s="1"/>
  <c r="X298" i="5"/>
  <c r="W298" i="5"/>
  <c r="AF299" i="5" s="1"/>
  <c r="AH299" i="5"/>
  <c r="AQ300" i="5" s="1"/>
  <c r="AP165" i="5"/>
  <c r="D167" i="5"/>
  <c r="D297" i="5" s="1"/>
  <c r="AG103" i="5"/>
  <c r="AP228" i="5" s="1"/>
  <c r="BH104" i="5"/>
  <c r="AQ166" i="5"/>
  <c r="AG298" i="5"/>
  <c r="AG299" i="5" s="1"/>
  <c r="W104" i="5"/>
  <c r="BK104" i="5"/>
  <c r="AP298" i="5"/>
  <c r="AF104" i="5"/>
  <c r="AS298" i="5"/>
  <c r="AO166" i="5"/>
  <c r="AY104" i="5"/>
  <c r="AJ298" i="5"/>
  <c r="AA298" i="5"/>
  <c r="AZ300" i="5"/>
  <c r="V299" i="5"/>
  <c r="BR104" i="5"/>
  <c r="AX299" i="5"/>
  <c r="AE299" i="5"/>
  <c r="AU166" i="5"/>
  <c r="AU299" i="5"/>
  <c r="AO228" i="5"/>
  <c r="AH105" i="5"/>
  <c r="AB104" i="5"/>
  <c r="BA299" i="5"/>
  <c r="Y299" i="5"/>
  <c r="AQ227" i="5"/>
  <c r="AQ228" i="5" s="1"/>
  <c r="AQ229" i="5" s="1"/>
  <c r="AQ230" i="5" s="1"/>
  <c r="AZ103" i="5"/>
  <c r="AC299" i="5"/>
  <c r="BQ104" i="5"/>
  <c r="BI299" i="5"/>
  <c r="BI300" i="5" s="1"/>
  <c r="AQ167" i="5"/>
  <c r="AT299" i="5"/>
  <c r="BC104" i="5"/>
  <c r="BS105" i="5"/>
  <c r="AN299" i="5"/>
  <c r="AA104" i="5"/>
  <c r="V105" i="5"/>
  <c r="BJ299" i="5"/>
  <c r="BB104" i="5"/>
  <c r="AL299" i="5"/>
  <c r="AI299" i="5"/>
  <c r="AK299" i="5"/>
  <c r="Y105" i="5"/>
  <c r="AO299" i="5"/>
  <c r="BG299" i="5"/>
  <c r="AR299" i="5"/>
  <c r="BD103" i="5"/>
  <c r="BD104" i="5" s="1"/>
  <c r="AX103" i="5"/>
  <c r="AX104" i="5" s="1"/>
  <c r="I167" i="5"/>
  <c r="I297" i="5" s="1"/>
  <c r="I232" i="5"/>
  <c r="AK104" i="5"/>
  <c r="BT104" i="5"/>
  <c r="AE105" i="5"/>
  <c r="AY298" i="5"/>
  <c r="BH298" i="5"/>
  <c r="AW298" i="5"/>
  <c r="AW299" i="5" s="1"/>
  <c r="BF298" i="5"/>
  <c r="BD298" i="5"/>
  <c r="BD299" i="5" s="1"/>
  <c r="BM298" i="5"/>
  <c r="BA105" i="5"/>
  <c r="BB298" i="5"/>
  <c r="BK298" i="5"/>
  <c r="BC298" i="5"/>
  <c r="BC299" i="5" s="1"/>
  <c r="BL298" i="5"/>
  <c r="AR229" i="5"/>
  <c r="BF105" i="5"/>
  <c r="AR167" i="5"/>
  <c r="AN228" i="5"/>
  <c r="AN229" i="5" s="1"/>
  <c r="AT166" i="5"/>
  <c r="AT228" i="5"/>
  <c r="AN166" i="5"/>
  <c r="AN167" i="5" s="1"/>
  <c r="BV104" i="5"/>
  <c r="BJ105" i="5"/>
  <c r="AL104" i="5"/>
  <c r="AL105" i="5" s="1"/>
  <c r="AU228" i="5"/>
  <c r="BL104" i="5"/>
  <c r="BU104" i="5"/>
  <c r="AC105" i="5"/>
  <c r="Z104" i="5"/>
  <c r="AI105" i="5" s="1"/>
  <c r="X104" i="5"/>
  <c r="J296" i="5"/>
  <c r="P105" i="5"/>
  <c r="P299" i="5"/>
  <c r="N104" i="5"/>
  <c r="N298" i="5"/>
  <c r="S104" i="5"/>
  <c r="S298" i="5"/>
  <c r="AB299" i="5" s="1"/>
  <c r="T105" i="5"/>
  <c r="T299" i="5"/>
  <c r="R104" i="5"/>
  <c r="R298" i="5"/>
  <c r="Q104" i="5"/>
  <c r="Q298" i="5"/>
  <c r="Z299" i="5" s="1"/>
  <c r="B167" i="5"/>
  <c r="B297" i="5" s="1"/>
  <c r="M105" i="5"/>
  <c r="M299" i="5"/>
  <c r="O104" i="5"/>
  <c r="O298" i="5"/>
  <c r="E232" i="5"/>
  <c r="F233" i="5"/>
  <c r="F167" i="5"/>
  <c r="F297" i="5" s="1"/>
  <c r="F232" i="5"/>
  <c r="H167" i="5"/>
  <c r="H297" i="5" s="1"/>
  <c r="C167" i="5"/>
  <c r="C297" i="5" s="1"/>
  <c r="E167" i="5"/>
  <c r="E297" i="5" s="1"/>
  <c r="G167" i="5"/>
  <c r="G297" i="5" s="1"/>
  <c r="G232" i="5"/>
  <c r="C232" i="5"/>
  <c r="D233" i="5"/>
  <c r="I103" i="5"/>
  <c r="H103" i="5"/>
  <c r="F103" i="5"/>
  <c r="C103" i="5"/>
  <c r="H232" i="5"/>
  <c r="B232" i="5"/>
  <c r="G103" i="5"/>
  <c r="E103" i="5"/>
  <c r="B103" i="5"/>
  <c r="D103" i="5"/>
  <c r="J231" i="5"/>
  <c r="J102" i="5"/>
  <c r="J166" i="5"/>
  <c r="AS166" i="5" l="1"/>
  <c r="X299" i="5"/>
  <c r="AS228" i="5"/>
  <c r="AS229" i="5" s="1"/>
  <c r="W299" i="5"/>
  <c r="AS167" i="5"/>
  <c r="AE300" i="5"/>
  <c r="AG104" i="5"/>
  <c r="AG105" i="5" s="1"/>
  <c r="BH105" i="5"/>
  <c r="AH300" i="5"/>
  <c r="AQ301" i="5" s="1"/>
  <c r="D168" i="5"/>
  <c r="AP166" i="5"/>
  <c r="D169" i="5" s="1"/>
  <c r="BQ105" i="5"/>
  <c r="AY299" i="5"/>
  <c r="BT105" i="5"/>
  <c r="AP299" i="5"/>
  <c r="AP300" i="5" s="1"/>
  <c r="AO167" i="5"/>
  <c r="W105" i="5"/>
  <c r="BB299" i="5"/>
  <c r="BB105" i="5"/>
  <c r="AJ105" i="5"/>
  <c r="AF105" i="5"/>
  <c r="AO229" i="5"/>
  <c r="AY105" i="5"/>
  <c r="AS299" i="5"/>
  <c r="AJ299" i="5"/>
  <c r="AP229" i="5"/>
  <c r="AK105" i="5"/>
  <c r="AX105" i="5"/>
  <c r="AA299" i="5"/>
  <c r="Y300" i="5"/>
  <c r="BI301" i="5"/>
  <c r="AN300" i="5"/>
  <c r="V300" i="5"/>
  <c r="AE301" i="5" s="1"/>
  <c r="AR300" i="5"/>
  <c r="AH106" i="5"/>
  <c r="AQ231" i="5" s="1"/>
  <c r="AQ168" i="5"/>
  <c r="AB105" i="5"/>
  <c r="BG300" i="5"/>
  <c r="BD300" i="5"/>
  <c r="AC300" i="5"/>
  <c r="AO300" i="5"/>
  <c r="AL300" i="5"/>
  <c r="BJ300" i="5"/>
  <c r="BQ106" i="5"/>
  <c r="AA105" i="5"/>
  <c r="AZ104" i="5"/>
  <c r="AZ105" i="5" s="1"/>
  <c r="AZ106" i="5" s="1"/>
  <c r="AZ107" i="5" s="1"/>
  <c r="BI104" i="5"/>
  <c r="BC300" i="5"/>
  <c r="V106" i="5"/>
  <c r="BA106" i="5"/>
  <c r="AU300" i="5"/>
  <c r="BL299" i="5"/>
  <c r="BL300" i="5" s="1"/>
  <c r="BL301" i="5" s="1"/>
  <c r="BF299" i="5"/>
  <c r="BF300" i="5" s="1"/>
  <c r="BM299" i="5"/>
  <c r="BM300" i="5" s="1"/>
  <c r="AW300" i="5"/>
  <c r="BL105" i="5"/>
  <c r="BK105" i="5"/>
  <c r="D298" i="5"/>
  <c r="AU229" i="5"/>
  <c r="AU230" i="5" s="1"/>
  <c r="BK299" i="5"/>
  <c r="AE106" i="5"/>
  <c r="BU105" i="5"/>
  <c r="AN168" i="5"/>
  <c r="AT229" i="5"/>
  <c r="AK300" i="5"/>
  <c r="AT167" i="5"/>
  <c r="AT168" i="5" s="1"/>
  <c r="Y106" i="5"/>
  <c r="X105" i="5"/>
  <c r="I168" i="5"/>
  <c r="I298" i="5" s="1"/>
  <c r="BA300" i="5"/>
  <c r="BG104" i="5"/>
  <c r="BG105" i="5" s="1"/>
  <c r="AI300" i="5"/>
  <c r="BM104" i="5"/>
  <c r="BM105" i="5" s="1"/>
  <c r="AX300" i="5"/>
  <c r="AZ301" i="5"/>
  <c r="AF300" i="5"/>
  <c r="I233" i="5"/>
  <c r="AG300" i="5"/>
  <c r="AT300" i="5"/>
  <c r="BH299" i="5"/>
  <c r="AN230" i="5"/>
  <c r="BJ106" i="5"/>
  <c r="BD105" i="5"/>
  <c r="BS106" i="5"/>
  <c r="BO106" i="5"/>
  <c r="BC105" i="5"/>
  <c r="AW105" i="5"/>
  <c r="AW106" i="5" s="1"/>
  <c r="AL106" i="5"/>
  <c r="AU167" i="5"/>
  <c r="AU168" i="5" s="1"/>
  <c r="AR168" i="5"/>
  <c r="AR230" i="5"/>
  <c r="Z105" i="5"/>
  <c r="AI106" i="5" s="1"/>
  <c r="AC106" i="5"/>
  <c r="B168" i="5"/>
  <c r="B298" i="5" s="1"/>
  <c r="J297" i="5"/>
  <c r="H168" i="5"/>
  <c r="H298" i="5" s="1"/>
  <c r="T106" i="5"/>
  <c r="T300" i="5"/>
  <c r="M106" i="5"/>
  <c r="M300" i="5"/>
  <c r="O105" i="5"/>
  <c r="O299" i="5"/>
  <c r="X300" i="5" s="1"/>
  <c r="N105" i="5"/>
  <c r="N299" i="5"/>
  <c r="W300" i="5" s="1"/>
  <c r="Q105" i="5"/>
  <c r="Q299" i="5"/>
  <c r="Z300" i="5" s="1"/>
  <c r="S105" i="5"/>
  <c r="S299" i="5"/>
  <c r="AB300" i="5" s="1"/>
  <c r="P106" i="5"/>
  <c r="P300" i="5"/>
  <c r="R105" i="5"/>
  <c r="R299" i="5"/>
  <c r="E233" i="5"/>
  <c r="C168" i="5"/>
  <c r="C298" i="5" s="1"/>
  <c r="F168" i="5"/>
  <c r="F298" i="5" s="1"/>
  <c r="E168" i="5"/>
  <c r="E298" i="5" s="1"/>
  <c r="G168" i="5"/>
  <c r="G298" i="5" s="1"/>
  <c r="G233" i="5"/>
  <c r="D234" i="5"/>
  <c r="J232" i="5"/>
  <c r="H79" i="5" s="1"/>
  <c r="J167" i="5"/>
  <c r="C79" i="5" s="1"/>
  <c r="C233" i="5"/>
  <c r="C104" i="5"/>
  <c r="H104" i="5"/>
  <c r="D104" i="5"/>
  <c r="J103" i="5"/>
  <c r="G104" i="5"/>
  <c r="F104" i="5"/>
  <c r="E104" i="5"/>
  <c r="B233" i="5"/>
  <c r="B104" i="5"/>
  <c r="H233" i="5"/>
  <c r="I104" i="5"/>
  <c r="BH106" i="5" l="1"/>
  <c r="AS168" i="5"/>
  <c r="AN301" i="5"/>
  <c r="AF106" i="5"/>
  <c r="AX106" i="5"/>
  <c r="W106" i="5"/>
  <c r="AH301" i="5"/>
  <c r="AQ302" i="5" s="1"/>
  <c r="AP167" i="5"/>
  <c r="AP168" i="5" s="1"/>
  <c r="BH300" i="5"/>
  <c r="BK300" i="5"/>
  <c r="BB300" i="5"/>
  <c r="AY300" i="5"/>
  <c r="AY301" i="5" s="1"/>
  <c r="AO168" i="5"/>
  <c r="BU106" i="5"/>
  <c r="AJ106" i="5"/>
  <c r="AO230" i="5"/>
  <c r="AY106" i="5"/>
  <c r="BH107" i="5" s="1"/>
  <c r="BK106" i="5"/>
  <c r="AS230" i="5"/>
  <c r="BG106" i="5"/>
  <c r="AS300" i="5"/>
  <c r="BB106" i="5"/>
  <c r="AK106" i="5"/>
  <c r="AT169" i="5" s="1"/>
  <c r="AJ300" i="5"/>
  <c r="AN169" i="5"/>
  <c r="AA300" i="5"/>
  <c r="V301" i="5"/>
  <c r="AE302" i="5" s="1"/>
  <c r="AB106" i="5"/>
  <c r="BT106" i="5"/>
  <c r="BD301" i="5"/>
  <c r="AC301" i="5"/>
  <c r="BA107" i="5"/>
  <c r="AT230" i="5"/>
  <c r="AW301" i="5"/>
  <c r="AL301" i="5"/>
  <c r="AR301" i="5"/>
  <c r="Y301" i="5"/>
  <c r="AU301" i="5"/>
  <c r="BD302" i="5" s="1"/>
  <c r="AQ169" i="5"/>
  <c r="BM301" i="5"/>
  <c r="AZ108" i="5"/>
  <c r="AH107" i="5"/>
  <c r="AQ232" i="5" s="1"/>
  <c r="AZ302" i="5"/>
  <c r="AO301" i="5"/>
  <c r="BJ107" i="5"/>
  <c r="AX301" i="5"/>
  <c r="AE107" i="5"/>
  <c r="BC106" i="5"/>
  <c r="BC301" i="5"/>
  <c r="BL302" i="5" s="1"/>
  <c r="AA106" i="5"/>
  <c r="BD106" i="5"/>
  <c r="BD107" i="5" s="1"/>
  <c r="AN231" i="5"/>
  <c r="BF301" i="5"/>
  <c r="BI105" i="5"/>
  <c r="BI106" i="5" s="1"/>
  <c r="BI107" i="5" s="1"/>
  <c r="BI108" i="5" s="1"/>
  <c r="BR105" i="5"/>
  <c r="V107" i="5"/>
  <c r="AT301" i="5"/>
  <c r="BS107" i="5"/>
  <c r="X106" i="5"/>
  <c r="BG301" i="5"/>
  <c r="AG106" i="5"/>
  <c r="BP105" i="5"/>
  <c r="BP106" i="5" s="1"/>
  <c r="BV105" i="5"/>
  <c r="BV106" i="5" s="1"/>
  <c r="Y107" i="5"/>
  <c r="I234" i="5"/>
  <c r="AI301" i="5"/>
  <c r="BI302" i="5"/>
  <c r="AG301" i="5"/>
  <c r="I169" i="5"/>
  <c r="I299" i="5" s="1"/>
  <c r="AK301" i="5"/>
  <c r="D299" i="5"/>
  <c r="AW107" i="5"/>
  <c r="AP301" i="5"/>
  <c r="BA301" i="5"/>
  <c r="BJ301" i="5"/>
  <c r="AN302" i="5"/>
  <c r="AF301" i="5"/>
  <c r="AL107" i="5"/>
  <c r="AU169" i="5"/>
  <c r="AP230" i="5"/>
  <c r="BM106" i="5"/>
  <c r="AU231" i="5"/>
  <c r="BQ107" i="5"/>
  <c r="BF106" i="5"/>
  <c r="BF107" i="5" s="1"/>
  <c r="AR169" i="5"/>
  <c r="AR231" i="5"/>
  <c r="BL106" i="5"/>
  <c r="AC107" i="5"/>
  <c r="Z106" i="5"/>
  <c r="AI107" i="5" s="1"/>
  <c r="H169" i="5"/>
  <c r="H299" i="5" s="1"/>
  <c r="H170" i="5"/>
  <c r="H300" i="5" s="1"/>
  <c r="J298" i="5"/>
  <c r="R106" i="5"/>
  <c r="R300" i="5"/>
  <c r="S106" i="5"/>
  <c r="S300" i="5"/>
  <c r="AB301" i="5" s="1"/>
  <c r="M107" i="5"/>
  <c r="M301" i="5"/>
  <c r="P107" i="5"/>
  <c r="P301" i="5"/>
  <c r="O106" i="5"/>
  <c r="O300" i="5"/>
  <c r="X301" i="5" s="1"/>
  <c r="T107" i="5"/>
  <c r="T301" i="5"/>
  <c r="Q106" i="5"/>
  <c r="Q300" i="5"/>
  <c r="Z301" i="5" s="1"/>
  <c r="N106" i="5"/>
  <c r="N300" i="5"/>
  <c r="W301" i="5" s="1"/>
  <c r="C85" i="5"/>
  <c r="C91" i="5"/>
  <c r="B169" i="5"/>
  <c r="B299" i="5" s="1"/>
  <c r="F234" i="5"/>
  <c r="E234" i="5"/>
  <c r="F169" i="5"/>
  <c r="F299" i="5" s="1"/>
  <c r="C169" i="5"/>
  <c r="C299" i="5" s="1"/>
  <c r="E169" i="5"/>
  <c r="E299" i="5" s="1"/>
  <c r="G169" i="5"/>
  <c r="G299" i="5" s="1"/>
  <c r="G234" i="5"/>
  <c r="J233" i="5"/>
  <c r="B105" i="5"/>
  <c r="I105" i="5"/>
  <c r="J104" i="5"/>
  <c r="F105" i="5"/>
  <c r="D105" i="5"/>
  <c r="B234" i="5"/>
  <c r="H234" i="5"/>
  <c r="J168" i="5"/>
  <c r="E105" i="5"/>
  <c r="H105" i="5"/>
  <c r="C105" i="5"/>
  <c r="C234" i="5"/>
  <c r="G105" i="5"/>
  <c r="AS169" i="5" l="1"/>
  <c r="AW302" i="5"/>
  <c r="AF107" i="5"/>
  <c r="AO169" i="5"/>
  <c r="W107" i="5"/>
  <c r="AF108" i="5" s="1"/>
  <c r="BT107" i="5"/>
  <c r="D170" i="5"/>
  <c r="D300" i="5" s="1"/>
  <c r="BK301" i="5"/>
  <c r="BG107" i="5"/>
  <c r="AX107" i="5"/>
  <c r="BH301" i="5"/>
  <c r="AP169" i="5"/>
  <c r="AH302" i="5"/>
  <c r="AQ303" i="5" s="1"/>
  <c r="AJ107" i="5"/>
  <c r="AS170" i="5" s="1"/>
  <c r="BB301" i="5"/>
  <c r="BK107" i="5"/>
  <c r="AO231" i="5"/>
  <c r="AC302" i="5"/>
  <c r="AP231" i="5"/>
  <c r="BB107" i="5"/>
  <c r="AY302" i="5"/>
  <c r="BP107" i="5"/>
  <c r="AS231" i="5"/>
  <c r="BM302" i="5"/>
  <c r="BM303" i="5" s="1"/>
  <c r="AT231" i="5"/>
  <c r="AK107" i="5"/>
  <c r="BF302" i="5"/>
  <c r="BF303" i="5" s="1"/>
  <c r="AS301" i="5"/>
  <c r="AT302" i="5"/>
  <c r="AN170" i="5"/>
  <c r="AJ301" i="5"/>
  <c r="AL302" i="5"/>
  <c r="AA301" i="5"/>
  <c r="V302" i="5"/>
  <c r="AE303" i="5" s="1"/>
  <c r="AB107" i="5"/>
  <c r="BA302" i="5"/>
  <c r="BC107" i="5"/>
  <c r="BJ108" i="5"/>
  <c r="BI303" i="5"/>
  <c r="V108" i="5"/>
  <c r="Y302" i="5"/>
  <c r="AR302" i="5"/>
  <c r="BH302" i="5"/>
  <c r="AU302" i="5"/>
  <c r="BD303" i="5" s="1"/>
  <c r="BM107" i="5"/>
  <c r="BM108" i="5" s="1"/>
  <c r="AG107" i="5"/>
  <c r="BI109" i="5"/>
  <c r="AX302" i="5"/>
  <c r="AZ109" i="5"/>
  <c r="X107" i="5"/>
  <c r="AH108" i="5"/>
  <c r="AQ233" i="5" s="1"/>
  <c r="BS108" i="5"/>
  <c r="AW108" i="5"/>
  <c r="AQ170" i="5"/>
  <c r="AE108" i="5"/>
  <c r="AN232" i="5"/>
  <c r="BG302" i="5"/>
  <c r="BC302" i="5"/>
  <c r="BL303" i="5" s="1"/>
  <c r="AU170" i="5"/>
  <c r="AA107" i="5"/>
  <c r="AO170" i="5"/>
  <c r="BR106" i="5"/>
  <c r="BR107" i="5" s="1"/>
  <c r="BR108" i="5" s="1"/>
  <c r="BR109" i="5" s="1"/>
  <c r="Y108" i="5"/>
  <c r="AZ303" i="5"/>
  <c r="I170" i="5"/>
  <c r="I300" i="5" s="1"/>
  <c r="BF108" i="5"/>
  <c r="BJ302" i="5"/>
  <c r="AL108" i="5"/>
  <c r="AG302" i="5"/>
  <c r="AF302" i="5"/>
  <c r="AY107" i="5"/>
  <c r="AO302" i="5"/>
  <c r="AN303" i="5"/>
  <c r="AW303" i="5"/>
  <c r="AP302" i="5"/>
  <c r="AI302" i="5"/>
  <c r="BQ108" i="5"/>
  <c r="BV107" i="5"/>
  <c r="AK302" i="5"/>
  <c r="AR170" i="5"/>
  <c r="BO107" i="5"/>
  <c r="BO108" i="5" s="1"/>
  <c r="BL107" i="5"/>
  <c r="BU107" i="5"/>
  <c r="AU232" i="5"/>
  <c r="BD108" i="5"/>
  <c r="AR232" i="5"/>
  <c r="BA108" i="5"/>
  <c r="AC108" i="5"/>
  <c r="Z107" i="5"/>
  <c r="AI108" i="5" s="1"/>
  <c r="B170" i="5"/>
  <c r="B300" i="5" s="1"/>
  <c r="J299" i="5"/>
  <c r="P108" i="5"/>
  <c r="P302" i="5"/>
  <c r="M108" i="5"/>
  <c r="M302" i="5"/>
  <c r="N107" i="5"/>
  <c r="N301" i="5"/>
  <c r="W302" i="5" s="1"/>
  <c r="T108" i="5"/>
  <c r="T302" i="5"/>
  <c r="O107" i="5"/>
  <c r="O301" i="5"/>
  <c r="X302" i="5" s="1"/>
  <c r="S107" i="5"/>
  <c r="S301" i="5"/>
  <c r="AB302" i="5" s="1"/>
  <c r="R107" i="5"/>
  <c r="R301" i="5"/>
  <c r="Q107" i="5"/>
  <c r="Q301" i="5"/>
  <c r="Z302" i="5" s="1"/>
  <c r="F170" i="5"/>
  <c r="F300" i="5" s="1"/>
  <c r="C170" i="5"/>
  <c r="C300" i="5" s="1"/>
  <c r="E170" i="5"/>
  <c r="E300" i="5" s="1"/>
  <c r="I171" i="5"/>
  <c r="I301" i="5" s="1"/>
  <c r="G170" i="5"/>
  <c r="G300" i="5" s="1"/>
  <c r="G235" i="5"/>
  <c r="F235" i="5"/>
  <c r="I235" i="5"/>
  <c r="J234" i="5"/>
  <c r="C235" i="5"/>
  <c r="D235" i="5"/>
  <c r="E235" i="5"/>
  <c r="I106" i="5"/>
  <c r="C106" i="5"/>
  <c r="J105" i="5"/>
  <c r="G106" i="5"/>
  <c r="E106" i="5"/>
  <c r="H235" i="5"/>
  <c r="B235" i="5"/>
  <c r="F106" i="5"/>
  <c r="H106" i="5"/>
  <c r="D106" i="5"/>
  <c r="J169" i="5"/>
  <c r="B106" i="5"/>
  <c r="W108" i="5" l="1"/>
  <c r="BT108" i="5"/>
  <c r="AX108" i="5"/>
  <c r="BG109" i="5" s="1"/>
  <c r="BK302" i="5"/>
  <c r="AP170" i="5"/>
  <c r="BG108" i="5"/>
  <c r="AH303" i="5"/>
  <c r="AQ304" i="5" s="1"/>
  <c r="BP108" i="5"/>
  <c r="BP109" i="5" s="1"/>
  <c r="AJ108" i="5"/>
  <c r="AS171" i="5" s="1"/>
  <c r="AO232" i="5"/>
  <c r="BH303" i="5"/>
  <c r="AL303" i="5"/>
  <c r="BB302" i="5"/>
  <c r="BK108" i="5"/>
  <c r="BT109" i="5" s="1"/>
  <c r="AT232" i="5"/>
  <c r="BB108" i="5"/>
  <c r="AC303" i="5"/>
  <c r="AB108" i="5"/>
  <c r="BC108" i="5"/>
  <c r="AY108" i="5"/>
  <c r="AS302" i="5"/>
  <c r="BA303" i="5"/>
  <c r="AS232" i="5"/>
  <c r="V109" i="5"/>
  <c r="BL108" i="5"/>
  <c r="AE109" i="5"/>
  <c r="BJ303" i="5"/>
  <c r="AU303" i="5"/>
  <c r="BD304" i="5" s="1"/>
  <c r="AT170" i="5"/>
  <c r="AK108" i="5"/>
  <c r="AT303" i="5"/>
  <c r="BV108" i="5"/>
  <c r="BV109" i="5" s="1"/>
  <c r="AJ302" i="5"/>
  <c r="V303" i="5"/>
  <c r="AE304" i="5" s="1"/>
  <c r="AO303" i="5"/>
  <c r="AA302" i="5"/>
  <c r="BS109" i="5"/>
  <c r="BG303" i="5"/>
  <c r="AH109" i="5"/>
  <c r="AQ234" i="5" s="1"/>
  <c r="Y303" i="5"/>
  <c r="BM304" i="5"/>
  <c r="AR303" i="5"/>
  <c r="BA304" i="5" s="1"/>
  <c r="AG108" i="5"/>
  <c r="BI110" i="5"/>
  <c r="BA109" i="5"/>
  <c r="AP232" i="5"/>
  <c r="X108" i="5"/>
  <c r="BR110" i="5"/>
  <c r="BF109" i="5"/>
  <c r="AQ171" i="5"/>
  <c r="BC303" i="5"/>
  <c r="BC304" i="5" s="1"/>
  <c r="AO171" i="5"/>
  <c r="AN171" i="5"/>
  <c r="AN233" i="5"/>
  <c r="AU171" i="5"/>
  <c r="AZ304" i="5"/>
  <c r="AW109" i="5"/>
  <c r="AA108" i="5"/>
  <c r="BI304" i="5"/>
  <c r="AP303" i="5"/>
  <c r="AX303" i="5"/>
  <c r="BO109" i="5"/>
  <c r="AU233" i="5"/>
  <c r="AW304" i="5"/>
  <c r="Y109" i="5"/>
  <c r="AN304" i="5"/>
  <c r="AZ110" i="5"/>
  <c r="BF304" i="5"/>
  <c r="AL109" i="5"/>
  <c r="BU108" i="5"/>
  <c r="AF109" i="5"/>
  <c r="AK303" i="5"/>
  <c r="AY303" i="5"/>
  <c r="AG303" i="5"/>
  <c r="BH108" i="5"/>
  <c r="AI303" i="5"/>
  <c r="AF303" i="5"/>
  <c r="BJ109" i="5"/>
  <c r="AR171" i="5"/>
  <c r="BD109" i="5"/>
  <c r="BM109" i="5"/>
  <c r="AR233" i="5"/>
  <c r="B171" i="5"/>
  <c r="B301" i="5" s="1"/>
  <c r="H171" i="5"/>
  <c r="H301" i="5" s="1"/>
  <c r="Z108" i="5"/>
  <c r="AI109" i="5" s="1"/>
  <c r="AC109" i="5"/>
  <c r="D171" i="5"/>
  <c r="D301" i="5" s="1"/>
  <c r="C172" i="5"/>
  <c r="C302" i="5" s="1"/>
  <c r="J300" i="5"/>
  <c r="N79" i="5" s="1"/>
  <c r="T109" i="5"/>
  <c r="T303" i="5"/>
  <c r="S108" i="5"/>
  <c r="S302" i="5"/>
  <c r="AB303" i="5" s="1"/>
  <c r="Q108" i="5"/>
  <c r="Q302" i="5"/>
  <c r="Z303" i="5" s="1"/>
  <c r="N108" i="5"/>
  <c r="W109" i="5" s="1"/>
  <c r="N302" i="5"/>
  <c r="W303" i="5" s="1"/>
  <c r="O108" i="5"/>
  <c r="O302" i="5"/>
  <c r="X303" i="5" s="1"/>
  <c r="R108" i="5"/>
  <c r="R302" i="5"/>
  <c r="M109" i="5"/>
  <c r="M303" i="5"/>
  <c r="P109" i="5"/>
  <c r="P303" i="5"/>
  <c r="F171" i="5"/>
  <c r="F301" i="5" s="1"/>
  <c r="F172" i="5"/>
  <c r="F302" i="5" s="1"/>
  <c r="C171" i="5"/>
  <c r="C301" i="5" s="1"/>
  <c r="D172" i="5"/>
  <c r="D302" i="5" s="1"/>
  <c r="H172" i="5"/>
  <c r="H302" i="5" s="1"/>
  <c r="E171" i="5"/>
  <c r="E301" i="5" s="1"/>
  <c r="I172" i="5"/>
  <c r="I302" i="5" s="1"/>
  <c r="G171" i="5"/>
  <c r="G301" i="5" s="1"/>
  <c r="G236" i="5"/>
  <c r="I237" i="5"/>
  <c r="I236" i="5"/>
  <c r="J235" i="5"/>
  <c r="H107" i="5"/>
  <c r="D107" i="5"/>
  <c r="J170" i="5"/>
  <c r="H236" i="5"/>
  <c r="I107" i="5"/>
  <c r="J106" i="5"/>
  <c r="E107" i="5"/>
  <c r="C107" i="5"/>
  <c r="C236" i="5"/>
  <c r="B236" i="5"/>
  <c r="F236" i="5"/>
  <c r="B107" i="5"/>
  <c r="F107" i="5"/>
  <c r="G107" i="5"/>
  <c r="E236" i="5"/>
  <c r="D236" i="5"/>
  <c r="BK303" i="5" l="1"/>
  <c r="AP171" i="5"/>
  <c r="AJ109" i="5"/>
  <c r="AS172" i="5" s="1"/>
  <c r="AX109" i="5"/>
  <c r="BG110" i="5" s="1"/>
  <c r="AT233" i="5"/>
  <c r="AO233" i="5"/>
  <c r="AO234" i="5" s="1"/>
  <c r="AL304" i="5"/>
  <c r="AH304" i="5"/>
  <c r="AQ305" i="5" s="1"/>
  <c r="AC304" i="5"/>
  <c r="BK109" i="5"/>
  <c r="BT110" i="5" s="1"/>
  <c r="BB303" i="5"/>
  <c r="BK304" i="5" s="1"/>
  <c r="AB109" i="5"/>
  <c r="AN172" i="5"/>
  <c r="BB109" i="5"/>
  <c r="BC109" i="5"/>
  <c r="BL109" i="5"/>
  <c r="AS233" i="5"/>
  <c r="AO304" i="5"/>
  <c r="AY109" i="5"/>
  <c r="BU109" i="5"/>
  <c r="BH109" i="5"/>
  <c r="AS303" i="5"/>
  <c r="BJ304" i="5"/>
  <c r="BJ305" i="5" s="1"/>
  <c r="AT304" i="5"/>
  <c r="BC305" i="5" s="1"/>
  <c r="AQ172" i="5"/>
  <c r="AU304" i="5"/>
  <c r="BM305" i="5"/>
  <c r="V110" i="5"/>
  <c r="BR111" i="5"/>
  <c r="AU234" i="5"/>
  <c r="AE110" i="5"/>
  <c r="AK109" i="5"/>
  <c r="AN234" i="5"/>
  <c r="AG109" i="5"/>
  <c r="AP172" i="5" s="1"/>
  <c r="AA303" i="5"/>
  <c r="BO110" i="5"/>
  <c r="AT171" i="5"/>
  <c r="BJ110" i="5"/>
  <c r="BF110" i="5"/>
  <c r="V304" i="5"/>
  <c r="AE305" i="5" s="1"/>
  <c r="BA110" i="5"/>
  <c r="AR304" i="5"/>
  <c r="BA305" i="5" s="1"/>
  <c r="AH110" i="5"/>
  <c r="AX304" i="5"/>
  <c r="AJ303" i="5"/>
  <c r="AP233" i="5"/>
  <c r="AW110" i="5"/>
  <c r="Y304" i="5"/>
  <c r="BG304" i="5"/>
  <c r="BF305" i="5"/>
  <c r="BI111" i="5"/>
  <c r="X109" i="5"/>
  <c r="BL304" i="5"/>
  <c r="BL305" i="5" s="1"/>
  <c r="AO172" i="5"/>
  <c r="BI305" i="5"/>
  <c r="AP304" i="5"/>
  <c r="Y110" i="5"/>
  <c r="AA109" i="5"/>
  <c r="AJ110" i="5" s="1"/>
  <c r="AW305" i="5"/>
  <c r="AU172" i="5"/>
  <c r="AN305" i="5"/>
  <c r="AZ111" i="5"/>
  <c r="BD110" i="5"/>
  <c r="AF110" i="5"/>
  <c r="AZ305" i="5"/>
  <c r="AY304" i="5"/>
  <c r="BH304" i="5"/>
  <c r="AC110" i="5"/>
  <c r="AF304" i="5"/>
  <c r="BP110" i="5"/>
  <c r="BS110" i="5"/>
  <c r="AI304" i="5"/>
  <c r="AG304" i="5"/>
  <c r="AK304" i="5"/>
  <c r="BQ109" i="5"/>
  <c r="AL110" i="5"/>
  <c r="AR234" i="5"/>
  <c r="BM110" i="5"/>
  <c r="BV110" i="5"/>
  <c r="AR172" i="5"/>
  <c r="Z109" i="5"/>
  <c r="AI110" i="5" s="1"/>
  <c r="B172" i="5"/>
  <c r="B302" i="5" s="1"/>
  <c r="J301" i="5"/>
  <c r="N109" i="5"/>
  <c r="W110" i="5" s="1"/>
  <c r="N303" i="5"/>
  <c r="W304" i="5" s="1"/>
  <c r="M110" i="5"/>
  <c r="M304" i="5"/>
  <c r="Q109" i="5"/>
  <c r="Q303" i="5"/>
  <c r="Z304" i="5" s="1"/>
  <c r="T110" i="5"/>
  <c r="T304" i="5"/>
  <c r="S109" i="5"/>
  <c r="S303" i="5"/>
  <c r="AB304" i="5" s="1"/>
  <c r="R109" i="5"/>
  <c r="R303" i="5"/>
  <c r="P110" i="5"/>
  <c r="P304" i="5"/>
  <c r="O109" i="5"/>
  <c r="O303" i="5"/>
  <c r="X304" i="5" s="1"/>
  <c r="H173" i="5"/>
  <c r="H303" i="5" s="1"/>
  <c r="D173" i="5"/>
  <c r="D303" i="5" s="1"/>
  <c r="I173" i="5"/>
  <c r="I303" i="5" s="1"/>
  <c r="E172" i="5"/>
  <c r="E302" i="5" s="1"/>
  <c r="G172" i="5"/>
  <c r="G302" i="5" s="1"/>
  <c r="B173" i="5"/>
  <c r="G237" i="5"/>
  <c r="I238" i="5"/>
  <c r="D237" i="5"/>
  <c r="E108" i="5"/>
  <c r="J107" i="5"/>
  <c r="B237" i="5"/>
  <c r="G108" i="5"/>
  <c r="I108" i="5"/>
  <c r="F108" i="5"/>
  <c r="B108" i="5"/>
  <c r="C108" i="5"/>
  <c r="J171" i="5"/>
  <c r="H108" i="5"/>
  <c r="J236" i="5"/>
  <c r="E237" i="5"/>
  <c r="F237" i="5"/>
  <c r="C237" i="5"/>
  <c r="H237" i="5"/>
  <c r="D108" i="5"/>
  <c r="AU305" i="5" l="1"/>
  <c r="AS234" i="5"/>
  <c r="AL305" i="5"/>
  <c r="AX110" i="5"/>
  <c r="BG111" i="5" s="1"/>
  <c r="AT234" i="5"/>
  <c r="AH305" i="5"/>
  <c r="AC305" i="5"/>
  <c r="AL306" i="5" s="1"/>
  <c r="BU110" i="5"/>
  <c r="BB304" i="5"/>
  <c r="BK305" i="5" s="1"/>
  <c r="BD305" i="5"/>
  <c r="BD306" i="5" s="1"/>
  <c r="V111" i="5"/>
  <c r="AB110" i="5"/>
  <c r="BL110" i="5"/>
  <c r="BB110" i="5"/>
  <c r="BK110" i="5"/>
  <c r="BT111" i="5" s="1"/>
  <c r="BC110" i="5"/>
  <c r="AG110" i="5"/>
  <c r="AP173" i="5" s="1"/>
  <c r="AS304" i="5"/>
  <c r="AY110" i="5"/>
  <c r="AN235" i="5"/>
  <c r="BH110" i="5"/>
  <c r="BD111" i="5"/>
  <c r="AX305" i="5"/>
  <c r="AT305" i="5"/>
  <c r="BC306" i="5" s="1"/>
  <c r="BR112" i="5"/>
  <c r="AW111" i="5"/>
  <c r="AE111" i="5"/>
  <c r="AE112" i="5" s="1"/>
  <c r="BP111" i="5"/>
  <c r="BP112" i="5" s="1"/>
  <c r="BQ110" i="5"/>
  <c r="BQ111" i="5" s="1"/>
  <c r="AQ173" i="5"/>
  <c r="BI112" i="5"/>
  <c r="AN173" i="5"/>
  <c r="BO111" i="5"/>
  <c r="AK110" i="5"/>
  <c r="AT235" i="5" s="1"/>
  <c r="AT172" i="5"/>
  <c r="AA304" i="5"/>
  <c r="AS173" i="5"/>
  <c r="BJ111" i="5"/>
  <c r="BS111" i="5"/>
  <c r="AP234" i="5"/>
  <c r="BF111" i="5"/>
  <c r="BG305" i="5"/>
  <c r="AP305" i="5"/>
  <c r="AH111" i="5"/>
  <c r="V305" i="5"/>
  <c r="AE306" i="5" s="1"/>
  <c r="AQ235" i="5"/>
  <c r="BF306" i="5"/>
  <c r="AJ304" i="5"/>
  <c r="X110" i="5"/>
  <c r="Y305" i="5"/>
  <c r="AH306" i="5" s="1"/>
  <c r="AN306" i="5"/>
  <c r="AY305" i="5"/>
  <c r="Y111" i="5"/>
  <c r="AO173" i="5"/>
  <c r="AF111" i="5"/>
  <c r="BM111" i="5"/>
  <c r="AA110" i="5"/>
  <c r="AJ111" i="5" s="1"/>
  <c r="AS235" i="5"/>
  <c r="BJ306" i="5"/>
  <c r="AW306" i="5"/>
  <c r="AO235" i="5"/>
  <c r="BL306" i="5"/>
  <c r="BH305" i="5"/>
  <c r="BV111" i="5"/>
  <c r="AU306" i="5"/>
  <c r="AC111" i="5"/>
  <c r="AI305" i="5"/>
  <c r="AR305" i="5"/>
  <c r="AF305" i="5"/>
  <c r="AZ306" i="5"/>
  <c r="BI306" i="5"/>
  <c r="AK305" i="5"/>
  <c r="AQ306" i="5"/>
  <c r="AO305" i="5"/>
  <c r="AG305" i="5"/>
  <c r="AR173" i="5"/>
  <c r="AR235" i="5"/>
  <c r="AL111" i="5"/>
  <c r="AU235" i="5"/>
  <c r="BA111" i="5"/>
  <c r="AU173" i="5"/>
  <c r="Z110" i="5"/>
  <c r="AI111" i="5" s="1"/>
  <c r="C173" i="5"/>
  <c r="C303" i="5" s="1"/>
  <c r="B303" i="5"/>
  <c r="J302" i="5"/>
  <c r="S110" i="5"/>
  <c r="S304" i="5"/>
  <c r="AB305" i="5" s="1"/>
  <c r="P111" i="5"/>
  <c r="P305" i="5"/>
  <c r="N110" i="5"/>
  <c r="W111" i="5" s="1"/>
  <c r="N304" i="5"/>
  <c r="W305" i="5" s="1"/>
  <c r="Q110" i="5"/>
  <c r="Q304" i="5"/>
  <c r="Z305" i="5" s="1"/>
  <c r="F173" i="5"/>
  <c r="F303" i="5" s="1"/>
  <c r="T111" i="5"/>
  <c r="T305" i="5"/>
  <c r="O110" i="5"/>
  <c r="O304" i="5"/>
  <c r="X305" i="5" s="1"/>
  <c r="R110" i="5"/>
  <c r="R304" i="5"/>
  <c r="M111" i="5"/>
  <c r="M305" i="5"/>
  <c r="I174" i="5"/>
  <c r="I304" i="5" s="1"/>
  <c r="F174" i="5"/>
  <c r="F304" i="5" s="1"/>
  <c r="E173" i="5"/>
  <c r="E303" i="5" s="1"/>
  <c r="C174" i="5"/>
  <c r="C304" i="5" s="1"/>
  <c r="H174" i="5"/>
  <c r="H304" i="5" s="1"/>
  <c r="G173" i="5"/>
  <c r="G303" i="5" s="1"/>
  <c r="B174" i="5"/>
  <c r="G238" i="5"/>
  <c r="I239" i="5"/>
  <c r="J237" i="5"/>
  <c r="D109" i="5"/>
  <c r="J108" i="5"/>
  <c r="I109" i="5"/>
  <c r="B238" i="5"/>
  <c r="E238" i="5"/>
  <c r="C109" i="5"/>
  <c r="C238" i="5"/>
  <c r="F109" i="5"/>
  <c r="G109" i="5"/>
  <c r="J172" i="5"/>
  <c r="E109" i="5"/>
  <c r="D238" i="5"/>
  <c r="H238" i="5"/>
  <c r="F238" i="5"/>
  <c r="H109" i="5"/>
  <c r="B109" i="5"/>
  <c r="AX111" i="5" l="1"/>
  <c r="BG112" i="5" s="1"/>
  <c r="BC111" i="5"/>
  <c r="AC306" i="5"/>
  <c r="BU111" i="5"/>
  <c r="BG306" i="5"/>
  <c r="BM306" i="5"/>
  <c r="BM307" i="5" s="1"/>
  <c r="BH111" i="5"/>
  <c r="AY111" i="5"/>
  <c r="V112" i="5"/>
  <c r="AE113" i="5" s="1"/>
  <c r="BB305" i="5"/>
  <c r="BK306" i="5" s="1"/>
  <c r="AN236" i="5"/>
  <c r="AN237" i="5" s="1"/>
  <c r="AB111" i="5"/>
  <c r="AG111" i="5"/>
  <c r="AP174" i="5" s="1"/>
  <c r="BL111" i="5"/>
  <c r="BL112" i="5" s="1"/>
  <c r="BK111" i="5"/>
  <c r="BT112" i="5" s="1"/>
  <c r="BB111" i="5"/>
  <c r="BB112" i="5" s="1"/>
  <c r="AW112" i="5"/>
  <c r="AH112" i="5"/>
  <c r="BR113" i="5"/>
  <c r="BM112" i="5"/>
  <c r="AS174" i="5"/>
  <c r="BO112" i="5"/>
  <c r="AQ174" i="5"/>
  <c r="BF112" i="5"/>
  <c r="BH306" i="5"/>
  <c r="AN174" i="5"/>
  <c r="AN175" i="5" s="1"/>
  <c r="AP235" i="5"/>
  <c r="AY306" i="5"/>
  <c r="BF307" i="5"/>
  <c r="AA305" i="5"/>
  <c r="BV112" i="5"/>
  <c r="AO236" i="5"/>
  <c r="AJ305" i="5"/>
  <c r="BS112" i="5"/>
  <c r="AS305" i="5"/>
  <c r="BC112" i="5"/>
  <c r="AT173" i="5"/>
  <c r="AK111" i="5"/>
  <c r="AT236" i="5" s="1"/>
  <c r="V306" i="5"/>
  <c r="AE307" i="5" s="1"/>
  <c r="AQ236" i="5"/>
  <c r="AZ112" i="5"/>
  <c r="BI113" i="5" s="1"/>
  <c r="X111" i="5"/>
  <c r="Y306" i="5"/>
  <c r="AH307" i="5" s="1"/>
  <c r="AF112" i="5"/>
  <c r="AX112" i="5"/>
  <c r="AO174" i="5"/>
  <c r="Y112" i="5"/>
  <c r="AS236" i="5"/>
  <c r="AA111" i="5"/>
  <c r="AJ112" i="5" s="1"/>
  <c r="BP113" i="5"/>
  <c r="BD307" i="5"/>
  <c r="AW307" i="5"/>
  <c r="BI307" i="5"/>
  <c r="AC112" i="5"/>
  <c r="BA112" i="5"/>
  <c r="AZ307" i="5"/>
  <c r="AL112" i="5"/>
  <c r="AF306" i="5"/>
  <c r="AG306" i="5"/>
  <c r="AP306" i="5"/>
  <c r="AR306" i="5"/>
  <c r="BA306" i="5"/>
  <c r="AI306" i="5"/>
  <c r="BL307" i="5"/>
  <c r="AO306" i="5"/>
  <c r="AQ307" i="5"/>
  <c r="AK306" i="5"/>
  <c r="AL307" i="5"/>
  <c r="AX306" i="5"/>
  <c r="AN307" i="5"/>
  <c r="AU307" i="5"/>
  <c r="AT306" i="5"/>
  <c r="BC307" i="5" s="1"/>
  <c r="BJ112" i="5"/>
  <c r="AU174" i="5"/>
  <c r="AR236" i="5"/>
  <c r="AU236" i="5"/>
  <c r="BD112" i="5"/>
  <c r="AR174" i="5"/>
  <c r="BQ112" i="5"/>
  <c r="Z111" i="5"/>
  <c r="AI112" i="5" s="1"/>
  <c r="J303" i="5"/>
  <c r="B304" i="5"/>
  <c r="D174" i="5"/>
  <c r="D304" i="5" s="1"/>
  <c r="P112" i="5"/>
  <c r="P306" i="5"/>
  <c r="S111" i="5"/>
  <c r="S305" i="5"/>
  <c r="AB306" i="5" s="1"/>
  <c r="N111" i="5"/>
  <c r="W112" i="5" s="1"/>
  <c r="N305" i="5"/>
  <c r="W306" i="5" s="1"/>
  <c r="Q111" i="5"/>
  <c r="Q305" i="5"/>
  <c r="Z306" i="5" s="1"/>
  <c r="R111" i="5"/>
  <c r="R305" i="5"/>
  <c r="M112" i="5"/>
  <c r="M306" i="5"/>
  <c r="O111" i="5"/>
  <c r="O305" i="5"/>
  <c r="X306" i="5" s="1"/>
  <c r="T112" i="5"/>
  <c r="T306" i="5"/>
  <c r="AC307" i="5" s="1"/>
  <c r="E174" i="5"/>
  <c r="E304" i="5" s="1"/>
  <c r="H175" i="5"/>
  <c r="H305" i="5" s="1"/>
  <c r="C175" i="5"/>
  <c r="C305" i="5" s="1"/>
  <c r="I175" i="5"/>
  <c r="I305" i="5" s="1"/>
  <c r="G174" i="5"/>
  <c r="G304" i="5" s="1"/>
  <c r="B175" i="5"/>
  <c r="G239" i="5"/>
  <c r="J173" i="5"/>
  <c r="J109" i="5"/>
  <c r="J238" i="5"/>
  <c r="B110" i="5"/>
  <c r="D239" i="5"/>
  <c r="G110" i="5"/>
  <c r="F239" i="5"/>
  <c r="F110" i="5"/>
  <c r="H110" i="5"/>
  <c r="B239" i="5"/>
  <c r="I110" i="5"/>
  <c r="H239" i="5"/>
  <c r="E110" i="5"/>
  <c r="C239" i="5"/>
  <c r="D110" i="5"/>
  <c r="C110" i="5"/>
  <c r="E239" i="5"/>
  <c r="V113" i="5" l="1"/>
  <c r="AG112" i="5"/>
  <c r="BU112" i="5"/>
  <c r="AP236" i="5"/>
  <c r="AP237" i="5" s="1"/>
  <c r="BB306" i="5"/>
  <c r="BK307" i="5" s="1"/>
  <c r="BF113" i="5"/>
  <c r="BH112" i="5"/>
  <c r="BQ113" i="5" s="1"/>
  <c r="AW113" i="5"/>
  <c r="BF114" i="5" s="1"/>
  <c r="AB112" i="5"/>
  <c r="BR114" i="5"/>
  <c r="V307" i="5"/>
  <c r="AE308" i="5" s="1"/>
  <c r="BK112" i="5"/>
  <c r="BK113" i="5" s="1"/>
  <c r="BO113" i="5"/>
  <c r="AY112" i="5"/>
  <c r="BU113" i="5"/>
  <c r="BL113" i="5"/>
  <c r="AH113" i="5"/>
  <c r="AQ175" i="5"/>
  <c r="AS175" i="5"/>
  <c r="BV113" i="5"/>
  <c r="BM308" i="5"/>
  <c r="BF308" i="5"/>
  <c r="AX113" i="5"/>
  <c r="AJ306" i="5"/>
  <c r="BH307" i="5"/>
  <c r="Y307" i="5"/>
  <c r="AH308" i="5" s="1"/>
  <c r="AA306" i="5"/>
  <c r="X112" i="5"/>
  <c r="AG113" i="5" s="1"/>
  <c r="AS306" i="5"/>
  <c r="BB307" i="5" s="1"/>
  <c r="AE114" i="5"/>
  <c r="AN238" i="5"/>
  <c r="AN176" i="5"/>
  <c r="AZ113" i="5"/>
  <c r="BI114" i="5" s="1"/>
  <c r="AK112" i="5"/>
  <c r="AT237" i="5" s="1"/>
  <c r="BC113" i="5"/>
  <c r="AT174" i="5"/>
  <c r="AO175" i="5"/>
  <c r="AQ237" i="5"/>
  <c r="AF113" i="5"/>
  <c r="AO237" i="5"/>
  <c r="BI308" i="5"/>
  <c r="BG113" i="5"/>
  <c r="AS237" i="5"/>
  <c r="Y113" i="5"/>
  <c r="BB113" i="5"/>
  <c r="AA112" i="5"/>
  <c r="AJ113" i="5" s="1"/>
  <c r="BD308" i="5"/>
  <c r="AC113" i="5"/>
  <c r="AW308" i="5"/>
  <c r="AL113" i="5"/>
  <c r="AU237" i="5"/>
  <c r="AO307" i="5"/>
  <c r="AU175" i="5"/>
  <c r="AP175" i="5"/>
  <c r="BJ113" i="5"/>
  <c r="BL308" i="5"/>
  <c r="AQ308" i="5"/>
  <c r="AZ308" i="5"/>
  <c r="AR307" i="5"/>
  <c r="AL308" i="5"/>
  <c r="AI307" i="5"/>
  <c r="AK307" i="5"/>
  <c r="AT307" i="5"/>
  <c r="AP307" i="5"/>
  <c r="AY307" i="5"/>
  <c r="AF307" i="5"/>
  <c r="AU308" i="5"/>
  <c r="BA307" i="5"/>
  <c r="BJ307" i="5"/>
  <c r="AG307" i="5"/>
  <c r="AN308" i="5"/>
  <c r="AX307" i="5"/>
  <c r="BG307" i="5"/>
  <c r="AR237" i="5"/>
  <c r="AR175" i="5"/>
  <c r="BA113" i="5"/>
  <c r="BD113" i="5"/>
  <c r="BM113" i="5"/>
  <c r="BS113" i="5"/>
  <c r="Z112" i="5"/>
  <c r="F175" i="5"/>
  <c r="F305" i="5" s="1"/>
  <c r="B305" i="5"/>
  <c r="D175" i="5"/>
  <c r="D305" i="5" s="1"/>
  <c r="J304" i="5"/>
  <c r="M113" i="5"/>
  <c r="V114" i="5" s="1"/>
  <c r="M307" i="5"/>
  <c r="O112" i="5"/>
  <c r="O306" i="5"/>
  <c r="X307" i="5" s="1"/>
  <c r="P113" i="5"/>
  <c r="P307" i="5"/>
  <c r="S112" i="5"/>
  <c r="S306" i="5"/>
  <c r="AB307" i="5" s="1"/>
  <c r="T113" i="5"/>
  <c r="T307" i="5"/>
  <c r="AC308" i="5" s="1"/>
  <c r="R112" i="5"/>
  <c r="R306" i="5"/>
  <c r="N112" i="5"/>
  <c r="W113" i="5" s="1"/>
  <c r="N306" i="5"/>
  <c r="W307" i="5" s="1"/>
  <c r="Q112" i="5"/>
  <c r="Q306" i="5"/>
  <c r="Z307" i="5" s="1"/>
  <c r="C176" i="5"/>
  <c r="C306" i="5" s="1"/>
  <c r="F176" i="5"/>
  <c r="F306" i="5" s="1"/>
  <c r="I176" i="5"/>
  <c r="I306" i="5" s="1"/>
  <c r="E175" i="5"/>
  <c r="E305" i="5" s="1"/>
  <c r="H176" i="5"/>
  <c r="H306" i="5" s="1"/>
  <c r="G175" i="5"/>
  <c r="G305" i="5" s="1"/>
  <c r="B176" i="5"/>
  <c r="G240" i="5"/>
  <c r="I240" i="5"/>
  <c r="J239" i="5"/>
  <c r="H80" i="5" s="1"/>
  <c r="C111" i="5"/>
  <c r="I111" i="5"/>
  <c r="B240" i="5"/>
  <c r="D240" i="5"/>
  <c r="E240" i="5"/>
  <c r="D111" i="5"/>
  <c r="H111" i="5"/>
  <c r="F111" i="5"/>
  <c r="G111" i="5"/>
  <c r="J110" i="5"/>
  <c r="J174" i="5"/>
  <c r="C80" i="5" s="1"/>
  <c r="E111" i="5"/>
  <c r="F240" i="5"/>
  <c r="B111" i="5"/>
  <c r="H240" i="5"/>
  <c r="C240" i="5"/>
  <c r="AY113" i="5" l="1"/>
  <c r="AU309" i="5"/>
  <c r="BT113" i="5"/>
  <c r="BT114" i="5" s="1"/>
  <c r="AW114" i="5"/>
  <c r="BF115" i="5" s="1"/>
  <c r="BO114" i="5"/>
  <c r="BO115" i="5" s="1"/>
  <c r="AB113" i="5"/>
  <c r="BR115" i="5"/>
  <c r="V308" i="5"/>
  <c r="AE309" i="5" s="1"/>
  <c r="BH113" i="5"/>
  <c r="BQ114" i="5" s="1"/>
  <c r="BU114" i="5"/>
  <c r="BL114" i="5"/>
  <c r="Y308" i="5"/>
  <c r="AH309" i="5" s="1"/>
  <c r="AQ176" i="5"/>
  <c r="AS307" i="5"/>
  <c r="BB308" i="5" s="1"/>
  <c r="AF114" i="5"/>
  <c r="AQ238" i="5"/>
  <c r="AQ239" i="5" s="1"/>
  <c r="BM309" i="5"/>
  <c r="AH114" i="5"/>
  <c r="BG114" i="5"/>
  <c r="BF309" i="5"/>
  <c r="AJ307" i="5"/>
  <c r="AA307" i="5"/>
  <c r="X113" i="5"/>
  <c r="AG114" i="5" s="1"/>
  <c r="AO176" i="5"/>
  <c r="AE115" i="5"/>
  <c r="AO238" i="5"/>
  <c r="AN239" i="5"/>
  <c r="AX114" i="5"/>
  <c r="AZ114" i="5"/>
  <c r="BK308" i="5"/>
  <c r="AN177" i="5"/>
  <c r="AT175" i="5"/>
  <c r="BC114" i="5"/>
  <c r="AK113" i="5"/>
  <c r="BP114" i="5"/>
  <c r="Y114" i="5"/>
  <c r="AS238" i="5"/>
  <c r="BB114" i="5"/>
  <c r="BK114" i="5"/>
  <c r="AC114" i="5"/>
  <c r="AL114" i="5"/>
  <c r="AP238" i="5"/>
  <c r="AS176" i="5"/>
  <c r="AW309" i="5"/>
  <c r="BD114" i="5"/>
  <c r="AA113" i="5"/>
  <c r="AJ114" i="5" s="1"/>
  <c r="AQ309" i="5"/>
  <c r="AU176" i="5"/>
  <c r="AY114" i="5"/>
  <c r="BS114" i="5"/>
  <c r="AU238" i="5"/>
  <c r="BA308" i="5"/>
  <c r="AP176" i="5"/>
  <c r="AX308" i="5"/>
  <c r="AT308" i="5"/>
  <c r="BA114" i="5"/>
  <c r="AP308" i="5"/>
  <c r="AY308" i="5"/>
  <c r="BH308" i="5"/>
  <c r="BJ308" i="5"/>
  <c r="AF308" i="5"/>
  <c r="AO308" i="5"/>
  <c r="AI308" i="5"/>
  <c r="BC308" i="5"/>
  <c r="AR308" i="5"/>
  <c r="AK308" i="5"/>
  <c r="AZ309" i="5"/>
  <c r="BI309" i="5"/>
  <c r="BG308" i="5"/>
  <c r="AL309" i="5"/>
  <c r="BD309" i="5"/>
  <c r="AN309" i="5"/>
  <c r="Z113" i="5"/>
  <c r="AG308" i="5"/>
  <c r="BJ114" i="5"/>
  <c r="BM114" i="5"/>
  <c r="BV114" i="5"/>
  <c r="AI113" i="5"/>
  <c r="D177" i="5"/>
  <c r="D307" i="5" s="1"/>
  <c r="J305" i="5"/>
  <c r="B306" i="5"/>
  <c r="M114" i="5"/>
  <c r="V115" i="5" s="1"/>
  <c r="M308" i="5"/>
  <c r="R113" i="5"/>
  <c r="R307" i="5"/>
  <c r="Q113" i="5"/>
  <c r="Q307" i="5"/>
  <c r="Z308" i="5" s="1"/>
  <c r="T114" i="5"/>
  <c r="T308" i="5"/>
  <c r="AC309" i="5" s="1"/>
  <c r="S113" i="5"/>
  <c r="AB114" i="5" s="1"/>
  <c r="S307" i="5"/>
  <c r="AB308" i="5" s="1"/>
  <c r="O113" i="5"/>
  <c r="O307" i="5"/>
  <c r="X308" i="5" s="1"/>
  <c r="N113" i="5"/>
  <c r="W114" i="5" s="1"/>
  <c r="N307" i="5"/>
  <c r="W308" i="5" s="1"/>
  <c r="P114" i="5"/>
  <c r="P308" i="5"/>
  <c r="C177" i="5"/>
  <c r="C307" i="5" s="1"/>
  <c r="D176" i="5"/>
  <c r="D306" i="5" s="1"/>
  <c r="C92" i="5"/>
  <c r="C86" i="5"/>
  <c r="I177" i="5"/>
  <c r="I307" i="5" s="1"/>
  <c r="F177" i="5"/>
  <c r="F307" i="5" s="1"/>
  <c r="H177" i="5"/>
  <c r="H307" i="5" s="1"/>
  <c r="E176" i="5"/>
  <c r="E306" i="5" s="1"/>
  <c r="G176" i="5"/>
  <c r="G306" i="5" s="1"/>
  <c r="B177" i="5"/>
  <c r="G241" i="5"/>
  <c r="I242" i="5"/>
  <c r="I241" i="5"/>
  <c r="J240" i="5"/>
  <c r="C241" i="5"/>
  <c r="B241" i="5"/>
  <c r="I112" i="5"/>
  <c r="H112" i="5"/>
  <c r="J175" i="5"/>
  <c r="J111" i="5"/>
  <c r="E241" i="5"/>
  <c r="F241" i="5"/>
  <c r="G112" i="5"/>
  <c r="D112" i="5"/>
  <c r="D241" i="5"/>
  <c r="C112" i="5"/>
  <c r="B112" i="5"/>
  <c r="H241" i="5"/>
  <c r="E112" i="5"/>
  <c r="F112" i="5"/>
  <c r="AO239" i="5" l="1"/>
  <c r="BF310" i="5"/>
  <c r="Y309" i="5"/>
  <c r="AH310" i="5" s="1"/>
  <c r="AW115" i="5"/>
  <c r="AW116" i="5" s="1"/>
  <c r="V309" i="5"/>
  <c r="AZ115" i="5"/>
  <c r="AF115" i="5"/>
  <c r="BL115" i="5"/>
  <c r="BH114" i="5"/>
  <c r="BH115" i="5" s="1"/>
  <c r="BU115" i="5"/>
  <c r="AQ177" i="5"/>
  <c r="AH115" i="5"/>
  <c r="AQ240" i="5" s="1"/>
  <c r="BP115" i="5"/>
  <c r="BG115" i="5"/>
  <c r="AO177" i="5"/>
  <c r="AO178" i="5" s="1"/>
  <c r="AS308" i="5"/>
  <c r="BB309" i="5" s="1"/>
  <c r="AA308" i="5"/>
  <c r="AJ308" i="5"/>
  <c r="X114" i="5"/>
  <c r="AG115" i="5" s="1"/>
  <c r="AE116" i="5"/>
  <c r="AN240" i="5"/>
  <c r="AN178" i="5"/>
  <c r="AX115" i="5"/>
  <c r="BI115" i="5"/>
  <c r="BR116" i="5" s="1"/>
  <c r="AP239" i="5"/>
  <c r="AP177" i="5"/>
  <c r="BO116" i="5"/>
  <c r="AU177" i="5"/>
  <c r="AZ116" i="5"/>
  <c r="AT176" i="5"/>
  <c r="Y115" i="5"/>
  <c r="AU239" i="5"/>
  <c r="AS239" i="5"/>
  <c r="AK114" i="5"/>
  <c r="AT238" i="5"/>
  <c r="AL115" i="5"/>
  <c r="AC115" i="5"/>
  <c r="BK115" i="5"/>
  <c r="BB115" i="5"/>
  <c r="BM115" i="5"/>
  <c r="BT115" i="5"/>
  <c r="BA309" i="5"/>
  <c r="AW310" i="5"/>
  <c r="BF311" i="5" s="1"/>
  <c r="AA114" i="5"/>
  <c r="AJ115" i="5" s="1"/>
  <c r="AS177" i="5"/>
  <c r="BD115" i="5"/>
  <c r="AZ310" i="5"/>
  <c r="AY115" i="5"/>
  <c r="BJ309" i="5"/>
  <c r="BG309" i="5"/>
  <c r="AX309" i="5"/>
  <c r="AY309" i="5"/>
  <c r="BJ115" i="5"/>
  <c r="BI310" i="5"/>
  <c r="AO309" i="5"/>
  <c r="AR309" i="5"/>
  <c r="AP309" i="5"/>
  <c r="BV115" i="5"/>
  <c r="BH309" i="5"/>
  <c r="BS115" i="5"/>
  <c r="Z114" i="5"/>
  <c r="BC309" i="5"/>
  <c r="BL309" i="5"/>
  <c r="BK309" i="5"/>
  <c r="BD310" i="5"/>
  <c r="BM310" i="5"/>
  <c r="AK309" i="5"/>
  <c r="AE310" i="5"/>
  <c r="AI309" i="5"/>
  <c r="AT309" i="5"/>
  <c r="AL310" i="5"/>
  <c r="AU310" i="5"/>
  <c r="AF309" i="5"/>
  <c r="AG309" i="5"/>
  <c r="AI114" i="5"/>
  <c r="AQ310" i="5"/>
  <c r="AN310" i="5"/>
  <c r="AR176" i="5"/>
  <c r="AR238" i="5"/>
  <c r="AO240" i="5"/>
  <c r="J306" i="5"/>
  <c r="B307" i="5"/>
  <c r="S114" i="5"/>
  <c r="AB115" i="5" s="1"/>
  <c r="S308" i="5"/>
  <c r="AB309" i="5" s="1"/>
  <c r="Q114" i="5"/>
  <c r="Q308" i="5"/>
  <c r="Z309" i="5" s="1"/>
  <c r="R114" i="5"/>
  <c r="R308" i="5"/>
  <c r="T115" i="5"/>
  <c r="T309" i="5"/>
  <c r="AC310" i="5" s="1"/>
  <c r="F178" i="5"/>
  <c r="F308" i="5" s="1"/>
  <c r="M115" i="5"/>
  <c r="V116" i="5" s="1"/>
  <c r="M309" i="5"/>
  <c r="V310" i="5" s="1"/>
  <c r="N114" i="5"/>
  <c r="W115" i="5" s="1"/>
  <c r="N308" i="5"/>
  <c r="W309" i="5" s="1"/>
  <c r="P115" i="5"/>
  <c r="P309" i="5"/>
  <c r="Y310" i="5" s="1"/>
  <c r="O114" i="5"/>
  <c r="O308" i="5"/>
  <c r="X309" i="5" s="1"/>
  <c r="E177" i="5"/>
  <c r="E307" i="5" s="1"/>
  <c r="I178" i="5"/>
  <c r="I308" i="5" s="1"/>
  <c r="B178" i="5"/>
  <c r="G177" i="5"/>
  <c r="G307" i="5" s="1"/>
  <c r="I243" i="5"/>
  <c r="J241" i="5"/>
  <c r="F113" i="5"/>
  <c r="E242" i="5"/>
  <c r="B113" i="5"/>
  <c r="D242" i="5"/>
  <c r="D113" i="5"/>
  <c r="C242" i="5"/>
  <c r="E113" i="5"/>
  <c r="C113" i="5"/>
  <c r="G113" i="5"/>
  <c r="I113" i="5"/>
  <c r="J176" i="5"/>
  <c r="H242" i="5"/>
  <c r="F242" i="5"/>
  <c r="H113" i="5"/>
  <c r="B242" i="5"/>
  <c r="J112" i="5"/>
  <c r="G242" i="5"/>
  <c r="AH116" i="5" l="1"/>
  <c r="BF116" i="5"/>
  <c r="BF117" i="5" s="1"/>
  <c r="AF116" i="5"/>
  <c r="AW117" i="5"/>
  <c r="BF118" i="5" s="1"/>
  <c r="AA309" i="5"/>
  <c r="AJ309" i="5"/>
  <c r="BP116" i="5"/>
  <c r="BU116" i="5"/>
  <c r="AU178" i="5"/>
  <c r="BQ115" i="5"/>
  <c r="AQ178" i="5"/>
  <c r="AQ179" i="5" s="1"/>
  <c r="X115" i="5"/>
  <c r="AG116" i="5" s="1"/>
  <c r="BH116" i="5"/>
  <c r="BQ116" i="5"/>
  <c r="BG116" i="5"/>
  <c r="AP178" i="5"/>
  <c r="AP240" i="5"/>
  <c r="AS309" i="5"/>
  <c r="BB310" i="5" s="1"/>
  <c r="AN179" i="5"/>
  <c r="AN241" i="5"/>
  <c r="AW118" i="5" s="1"/>
  <c r="AE117" i="5"/>
  <c r="BD116" i="5"/>
  <c r="BO117" i="5"/>
  <c r="BO118" i="5" s="1"/>
  <c r="AX116" i="5"/>
  <c r="AT177" i="5"/>
  <c r="AZ117" i="5"/>
  <c r="BI116" i="5"/>
  <c r="AQ241" i="5"/>
  <c r="AS240" i="5"/>
  <c r="AC116" i="5"/>
  <c r="BB116" i="5"/>
  <c r="Y116" i="5"/>
  <c r="AH117" i="5" s="1"/>
  <c r="AK115" i="5"/>
  <c r="AL116" i="5"/>
  <c r="AU240" i="5"/>
  <c r="AT239" i="5"/>
  <c r="BC115" i="5"/>
  <c r="BT116" i="5"/>
  <c r="BV116" i="5"/>
  <c r="BK116" i="5"/>
  <c r="AA115" i="5"/>
  <c r="AJ116" i="5" s="1"/>
  <c r="BA310" i="5"/>
  <c r="BJ310" i="5"/>
  <c r="AW311" i="5"/>
  <c r="BF312" i="5" s="1"/>
  <c r="AS178" i="5"/>
  <c r="AZ311" i="5"/>
  <c r="BM116" i="5"/>
  <c r="BI311" i="5"/>
  <c r="AO310" i="5"/>
  <c r="BS116" i="5"/>
  <c r="BG310" i="5"/>
  <c r="AP310" i="5"/>
  <c r="AX310" i="5"/>
  <c r="AX311" i="5" s="1"/>
  <c r="AY116" i="5"/>
  <c r="AY310" i="5"/>
  <c r="BH310" i="5"/>
  <c r="AO241" i="5"/>
  <c r="AT310" i="5"/>
  <c r="BM311" i="5"/>
  <c r="Z115" i="5"/>
  <c r="AI115" i="5"/>
  <c r="BL310" i="5"/>
  <c r="AU311" i="5"/>
  <c r="BP117" i="5"/>
  <c r="AR239" i="5"/>
  <c r="AR177" i="5"/>
  <c r="BK310" i="5"/>
  <c r="AI310" i="5"/>
  <c r="AL311" i="5"/>
  <c r="AE311" i="5"/>
  <c r="BD311" i="5"/>
  <c r="AQ311" i="5"/>
  <c r="BA115" i="5"/>
  <c r="AK310" i="5"/>
  <c r="BC310" i="5"/>
  <c r="AR310" i="5"/>
  <c r="AN311" i="5"/>
  <c r="AG310" i="5"/>
  <c r="AH311" i="5"/>
  <c r="AF310" i="5"/>
  <c r="AO179" i="5"/>
  <c r="C178" i="5"/>
  <c r="C308" i="5" s="1"/>
  <c r="B308" i="5"/>
  <c r="D178" i="5"/>
  <c r="D308" i="5" s="1"/>
  <c r="J307" i="5"/>
  <c r="N80" i="5" s="1"/>
  <c r="Q115" i="5"/>
  <c r="Q309" i="5"/>
  <c r="Z310" i="5" s="1"/>
  <c r="O115" i="5"/>
  <c r="O309" i="5"/>
  <c r="X310" i="5" s="1"/>
  <c r="S115" i="5"/>
  <c r="AB116" i="5" s="1"/>
  <c r="S309" i="5"/>
  <c r="AB310" i="5" s="1"/>
  <c r="P116" i="5"/>
  <c r="P310" i="5"/>
  <c r="Y311" i="5" s="1"/>
  <c r="H178" i="5"/>
  <c r="H308" i="5" s="1"/>
  <c r="T116" i="5"/>
  <c r="T310" i="5"/>
  <c r="AC311" i="5" s="1"/>
  <c r="N115" i="5"/>
  <c r="W116" i="5" s="1"/>
  <c r="AF117" i="5" s="1"/>
  <c r="N309" i="5"/>
  <c r="W310" i="5" s="1"/>
  <c r="M116" i="5"/>
  <c r="V117" i="5" s="1"/>
  <c r="M310" i="5"/>
  <c r="V311" i="5" s="1"/>
  <c r="R115" i="5"/>
  <c r="R309" i="5"/>
  <c r="H179" i="5"/>
  <c r="H309" i="5" s="1"/>
  <c r="E178" i="5"/>
  <c r="E308" i="5" s="1"/>
  <c r="I179" i="5"/>
  <c r="I309" i="5" s="1"/>
  <c r="G178" i="5"/>
  <c r="G308" i="5" s="1"/>
  <c r="B179" i="5"/>
  <c r="I244" i="5"/>
  <c r="J177" i="5"/>
  <c r="J242" i="5"/>
  <c r="G243" i="5"/>
  <c r="B243" i="5"/>
  <c r="H114" i="5"/>
  <c r="I114" i="5"/>
  <c r="B114" i="5"/>
  <c r="F243" i="5"/>
  <c r="G114" i="5"/>
  <c r="D114" i="5"/>
  <c r="J113" i="5"/>
  <c r="F114" i="5"/>
  <c r="H243" i="5"/>
  <c r="E114" i="5"/>
  <c r="C243" i="5"/>
  <c r="D243" i="5"/>
  <c r="C114" i="5"/>
  <c r="E243" i="5"/>
  <c r="BQ117" i="5" l="1"/>
  <c r="BH117" i="5"/>
  <c r="AU179" i="5"/>
  <c r="AA310" i="5"/>
  <c r="AJ310" i="5"/>
  <c r="AN242" i="5"/>
  <c r="X116" i="5"/>
  <c r="AG117" i="5" s="1"/>
  <c r="BG117" i="5"/>
  <c r="AQ180" i="5"/>
  <c r="AP179" i="5"/>
  <c r="Y117" i="5"/>
  <c r="AH118" i="5" s="1"/>
  <c r="AS310" i="5"/>
  <c r="BB311" i="5" s="1"/>
  <c r="AP241" i="5"/>
  <c r="AT178" i="5"/>
  <c r="AN180" i="5"/>
  <c r="AE118" i="5"/>
  <c r="AN243" i="5" s="1"/>
  <c r="AX117" i="5"/>
  <c r="BG118" i="5" s="1"/>
  <c r="BF119" i="5"/>
  <c r="BM117" i="5"/>
  <c r="BD117" i="5"/>
  <c r="AQ242" i="5"/>
  <c r="AQ243" i="5" s="1"/>
  <c r="BO119" i="5"/>
  <c r="BO120" i="5" s="1"/>
  <c r="BI312" i="5"/>
  <c r="BB117" i="5"/>
  <c r="AZ118" i="5"/>
  <c r="AZ119" i="5" s="1"/>
  <c r="BR117" i="5"/>
  <c r="BI117" i="5"/>
  <c r="BI118" i="5" s="1"/>
  <c r="AS241" i="5"/>
  <c r="BJ311" i="5"/>
  <c r="AC117" i="5"/>
  <c r="AU241" i="5"/>
  <c r="BK117" i="5"/>
  <c r="AT240" i="5"/>
  <c r="AK116" i="5"/>
  <c r="AT179" i="5" s="1"/>
  <c r="AL117" i="5"/>
  <c r="BL116" i="5"/>
  <c r="BC116" i="5"/>
  <c r="BC117" i="5" s="1"/>
  <c r="BT117" i="5"/>
  <c r="AA116" i="5"/>
  <c r="AJ117" i="5" s="1"/>
  <c r="AS179" i="5"/>
  <c r="BP118" i="5"/>
  <c r="BV117" i="5"/>
  <c r="BH311" i="5"/>
  <c r="AY311" i="5"/>
  <c r="AX118" i="5"/>
  <c r="BQ118" i="5"/>
  <c r="AY117" i="5"/>
  <c r="AO311" i="5"/>
  <c r="AX312" i="5" s="1"/>
  <c r="BK311" i="5"/>
  <c r="AP311" i="5"/>
  <c r="AU312" i="5"/>
  <c r="BG311" i="5"/>
  <c r="BG312" i="5" s="1"/>
  <c r="BD312" i="5"/>
  <c r="AR240" i="5"/>
  <c r="AI116" i="5"/>
  <c r="BA116" i="5"/>
  <c r="AR178" i="5"/>
  <c r="BC311" i="5"/>
  <c r="Z116" i="5"/>
  <c r="BL311" i="5"/>
  <c r="AQ312" i="5"/>
  <c r="AK311" i="5"/>
  <c r="BM312" i="5"/>
  <c r="AE312" i="5"/>
  <c r="AG311" i="5"/>
  <c r="AN312" i="5"/>
  <c r="AZ312" i="5"/>
  <c r="AI311" i="5"/>
  <c r="AF311" i="5"/>
  <c r="AH312" i="5"/>
  <c r="AW312" i="5"/>
  <c r="BF313" i="5" s="1"/>
  <c r="BJ116" i="5"/>
  <c r="AR311" i="5"/>
  <c r="BA311" i="5"/>
  <c r="AT311" i="5"/>
  <c r="AL312" i="5"/>
  <c r="AO242" i="5"/>
  <c r="AO180" i="5"/>
  <c r="AW119" i="5"/>
  <c r="AP180" i="5"/>
  <c r="D179" i="5"/>
  <c r="D309" i="5" s="1"/>
  <c r="C179" i="5"/>
  <c r="C309" i="5" s="1"/>
  <c r="B309" i="5"/>
  <c r="J308" i="5"/>
  <c r="C180" i="5"/>
  <c r="C310" i="5" s="1"/>
  <c r="S116" i="5"/>
  <c r="AB117" i="5" s="1"/>
  <c r="S310" i="5"/>
  <c r="AB311" i="5" s="1"/>
  <c r="O116" i="5"/>
  <c r="X117" i="5" s="1"/>
  <c r="AG118" i="5" s="1"/>
  <c r="O310" i="5"/>
  <c r="X311" i="5" s="1"/>
  <c r="M117" i="5"/>
  <c r="V118" i="5" s="1"/>
  <c r="AE119" i="5" s="1"/>
  <c r="M311" i="5"/>
  <c r="V312" i="5" s="1"/>
  <c r="Q116" i="5"/>
  <c r="Q310" i="5"/>
  <c r="Z311" i="5" s="1"/>
  <c r="T117" i="5"/>
  <c r="T311" i="5"/>
  <c r="AC312" i="5" s="1"/>
  <c r="N116" i="5"/>
  <c r="W117" i="5" s="1"/>
  <c r="AF118" i="5" s="1"/>
  <c r="N310" i="5"/>
  <c r="W311" i="5" s="1"/>
  <c r="F179" i="5"/>
  <c r="F309" i="5" s="1"/>
  <c r="P117" i="5"/>
  <c r="Y118" i="5" s="1"/>
  <c r="AH119" i="5" s="1"/>
  <c r="P311" i="5"/>
  <c r="Y312" i="5" s="1"/>
  <c r="R116" i="5"/>
  <c r="R310" i="5"/>
  <c r="E179" i="5"/>
  <c r="E309" i="5" s="1"/>
  <c r="I180" i="5"/>
  <c r="I310" i="5" s="1"/>
  <c r="G179" i="5"/>
  <c r="G309" i="5" s="1"/>
  <c r="B180" i="5"/>
  <c r="I245" i="5"/>
  <c r="H244" i="5"/>
  <c r="F244" i="5"/>
  <c r="J114" i="5"/>
  <c r="I115" i="5"/>
  <c r="H115" i="5"/>
  <c r="F115" i="5"/>
  <c r="D244" i="5"/>
  <c r="E115" i="5"/>
  <c r="D115" i="5"/>
  <c r="G115" i="5"/>
  <c r="B115" i="5"/>
  <c r="G244" i="5"/>
  <c r="E244" i="5"/>
  <c r="C115" i="5"/>
  <c r="C244" i="5"/>
  <c r="J243" i="5"/>
  <c r="J178" i="5"/>
  <c r="B244" i="5"/>
  <c r="AA311" i="5" l="1"/>
  <c r="AP242" i="5"/>
  <c r="AJ311" i="5"/>
  <c r="AQ181" i="5"/>
  <c r="AY118" i="5"/>
  <c r="AN181" i="5"/>
  <c r="AS311" i="5"/>
  <c r="BB312" i="5" s="1"/>
  <c r="BK118" i="5"/>
  <c r="BD118" i="5"/>
  <c r="BB118" i="5"/>
  <c r="BF120" i="5"/>
  <c r="BO121" i="5" s="1"/>
  <c r="AL118" i="5"/>
  <c r="BM118" i="5"/>
  <c r="BV118" i="5"/>
  <c r="AU180" i="5"/>
  <c r="BP119" i="5"/>
  <c r="BI119" i="5"/>
  <c r="BI120" i="5" s="1"/>
  <c r="AU242" i="5"/>
  <c r="AC118" i="5"/>
  <c r="BR118" i="5"/>
  <c r="BR119" i="5" s="1"/>
  <c r="BT118" i="5"/>
  <c r="AT241" i="5"/>
  <c r="AK117" i="5"/>
  <c r="AT180" i="5" s="1"/>
  <c r="AS180" i="5"/>
  <c r="AS242" i="5"/>
  <c r="AA117" i="5"/>
  <c r="AJ118" i="5" s="1"/>
  <c r="BL117" i="5"/>
  <c r="BL118" i="5" s="1"/>
  <c r="BU117" i="5"/>
  <c r="AR241" i="5"/>
  <c r="BH312" i="5"/>
  <c r="BG119" i="5"/>
  <c r="AR179" i="5"/>
  <c r="AX119" i="5"/>
  <c r="BA117" i="5"/>
  <c r="AY312" i="5"/>
  <c r="BH118" i="5"/>
  <c r="BQ119" i="5" s="1"/>
  <c r="BD313" i="5"/>
  <c r="AU313" i="5"/>
  <c r="BM313" i="5"/>
  <c r="BK312" i="5"/>
  <c r="AP312" i="5"/>
  <c r="BM119" i="5"/>
  <c r="BC312" i="5"/>
  <c r="AI117" i="5"/>
  <c r="AR242" i="5" s="1"/>
  <c r="AN313" i="5"/>
  <c r="Z117" i="5"/>
  <c r="AQ313" i="5"/>
  <c r="BL312" i="5"/>
  <c r="BG313" i="5"/>
  <c r="AF312" i="5"/>
  <c r="AI312" i="5"/>
  <c r="AJ312" i="5"/>
  <c r="BV119" i="5"/>
  <c r="AZ313" i="5"/>
  <c r="BI313" i="5"/>
  <c r="AE313" i="5"/>
  <c r="AG312" i="5"/>
  <c r="AO312" i="5"/>
  <c r="AK312" i="5"/>
  <c r="BA312" i="5"/>
  <c r="BJ312" i="5"/>
  <c r="BJ117" i="5"/>
  <c r="BS117" i="5"/>
  <c r="AW313" i="5"/>
  <c r="AL313" i="5"/>
  <c r="AT312" i="5"/>
  <c r="AR312" i="5"/>
  <c r="AH313" i="5"/>
  <c r="AO243" i="5"/>
  <c r="AQ182" i="5"/>
  <c r="AZ120" i="5"/>
  <c r="AQ244" i="5"/>
  <c r="AP243" i="5"/>
  <c r="AN182" i="5"/>
  <c r="AN244" i="5"/>
  <c r="AY119" i="5"/>
  <c r="AO181" i="5"/>
  <c r="AP181" i="5"/>
  <c r="AW120" i="5"/>
  <c r="F180" i="5"/>
  <c r="F310" i="5" s="1"/>
  <c r="D180" i="5"/>
  <c r="D310" i="5" s="1"/>
  <c r="B310" i="5"/>
  <c r="J309" i="5"/>
  <c r="R117" i="5"/>
  <c r="R311" i="5"/>
  <c r="AA312" i="5" s="1"/>
  <c r="S117" i="5"/>
  <c r="AB118" i="5" s="1"/>
  <c r="S311" i="5"/>
  <c r="AB312" i="5" s="1"/>
  <c r="Q117" i="5"/>
  <c r="Q311" i="5"/>
  <c r="Z312" i="5" s="1"/>
  <c r="P118" i="5"/>
  <c r="Y119" i="5" s="1"/>
  <c r="AH120" i="5" s="1"/>
  <c r="P312" i="5"/>
  <c r="Y313" i="5" s="1"/>
  <c r="H180" i="5"/>
  <c r="H310" i="5" s="1"/>
  <c r="O117" i="5"/>
  <c r="X118" i="5" s="1"/>
  <c r="AG119" i="5" s="1"/>
  <c r="O311" i="5"/>
  <c r="X312" i="5" s="1"/>
  <c r="N117" i="5"/>
  <c r="W118" i="5" s="1"/>
  <c r="AF119" i="5" s="1"/>
  <c r="N311" i="5"/>
  <c r="W312" i="5" s="1"/>
  <c r="T118" i="5"/>
  <c r="T312" i="5"/>
  <c r="AC313" i="5" s="1"/>
  <c r="M118" i="5"/>
  <c r="V119" i="5" s="1"/>
  <c r="AE120" i="5" s="1"/>
  <c r="M312" i="5"/>
  <c r="V313" i="5" s="1"/>
  <c r="E180" i="5"/>
  <c r="E310" i="5" s="1"/>
  <c r="I181" i="5"/>
  <c r="I311" i="5" s="1"/>
  <c r="G180" i="5"/>
  <c r="G310" i="5" s="1"/>
  <c r="B181" i="5"/>
  <c r="I246" i="5"/>
  <c r="J244" i="5"/>
  <c r="J115" i="5"/>
  <c r="G116" i="5"/>
  <c r="E116" i="5"/>
  <c r="I116" i="5"/>
  <c r="H245" i="5"/>
  <c r="B116" i="5"/>
  <c r="B245" i="5"/>
  <c r="D245" i="5"/>
  <c r="H116" i="5"/>
  <c r="C245" i="5"/>
  <c r="C116" i="5"/>
  <c r="G245" i="5"/>
  <c r="D116" i="5"/>
  <c r="E245" i="5"/>
  <c r="J179" i="5"/>
  <c r="F116" i="5"/>
  <c r="F245" i="5"/>
  <c r="BT119" i="5" l="1"/>
  <c r="BK119" i="5"/>
  <c r="AS312" i="5"/>
  <c r="BB313" i="5" s="1"/>
  <c r="AU243" i="5"/>
  <c r="BB119" i="5"/>
  <c r="BK120" i="5" s="1"/>
  <c r="AL119" i="5"/>
  <c r="AU181" i="5"/>
  <c r="BD119" i="5"/>
  <c r="BD120" i="5" s="1"/>
  <c r="AC119" i="5"/>
  <c r="BR120" i="5"/>
  <c r="BR121" i="5" s="1"/>
  <c r="AS181" i="5"/>
  <c r="AT242" i="5"/>
  <c r="AK118" i="5"/>
  <c r="AT181" i="5" s="1"/>
  <c r="AA118" i="5"/>
  <c r="AJ119" i="5" s="1"/>
  <c r="AS243" i="5"/>
  <c r="BC118" i="5"/>
  <c r="BU118" i="5"/>
  <c r="BU119" i="5" s="1"/>
  <c r="AY313" i="5"/>
  <c r="BG120" i="5"/>
  <c r="BA118" i="5"/>
  <c r="BA119" i="5" s="1"/>
  <c r="BH119" i="5"/>
  <c r="BQ120" i="5" s="1"/>
  <c r="BP120" i="5"/>
  <c r="BH313" i="5"/>
  <c r="AW314" i="5"/>
  <c r="AR180" i="5"/>
  <c r="AO313" i="5"/>
  <c r="BI314" i="5"/>
  <c r="BK313" i="5"/>
  <c r="BM314" i="5"/>
  <c r="BD314" i="5"/>
  <c r="BJ118" i="5"/>
  <c r="AU314" i="5"/>
  <c r="AI118" i="5"/>
  <c r="BV120" i="5"/>
  <c r="Z118" i="5"/>
  <c r="BL313" i="5"/>
  <c r="AZ314" i="5"/>
  <c r="BJ313" i="5"/>
  <c r="BS118" i="5"/>
  <c r="BF314" i="5"/>
  <c r="BA313" i="5"/>
  <c r="AG313" i="5"/>
  <c r="AH314" i="5"/>
  <c r="AE314" i="5"/>
  <c r="AX313" i="5"/>
  <c r="AK313" i="5"/>
  <c r="AJ313" i="5"/>
  <c r="AQ314" i="5"/>
  <c r="AR313" i="5"/>
  <c r="AF313" i="5"/>
  <c r="AL314" i="5"/>
  <c r="AP313" i="5"/>
  <c r="AI313" i="5"/>
  <c r="AN314" i="5"/>
  <c r="AT313" i="5"/>
  <c r="BC313" i="5"/>
  <c r="BT120" i="5"/>
  <c r="AN183" i="5"/>
  <c r="AP244" i="5"/>
  <c r="AQ183" i="5"/>
  <c r="AW121" i="5"/>
  <c r="BI121" i="5"/>
  <c r="BF121" i="5"/>
  <c r="AZ121" i="5"/>
  <c r="AY120" i="5"/>
  <c r="AO182" i="5"/>
  <c r="AN245" i="5"/>
  <c r="AO244" i="5"/>
  <c r="AQ245" i="5"/>
  <c r="AP182" i="5"/>
  <c r="AX120" i="5"/>
  <c r="BG121" i="5" s="1"/>
  <c r="C181" i="5"/>
  <c r="C311" i="5" s="1"/>
  <c r="D181" i="5"/>
  <c r="D311" i="5" s="1"/>
  <c r="H181" i="5"/>
  <c r="H311" i="5" s="1"/>
  <c r="B311" i="5"/>
  <c r="J310" i="5"/>
  <c r="F181" i="5"/>
  <c r="F311" i="5" s="1"/>
  <c r="M119" i="5"/>
  <c r="V120" i="5" s="1"/>
  <c r="AE121" i="5" s="1"/>
  <c r="M313" i="5"/>
  <c r="V314" i="5" s="1"/>
  <c r="N118" i="5"/>
  <c r="W119" i="5" s="1"/>
  <c r="AF120" i="5" s="1"/>
  <c r="N312" i="5"/>
  <c r="W313" i="5" s="1"/>
  <c r="T119" i="5"/>
  <c r="T313" i="5"/>
  <c r="AC314" i="5" s="1"/>
  <c r="R118" i="5"/>
  <c r="R312" i="5"/>
  <c r="AA313" i="5" s="1"/>
  <c r="P119" i="5"/>
  <c r="Y120" i="5" s="1"/>
  <c r="AH121" i="5" s="1"/>
  <c r="P313" i="5"/>
  <c r="Y314" i="5" s="1"/>
  <c r="Q118" i="5"/>
  <c r="Q312" i="5"/>
  <c r="Z313" i="5" s="1"/>
  <c r="S118" i="5"/>
  <c r="AB119" i="5" s="1"/>
  <c r="S312" i="5"/>
  <c r="AB313" i="5" s="1"/>
  <c r="O118" i="5"/>
  <c r="X119" i="5" s="1"/>
  <c r="AG120" i="5" s="1"/>
  <c r="O312" i="5"/>
  <c r="X313" i="5" s="1"/>
  <c r="E181" i="5"/>
  <c r="E311" i="5" s="1"/>
  <c r="I182" i="5"/>
  <c r="I312" i="5" s="1"/>
  <c r="C182" i="5"/>
  <c r="C312" i="5" s="1"/>
  <c r="B182" i="5"/>
  <c r="G181" i="5"/>
  <c r="G311" i="5" s="1"/>
  <c r="F246" i="5"/>
  <c r="F117" i="5"/>
  <c r="D117" i="5"/>
  <c r="G246" i="5"/>
  <c r="C246" i="5"/>
  <c r="G117" i="5"/>
  <c r="D246" i="5"/>
  <c r="J245" i="5"/>
  <c r="E246" i="5"/>
  <c r="C117" i="5"/>
  <c r="H117" i="5"/>
  <c r="J116" i="5"/>
  <c r="B246" i="5"/>
  <c r="J180" i="5"/>
  <c r="B117" i="5"/>
  <c r="H246" i="5"/>
  <c r="I117" i="5"/>
  <c r="E117" i="5"/>
  <c r="AS313" i="5" l="1"/>
  <c r="BM120" i="5"/>
  <c r="AL120" i="5"/>
  <c r="AU244" i="5"/>
  <c r="AC120" i="5"/>
  <c r="AU182" i="5"/>
  <c r="BB120" i="5"/>
  <c r="BK121" i="5" s="1"/>
  <c r="BH314" i="5"/>
  <c r="AS182" i="5"/>
  <c r="AA119" i="5"/>
  <c r="AJ120" i="5" s="1"/>
  <c r="AS244" i="5"/>
  <c r="AK119" i="5"/>
  <c r="AT182" i="5" s="1"/>
  <c r="AT243" i="5"/>
  <c r="BJ119" i="5"/>
  <c r="BJ120" i="5" s="1"/>
  <c r="BI315" i="5"/>
  <c r="BS119" i="5"/>
  <c r="BC119" i="5"/>
  <c r="BL119" i="5"/>
  <c r="BU120" i="5" s="1"/>
  <c r="BP121" i="5"/>
  <c r="BP122" i="5" s="1"/>
  <c r="BH120" i="5"/>
  <c r="BH121" i="5" s="1"/>
  <c r="AW315" i="5"/>
  <c r="AR181" i="5"/>
  <c r="BF315" i="5"/>
  <c r="BM315" i="5"/>
  <c r="AP314" i="5"/>
  <c r="BK314" i="5"/>
  <c r="Z119" i="5"/>
  <c r="BD315" i="5"/>
  <c r="BM316" i="5" s="1"/>
  <c r="AQ315" i="5"/>
  <c r="BJ314" i="5"/>
  <c r="AI119" i="5"/>
  <c r="AR243" i="5"/>
  <c r="BA120" i="5" s="1"/>
  <c r="BR122" i="5"/>
  <c r="BF122" i="5"/>
  <c r="AR314" i="5"/>
  <c r="AL315" i="5"/>
  <c r="AY121" i="5"/>
  <c r="AF314" i="5"/>
  <c r="AJ314" i="5"/>
  <c r="AX314" i="5"/>
  <c r="BG314" i="5"/>
  <c r="AY314" i="5"/>
  <c r="AG314" i="5"/>
  <c r="AO314" i="5"/>
  <c r="AE315" i="5"/>
  <c r="AT314" i="5"/>
  <c r="AS314" i="5"/>
  <c r="AK314" i="5"/>
  <c r="AH315" i="5"/>
  <c r="BA314" i="5"/>
  <c r="AI314" i="5"/>
  <c r="AZ315" i="5"/>
  <c r="BC314" i="5"/>
  <c r="BL314" i="5"/>
  <c r="AN315" i="5"/>
  <c r="BB314" i="5"/>
  <c r="AU315" i="5"/>
  <c r="AW122" i="5"/>
  <c r="AZ122" i="5"/>
  <c r="AX121" i="5"/>
  <c r="BG122" i="5" s="1"/>
  <c r="AQ246" i="5"/>
  <c r="AP183" i="5"/>
  <c r="AN246" i="5"/>
  <c r="AN184" i="5"/>
  <c r="BO122" i="5"/>
  <c r="AQ184" i="5"/>
  <c r="AO245" i="5"/>
  <c r="AO183" i="5"/>
  <c r="BI122" i="5"/>
  <c r="BM121" i="5"/>
  <c r="BV121" i="5"/>
  <c r="AP245" i="5"/>
  <c r="BT121" i="5"/>
  <c r="J311" i="5"/>
  <c r="D182" i="5"/>
  <c r="D312" i="5" s="1"/>
  <c r="F182" i="5"/>
  <c r="F312" i="5" s="1"/>
  <c r="B312" i="5"/>
  <c r="H182" i="5"/>
  <c r="H312" i="5" s="1"/>
  <c r="Q119" i="5"/>
  <c r="Q313" i="5"/>
  <c r="Z314" i="5" s="1"/>
  <c r="M120" i="5"/>
  <c r="V121" i="5" s="1"/>
  <c r="AE122" i="5" s="1"/>
  <c r="M314" i="5"/>
  <c r="V315" i="5" s="1"/>
  <c r="R119" i="5"/>
  <c r="R313" i="5"/>
  <c r="AA314" i="5" s="1"/>
  <c r="P120" i="5"/>
  <c r="Y121" i="5" s="1"/>
  <c r="AH122" i="5" s="1"/>
  <c r="P314" i="5"/>
  <c r="Y315" i="5" s="1"/>
  <c r="O119" i="5"/>
  <c r="X120" i="5" s="1"/>
  <c r="AG121" i="5" s="1"/>
  <c r="O313" i="5"/>
  <c r="X314" i="5" s="1"/>
  <c r="T120" i="5"/>
  <c r="AC121" i="5" s="1"/>
  <c r="T314" i="5"/>
  <c r="AC315" i="5" s="1"/>
  <c r="S119" i="5"/>
  <c r="AB120" i="5" s="1"/>
  <c r="S313" i="5"/>
  <c r="AB314" i="5" s="1"/>
  <c r="N119" i="5"/>
  <c r="W120" i="5" s="1"/>
  <c r="AF121" i="5" s="1"/>
  <c r="N313" i="5"/>
  <c r="W314" i="5" s="1"/>
  <c r="I183" i="5"/>
  <c r="I313" i="5" s="1"/>
  <c r="E182" i="5"/>
  <c r="E312" i="5" s="1"/>
  <c r="C183" i="5"/>
  <c r="C313" i="5" s="1"/>
  <c r="G182" i="5"/>
  <c r="G312" i="5" s="1"/>
  <c r="B183" i="5"/>
  <c r="J246" i="5"/>
  <c r="H81" i="5" s="1"/>
  <c r="F118" i="5"/>
  <c r="I118" i="5"/>
  <c r="C118" i="5"/>
  <c r="B118" i="5"/>
  <c r="I247" i="5"/>
  <c r="B247" i="5"/>
  <c r="E247" i="5"/>
  <c r="C247" i="5"/>
  <c r="J181" i="5"/>
  <c r="C81" i="5" s="1"/>
  <c r="F247" i="5"/>
  <c r="D247" i="5"/>
  <c r="E118" i="5"/>
  <c r="J117" i="5"/>
  <c r="H247" i="5"/>
  <c r="H118" i="5"/>
  <c r="G118" i="5"/>
  <c r="G247" i="5"/>
  <c r="D118" i="5"/>
  <c r="AU245" i="5" l="1"/>
  <c r="AK120" i="5"/>
  <c r="AL121" i="5"/>
  <c r="BD121" i="5"/>
  <c r="AU183" i="5"/>
  <c r="AW316" i="5"/>
  <c r="AP315" i="5"/>
  <c r="AS183" i="5"/>
  <c r="AA120" i="5"/>
  <c r="AJ121" i="5" s="1"/>
  <c r="BB121" i="5"/>
  <c r="AS245" i="5"/>
  <c r="AY315" i="5"/>
  <c r="BC120" i="5"/>
  <c r="AQ316" i="5"/>
  <c r="AR182" i="5"/>
  <c r="BF316" i="5"/>
  <c r="BS120" i="5"/>
  <c r="BQ121" i="5"/>
  <c r="BQ122" i="5" s="1"/>
  <c r="AT183" i="5"/>
  <c r="BL120" i="5"/>
  <c r="AT244" i="5"/>
  <c r="AT245" i="5" s="1"/>
  <c r="AK121" i="5"/>
  <c r="Z120" i="5"/>
  <c r="BD122" i="5"/>
  <c r="BS121" i="5"/>
  <c r="AX122" i="5"/>
  <c r="BG123" i="5" s="1"/>
  <c r="AR244" i="5"/>
  <c r="BJ121" i="5"/>
  <c r="BH315" i="5"/>
  <c r="BH316" i="5" s="1"/>
  <c r="AI120" i="5"/>
  <c r="BM122" i="5"/>
  <c r="AR315" i="5"/>
  <c r="AO315" i="5"/>
  <c r="BP123" i="5"/>
  <c r="BK122" i="5"/>
  <c r="BT122" i="5"/>
  <c r="AY122" i="5"/>
  <c r="BH122" i="5"/>
  <c r="AS315" i="5"/>
  <c r="BO123" i="5"/>
  <c r="AL122" i="5"/>
  <c r="BL315" i="5"/>
  <c r="BG315" i="5"/>
  <c r="AU316" i="5"/>
  <c r="BF123" i="5"/>
  <c r="BD316" i="5"/>
  <c r="BM317" i="5" s="1"/>
  <c r="BA315" i="5"/>
  <c r="BJ315" i="5"/>
  <c r="AE316" i="5"/>
  <c r="AX315" i="5"/>
  <c r="AK315" i="5"/>
  <c r="AF315" i="5"/>
  <c r="AZ316" i="5"/>
  <c r="BI316" i="5"/>
  <c r="BB315" i="5"/>
  <c r="BK315" i="5"/>
  <c r="AN316" i="5"/>
  <c r="AI315" i="5"/>
  <c r="AT315" i="5"/>
  <c r="AH316" i="5"/>
  <c r="AG315" i="5"/>
  <c r="AJ315" i="5"/>
  <c r="AL316" i="5"/>
  <c r="BC315" i="5"/>
  <c r="BV122" i="5"/>
  <c r="BI123" i="5"/>
  <c r="AU246" i="5"/>
  <c r="AN185" i="5"/>
  <c r="AN247" i="5"/>
  <c r="AW123" i="5"/>
  <c r="AP184" i="5"/>
  <c r="AP246" i="5"/>
  <c r="AO184" i="5"/>
  <c r="AQ185" i="5"/>
  <c r="AO246" i="5"/>
  <c r="AQ247" i="5"/>
  <c r="AU184" i="5"/>
  <c r="AZ123" i="5"/>
  <c r="BR123" i="5"/>
  <c r="H183" i="5"/>
  <c r="H313" i="5" s="1"/>
  <c r="D183" i="5"/>
  <c r="D313" i="5" s="1"/>
  <c r="F183" i="5"/>
  <c r="F313" i="5" s="1"/>
  <c r="B313" i="5"/>
  <c r="J312" i="5"/>
  <c r="M121" i="5"/>
  <c r="V122" i="5" s="1"/>
  <c r="AE123" i="5" s="1"/>
  <c r="M315" i="5"/>
  <c r="V316" i="5" s="1"/>
  <c r="P121" i="5"/>
  <c r="Y122" i="5" s="1"/>
  <c r="AH123" i="5" s="1"/>
  <c r="P315" i="5"/>
  <c r="Y316" i="5" s="1"/>
  <c r="R120" i="5"/>
  <c r="R314" i="5"/>
  <c r="AA315" i="5" s="1"/>
  <c r="N120" i="5"/>
  <c r="W121" i="5" s="1"/>
  <c r="AF122" i="5" s="1"/>
  <c r="N314" i="5"/>
  <c r="W315" i="5" s="1"/>
  <c r="Q120" i="5"/>
  <c r="Q314" i="5"/>
  <c r="Z315" i="5" s="1"/>
  <c r="O120" i="5"/>
  <c r="X121" i="5" s="1"/>
  <c r="AG122" i="5" s="1"/>
  <c r="O314" i="5"/>
  <c r="X315" i="5" s="1"/>
  <c r="S120" i="5"/>
  <c r="AB121" i="5" s="1"/>
  <c r="S314" i="5"/>
  <c r="AB315" i="5" s="1"/>
  <c r="T121" i="5"/>
  <c r="AC122" i="5" s="1"/>
  <c r="T315" i="5"/>
  <c r="AC316" i="5" s="1"/>
  <c r="C93" i="5"/>
  <c r="C87" i="5"/>
  <c r="I184" i="5"/>
  <c r="I314" i="5" s="1"/>
  <c r="C184" i="5"/>
  <c r="C314" i="5" s="1"/>
  <c r="E183" i="5"/>
  <c r="E313" i="5" s="1"/>
  <c r="B184" i="5"/>
  <c r="G183" i="5"/>
  <c r="G313" i="5" s="1"/>
  <c r="J247" i="5"/>
  <c r="E248" i="5"/>
  <c r="F248" i="5"/>
  <c r="B119" i="5"/>
  <c r="C119" i="5"/>
  <c r="D248" i="5"/>
  <c r="J118" i="5"/>
  <c r="D119" i="5"/>
  <c r="G119" i="5"/>
  <c r="G248" i="5"/>
  <c r="J182" i="5"/>
  <c r="F119" i="5"/>
  <c r="E119" i="5"/>
  <c r="I248" i="5"/>
  <c r="H248" i="5"/>
  <c r="C248" i="5"/>
  <c r="H119" i="5"/>
  <c r="B248" i="5"/>
  <c r="I119" i="5"/>
  <c r="BB122" i="5" l="1"/>
  <c r="Z121" i="5"/>
  <c r="AP316" i="5"/>
  <c r="AS246" i="5"/>
  <c r="BB123" i="5" s="1"/>
  <c r="BF317" i="5"/>
  <c r="AY316" i="5"/>
  <c r="AA121" i="5"/>
  <c r="AJ122" i="5" s="1"/>
  <c r="AS184" i="5"/>
  <c r="AS185" i="5" s="1"/>
  <c r="AT184" i="5"/>
  <c r="AZ317" i="5"/>
  <c r="AQ317" i="5"/>
  <c r="AT246" i="5"/>
  <c r="BM123" i="5"/>
  <c r="AR183" i="5"/>
  <c r="BL121" i="5"/>
  <c r="AK122" i="5"/>
  <c r="BU121" i="5"/>
  <c r="BC121" i="5"/>
  <c r="AR316" i="5"/>
  <c r="BA316" i="5"/>
  <c r="AX316" i="5"/>
  <c r="AO316" i="5"/>
  <c r="AS316" i="5"/>
  <c r="BB316" i="5"/>
  <c r="BS122" i="5"/>
  <c r="AN317" i="5"/>
  <c r="AR245" i="5"/>
  <c r="BQ123" i="5"/>
  <c r="BT123" i="5"/>
  <c r="AL123" i="5"/>
  <c r="BV123" i="5"/>
  <c r="BK123" i="5"/>
  <c r="AI121" i="5"/>
  <c r="AR184" i="5" s="1"/>
  <c r="BA121" i="5"/>
  <c r="AU317" i="5"/>
  <c r="BO124" i="5"/>
  <c r="BH123" i="5"/>
  <c r="AU185" i="5"/>
  <c r="AU247" i="5"/>
  <c r="BG316" i="5"/>
  <c r="AY123" i="5"/>
  <c r="BD317" i="5"/>
  <c r="BC316" i="5"/>
  <c r="BJ316" i="5"/>
  <c r="BJ317" i="5" s="1"/>
  <c r="BI317" i="5"/>
  <c r="BI318" i="5" s="1"/>
  <c r="BK316" i="5"/>
  <c r="AZ124" i="5"/>
  <c r="BD123" i="5"/>
  <c r="AY317" i="5"/>
  <c r="AF316" i="5"/>
  <c r="AW317" i="5"/>
  <c r="BH317" i="5"/>
  <c r="AK316" i="5"/>
  <c r="AJ316" i="5"/>
  <c r="AG316" i="5"/>
  <c r="AH317" i="5"/>
  <c r="BR124" i="5"/>
  <c r="AL317" i="5"/>
  <c r="BL316" i="5"/>
  <c r="AE317" i="5"/>
  <c r="AT316" i="5"/>
  <c r="AI316" i="5"/>
  <c r="AT247" i="5"/>
  <c r="AO247" i="5"/>
  <c r="AQ186" i="5"/>
  <c r="AX123" i="5"/>
  <c r="AN248" i="5"/>
  <c r="AO185" i="5"/>
  <c r="AP247" i="5"/>
  <c r="AW124" i="5"/>
  <c r="BF124" i="5"/>
  <c r="AP185" i="5"/>
  <c r="AN186" i="5"/>
  <c r="BI124" i="5"/>
  <c r="AQ248" i="5"/>
  <c r="BP124" i="5"/>
  <c r="F184" i="5"/>
  <c r="F314" i="5" s="1"/>
  <c r="H184" i="5"/>
  <c r="H314" i="5" s="1"/>
  <c r="J313" i="5"/>
  <c r="H185" i="5"/>
  <c r="H315" i="5" s="1"/>
  <c r="D184" i="5"/>
  <c r="D314" i="5" s="1"/>
  <c r="B314" i="5"/>
  <c r="T122" i="5"/>
  <c r="AC123" i="5" s="1"/>
  <c r="T316" i="5"/>
  <c r="AC317" i="5" s="1"/>
  <c r="N121" i="5"/>
  <c r="W122" i="5" s="1"/>
  <c r="AF123" i="5" s="1"/>
  <c r="N315" i="5"/>
  <c r="W316" i="5" s="1"/>
  <c r="O121" i="5"/>
  <c r="X122" i="5" s="1"/>
  <c r="AG123" i="5" s="1"/>
  <c r="O315" i="5"/>
  <c r="X316" i="5" s="1"/>
  <c r="M122" i="5"/>
  <c r="V123" i="5" s="1"/>
  <c r="AE124" i="5" s="1"/>
  <c r="M316" i="5"/>
  <c r="V317" i="5" s="1"/>
  <c r="R121" i="5"/>
  <c r="AA122" i="5" s="1"/>
  <c r="AJ123" i="5" s="1"/>
  <c r="R315" i="5"/>
  <c r="AA316" i="5" s="1"/>
  <c r="P122" i="5"/>
  <c r="Y123" i="5" s="1"/>
  <c r="AH124" i="5" s="1"/>
  <c r="P316" i="5"/>
  <c r="Y317" i="5" s="1"/>
  <c r="S121" i="5"/>
  <c r="AB122" i="5" s="1"/>
  <c r="S315" i="5"/>
  <c r="AB316" i="5" s="1"/>
  <c r="Q121" i="5"/>
  <c r="Z122" i="5" s="1"/>
  <c r="Q315" i="5"/>
  <c r="Z316" i="5" s="1"/>
  <c r="E184" i="5"/>
  <c r="E314" i="5" s="1"/>
  <c r="I185" i="5"/>
  <c r="I315" i="5" s="1"/>
  <c r="F185" i="5"/>
  <c r="F315" i="5" s="1"/>
  <c r="B185" i="5"/>
  <c r="G184" i="5"/>
  <c r="G314" i="5" s="1"/>
  <c r="J248" i="5"/>
  <c r="E249" i="5"/>
  <c r="I249" i="5"/>
  <c r="G249" i="5"/>
  <c r="D249" i="5"/>
  <c r="F120" i="5"/>
  <c r="D120" i="5"/>
  <c r="I120" i="5"/>
  <c r="C249" i="5"/>
  <c r="H249" i="5"/>
  <c r="E120" i="5"/>
  <c r="G120" i="5"/>
  <c r="J119" i="5"/>
  <c r="H120" i="5"/>
  <c r="J183" i="5"/>
  <c r="C120" i="5"/>
  <c r="B249" i="5"/>
  <c r="B120" i="5"/>
  <c r="F249" i="5"/>
  <c r="AS247" i="5" l="1"/>
  <c r="AP317" i="5"/>
  <c r="AT185" i="5"/>
  <c r="AZ318" i="5"/>
  <c r="BI319" i="5" s="1"/>
  <c r="AK123" i="5"/>
  <c r="AT248" i="5" s="1"/>
  <c r="BG317" i="5"/>
  <c r="AU318" i="5"/>
  <c r="AQ318" i="5"/>
  <c r="BU122" i="5"/>
  <c r="AR317" i="5"/>
  <c r="BV124" i="5"/>
  <c r="BK317" i="5"/>
  <c r="BD318" i="5"/>
  <c r="BA317" i="5"/>
  <c r="BA318" i="5" s="1"/>
  <c r="BQ124" i="5"/>
  <c r="BL122" i="5"/>
  <c r="BC122" i="5"/>
  <c r="BC123" i="5" s="1"/>
  <c r="BC124" i="5" s="1"/>
  <c r="AX317" i="5"/>
  <c r="BH318" i="5"/>
  <c r="AO317" i="5"/>
  <c r="BB317" i="5"/>
  <c r="AN318" i="5"/>
  <c r="BK124" i="5"/>
  <c r="AI122" i="5"/>
  <c r="AR185" i="5" s="1"/>
  <c r="BD124" i="5"/>
  <c r="AU248" i="5"/>
  <c r="AL124" i="5"/>
  <c r="AU186" i="5"/>
  <c r="BT124" i="5"/>
  <c r="BA122" i="5"/>
  <c r="BJ122" i="5"/>
  <c r="AZ319" i="5"/>
  <c r="BI125" i="5"/>
  <c r="AR246" i="5"/>
  <c r="BH124" i="5"/>
  <c r="BL317" i="5"/>
  <c r="BC317" i="5"/>
  <c r="AW125" i="5"/>
  <c r="BM318" i="5"/>
  <c r="AX124" i="5"/>
  <c r="BM124" i="5"/>
  <c r="AJ317" i="5"/>
  <c r="AK317" i="5"/>
  <c r="AG317" i="5"/>
  <c r="AP318" i="5" s="1"/>
  <c r="AF317" i="5"/>
  <c r="AI317" i="5"/>
  <c r="AW318" i="5"/>
  <c r="BF318" i="5"/>
  <c r="AS317" i="5"/>
  <c r="AY318" i="5"/>
  <c r="AE318" i="5"/>
  <c r="AL318" i="5"/>
  <c r="AT317" i="5"/>
  <c r="AH318" i="5"/>
  <c r="BR125" i="5"/>
  <c r="BF125" i="5"/>
  <c r="BO125" i="5"/>
  <c r="AP186" i="5"/>
  <c r="AP248" i="5"/>
  <c r="AN249" i="5"/>
  <c r="AO248" i="5"/>
  <c r="AQ249" i="5"/>
  <c r="AS186" i="5"/>
  <c r="AS248" i="5"/>
  <c r="AZ125" i="5"/>
  <c r="AY124" i="5"/>
  <c r="BG124" i="5"/>
  <c r="BB124" i="5"/>
  <c r="AO186" i="5"/>
  <c r="AQ187" i="5"/>
  <c r="AN187" i="5"/>
  <c r="D185" i="5"/>
  <c r="D315" i="5" s="1"/>
  <c r="C185" i="5"/>
  <c r="C315" i="5" s="1"/>
  <c r="C186" i="5"/>
  <c r="C316" i="5" s="1"/>
  <c r="B315" i="5"/>
  <c r="J314" i="5"/>
  <c r="N81" i="5" s="1"/>
  <c r="S122" i="5"/>
  <c r="AB123" i="5" s="1"/>
  <c r="S316" i="5"/>
  <c r="AB317" i="5" s="1"/>
  <c r="P123" i="5"/>
  <c r="Y124" i="5" s="1"/>
  <c r="AH125" i="5" s="1"/>
  <c r="P317" i="5"/>
  <c r="Y318" i="5" s="1"/>
  <c r="O122" i="5"/>
  <c r="X123" i="5" s="1"/>
  <c r="AG124" i="5" s="1"/>
  <c r="O316" i="5"/>
  <c r="X317" i="5" s="1"/>
  <c r="R122" i="5"/>
  <c r="AA123" i="5" s="1"/>
  <c r="AJ124" i="5" s="1"/>
  <c r="R316" i="5"/>
  <c r="AA317" i="5" s="1"/>
  <c r="D186" i="5"/>
  <c r="D316" i="5" s="1"/>
  <c r="M123" i="5"/>
  <c r="V124" i="5" s="1"/>
  <c r="AE125" i="5" s="1"/>
  <c r="M317" i="5"/>
  <c r="V318" i="5" s="1"/>
  <c r="Q122" i="5"/>
  <c r="Z123" i="5" s="1"/>
  <c r="Q316" i="5"/>
  <c r="Z317" i="5" s="1"/>
  <c r="N122" i="5"/>
  <c r="W123" i="5" s="1"/>
  <c r="AF124" i="5" s="1"/>
  <c r="N316" i="5"/>
  <c r="W317" i="5" s="1"/>
  <c r="T123" i="5"/>
  <c r="AC124" i="5" s="1"/>
  <c r="T317" i="5"/>
  <c r="AC318" i="5" s="1"/>
  <c r="I186" i="5"/>
  <c r="I316" i="5" s="1"/>
  <c r="E185" i="5"/>
  <c r="E315" i="5" s="1"/>
  <c r="F186" i="5"/>
  <c r="F316" i="5" s="1"/>
  <c r="G185" i="5"/>
  <c r="G315" i="5" s="1"/>
  <c r="B186" i="5"/>
  <c r="G250" i="5"/>
  <c r="J184" i="5"/>
  <c r="B121" i="5"/>
  <c r="H250" i="5"/>
  <c r="D250" i="5"/>
  <c r="J120" i="5"/>
  <c r="H121" i="5"/>
  <c r="E250" i="5"/>
  <c r="B250" i="5"/>
  <c r="C121" i="5"/>
  <c r="G121" i="5"/>
  <c r="D121" i="5"/>
  <c r="F250" i="5"/>
  <c r="E121" i="5"/>
  <c r="I121" i="5"/>
  <c r="J249" i="5"/>
  <c r="C250" i="5"/>
  <c r="F121" i="5"/>
  <c r="I250" i="5"/>
  <c r="AT186" i="5" l="1"/>
  <c r="AK124" i="5"/>
  <c r="AU319" i="5"/>
  <c r="BD319" i="5"/>
  <c r="AQ319" i="5"/>
  <c r="AR318" i="5"/>
  <c r="BA319" i="5" s="1"/>
  <c r="BM319" i="5"/>
  <c r="BK318" i="5"/>
  <c r="AX318" i="5"/>
  <c r="BG318" i="5"/>
  <c r="BJ318" i="5"/>
  <c r="BJ319" i="5" s="1"/>
  <c r="BQ125" i="5"/>
  <c r="BL123" i="5"/>
  <c r="BL124" i="5" s="1"/>
  <c r="BL125" i="5" s="1"/>
  <c r="BU123" i="5"/>
  <c r="AO318" i="5"/>
  <c r="BI126" i="5"/>
  <c r="BR126" i="5"/>
  <c r="AN319" i="5"/>
  <c r="AW319" i="5"/>
  <c r="BD125" i="5"/>
  <c r="BM125" i="5"/>
  <c r="AR247" i="5"/>
  <c r="BT125" i="5"/>
  <c r="AU249" i="5"/>
  <c r="AL125" i="5"/>
  <c r="AI123" i="5"/>
  <c r="AR186" i="5" s="1"/>
  <c r="AU187" i="5"/>
  <c r="BL318" i="5"/>
  <c r="BI320" i="5"/>
  <c r="BH125" i="5"/>
  <c r="BJ123" i="5"/>
  <c r="BS123" i="5"/>
  <c r="BA123" i="5"/>
  <c r="AZ320" i="5"/>
  <c r="BC318" i="5"/>
  <c r="BF126" i="5"/>
  <c r="BB125" i="5"/>
  <c r="BG125" i="5"/>
  <c r="BF319" i="5"/>
  <c r="BV125" i="5"/>
  <c r="AY319" i="5"/>
  <c r="AS318" i="5"/>
  <c r="BB318" i="5"/>
  <c r="AJ318" i="5"/>
  <c r="AK318" i="5"/>
  <c r="AH319" i="5"/>
  <c r="AQ320" i="5" s="1"/>
  <c r="AI318" i="5"/>
  <c r="BD320" i="5"/>
  <c r="BH319" i="5"/>
  <c r="AT318" i="5"/>
  <c r="AF318" i="5"/>
  <c r="AL319" i="5"/>
  <c r="AU320" i="5" s="1"/>
  <c r="AG318" i="5"/>
  <c r="AP319" i="5" s="1"/>
  <c r="AE319" i="5"/>
  <c r="BO126" i="5"/>
  <c r="AO187" i="5"/>
  <c r="AO249" i="5"/>
  <c r="BP125" i="5"/>
  <c r="BK125" i="5"/>
  <c r="AT187" i="5"/>
  <c r="AQ250" i="5"/>
  <c r="AT249" i="5"/>
  <c r="AS187" i="5"/>
  <c r="AN250" i="5"/>
  <c r="AX125" i="5"/>
  <c r="AP187" i="5"/>
  <c r="AW126" i="5"/>
  <c r="BC125" i="5"/>
  <c r="AN188" i="5"/>
  <c r="AY125" i="5"/>
  <c r="AQ188" i="5"/>
  <c r="AZ126" i="5"/>
  <c r="AP249" i="5"/>
  <c r="AS249" i="5"/>
  <c r="H186" i="5"/>
  <c r="H316" i="5" s="1"/>
  <c r="B316" i="5"/>
  <c r="J315" i="5"/>
  <c r="Q123" i="5"/>
  <c r="Z124" i="5" s="1"/>
  <c r="Q317" i="5"/>
  <c r="Z318" i="5" s="1"/>
  <c r="O123" i="5"/>
  <c r="X124" i="5" s="1"/>
  <c r="AG125" i="5" s="1"/>
  <c r="O317" i="5"/>
  <c r="X318" i="5" s="1"/>
  <c r="N123" i="5"/>
  <c r="W124" i="5" s="1"/>
  <c r="AF125" i="5" s="1"/>
  <c r="N317" i="5"/>
  <c r="W318" i="5" s="1"/>
  <c r="S123" i="5"/>
  <c r="AB124" i="5" s="1"/>
  <c r="AK125" i="5" s="1"/>
  <c r="S317" i="5"/>
  <c r="AB318" i="5" s="1"/>
  <c r="M124" i="5"/>
  <c r="V125" i="5" s="1"/>
  <c r="AE126" i="5" s="1"/>
  <c r="M318" i="5"/>
  <c r="V319" i="5" s="1"/>
  <c r="T124" i="5"/>
  <c r="AC125" i="5" s="1"/>
  <c r="T318" i="5"/>
  <c r="AC319" i="5" s="1"/>
  <c r="R123" i="5"/>
  <c r="AA124" i="5" s="1"/>
  <c r="AJ125" i="5" s="1"/>
  <c r="R317" i="5"/>
  <c r="AA318" i="5" s="1"/>
  <c r="P124" i="5"/>
  <c r="Y125" i="5" s="1"/>
  <c r="AH126" i="5" s="1"/>
  <c r="P318" i="5"/>
  <c r="Y319" i="5" s="1"/>
  <c r="E186" i="5"/>
  <c r="E316" i="5" s="1"/>
  <c r="H187" i="5"/>
  <c r="H317" i="5" s="1"/>
  <c r="F187" i="5"/>
  <c r="F317" i="5" s="1"/>
  <c r="I187" i="5"/>
  <c r="I317" i="5" s="1"/>
  <c r="G186" i="5"/>
  <c r="G316" i="5" s="1"/>
  <c r="B187" i="5"/>
  <c r="J185" i="5"/>
  <c r="C251" i="5"/>
  <c r="I122" i="5"/>
  <c r="B251" i="5"/>
  <c r="J121" i="5"/>
  <c r="I251" i="5"/>
  <c r="G251" i="5"/>
  <c r="F122" i="5"/>
  <c r="E122" i="5"/>
  <c r="J250" i="5"/>
  <c r="D122" i="5"/>
  <c r="G122" i="5"/>
  <c r="F251" i="5"/>
  <c r="E251" i="5"/>
  <c r="H122" i="5"/>
  <c r="D251" i="5"/>
  <c r="C122" i="5"/>
  <c r="H251" i="5"/>
  <c r="B122" i="5"/>
  <c r="BM320" i="5" l="1"/>
  <c r="BG319" i="5"/>
  <c r="AX319" i="5"/>
  <c r="AO319" i="5"/>
  <c r="BI321" i="5"/>
  <c r="BQ126" i="5"/>
  <c r="AU188" i="5"/>
  <c r="BU124" i="5"/>
  <c r="BU125" i="5" s="1"/>
  <c r="BU126" i="5" s="1"/>
  <c r="BR127" i="5"/>
  <c r="BV126" i="5"/>
  <c r="AL126" i="5"/>
  <c r="BI127" i="5"/>
  <c r="BR128" i="5" s="1"/>
  <c r="AW320" i="5"/>
  <c r="BM126" i="5"/>
  <c r="BF320" i="5"/>
  <c r="AU250" i="5"/>
  <c r="BJ320" i="5"/>
  <c r="BD126" i="5"/>
  <c r="BA124" i="5"/>
  <c r="BH126" i="5"/>
  <c r="BO127" i="5"/>
  <c r="AR248" i="5"/>
  <c r="AI124" i="5"/>
  <c r="BL319" i="5"/>
  <c r="BS124" i="5"/>
  <c r="BK126" i="5"/>
  <c r="BC319" i="5"/>
  <c r="BJ124" i="5"/>
  <c r="BB126" i="5"/>
  <c r="AW127" i="5"/>
  <c r="BP126" i="5"/>
  <c r="BH320" i="5"/>
  <c r="BM321" i="5"/>
  <c r="BD321" i="5"/>
  <c r="BT126" i="5"/>
  <c r="AX126" i="5"/>
  <c r="AZ321" i="5"/>
  <c r="BI322" i="5" s="1"/>
  <c r="AI319" i="5"/>
  <c r="AK319" i="5"/>
  <c r="AS319" i="5"/>
  <c r="AR319" i="5"/>
  <c r="AJ319" i="5"/>
  <c r="AE320" i="5"/>
  <c r="AL320" i="5"/>
  <c r="AG319" i="5"/>
  <c r="AF319" i="5"/>
  <c r="AH320" i="5"/>
  <c r="AY320" i="5"/>
  <c r="BB319" i="5"/>
  <c r="BK319" i="5"/>
  <c r="AN320" i="5"/>
  <c r="AT319" i="5"/>
  <c r="AO250" i="5"/>
  <c r="AO188" i="5"/>
  <c r="AN189" i="5"/>
  <c r="AP188" i="5"/>
  <c r="BC126" i="5"/>
  <c r="BL126" i="5"/>
  <c r="BF127" i="5"/>
  <c r="AS250" i="5"/>
  <c r="AQ189" i="5"/>
  <c r="AN251" i="5"/>
  <c r="BM127" i="5"/>
  <c r="AP250" i="5"/>
  <c r="AT188" i="5"/>
  <c r="AS188" i="5"/>
  <c r="AQ251" i="5"/>
  <c r="AY126" i="5"/>
  <c r="AT250" i="5"/>
  <c r="AZ127" i="5"/>
  <c r="BG126" i="5"/>
  <c r="B317" i="5"/>
  <c r="J316" i="5"/>
  <c r="O124" i="5"/>
  <c r="X125" i="5" s="1"/>
  <c r="AG126" i="5" s="1"/>
  <c r="O318" i="5"/>
  <c r="X319" i="5" s="1"/>
  <c r="Q124" i="5"/>
  <c r="Z125" i="5" s="1"/>
  <c r="Q318" i="5"/>
  <c r="Z319" i="5" s="1"/>
  <c r="P125" i="5"/>
  <c r="Y126" i="5" s="1"/>
  <c r="AH127" i="5" s="1"/>
  <c r="P319" i="5"/>
  <c r="Y320" i="5" s="1"/>
  <c r="N124" i="5"/>
  <c r="W125" i="5" s="1"/>
  <c r="AF126" i="5" s="1"/>
  <c r="N318" i="5"/>
  <c r="W319" i="5" s="1"/>
  <c r="R124" i="5"/>
  <c r="AA125" i="5" s="1"/>
  <c r="AJ126" i="5" s="1"/>
  <c r="R318" i="5"/>
  <c r="AA319" i="5" s="1"/>
  <c r="M125" i="5"/>
  <c r="V126" i="5" s="1"/>
  <c r="AE127" i="5" s="1"/>
  <c r="M319" i="5"/>
  <c r="V320" i="5" s="1"/>
  <c r="S124" i="5"/>
  <c r="AB125" i="5" s="1"/>
  <c r="AK126" i="5" s="1"/>
  <c r="S318" i="5"/>
  <c r="AB319" i="5" s="1"/>
  <c r="D187" i="5"/>
  <c r="D317" i="5" s="1"/>
  <c r="T125" i="5"/>
  <c r="AC126" i="5" s="1"/>
  <c r="T319" i="5"/>
  <c r="AC320" i="5" s="1"/>
  <c r="C187" i="5"/>
  <c r="C317" i="5" s="1"/>
  <c r="F188" i="5"/>
  <c r="F318" i="5" s="1"/>
  <c r="H188" i="5"/>
  <c r="H318" i="5" s="1"/>
  <c r="E187" i="5"/>
  <c r="E317" i="5" s="1"/>
  <c r="I188" i="5"/>
  <c r="I318" i="5" s="1"/>
  <c r="B188" i="5"/>
  <c r="G187" i="5"/>
  <c r="G317" i="5" s="1"/>
  <c r="J122" i="5"/>
  <c r="J251" i="5"/>
  <c r="C123" i="5"/>
  <c r="H252" i="5"/>
  <c r="D123" i="5"/>
  <c r="H123" i="5"/>
  <c r="E123" i="5"/>
  <c r="B252" i="5"/>
  <c r="J186" i="5"/>
  <c r="C252" i="5"/>
  <c r="F123" i="5"/>
  <c r="I252" i="5"/>
  <c r="E252" i="5"/>
  <c r="I123" i="5"/>
  <c r="B123" i="5"/>
  <c r="D252" i="5"/>
  <c r="F252" i="5"/>
  <c r="G123" i="5"/>
  <c r="G252" i="5"/>
  <c r="BG320" i="5" l="1"/>
  <c r="BL320" i="5"/>
  <c r="BV127" i="5"/>
  <c r="BF321" i="5"/>
  <c r="AX320" i="5"/>
  <c r="BG321" i="5" s="1"/>
  <c r="AU189" i="5"/>
  <c r="BQ127" i="5"/>
  <c r="AL127" i="5"/>
  <c r="AU251" i="5"/>
  <c r="BD127" i="5"/>
  <c r="BA125" i="5"/>
  <c r="BT127" i="5"/>
  <c r="AR249" i="5"/>
  <c r="AR187" i="5"/>
  <c r="AI125" i="5"/>
  <c r="AI126" i="5" s="1"/>
  <c r="BK127" i="5"/>
  <c r="BC320" i="5"/>
  <c r="BJ125" i="5"/>
  <c r="BS125" i="5"/>
  <c r="BM322" i="5"/>
  <c r="AZ128" i="5"/>
  <c r="BK320" i="5"/>
  <c r="AX127" i="5"/>
  <c r="AL321" i="5"/>
  <c r="AG320" i="5"/>
  <c r="AK320" i="5"/>
  <c r="AH321" i="5"/>
  <c r="AU321" i="5"/>
  <c r="AE321" i="5"/>
  <c r="AI320" i="5"/>
  <c r="AT320" i="5"/>
  <c r="AQ321" i="5"/>
  <c r="AJ320" i="5"/>
  <c r="AP320" i="5"/>
  <c r="AN321" i="5"/>
  <c r="AW321" i="5"/>
  <c r="AF320" i="5"/>
  <c r="AO320" i="5"/>
  <c r="BH321" i="5"/>
  <c r="AS320" i="5"/>
  <c r="BB320" i="5"/>
  <c r="AR320" i="5"/>
  <c r="BA320" i="5"/>
  <c r="BC127" i="5"/>
  <c r="BI128" i="5"/>
  <c r="AQ190" i="5"/>
  <c r="AP251" i="5"/>
  <c r="BF128" i="5"/>
  <c r="BO128" i="5"/>
  <c r="AN190" i="5"/>
  <c r="AY127" i="5"/>
  <c r="AN252" i="5"/>
  <c r="BG127" i="5"/>
  <c r="BG128" i="5" s="1"/>
  <c r="BP127" i="5"/>
  <c r="BH127" i="5"/>
  <c r="AS251" i="5"/>
  <c r="AP189" i="5"/>
  <c r="AO251" i="5"/>
  <c r="AQ252" i="5"/>
  <c r="AW128" i="5"/>
  <c r="BL127" i="5"/>
  <c r="BU127" i="5"/>
  <c r="AT251" i="5"/>
  <c r="BB127" i="5"/>
  <c r="BV128" i="5"/>
  <c r="AO189" i="5"/>
  <c r="AS189" i="5"/>
  <c r="AT189" i="5"/>
  <c r="D188" i="5"/>
  <c r="D318" i="5" s="1"/>
  <c r="B318" i="5"/>
  <c r="J317" i="5"/>
  <c r="M126" i="5"/>
  <c r="V127" i="5" s="1"/>
  <c r="AE128" i="5" s="1"/>
  <c r="M320" i="5"/>
  <c r="V321" i="5" s="1"/>
  <c r="N125" i="5"/>
  <c r="W126" i="5" s="1"/>
  <c r="AF127" i="5" s="1"/>
  <c r="N319" i="5"/>
  <c r="W320" i="5" s="1"/>
  <c r="Q125" i="5"/>
  <c r="Z126" i="5" s="1"/>
  <c r="Q319" i="5"/>
  <c r="Z320" i="5" s="1"/>
  <c r="O125" i="5"/>
  <c r="X126" i="5" s="1"/>
  <c r="AG127" i="5" s="1"/>
  <c r="O319" i="5"/>
  <c r="X320" i="5" s="1"/>
  <c r="C188" i="5"/>
  <c r="C318" i="5" s="1"/>
  <c r="T126" i="5"/>
  <c r="AC127" i="5" s="1"/>
  <c r="AL128" i="5" s="1"/>
  <c r="T320" i="5"/>
  <c r="AC321" i="5" s="1"/>
  <c r="R125" i="5"/>
  <c r="AA126" i="5" s="1"/>
  <c r="AJ127" i="5" s="1"/>
  <c r="R319" i="5"/>
  <c r="AA320" i="5" s="1"/>
  <c r="P126" i="5"/>
  <c r="Y127" i="5" s="1"/>
  <c r="AH128" i="5" s="1"/>
  <c r="P320" i="5"/>
  <c r="Y321" i="5" s="1"/>
  <c r="S125" i="5"/>
  <c r="AB126" i="5" s="1"/>
  <c r="AK127" i="5" s="1"/>
  <c r="S319" i="5"/>
  <c r="AB320" i="5" s="1"/>
  <c r="F189" i="5"/>
  <c r="F319" i="5" s="1"/>
  <c r="E188" i="5"/>
  <c r="E318" i="5" s="1"/>
  <c r="I189" i="5"/>
  <c r="I319" i="5" s="1"/>
  <c r="H189" i="5"/>
  <c r="H319" i="5" s="1"/>
  <c r="G188" i="5"/>
  <c r="G318" i="5" s="1"/>
  <c r="B189" i="5"/>
  <c r="G124" i="5"/>
  <c r="J123" i="5"/>
  <c r="I253" i="5"/>
  <c r="F124" i="5"/>
  <c r="E253" i="5"/>
  <c r="G253" i="5"/>
  <c r="F253" i="5"/>
  <c r="B124" i="5"/>
  <c r="J252" i="5"/>
  <c r="C253" i="5"/>
  <c r="D124" i="5"/>
  <c r="J187" i="5"/>
  <c r="C124" i="5"/>
  <c r="D253" i="5"/>
  <c r="I124" i="5"/>
  <c r="B253" i="5"/>
  <c r="E124" i="5"/>
  <c r="H124" i="5"/>
  <c r="H253" i="5"/>
  <c r="BL321" i="5" l="1"/>
  <c r="AU252" i="5"/>
  <c r="BT128" i="5"/>
  <c r="AU190" i="5"/>
  <c r="BD128" i="5"/>
  <c r="BM128" i="5"/>
  <c r="BJ126" i="5"/>
  <c r="AR188" i="5"/>
  <c r="AR189" i="5" s="1"/>
  <c r="AI127" i="5"/>
  <c r="AR250" i="5"/>
  <c r="AR251" i="5" s="1"/>
  <c r="BA126" i="5"/>
  <c r="BS126" i="5"/>
  <c r="BI129" i="5"/>
  <c r="AP321" i="5"/>
  <c r="AS321" i="5"/>
  <c r="AN322" i="5"/>
  <c r="AT321" i="5"/>
  <c r="AQ322" i="5"/>
  <c r="BB321" i="5"/>
  <c r="BO129" i="5"/>
  <c r="AO321" i="5"/>
  <c r="BU128" i="5"/>
  <c r="BR129" i="5"/>
  <c r="BC128" i="5"/>
  <c r="BL128" i="5"/>
  <c r="AY128" i="5"/>
  <c r="AF321" i="5"/>
  <c r="BK321" i="5"/>
  <c r="AJ321" i="5"/>
  <c r="AH322" i="5"/>
  <c r="AQ323" i="5" s="1"/>
  <c r="AU322" i="5"/>
  <c r="BD322" i="5"/>
  <c r="AL322" i="5"/>
  <c r="AI321" i="5"/>
  <c r="AE322" i="5"/>
  <c r="AK321" i="5"/>
  <c r="AX321" i="5"/>
  <c r="AG321" i="5"/>
  <c r="BA321" i="5"/>
  <c r="BJ321" i="5"/>
  <c r="AW322" i="5"/>
  <c r="BF322" i="5"/>
  <c r="AZ322" i="5"/>
  <c r="AR321" i="5"/>
  <c r="AY321" i="5"/>
  <c r="BC321" i="5"/>
  <c r="BF129" i="5"/>
  <c r="AQ253" i="5"/>
  <c r="AO252" i="5"/>
  <c r="AX128" i="5"/>
  <c r="AN253" i="5"/>
  <c r="AP190" i="5"/>
  <c r="AZ129" i="5"/>
  <c r="AP252" i="5"/>
  <c r="AS190" i="5"/>
  <c r="AS252" i="5"/>
  <c r="AU253" i="5"/>
  <c r="AO190" i="5"/>
  <c r="AT252" i="5"/>
  <c r="AU191" i="5"/>
  <c r="BP128" i="5"/>
  <c r="BP129" i="5" s="1"/>
  <c r="AQ191" i="5"/>
  <c r="BB128" i="5"/>
  <c r="BK128" i="5"/>
  <c r="BH128" i="5"/>
  <c r="BQ128" i="5"/>
  <c r="AN191" i="5"/>
  <c r="AW129" i="5"/>
  <c r="AT190" i="5"/>
  <c r="D189" i="5"/>
  <c r="D319" i="5" s="1"/>
  <c r="C189" i="5"/>
  <c r="C319" i="5" s="1"/>
  <c r="J318" i="5"/>
  <c r="B319" i="5"/>
  <c r="N126" i="5"/>
  <c r="W127" i="5" s="1"/>
  <c r="AF128" i="5" s="1"/>
  <c r="N320" i="5"/>
  <c r="W321" i="5" s="1"/>
  <c r="S126" i="5"/>
  <c r="AB127" i="5" s="1"/>
  <c r="AK128" i="5" s="1"/>
  <c r="S320" i="5"/>
  <c r="AB321" i="5" s="1"/>
  <c r="Q126" i="5"/>
  <c r="Z127" i="5" s="1"/>
  <c r="Q320" i="5"/>
  <c r="Z321" i="5" s="1"/>
  <c r="P127" i="5"/>
  <c r="Y128" i="5" s="1"/>
  <c r="AH129" i="5" s="1"/>
  <c r="P321" i="5"/>
  <c r="Y322" i="5" s="1"/>
  <c r="M127" i="5"/>
  <c r="V128" i="5" s="1"/>
  <c r="AE129" i="5" s="1"/>
  <c r="M321" i="5"/>
  <c r="V322" i="5" s="1"/>
  <c r="R126" i="5"/>
  <c r="AA127" i="5" s="1"/>
  <c r="AJ128" i="5" s="1"/>
  <c r="R320" i="5"/>
  <c r="AA321" i="5" s="1"/>
  <c r="O126" i="5"/>
  <c r="X127" i="5" s="1"/>
  <c r="AG128" i="5" s="1"/>
  <c r="O320" i="5"/>
  <c r="X321" i="5" s="1"/>
  <c r="T127" i="5"/>
  <c r="AC128" i="5" s="1"/>
  <c r="AL129" i="5" s="1"/>
  <c r="T321" i="5"/>
  <c r="AC322" i="5" s="1"/>
  <c r="H190" i="5"/>
  <c r="H320" i="5" s="1"/>
  <c r="I190" i="5"/>
  <c r="I320" i="5" s="1"/>
  <c r="E189" i="5"/>
  <c r="E319" i="5" s="1"/>
  <c r="G189" i="5"/>
  <c r="G319" i="5" s="1"/>
  <c r="B190" i="5"/>
  <c r="J253" i="5"/>
  <c r="H82" i="5" s="1"/>
  <c r="H125" i="5"/>
  <c r="C125" i="5"/>
  <c r="J188" i="5"/>
  <c r="C82" i="5" s="1"/>
  <c r="C254" i="5"/>
  <c r="J124" i="5"/>
  <c r="F254" i="5"/>
  <c r="B254" i="5"/>
  <c r="D254" i="5"/>
  <c r="G254" i="5"/>
  <c r="E254" i="5"/>
  <c r="I254" i="5"/>
  <c r="H254" i="5"/>
  <c r="E125" i="5"/>
  <c r="I125" i="5"/>
  <c r="D125" i="5"/>
  <c r="B125" i="5"/>
  <c r="F125" i="5"/>
  <c r="G125" i="5"/>
  <c r="BD129" i="5" l="1"/>
  <c r="BM129" i="5"/>
  <c r="BS127" i="5"/>
  <c r="BV129" i="5"/>
  <c r="AI128" i="5"/>
  <c r="AR252" i="5"/>
  <c r="BC322" i="5"/>
  <c r="AT322" i="5"/>
  <c r="BH129" i="5"/>
  <c r="AY322" i="5"/>
  <c r="AR190" i="5"/>
  <c r="BA127" i="5"/>
  <c r="BA128" i="5" s="1"/>
  <c r="BJ127" i="5"/>
  <c r="BL129" i="5"/>
  <c r="BR130" i="5"/>
  <c r="BK322" i="5"/>
  <c r="BB322" i="5"/>
  <c r="BO130" i="5"/>
  <c r="AW323" i="5"/>
  <c r="BU129" i="5"/>
  <c r="AO322" i="5"/>
  <c r="AX322" i="5"/>
  <c r="AX129" i="5"/>
  <c r="AY129" i="5"/>
  <c r="BA322" i="5"/>
  <c r="BL322" i="5"/>
  <c r="BG129" i="5"/>
  <c r="BJ322" i="5"/>
  <c r="BH322" i="5"/>
  <c r="AE323" i="5"/>
  <c r="AN323" i="5"/>
  <c r="AG322" i="5"/>
  <c r="AK322" i="5"/>
  <c r="BG322" i="5"/>
  <c r="AJ322" i="5"/>
  <c r="BD323" i="5"/>
  <c r="BM323" i="5"/>
  <c r="AP322" i="5"/>
  <c r="AU323" i="5"/>
  <c r="AL323" i="5"/>
  <c r="AI322" i="5"/>
  <c r="AF322" i="5"/>
  <c r="AW130" i="5"/>
  <c r="AR322" i="5"/>
  <c r="AS322" i="5"/>
  <c r="AZ323" i="5"/>
  <c r="AZ324" i="5" s="1"/>
  <c r="BI323" i="5"/>
  <c r="AH323" i="5"/>
  <c r="AQ324" i="5" s="1"/>
  <c r="BQ129" i="5"/>
  <c r="BQ130" i="5" s="1"/>
  <c r="BF323" i="5"/>
  <c r="AU192" i="5"/>
  <c r="AO191" i="5"/>
  <c r="AS191" i="5"/>
  <c r="AQ192" i="5"/>
  <c r="AU254" i="5"/>
  <c r="AP253" i="5"/>
  <c r="AN254" i="5"/>
  <c r="AS253" i="5"/>
  <c r="AO253" i="5"/>
  <c r="AT253" i="5"/>
  <c r="AP191" i="5"/>
  <c r="AR253" i="5"/>
  <c r="BF130" i="5"/>
  <c r="AZ130" i="5"/>
  <c r="BI130" i="5"/>
  <c r="AQ254" i="5"/>
  <c r="BK129" i="5"/>
  <c r="BT129" i="5"/>
  <c r="BC129" i="5"/>
  <c r="AN192" i="5"/>
  <c r="BB129" i="5"/>
  <c r="AT191" i="5"/>
  <c r="BD130" i="5"/>
  <c r="D190" i="5"/>
  <c r="D320" i="5" s="1"/>
  <c r="C190" i="5"/>
  <c r="C320" i="5" s="1"/>
  <c r="F190" i="5"/>
  <c r="F320" i="5" s="1"/>
  <c r="J319" i="5"/>
  <c r="B320" i="5"/>
  <c r="T128" i="5"/>
  <c r="AC129" i="5" s="1"/>
  <c r="AL130" i="5" s="1"/>
  <c r="T322" i="5"/>
  <c r="AC323" i="5" s="1"/>
  <c r="S127" i="5"/>
  <c r="AB128" i="5" s="1"/>
  <c r="AK129" i="5" s="1"/>
  <c r="S321" i="5"/>
  <c r="AB322" i="5" s="1"/>
  <c r="N127" i="5"/>
  <c r="W128" i="5" s="1"/>
  <c r="AF129" i="5" s="1"/>
  <c r="N321" i="5"/>
  <c r="W322" i="5" s="1"/>
  <c r="O127" i="5"/>
  <c r="X128" i="5" s="1"/>
  <c r="AG129" i="5" s="1"/>
  <c r="O321" i="5"/>
  <c r="X322" i="5" s="1"/>
  <c r="R127" i="5"/>
  <c r="AA128" i="5" s="1"/>
  <c r="AJ129" i="5" s="1"/>
  <c r="R321" i="5"/>
  <c r="AA322" i="5" s="1"/>
  <c r="M128" i="5"/>
  <c r="V129" i="5" s="1"/>
  <c r="AE130" i="5" s="1"/>
  <c r="M322" i="5"/>
  <c r="V323" i="5" s="1"/>
  <c r="P128" i="5"/>
  <c r="Y129" i="5" s="1"/>
  <c r="AH130" i="5" s="1"/>
  <c r="P322" i="5"/>
  <c r="Y323" i="5" s="1"/>
  <c r="Q127" i="5"/>
  <c r="Z128" i="5" s="1"/>
  <c r="AI129" i="5" s="1"/>
  <c r="Q321" i="5"/>
  <c r="Z322" i="5" s="1"/>
  <c r="C88" i="5"/>
  <c r="C94" i="5"/>
  <c r="E190" i="5"/>
  <c r="E320" i="5" s="1"/>
  <c r="I191" i="5"/>
  <c r="I321" i="5" s="1"/>
  <c r="G190" i="5"/>
  <c r="G320" i="5" s="1"/>
  <c r="B191" i="5"/>
  <c r="J254" i="5"/>
  <c r="G126" i="5"/>
  <c r="J125" i="5"/>
  <c r="D126" i="5"/>
  <c r="E126" i="5"/>
  <c r="H255" i="5"/>
  <c r="J189" i="5"/>
  <c r="H126" i="5"/>
  <c r="E255" i="5"/>
  <c r="D255" i="5"/>
  <c r="C255" i="5"/>
  <c r="C126" i="5"/>
  <c r="I255" i="5"/>
  <c r="G255" i="5"/>
  <c r="B255" i="5"/>
  <c r="F255" i="5"/>
  <c r="F126" i="5"/>
  <c r="B126" i="5"/>
  <c r="I126" i="5"/>
  <c r="BM130" i="5" l="1"/>
  <c r="BV130" i="5"/>
  <c r="AR191" i="5"/>
  <c r="BA129" i="5"/>
  <c r="BA130" i="5" s="1"/>
  <c r="BC323" i="5"/>
  <c r="BL323" i="5"/>
  <c r="AT323" i="5"/>
  <c r="BH130" i="5"/>
  <c r="AO323" i="5"/>
  <c r="BH323" i="5"/>
  <c r="BL130" i="5"/>
  <c r="BU130" i="5"/>
  <c r="BJ128" i="5"/>
  <c r="BJ129" i="5" s="1"/>
  <c r="BS128" i="5"/>
  <c r="BK323" i="5"/>
  <c r="BA323" i="5"/>
  <c r="BF324" i="5"/>
  <c r="AP323" i="5"/>
  <c r="BG323" i="5"/>
  <c r="AX323" i="5"/>
  <c r="BJ323" i="5"/>
  <c r="BG130" i="5"/>
  <c r="AY130" i="5"/>
  <c r="AY323" i="5"/>
  <c r="AN324" i="5"/>
  <c r="BM324" i="5"/>
  <c r="BI324" i="5"/>
  <c r="BI325" i="5" s="1"/>
  <c r="BP130" i="5"/>
  <c r="BT130" i="5"/>
  <c r="AL324" i="5"/>
  <c r="BD324" i="5"/>
  <c r="AU324" i="5"/>
  <c r="AK323" i="5"/>
  <c r="AJ323" i="5"/>
  <c r="AE324" i="5"/>
  <c r="AZ325" i="5"/>
  <c r="AS323" i="5"/>
  <c r="BB323" i="5"/>
  <c r="AI323" i="5"/>
  <c r="AG323" i="5"/>
  <c r="AW324" i="5"/>
  <c r="AH324" i="5"/>
  <c r="AQ325" i="5" s="1"/>
  <c r="AR323" i="5"/>
  <c r="BD131" i="5"/>
  <c r="AF323" i="5"/>
  <c r="AZ131" i="5"/>
  <c r="BI131" i="5"/>
  <c r="BR131" i="5"/>
  <c r="BF131" i="5"/>
  <c r="BO131" i="5"/>
  <c r="AR192" i="5"/>
  <c r="AR254" i="5"/>
  <c r="AS254" i="5"/>
  <c r="AQ193" i="5"/>
  <c r="AN255" i="5"/>
  <c r="AW131" i="5"/>
  <c r="AO192" i="5"/>
  <c r="BM131" i="5"/>
  <c r="AP192" i="5"/>
  <c r="BQ131" i="5"/>
  <c r="AO254" i="5"/>
  <c r="AX130" i="5"/>
  <c r="AU255" i="5"/>
  <c r="AU193" i="5"/>
  <c r="BC130" i="5"/>
  <c r="BK130" i="5"/>
  <c r="AT254" i="5"/>
  <c r="AP254" i="5"/>
  <c r="AT192" i="5"/>
  <c r="BB130" i="5"/>
  <c r="AQ255" i="5"/>
  <c r="AS192" i="5"/>
  <c r="AN193" i="5"/>
  <c r="C191" i="5"/>
  <c r="C321" i="5" s="1"/>
  <c r="D191" i="5"/>
  <c r="D321" i="5" s="1"/>
  <c r="F191" i="5"/>
  <c r="F321" i="5" s="1"/>
  <c r="B321" i="5"/>
  <c r="J320" i="5"/>
  <c r="D192" i="5"/>
  <c r="D322" i="5" s="1"/>
  <c r="S128" i="5"/>
  <c r="AB129" i="5" s="1"/>
  <c r="AK130" i="5" s="1"/>
  <c r="S322" i="5"/>
  <c r="AB323" i="5" s="1"/>
  <c r="T129" i="5"/>
  <c r="AC130" i="5" s="1"/>
  <c r="AL131" i="5" s="1"/>
  <c r="T323" i="5"/>
  <c r="AC324" i="5" s="1"/>
  <c r="R128" i="5"/>
  <c r="AA129" i="5" s="1"/>
  <c r="AJ130" i="5" s="1"/>
  <c r="R322" i="5"/>
  <c r="AA323" i="5" s="1"/>
  <c r="O128" i="5"/>
  <c r="X129" i="5" s="1"/>
  <c r="AG130" i="5" s="1"/>
  <c r="O322" i="5"/>
  <c r="X323" i="5" s="1"/>
  <c r="Q128" i="5"/>
  <c r="Z129" i="5" s="1"/>
  <c r="AI130" i="5" s="1"/>
  <c r="Q322" i="5"/>
  <c r="Z323" i="5" s="1"/>
  <c r="N128" i="5"/>
  <c r="W129" i="5" s="1"/>
  <c r="AF130" i="5" s="1"/>
  <c r="N322" i="5"/>
  <c r="W323" i="5" s="1"/>
  <c r="F192" i="5"/>
  <c r="F322" i="5" s="1"/>
  <c r="H191" i="5"/>
  <c r="H321" i="5" s="1"/>
  <c r="P129" i="5"/>
  <c r="Y130" i="5" s="1"/>
  <c r="AH131" i="5" s="1"/>
  <c r="P323" i="5"/>
  <c r="Y324" i="5" s="1"/>
  <c r="M129" i="5"/>
  <c r="V130" i="5" s="1"/>
  <c r="AE131" i="5" s="1"/>
  <c r="M323" i="5"/>
  <c r="V324" i="5" s="1"/>
  <c r="E191" i="5"/>
  <c r="E321" i="5" s="1"/>
  <c r="I192" i="5"/>
  <c r="I322" i="5" s="1"/>
  <c r="G191" i="5"/>
  <c r="G321" i="5" s="1"/>
  <c r="B192" i="5"/>
  <c r="G256" i="5"/>
  <c r="J190" i="5"/>
  <c r="C127" i="5"/>
  <c r="D127" i="5"/>
  <c r="G127" i="5"/>
  <c r="F127" i="5"/>
  <c r="I127" i="5"/>
  <c r="J126" i="5"/>
  <c r="F256" i="5"/>
  <c r="J255" i="5"/>
  <c r="D256" i="5"/>
  <c r="E256" i="5"/>
  <c r="H256" i="5"/>
  <c r="I256" i="5"/>
  <c r="B256" i="5"/>
  <c r="B127" i="5"/>
  <c r="C256" i="5"/>
  <c r="H127" i="5"/>
  <c r="E127" i="5"/>
  <c r="BV131" i="5" l="1"/>
  <c r="BC324" i="5"/>
  <c r="BH131" i="5"/>
  <c r="BL324" i="5"/>
  <c r="BJ130" i="5"/>
  <c r="BJ131" i="5" s="1"/>
  <c r="AO324" i="5"/>
  <c r="BA131" i="5"/>
  <c r="BL131" i="5"/>
  <c r="AY131" i="5"/>
  <c r="BH132" i="5" s="1"/>
  <c r="BU131" i="5"/>
  <c r="BT131" i="5"/>
  <c r="BA324" i="5"/>
  <c r="BJ324" i="5"/>
  <c r="BS129" i="5"/>
  <c r="BS130" i="5" s="1"/>
  <c r="AW325" i="5"/>
  <c r="AY324" i="5"/>
  <c r="BG324" i="5"/>
  <c r="AS324" i="5"/>
  <c r="AX324" i="5"/>
  <c r="BH324" i="5"/>
  <c r="BH325" i="5" s="1"/>
  <c r="AN325" i="5"/>
  <c r="BM325" i="5"/>
  <c r="BP131" i="5"/>
  <c r="AU325" i="5"/>
  <c r="BR132" i="5"/>
  <c r="BI132" i="5"/>
  <c r="BO132" i="5"/>
  <c r="AW132" i="5"/>
  <c r="BD132" i="5"/>
  <c r="BM132" i="5"/>
  <c r="BF325" i="5"/>
  <c r="BQ132" i="5"/>
  <c r="AG324" i="5"/>
  <c r="BB324" i="5"/>
  <c r="BK324" i="5"/>
  <c r="AE325" i="5"/>
  <c r="AI324" i="5"/>
  <c r="AJ324" i="5"/>
  <c r="BL325" i="5"/>
  <c r="AK324" i="5"/>
  <c r="AT324" i="5"/>
  <c r="AZ326" i="5"/>
  <c r="AP324" i="5"/>
  <c r="AZ132" i="5"/>
  <c r="AR324" i="5"/>
  <c r="AL325" i="5"/>
  <c r="AF324" i="5"/>
  <c r="AH325" i="5"/>
  <c r="BI326" i="5"/>
  <c r="BD325" i="5"/>
  <c r="AO255" i="5"/>
  <c r="AO193" i="5"/>
  <c r="AP193" i="5"/>
  <c r="AQ194" i="5"/>
  <c r="AT193" i="5"/>
  <c r="AS255" i="5"/>
  <c r="AP255" i="5"/>
  <c r="AR255" i="5"/>
  <c r="AN194" i="5"/>
  <c r="AT255" i="5"/>
  <c r="BK131" i="5"/>
  <c r="AN256" i="5"/>
  <c r="AS193" i="5"/>
  <c r="BV132" i="5"/>
  <c r="BC131" i="5"/>
  <c r="AR193" i="5"/>
  <c r="BB131" i="5"/>
  <c r="AU194" i="5"/>
  <c r="AX131" i="5"/>
  <c r="BG131" i="5"/>
  <c r="BF132" i="5"/>
  <c r="AQ256" i="5"/>
  <c r="AU256" i="5"/>
  <c r="B322" i="5"/>
  <c r="J321" i="5"/>
  <c r="N82" i="5" s="1"/>
  <c r="H192" i="5"/>
  <c r="H322" i="5" s="1"/>
  <c r="R129" i="5"/>
  <c r="AA130" i="5" s="1"/>
  <c r="AJ131" i="5" s="1"/>
  <c r="R323" i="5"/>
  <c r="AA324" i="5" s="1"/>
  <c r="C192" i="5"/>
  <c r="C322" i="5" s="1"/>
  <c r="O129" i="5"/>
  <c r="X130" i="5" s="1"/>
  <c r="AG131" i="5" s="1"/>
  <c r="O323" i="5"/>
  <c r="X324" i="5" s="1"/>
  <c r="P130" i="5"/>
  <c r="Y131" i="5" s="1"/>
  <c r="AH132" i="5" s="1"/>
  <c r="P324" i="5"/>
  <c r="Y325" i="5" s="1"/>
  <c r="T130" i="5"/>
  <c r="AC131" i="5" s="1"/>
  <c r="AL132" i="5" s="1"/>
  <c r="T324" i="5"/>
  <c r="AC325" i="5" s="1"/>
  <c r="N129" i="5"/>
  <c r="W130" i="5" s="1"/>
  <c r="AF131" i="5" s="1"/>
  <c r="N323" i="5"/>
  <c r="W324" i="5" s="1"/>
  <c r="M130" i="5"/>
  <c r="V131" i="5" s="1"/>
  <c r="AE132" i="5" s="1"/>
  <c r="M324" i="5"/>
  <c r="V325" i="5" s="1"/>
  <c r="Q129" i="5"/>
  <c r="Z130" i="5" s="1"/>
  <c r="AI131" i="5" s="1"/>
  <c r="Q323" i="5"/>
  <c r="Z324" i="5" s="1"/>
  <c r="S129" i="5"/>
  <c r="AB130" i="5" s="1"/>
  <c r="AK131" i="5" s="1"/>
  <c r="S323" i="5"/>
  <c r="AB324" i="5" s="1"/>
  <c r="D193" i="5"/>
  <c r="D323" i="5" s="1"/>
  <c r="I193" i="5"/>
  <c r="I323" i="5" s="1"/>
  <c r="E192" i="5"/>
  <c r="E322" i="5" s="1"/>
  <c r="B193" i="5"/>
  <c r="G192" i="5"/>
  <c r="G322" i="5" s="1"/>
  <c r="J256" i="5"/>
  <c r="E128" i="5"/>
  <c r="H128" i="5"/>
  <c r="I128" i="5"/>
  <c r="G257" i="5"/>
  <c r="C257" i="5"/>
  <c r="H257" i="5"/>
  <c r="I257" i="5"/>
  <c r="C128" i="5"/>
  <c r="B257" i="5"/>
  <c r="J127" i="5"/>
  <c r="D257" i="5"/>
  <c r="G128" i="5"/>
  <c r="B128" i="5"/>
  <c r="J191" i="5"/>
  <c r="E257" i="5"/>
  <c r="F257" i="5"/>
  <c r="F128" i="5"/>
  <c r="D128" i="5"/>
  <c r="BS131" i="5" l="1"/>
  <c r="BS132" i="5" s="1"/>
  <c r="AO325" i="5"/>
  <c r="BJ132" i="5"/>
  <c r="BU132" i="5"/>
  <c r="BL132" i="5"/>
  <c r="BJ325" i="5"/>
  <c r="BA325" i="5"/>
  <c r="BM133" i="5"/>
  <c r="BV133" i="5"/>
  <c r="BF326" i="5"/>
  <c r="AW326" i="5"/>
  <c r="BI133" i="5"/>
  <c r="BQ133" i="5"/>
  <c r="BG325" i="5"/>
  <c r="AX325" i="5"/>
  <c r="AX326" i="5" s="1"/>
  <c r="BD133" i="5"/>
  <c r="BM134" i="5" s="1"/>
  <c r="AN326" i="5"/>
  <c r="AS325" i="5"/>
  <c r="BB325" i="5"/>
  <c r="BK325" i="5"/>
  <c r="AW133" i="5"/>
  <c r="BD326" i="5"/>
  <c r="BF133" i="5"/>
  <c r="AT325" i="5"/>
  <c r="BR133" i="5"/>
  <c r="BM326" i="5"/>
  <c r="AX132" i="5"/>
  <c r="BC325" i="5"/>
  <c r="AP325" i="5"/>
  <c r="AY325" i="5"/>
  <c r="AK325" i="5"/>
  <c r="AE326" i="5"/>
  <c r="AI325" i="5"/>
  <c r="AJ325" i="5"/>
  <c r="AH326" i="5"/>
  <c r="AG325" i="5"/>
  <c r="AF325" i="5"/>
  <c r="AZ133" i="5"/>
  <c r="AL326" i="5"/>
  <c r="AQ326" i="5"/>
  <c r="BI327" i="5"/>
  <c r="AU326" i="5"/>
  <c r="BJ326" i="5"/>
  <c r="AR325" i="5"/>
  <c r="AT256" i="5"/>
  <c r="AT194" i="5"/>
  <c r="BO133" i="5"/>
  <c r="BK132" i="5"/>
  <c r="AP256" i="5"/>
  <c r="AS256" i="5"/>
  <c r="BT132" i="5"/>
  <c r="BC132" i="5"/>
  <c r="BL133" i="5" s="1"/>
  <c r="AQ195" i="5"/>
  <c r="BG132" i="5"/>
  <c r="BP132" i="5"/>
  <c r="AO256" i="5"/>
  <c r="AR256" i="5"/>
  <c r="AU257" i="5"/>
  <c r="BB132" i="5"/>
  <c r="AS194" i="5"/>
  <c r="AY132" i="5"/>
  <c r="BH133" i="5" s="1"/>
  <c r="BA132" i="5"/>
  <c r="BJ133" i="5" s="1"/>
  <c r="AP194" i="5"/>
  <c r="AR194" i="5"/>
  <c r="AQ257" i="5"/>
  <c r="AO194" i="5"/>
  <c r="AN257" i="5"/>
  <c r="AN195" i="5"/>
  <c r="AU195" i="5"/>
  <c r="H193" i="5"/>
  <c r="H323" i="5" s="1"/>
  <c r="J322" i="5"/>
  <c r="B323" i="5"/>
  <c r="M131" i="5"/>
  <c r="V132" i="5" s="1"/>
  <c r="AE133" i="5" s="1"/>
  <c r="M325" i="5"/>
  <c r="V326" i="5" s="1"/>
  <c r="N130" i="5"/>
  <c r="W131" i="5" s="1"/>
  <c r="AF132" i="5" s="1"/>
  <c r="N324" i="5"/>
  <c r="W325" i="5" s="1"/>
  <c r="T131" i="5"/>
  <c r="AC132" i="5" s="1"/>
  <c r="AL133" i="5" s="1"/>
  <c r="T325" i="5"/>
  <c r="AC326" i="5" s="1"/>
  <c r="P131" i="5"/>
  <c r="Y132" i="5" s="1"/>
  <c r="AH133" i="5" s="1"/>
  <c r="P325" i="5"/>
  <c r="Y326" i="5" s="1"/>
  <c r="F193" i="5"/>
  <c r="F323" i="5" s="1"/>
  <c r="R130" i="5"/>
  <c r="AA131" i="5" s="1"/>
  <c r="AJ132" i="5" s="1"/>
  <c r="R324" i="5"/>
  <c r="AA325" i="5" s="1"/>
  <c r="S130" i="5"/>
  <c r="AB131" i="5" s="1"/>
  <c r="AK132" i="5" s="1"/>
  <c r="S324" i="5"/>
  <c r="AB325" i="5" s="1"/>
  <c r="C193" i="5"/>
  <c r="C323" i="5" s="1"/>
  <c r="O130" i="5"/>
  <c r="X131" i="5" s="1"/>
  <c r="AG132" i="5" s="1"/>
  <c r="O324" i="5"/>
  <c r="X325" i="5" s="1"/>
  <c r="Q130" i="5"/>
  <c r="Z131" i="5" s="1"/>
  <c r="AI132" i="5" s="1"/>
  <c r="Q324" i="5"/>
  <c r="Z325" i="5" s="1"/>
  <c r="E193" i="5"/>
  <c r="E323" i="5" s="1"/>
  <c r="I194" i="5"/>
  <c r="I324" i="5" s="1"/>
  <c r="D194" i="5"/>
  <c r="D324" i="5" s="1"/>
  <c r="G193" i="5"/>
  <c r="G323" i="5" s="1"/>
  <c r="B194" i="5"/>
  <c r="G258" i="5"/>
  <c r="B129" i="5"/>
  <c r="D258" i="5"/>
  <c r="J192" i="5"/>
  <c r="J257" i="5"/>
  <c r="H129" i="5"/>
  <c r="E129" i="5"/>
  <c r="F129" i="5"/>
  <c r="J128" i="5"/>
  <c r="C129" i="5"/>
  <c r="C258" i="5"/>
  <c r="I129" i="5"/>
  <c r="I258" i="5"/>
  <c r="B258" i="5"/>
  <c r="F258" i="5"/>
  <c r="D129" i="5"/>
  <c r="E258" i="5"/>
  <c r="G129" i="5"/>
  <c r="H258" i="5"/>
  <c r="BS133" i="5" l="1"/>
  <c r="BU133" i="5"/>
  <c r="BG133" i="5"/>
  <c r="AW327" i="5"/>
  <c r="BI134" i="5"/>
  <c r="BV134" i="5"/>
  <c r="BV135" i="5" s="1"/>
  <c r="BF327" i="5"/>
  <c r="BR134" i="5"/>
  <c r="BG326" i="5"/>
  <c r="BG327" i="5" s="1"/>
  <c r="BK326" i="5"/>
  <c r="BB133" i="5"/>
  <c r="BB326" i="5"/>
  <c r="BD327" i="5"/>
  <c r="AN327" i="5"/>
  <c r="AW134" i="5"/>
  <c r="AX133" i="5"/>
  <c r="AT326" i="5"/>
  <c r="BC326" i="5"/>
  <c r="BF134" i="5"/>
  <c r="BM327" i="5"/>
  <c r="BO134" i="5"/>
  <c r="AQ327" i="5"/>
  <c r="BP133" i="5"/>
  <c r="BP134" i="5" s="1"/>
  <c r="BC133" i="5"/>
  <c r="BL134" i="5" s="1"/>
  <c r="BT133" i="5"/>
  <c r="AF326" i="5"/>
  <c r="AL327" i="5"/>
  <c r="AJ326" i="5"/>
  <c r="AS326" i="5"/>
  <c r="AO326" i="5"/>
  <c r="AG326" i="5"/>
  <c r="AK326" i="5"/>
  <c r="AE327" i="5"/>
  <c r="AR326" i="5"/>
  <c r="BA326" i="5"/>
  <c r="BL326" i="5"/>
  <c r="AU327" i="5"/>
  <c r="AI326" i="5"/>
  <c r="AP326" i="5"/>
  <c r="AH327" i="5"/>
  <c r="AY326" i="5"/>
  <c r="BH326" i="5"/>
  <c r="AZ327" i="5"/>
  <c r="AT195" i="5"/>
  <c r="AT257" i="5"/>
  <c r="AS195" i="5"/>
  <c r="AQ196" i="5"/>
  <c r="AU258" i="5"/>
  <c r="AN258" i="5"/>
  <c r="AR195" i="5"/>
  <c r="AR257" i="5"/>
  <c r="BU134" i="5"/>
  <c r="AQ258" i="5"/>
  <c r="AP195" i="5"/>
  <c r="AZ134" i="5"/>
  <c r="BK133" i="5"/>
  <c r="AP257" i="5"/>
  <c r="BD134" i="5"/>
  <c r="BM135" i="5" s="1"/>
  <c r="BA133" i="5"/>
  <c r="BJ134" i="5" s="1"/>
  <c r="AO257" i="5"/>
  <c r="AS257" i="5"/>
  <c r="BB134" i="5" s="1"/>
  <c r="AU196" i="5"/>
  <c r="AN196" i="5"/>
  <c r="AY133" i="5"/>
  <c r="AO195" i="5"/>
  <c r="BS134" i="5"/>
  <c r="BQ134" i="5"/>
  <c r="H194" i="5"/>
  <c r="H324" i="5" s="1"/>
  <c r="F194" i="5"/>
  <c r="F324" i="5" s="1"/>
  <c r="B324" i="5"/>
  <c r="J323" i="5"/>
  <c r="C194" i="5"/>
  <c r="C324" i="5" s="1"/>
  <c r="S131" i="5"/>
  <c r="AB132" i="5" s="1"/>
  <c r="AK133" i="5" s="1"/>
  <c r="S325" i="5"/>
  <c r="AB326" i="5" s="1"/>
  <c r="R131" i="5"/>
  <c r="AA132" i="5" s="1"/>
  <c r="AJ133" i="5" s="1"/>
  <c r="R325" i="5"/>
  <c r="AA326" i="5" s="1"/>
  <c r="M132" i="5"/>
  <c r="V133" i="5" s="1"/>
  <c r="AE134" i="5" s="1"/>
  <c r="M326" i="5"/>
  <c r="V327" i="5" s="1"/>
  <c r="N131" i="5"/>
  <c r="W132" i="5" s="1"/>
  <c r="AF133" i="5" s="1"/>
  <c r="N325" i="5"/>
  <c r="W326" i="5" s="1"/>
  <c r="P132" i="5"/>
  <c r="Y133" i="5" s="1"/>
  <c r="AH134" i="5" s="1"/>
  <c r="P326" i="5"/>
  <c r="Y327" i="5" s="1"/>
  <c r="O131" i="5"/>
  <c r="X132" i="5" s="1"/>
  <c r="AG133" i="5" s="1"/>
  <c r="O325" i="5"/>
  <c r="X326" i="5" s="1"/>
  <c r="T132" i="5"/>
  <c r="AC133" i="5" s="1"/>
  <c r="AL134" i="5" s="1"/>
  <c r="T326" i="5"/>
  <c r="AC327" i="5" s="1"/>
  <c r="Q131" i="5"/>
  <c r="Z132" i="5" s="1"/>
  <c r="AI133" i="5" s="1"/>
  <c r="Q325" i="5"/>
  <c r="Z326" i="5" s="1"/>
  <c r="I195" i="5"/>
  <c r="I325" i="5" s="1"/>
  <c r="E194" i="5"/>
  <c r="E324" i="5" s="1"/>
  <c r="B195" i="5"/>
  <c r="G194" i="5"/>
  <c r="G324" i="5" s="1"/>
  <c r="H259" i="5"/>
  <c r="F259" i="5"/>
  <c r="C130" i="5"/>
  <c r="F130" i="5"/>
  <c r="E130" i="5"/>
  <c r="J129" i="5"/>
  <c r="J258" i="5"/>
  <c r="G130" i="5"/>
  <c r="E259" i="5"/>
  <c r="D130" i="5"/>
  <c r="I130" i="5"/>
  <c r="J193" i="5"/>
  <c r="I259" i="5"/>
  <c r="C259" i="5"/>
  <c r="H130" i="5"/>
  <c r="B259" i="5"/>
  <c r="G259" i="5"/>
  <c r="D259" i="5"/>
  <c r="B130" i="5"/>
  <c r="AW328" i="5" l="1"/>
  <c r="BG134" i="5"/>
  <c r="BR135" i="5"/>
  <c r="BF328" i="5"/>
  <c r="BF329" i="5" s="1"/>
  <c r="AT327" i="5"/>
  <c r="AU328" i="5"/>
  <c r="BF135" i="5"/>
  <c r="BK134" i="5"/>
  <c r="BK135" i="5" s="1"/>
  <c r="BK327" i="5"/>
  <c r="BO135" i="5"/>
  <c r="BC327" i="5"/>
  <c r="BL327" i="5"/>
  <c r="BM328" i="5"/>
  <c r="AW135" i="5"/>
  <c r="AQ328" i="5"/>
  <c r="AZ328" i="5"/>
  <c r="BP135" i="5"/>
  <c r="AY327" i="5"/>
  <c r="BC134" i="5"/>
  <c r="BL135" i="5" s="1"/>
  <c r="AS327" i="5"/>
  <c r="BA327" i="5"/>
  <c r="BH327" i="5"/>
  <c r="AZ135" i="5"/>
  <c r="BU135" i="5"/>
  <c r="AG327" i="5"/>
  <c r="AE328" i="5"/>
  <c r="AF327" i="5"/>
  <c r="AR327" i="5"/>
  <c r="BD328" i="5"/>
  <c r="BD329" i="5" s="1"/>
  <c r="BJ327" i="5"/>
  <c r="AN328" i="5"/>
  <c r="AJ327" i="5"/>
  <c r="AO327" i="5"/>
  <c r="AX327" i="5"/>
  <c r="BB327" i="5"/>
  <c r="AY134" i="5"/>
  <c r="AH328" i="5"/>
  <c r="AL328" i="5"/>
  <c r="BI328" i="5"/>
  <c r="AI327" i="5"/>
  <c r="AK327" i="5"/>
  <c r="AP327" i="5"/>
  <c r="AP196" i="5"/>
  <c r="BT134" i="5"/>
  <c r="BH134" i="5"/>
  <c r="BI135" i="5"/>
  <c r="AO196" i="5"/>
  <c r="AO258" i="5"/>
  <c r="AR258" i="5"/>
  <c r="AQ197" i="5"/>
  <c r="BV136" i="5"/>
  <c r="AX134" i="5"/>
  <c r="BS135" i="5"/>
  <c r="BA134" i="5"/>
  <c r="AT258" i="5"/>
  <c r="AQ259" i="5"/>
  <c r="AN259" i="5"/>
  <c r="AU197" i="5"/>
  <c r="BD135" i="5"/>
  <c r="BM136" i="5" s="1"/>
  <c r="AT196" i="5"/>
  <c r="AN197" i="5"/>
  <c r="AP258" i="5"/>
  <c r="AR196" i="5"/>
  <c r="AU259" i="5"/>
  <c r="AS196" i="5"/>
  <c r="AS258" i="5"/>
  <c r="F195" i="5"/>
  <c r="F325" i="5" s="1"/>
  <c r="H196" i="5"/>
  <c r="H326" i="5" s="1"/>
  <c r="H195" i="5"/>
  <c r="H325" i="5" s="1"/>
  <c r="C196" i="5"/>
  <c r="C326" i="5" s="1"/>
  <c r="C195" i="5"/>
  <c r="C325" i="5" s="1"/>
  <c r="J324" i="5"/>
  <c r="B325" i="5"/>
  <c r="P133" i="5"/>
  <c r="Y134" i="5" s="1"/>
  <c r="AH135" i="5" s="1"/>
  <c r="P327" i="5"/>
  <c r="Y328" i="5" s="1"/>
  <c r="M133" i="5"/>
  <c r="V134" i="5" s="1"/>
  <c r="AE135" i="5" s="1"/>
  <c r="M327" i="5"/>
  <c r="V328" i="5" s="1"/>
  <c r="T133" i="5"/>
  <c r="AC134" i="5" s="1"/>
  <c r="AL135" i="5" s="1"/>
  <c r="T327" i="5"/>
  <c r="AC328" i="5" s="1"/>
  <c r="N132" i="5"/>
  <c r="W133" i="5" s="1"/>
  <c r="AF134" i="5" s="1"/>
  <c r="N326" i="5"/>
  <c r="W327" i="5" s="1"/>
  <c r="S132" i="5"/>
  <c r="AB133" i="5" s="1"/>
  <c r="AK134" i="5" s="1"/>
  <c r="S326" i="5"/>
  <c r="AB327" i="5" s="1"/>
  <c r="O132" i="5"/>
  <c r="X133" i="5" s="1"/>
  <c r="AG134" i="5" s="1"/>
  <c r="O326" i="5"/>
  <c r="X327" i="5" s="1"/>
  <c r="Q132" i="5"/>
  <c r="Z133" i="5" s="1"/>
  <c r="AI134" i="5" s="1"/>
  <c r="Q326" i="5"/>
  <c r="Z327" i="5" s="1"/>
  <c r="D195" i="5"/>
  <c r="D325" i="5" s="1"/>
  <c r="R132" i="5"/>
  <c r="AA133" i="5" s="1"/>
  <c r="AJ134" i="5" s="1"/>
  <c r="R326" i="5"/>
  <c r="AA327" i="5" s="1"/>
  <c r="I196" i="5"/>
  <c r="I326" i="5" s="1"/>
  <c r="E195" i="5"/>
  <c r="E325" i="5" s="1"/>
  <c r="B196" i="5"/>
  <c r="G195" i="5"/>
  <c r="G325" i="5" s="1"/>
  <c r="J130" i="5"/>
  <c r="J259" i="5"/>
  <c r="D260" i="5"/>
  <c r="J194" i="5"/>
  <c r="I131" i="5"/>
  <c r="D131" i="5"/>
  <c r="E131" i="5"/>
  <c r="B260" i="5"/>
  <c r="I260" i="5"/>
  <c r="E260" i="5"/>
  <c r="G131" i="5"/>
  <c r="C131" i="5"/>
  <c r="F260" i="5"/>
  <c r="H260" i="5"/>
  <c r="B131" i="5"/>
  <c r="G260" i="5"/>
  <c r="H131" i="5"/>
  <c r="C260" i="5"/>
  <c r="F131" i="5"/>
  <c r="BF136" i="5" l="1"/>
  <c r="AT328" i="5"/>
  <c r="AU329" i="5"/>
  <c r="BC328" i="5"/>
  <c r="BT135" i="5"/>
  <c r="BT136" i="5" s="1"/>
  <c r="BO136" i="5"/>
  <c r="BO137" i="5" s="1"/>
  <c r="BA328" i="5"/>
  <c r="BL328" i="5"/>
  <c r="BL329" i="5" s="1"/>
  <c r="AW136" i="5"/>
  <c r="BF137" i="5" s="1"/>
  <c r="BH135" i="5"/>
  <c r="AQ329" i="5"/>
  <c r="AZ329" i="5"/>
  <c r="BI329" i="5"/>
  <c r="AN329" i="5"/>
  <c r="BH328" i="5"/>
  <c r="BB328" i="5"/>
  <c r="AO328" i="5"/>
  <c r="BJ328" i="5"/>
  <c r="BU136" i="5"/>
  <c r="BM329" i="5"/>
  <c r="BM330" i="5" s="1"/>
  <c r="BA135" i="5"/>
  <c r="AR328" i="5"/>
  <c r="BQ135" i="5"/>
  <c r="AX135" i="5"/>
  <c r="AY135" i="5"/>
  <c r="AP197" i="5"/>
  <c r="BK328" i="5"/>
  <c r="AW329" i="5"/>
  <c r="BC329" i="5"/>
  <c r="AX328" i="5"/>
  <c r="BG328" i="5"/>
  <c r="AI328" i="5"/>
  <c r="AJ328" i="5"/>
  <c r="BD330" i="5"/>
  <c r="AE329" i="5"/>
  <c r="AL329" i="5"/>
  <c r="AK328" i="5"/>
  <c r="AH329" i="5"/>
  <c r="AS328" i="5"/>
  <c r="AP328" i="5"/>
  <c r="AF328" i="5"/>
  <c r="AG328" i="5"/>
  <c r="AY328" i="5"/>
  <c r="BV137" i="5"/>
  <c r="AT259" i="5"/>
  <c r="AQ260" i="5"/>
  <c r="AR259" i="5"/>
  <c r="BI136" i="5"/>
  <c r="BR136" i="5"/>
  <c r="AS197" i="5"/>
  <c r="AT197" i="5"/>
  <c r="AR197" i="5"/>
  <c r="AZ136" i="5"/>
  <c r="BD136" i="5"/>
  <c r="AQ198" i="5"/>
  <c r="BJ135" i="5"/>
  <c r="BC135" i="5"/>
  <c r="AU198" i="5"/>
  <c r="AO259" i="5"/>
  <c r="AS259" i="5"/>
  <c r="AN198" i="5"/>
  <c r="AO197" i="5"/>
  <c r="AU260" i="5"/>
  <c r="AP259" i="5"/>
  <c r="BG135" i="5"/>
  <c r="AN260" i="5"/>
  <c r="BB135" i="5"/>
  <c r="BK136" i="5" s="1"/>
  <c r="F196" i="5"/>
  <c r="F326" i="5" s="1"/>
  <c r="D196" i="5"/>
  <c r="D326" i="5" s="1"/>
  <c r="B326" i="5"/>
  <c r="J325" i="5"/>
  <c r="S133" i="5"/>
  <c r="AB134" i="5" s="1"/>
  <c r="AK135" i="5" s="1"/>
  <c r="S327" i="5"/>
  <c r="AB328" i="5" s="1"/>
  <c r="R133" i="5"/>
  <c r="AA134" i="5" s="1"/>
  <c r="AJ135" i="5" s="1"/>
  <c r="R327" i="5"/>
  <c r="AA328" i="5" s="1"/>
  <c r="M134" i="5"/>
  <c r="V135" i="5" s="1"/>
  <c r="AE136" i="5" s="1"/>
  <c r="M328" i="5"/>
  <c r="V329" i="5" s="1"/>
  <c r="N133" i="5"/>
  <c r="W134" i="5" s="1"/>
  <c r="AF135" i="5" s="1"/>
  <c r="N327" i="5"/>
  <c r="W328" i="5" s="1"/>
  <c r="P134" i="5"/>
  <c r="Y135" i="5" s="1"/>
  <c r="AH136" i="5" s="1"/>
  <c r="P328" i="5"/>
  <c r="Y329" i="5" s="1"/>
  <c r="Q133" i="5"/>
  <c r="Z134" i="5" s="1"/>
  <c r="AI135" i="5" s="1"/>
  <c r="Q327" i="5"/>
  <c r="Z328" i="5" s="1"/>
  <c r="T134" i="5"/>
  <c r="AC135" i="5" s="1"/>
  <c r="AL136" i="5" s="1"/>
  <c r="T328" i="5"/>
  <c r="AC329" i="5" s="1"/>
  <c r="O133" i="5"/>
  <c r="X134" i="5" s="1"/>
  <c r="AG135" i="5" s="1"/>
  <c r="O327" i="5"/>
  <c r="X328" i="5" s="1"/>
  <c r="C197" i="5"/>
  <c r="C327" i="5" s="1"/>
  <c r="I197" i="5"/>
  <c r="I327" i="5" s="1"/>
  <c r="D197" i="5"/>
  <c r="D327" i="5" s="1"/>
  <c r="E196" i="5"/>
  <c r="E326" i="5" s="1"/>
  <c r="B197" i="5"/>
  <c r="G196" i="5"/>
  <c r="G326" i="5" s="1"/>
  <c r="J131" i="5"/>
  <c r="J260" i="5"/>
  <c r="B132" i="5"/>
  <c r="H261" i="5"/>
  <c r="F261" i="5"/>
  <c r="C132" i="5"/>
  <c r="B261" i="5"/>
  <c r="H132" i="5"/>
  <c r="G132" i="5"/>
  <c r="D132" i="5"/>
  <c r="I132" i="5"/>
  <c r="F132" i="5"/>
  <c r="C261" i="5"/>
  <c r="E132" i="5"/>
  <c r="G261" i="5"/>
  <c r="E261" i="5"/>
  <c r="I261" i="5"/>
  <c r="J195" i="5"/>
  <c r="D261" i="5"/>
  <c r="AW137" i="5" l="1"/>
  <c r="BF138" i="5" s="1"/>
  <c r="BH136" i="5"/>
  <c r="AR329" i="5"/>
  <c r="AN330" i="5"/>
  <c r="BA329" i="5"/>
  <c r="BJ329" i="5"/>
  <c r="AP198" i="5"/>
  <c r="AQ330" i="5"/>
  <c r="BQ136" i="5"/>
  <c r="BR137" i="5"/>
  <c r="AX329" i="5"/>
  <c r="AZ330" i="5"/>
  <c r="BI330" i="5"/>
  <c r="BB329" i="5"/>
  <c r="BK329" i="5"/>
  <c r="BJ136" i="5"/>
  <c r="AO329" i="5"/>
  <c r="BA136" i="5"/>
  <c r="BL330" i="5"/>
  <c r="BM331" i="5"/>
  <c r="BG329" i="5"/>
  <c r="AP260" i="5"/>
  <c r="AZ137" i="5"/>
  <c r="BO138" i="5"/>
  <c r="AL330" i="5"/>
  <c r="AK329" i="5"/>
  <c r="AE330" i="5"/>
  <c r="AY329" i="5"/>
  <c r="BH329" i="5"/>
  <c r="AT329" i="5"/>
  <c r="BC330" i="5" s="1"/>
  <c r="AJ329" i="5"/>
  <c r="AG329" i="5"/>
  <c r="AF329" i="5"/>
  <c r="AU330" i="5"/>
  <c r="AW330" i="5"/>
  <c r="BF330" i="5"/>
  <c r="AP329" i="5"/>
  <c r="AH330" i="5"/>
  <c r="AI329" i="5"/>
  <c r="AR330" i="5" s="1"/>
  <c r="AS329" i="5"/>
  <c r="BT137" i="5"/>
  <c r="BD137" i="5"/>
  <c r="AY136" i="5"/>
  <c r="BB136" i="5"/>
  <c r="BK137" i="5" s="1"/>
  <c r="BC136" i="5"/>
  <c r="BL136" i="5"/>
  <c r="AU199" i="5"/>
  <c r="AT198" i="5"/>
  <c r="AT260" i="5"/>
  <c r="AS198" i="5"/>
  <c r="BG136" i="5"/>
  <c r="BP136" i="5"/>
  <c r="AR198" i="5"/>
  <c r="BI137" i="5"/>
  <c r="AN261" i="5"/>
  <c r="AW138" i="5" s="1"/>
  <c r="AR260" i="5"/>
  <c r="AO198" i="5"/>
  <c r="AN199" i="5"/>
  <c r="AO260" i="5"/>
  <c r="AU261" i="5"/>
  <c r="BM137" i="5"/>
  <c r="AQ261" i="5"/>
  <c r="AX136" i="5"/>
  <c r="AS260" i="5"/>
  <c r="AQ199" i="5"/>
  <c r="BS136" i="5"/>
  <c r="F197" i="5"/>
  <c r="F327" i="5" s="1"/>
  <c r="H198" i="5"/>
  <c r="H328" i="5" s="1"/>
  <c r="H197" i="5"/>
  <c r="H327" i="5" s="1"/>
  <c r="J326" i="5"/>
  <c r="B327" i="5"/>
  <c r="R134" i="5"/>
  <c r="AA135" i="5" s="1"/>
  <c r="AJ136" i="5" s="1"/>
  <c r="R328" i="5"/>
  <c r="AA329" i="5" s="1"/>
  <c r="P135" i="5"/>
  <c r="Y136" i="5" s="1"/>
  <c r="AH137" i="5" s="1"/>
  <c r="P329" i="5"/>
  <c r="Y330" i="5" s="1"/>
  <c r="S134" i="5"/>
  <c r="AB135" i="5" s="1"/>
  <c r="AK136" i="5" s="1"/>
  <c r="S328" i="5"/>
  <c r="AB329" i="5" s="1"/>
  <c r="N134" i="5"/>
  <c r="W135" i="5" s="1"/>
  <c r="AF136" i="5" s="1"/>
  <c r="N328" i="5"/>
  <c r="W329" i="5" s="1"/>
  <c r="M135" i="5"/>
  <c r="V136" i="5" s="1"/>
  <c r="AE137" i="5" s="1"/>
  <c r="M329" i="5"/>
  <c r="V330" i="5" s="1"/>
  <c r="Q134" i="5"/>
  <c r="Z135" i="5" s="1"/>
  <c r="AI136" i="5" s="1"/>
  <c r="Q328" i="5"/>
  <c r="Z329" i="5" s="1"/>
  <c r="O134" i="5"/>
  <c r="X135" i="5" s="1"/>
  <c r="AG136" i="5" s="1"/>
  <c r="O328" i="5"/>
  <c r="X329" i="5" s="1"/>
  <c r="T135" i="5"/>
  <c r="AC136" i="5" s="1"/>
  <c r="AL137" i="5" s="1"/>
  <c r="T329" i="5"/>
  <c r="AC330" i="5" s="1"/>
  <c r="C198" i="5"/>
  <c r="C328" i="5" s="1"/>
  <c r="E197" i="5"/>
  <c r="E327" i="5" s="1"/>
  <c r="D198" i="5"/>
  <c r="D328" i="5" s="1"/>
  <c r="I198" i="5"/>
  <c r="I328" i="5" s="1"/>
  <c r="G197" i="5"/>
  <c r="G327" i="5" s="1"/>
  <c r="B198" i="5"/>
  <c r="G262" i="5"/>
  <c r="F133" i="5"/>
  <c r="D133" i="5"/>
  <c r="B262" i="5"/>
  <c r="F262" i="5"/>
  <c r="E133" i="5"/>
  <c r="J196" i="5"/>
  <c r="D262" i="5"/>
  <c r="I262" i="5"/>
  <c r="I133" i="5"/>
  <c r="C133" i="5"/>
  <c r="J132" i="5"/>
  <c r="E262" i="5"/>
  <c r="C262" i="5"/>
  <c r="G133" i="5"/>
  <c r="H133" i="5"/>
  <c r="J261" i="5"/>
  <c r="H262" i="5"/>
  <c r="B133" i="5"/>
  <c r="BQ137" i="5" l="1"/>
  <c r="AW331" i="5"/>
  <c r="AN331" i="5"/>
  <c r="BS137" i="5"/>
  <c r="BK330" i="5"/>
  <c r="BA330" i="5"/>
  <c r="AZ331" i="5"/>
  <c r="AQ331" i="5"/>
  <c r="BJ330" i="5"/>
  <c r="BA137" i="5"/>
  <c r="BB330" i="5"/>
  <c r="BG330" i="5"/>
  <c r="AX330" i="5"/>
  <c r="BI331" i="5"/>
  <c r="BJ137" i="5"/>
  <c r="BO139" i="5"/>
  <c r="AZ138" i="5"/>
  <c r="BI138" i="5"/>
  <c r="AU331" i="5"/>
  <c r="AY137" i="5"/>
  <c r="AT330" i="5"/>
  <c r="BC331" i="5" s="1"/>
  <c r="BF331" i="5"/>
  <c r="BF332" i="5" s="1"/>
  <c r="BD138" i="5"/>
  <c r="AY330" i="5"/>
  <c r="AF330" i="5"/>
  <c r="AE331" i="5"/>
  <c r="BD331" i="5"/>
  <c r="AL331" i="5"/>
  <c r="AI330" i="5"/>
  <c r="AR331" i="5" s="1"/>
  <c r="AK330" i="5"/>
  <c r="BH137" i="5"/>
  <c r="AH331" i="5"/>
  <c r="BH330" i="5"/>
  <c r="AO330" i="5"/>
  <c r="AS330" i="5"/>
  <c r="AP330" i="5"/>
  <c r="AJ330" i="5"/>
  <c r="BL331" i="5"/>
  <c r="BB137" i="5"/>
  <c r="BA331" i="5"/>
  <c r="AG330" i="5"/>
  <c r="BT138" i="5"/>
  <c r="AU200" i="5"/>
  <c r="AX137" i="5"/>
  <c r="BG137" i="5"/>
  <c r="AR199" i="5"/>
  <c r="BP137" i="5"/>
  <c r="AS261" i="5"/>
  <c r="AS199" i="5"/>
  <c r="AO199" i="5"/>
  <c r="AT199" i="5"/>
  <c r="AP199" i="5"/>
  <c r="BL137" i="5"/>
  <c r="BU137" i="5"/>
  <c r="BM138" i="5"/>
  <c r="BM139" i="5" s="1"/>
  <c r="BV138" i="5"/>
  <c r="AU262" i="5"/>
  <c r="AR261" i="5"/>
  <c r="AT261" i="5"/>
  <c r="BC137" i="5"/>
  <c r="BF139" i="5"/>
  <c r="AN262" i="5"/>
  <c r="AQ262" i="5"/>
  <c r="BR138" i="5"/>
  <c r="AO261" i="5"/>
  <c r="AP261" i="5"/>
  <c r="AQ200" i="5"/>
  <c r="AN200" i="5"/>
  <c r="F198" i="5"/>
  <c r="F328" i="5" s="1"/>
  <c r="F199" i="5"/>
  <c r="F329" i="5" s="1"/>
  <c r="B328" i="5"/>
  <c r="J327" i="5"/>
  <c r="P136" i="5"/>
  <c r="Y137" i="5" s="1"/>
  <c r="AH138" i="5" s="1"/>
  <c r="P330" i="5"/>
  <c r="Y331" i="5" s="1"/>
  <c r="S135" i="5"/>
  <c r="AB136" i="5" s="1"/>
  <c r="AK137" i="5" s="1"/>
  <c r="S329" i="5"/>
  <c r="AB330" i="5" s="1"/>
  <c r="O135" i="5"/>
  <c r="X136" i="5" s="1"/>
  <c r="AG137" i="5" s="1"/>
  <c r="O329" i="5"/>
  <c r="X330" i="5" s="1"/>
  <c r="R135" i="5"/>
  <c r="AA136" i="5" s="1"/>
  <c r="AJ137" i="5" s="1"/>
  <c r="R329" i="5"/>
  <c r="AA330" i="5" s="1"/>
  <c r="M136" i="5"/>
  <c r="V137" i="5" s="1"/>
  <c r="AE138" i="5" s="1"/>
  <c r="M330" i="5"/>
  <c r="V331" i="5" s="1"/>
  <c r="T136" i="5"/>
  <c r="AC137" i="5" s="1"/>
  <c r="AL138" i="5" s="1"/>
  <c r="T330" i="5"/>
  <c r="AC331" i="5" s="1"/>
  <c r="Q135" i="5"/>
  <c r="Z136" i="5" s="1"/>
  <c r="AI137" i="5" s="1"/>
  <c r="Q329" i="5"/>
  <c r="Z330" i="5" s="1"/>
  <c r="N135" i="5"/>
  <c r="W136" i="5" s="1"/>
  <c r="AF137" i="5" s="1"/>
  <c r="N329" i="5"/>
  <c r="W330" i="5" s="1"/>
  <c r="D199" i="5"/>
  <c r="D329" i="5" s="1"/>
  <c r="E198" i="5"/>
  <c r="E328" i="5" s="1"/>
  <c r="I199" i="5"/>
  <c r="I329" i="5" s="1"/>
  <c r="C199" i="5"/>
  <c r="C329" i="5" s="1"/>
  <c r="G198" i="5"/>
  <c r="G328" i="5" s="1"/>
  <c r="B199" i="5"/>
  <c r="G263" i="5"/>
  <c r="J133" i="5"/>
  <c r="C134" i="5"/>
  <c r="F134" i="5"/>
  <c r="B134" i="5"/>
  <c r="H134" i="5"/>
  <c r="H263" i="5"/>
  <c r="G134" i="5"/>
  <c r="C263" i="5"/>
  <c r="I134" i="5"/>
  <c r="I263" i="5"/>
  <c r="B263" i="5"/>
  <c r="D263" i="5"/>
  <c r="J262" i="5"/>
  <c r="J197" i="5"/>
  <c r="E263" i="5"/>
  <c r="E134" i="5"/>
  <c r="F263" i="5"/>
  <c r="D134" i="5"/>
  <c r="AZ332" i="5" l="1"/>
  <c r="BI332" i="5"/>
  <c r="AW332" i="5"/>
  <c r="BF333" i="5" s="1"/>
  <c r="AQ332" i="5"/>
  <c r="AZ333" i="5" s="1"/>
  <c r="BO140" i="5"/>
  <c r="BS138" i="5"/>
  <c r="BK331" i="5"/>
  <c r="BJ331" i="5"/>
  <c r="BJ332" i="5" s="1"/>
  <c r="BA138" i="5"/>
  <c r="BR139" i="5"/>
  <c r="BG331" i="5"/>
  <c r="BI139" i="5"/>
  <c r="BJ138" i="5"/>
  <c r="BH138" i="5"/>
  <c r="BH331" i="5"/>
  <c r="BD139" i="5"/>
  <c r="BM140" i="5" s="1"/>
  <c r="BL332" i="5"/>
  <c r="AO331" i="5"/>
  <c r="BB138" i="5"/>
  <c r="BK138" i="5"/>
  <c r="BT139" i="5" s="1"/>
  <c r="BG138" i="5"/>
  <c r="AS331" i="5"/>
  <c r="AP331" i="5"/>
  <c r="BP138" i="5"/>
  <c r="AY331" i="5"/>
  <c r="AL332" i="5"/>
  <c r="AX331" i="5"/>
  <c r="AK331" i="5"/>
  <c r="AE332" i="5"/>
  <c r="BB331" i="5"/>
  <c r="AH332" i="5"/>
  <c r="AG331" i="5"/>
  <c r="BA332" i="5"/>
  <c r="BD332" i="5"/>
  <c r="BM332" i="5"/>
  <c r="AN332" i="5"/>
  <c r="AI331" i="5"/>
  <c r="AF331" i="5"/>
  <c r="AU332" i="5"/>
  <c r="AT331" i="5"/>
  <c r="AX138" i="5"/>
  <c r="BQ138" i="5"/>
  <c r="AJ331" i="5"/>
  <c r="BC138" i="5"/>
  <c r="BV139" i="5"/>
  <c r="BV140" i="5" s="1"/>
  <c r="BU138" i="5"/>
  <c r="AR200" i="5"/>
  <c r="BL138" i="5"/>
  <c r="AU201" i="5"/>
  <c r="AT200" i="5"/>
  <c r="AQ263" i="5"/>
  <c r="AP200" i="5"/>
  <c r="AQ201" i="5"/>
  <c r="AO200" i="5"/>
  <c r="AN263" i="5"/>
  <c r="AP262" i="5"/>
  <c r="AY138" i="5"/>
  <c r="AW139" i="5"/>
  <c r="AS200" i="5"/>
  <c r="AN201" i="5"/>
  <c r="AO262" i="5"/>
  <c r="AZ139" i="5"/>
  <c r="BS139" i="5"/>
  <c r="AT262" i="5"/>
  <c r="AU263" i="5"/>
  <c r="AS262" i="5"/>
  <c r="AR262" i="5"/>
  <c r="B329" i="5"/>
  <c r="J328" i="5"/>
  <c r="H199" i="5"/>
  <c r="H329" i="5" s="1"/>
  <c r="R136" i="5"/>
  <c r="AA137" i="5" s="1"/>
  <c r="AJ138" i="5" s="1"/>
  <c r="R330" i="5"/>
  <c r="AA331" i="5" s="1"/>
  <c r="Q136" i="5"/>
  <c r="Z137" i="5" s="1"/>
  <c r="AI138" i="5" s="1"/>
  <c r="Q330" i="5"/>
  <c r="Z331" i="5" s="1"/>
  <c r="O136" i="5"/>
  <c r="X137" i="5" s="1"/>
  <c r="AG138" i="5" s="1"/>
  <c r="O330" i="5"/>
  <c r="X331" i="5" s="1"/>
  <c r="P137" i="5"/>
  <c r="Y138" i="5" s="1"/>
  <c r="AH139" i="5" s="1"/>
  <c r="P331" i="5"/>
  <c r="Y332" i="5" s="1"/>
  <c r="N136" i="5"/>
  <c r="W137" i="5" s="1"/>
  <c r="AF138" i="5" s="1"/>
  <c r="N330" i="5"/>
  <c r="W331" i="5" s="1"/>
  <c r="T137" i="5"/>
  <c r="AC138" i="5" s="1"/>
  <c r="AL139" i="5" s="1"/>
  <c r="T331" i="5"/>
  <c r="AC332" i="5" s="1"/>
  <c r="S136" i="5"/>
  <c r="AB137" i="5" s="1"/>
  <c r="AK138" i="5" s="1"/>
  <c r="S330" i="5"/>
  <c r="AB331" i="5" s="1"/>
  <c r="M137" i="5"/>
  <c r="V138" i="5" s="1"/>
  <c r="AE139" i="5" s="1"/>
  <c r="M331" i="5"/>
  <c r="V332" i="5" s="1"/>
  <c r="H200" i="5"/>
  <c r="H330" i="5" s="1"/>
  <c r="E199" i="5"/>
  <c r="E329" i="5" s="1"/>
  <c r="C200" i="5"/>
  <c r="C330" i="5" s="1"/>
  <c r="I200" i="5"/>
  <c r="I330" i="5" s="1"/>
  <c r="G199" i="5"/>
  <c r="G329" i="5" s="1"/>
  <c r="B200" i="5"/>
  <c r="G264" i="5"/>
  <c r="J263" i="5"/>
  <c r="J198" i="5"/>
  <c r="J134" i="5"/>
  <c r="H264" i="5"/>
  <c r="B264" i="5"/>
  <c r="C264" i="5"/>
  <c r="G135" i="5"/>
  <c r="B135" i="5"/>
  <c r="F135" i="5"/>
  <c r="D135" i="5"/>
  <c r="D264" i="5"/>
  <c r="I135" i="5"/>
  <c r="C135" i="5"/>
  <c r="E135" i="5"/>
  <c r="E264" i="5"/>
  <c r="I264" i="5"/>
  <c r="H135" i="5"/>
  <c r="F264" i="5"/>
  <c r="BI333" i="5" l="1"/>
  <c r="AQ333" i="5"/>
  <c r="BJ139" i="5"/>
  <c r="BS140" i="5" s="1"/>
  <c r="BR140" i="5"/>
  <c r="BQ139" i="5"/>
  <c r="AU333" i="5"/>
  <c r="AP332" i="5"/>
  <c r="BG139" i="5"/>
  <c r="AY332" i="5"/>
  <c r="AS332" i="5"/>
  <c r="AN333" i="5"/>
  <c r="BB332" i="5"/>
  <c r="BP139" i="5"/>
  <c r="BV141" i="5"/>
  <c r="BM333" i="5"/>
  <c r="BH332" i="5"/>
  <c r="BL139" i="5"/>
  <c r="BK139" i="5"/>
  <c r="BT140" i="5" s="1"/>
  <c r="AR201" i="5"/>
  <c r="AX139" i="5"/>
  <c r="AW140" i="5"/>
  <c r="AW333" i="5"/>
  <c r="BD333" i="5"/>
  <c r="AF332" i="5"/>
  <c r="AX332" i="5"/>
  <c r="BG332" i="5"/>
  <c r="AO332" i="5"/>
  <c r="AI332" i="5"/>
  <c r="BJ333" i="5"/>
  <c r="BC139" i="5"/>
  <c r="AH333" i="5"/>
  <c r="AK332" i="5"/>
  <c r="AZ334" i="5"/>
  <c r="BI334" i="5"/>
  <c r="AL333" i="5"/>
  <c r="AJ332" i="5"/>
  <c r="AG332" i="5"/>
  <c r="AE333" i="5"/>
  <c r="AN334" i="5" s="1"/>
  <c r="AR332" i="5"/>
  <c r="BA333" i="5" s="1"/>
  <c r="BK332" i="5"/>
  <c r="AT332" i="5"/>
  <c r="BC332" i="5"/>
  <c r="BU139" i="5"/>
  <c r="AP263" i="5"/>
  <c r="AY139" i="5"/>
  <c r="BH139" i="5"/>
  <c r="AS201" i="5"/>
  <c r="AQ264" i="5"/>
  <c r="AR263" i="5"/>
  <c r="AN264" i="5"/>
  <c r="AS263" i="5"/>
  <c r="AN202" i="5"/>
  <c r="AQ202" i="5"/>
  <c r="AU202" i="5"/>
  <c r="BB139" i="5"/>
  <c r="AU264" i="5"/>
  <c r="AZ140" i="5"/>
  <c r="BI140" i="5"/>
  <c r="BA139" i="5"/>
  <c r="AO201" i="5"/>
  <c r="AT201" i="5"/>
  <c r="AT263" i="5"/>
  <c r="AO263" i="5"/>
  <c r="BD140" i="5"/>
  <c r="BM141" i="5" s="1"/>
  <c r="BF140" i="5"/>
  <c r="AP201" i="5"/>
  <c r="J329" i="5"/>
  <c r="B330" i="5"/>
  <c r="P138" i="5"/>
  <c r="Y139" i="5" s="1"/>
  <c r="AH140" i="5" s="1"/>
  <c r="P332" i="5"/>
  <c r="Y333" i="5" s="1"/>
  <c r="O137" i="5"/>
  <c r="X138" i="5" s="1"/>
  <c r="AG139" i="5" s="1"/>
  <c r="O331" i="5"/>
  <c r="X332" i="5" s="1"/>
  <c r="F200" i="5"/>
  <c r="F330" i="5" s="1"/>
  <c r="M138" i="5"/>
  <c r="V139" i="5" s="1"/>
  <c r="AE140" i="5" s="1"/>
  <c r="M332" i="5"/>
  <c r="V333" i="5" s="1"/>
  <c r="D200" i="5"/>
  <c r="D330" i="5" s="1"/>
  <c r="R137" i="5"/>
  <c r="AA138" i="5" s="1"/>
  <c r="AJ139" i="5" s="1"/>
  <c r="R331" i="5"/>
  <c r="AA332" i="5" s="1"/>
  <c r="T138" i="5"/>
  <c r="AC139" i="5" s="1"/>
  <c r="AL140" i="5" s="1"/>
  <c r="T332" i="5"/>
  <c r="AC333" i="5" s="1"/>
  <c r="S137" i="5"/>
  <c r="AB138" i="5" s="1"/>
  <c r="AK139" i="5" s="1"/>
  <c r="S331" i="5"/>
  <c r="AB332" i="5" s="1"/>
  <c r="N137" i="5"/>
  <c r="W138" i="5" s="1"/>
  <c r="AF139" i="5" s="1"/>
  <c r="N331" i="5"/>
  <c r="W332" i="5" s="1"/>
  <c r="Q137" i="5"/>
  <c r="Z138" i="5" s="1"/>
  <c r="AI139" i="5" s="1"/>
  <c r="Q331" i="5"/>
  <c r="Z332" i="5" s="1"/>
  <c r="C201" i="5"/>
  <c r="C331" i="5" s="1"/>
  <c r="E200" i="5"/>
  <c r="E330" i="5" s="1"/>
  <c r="I201" i="5"/>
  <c r="I331" i="5" s="1"/>
  <c r="B201" i="5"/>
  <c r="G200" i="5"/>
  <c r="G330" i="5" s="1"/>
  <c r="I265" i="5"/>
  <c r="I136" i="5"/>
  <c r="D136" i="5"/>
  <c r="B136" i="5"/>
  <c r="C265" i="5"/>
  <c r="C136" i="5"/>
  <c r="J135" i="5"/>
  <c r="B265" i="5"/>
  <c r="J264" i="5"/>
  <c r="D265" i="5"/>
  <c r="H265" i="5"/>
  <c r="J199" i="5"/>
  <c r="H136" i="5"/>
  <c r="F265" i="5"/>
  <c r="E265" i="5"/>
  <c r="G265" i="5"/>
  <c r="E136" i="5"/>
  <c r="F136" i="5"/>
  <c r="G136" i="5"/>
  <c r="AU334" i="5" l="1"/>
  <c r="BD334" i="5"/>
  <c r="BV142" i="5"/>
  <c r="AX140" i="5"/>
  <c r="BU140" i="5"/>
  <c r="AY333" i="5"/>
  <c r="BG140" i="5"/>
  <c r="BP140" i="5"/>
  <c r="BG333" i="5"/>
  <c r="BH333" i="5"/>
  <c r="BH334" i="5" s="1"/>
  <c r="BK333" i="5"/>
  <c r="BL140" i="5"/>
  <c r="BB333" i="5"/>
  <c r="BA140" i="5"/>
  <c r="AO333" i="5"/>
  <c r="BM334" i="5"/>
  <c r="BI335" i="5"/>
  <c r="AW141" i="5"/>
  <c r="BC140" i="5"/>
  <c r="AZ141" i="5"/>
  <c r="AY140" i="5"/>
  <c r="BJ334" i="5"/>
  <c r="AG333" i="5"/>
  <c r="AL334" i="5"/>
  <c r="AH334" i="5"/>
  <c r="AK333" i="5"/>
  <c r="AI333" i="5"/>
  <c r="AX333" i="5"/>
  <c r="AW334" i="5"/>
  <c r="AW335" i="5" s="1"/>
  <c r="BF334" i="5"/>
  <c r="AJ333" i="5"/>
  <c r="AF333" i="5"/>
  <c r="AP333" i="5"/>
  <c r="BD335" i="5"/>
  <c r="AR333" i="5"/>
  <c r="AR334" i="5" s="1"/>
  <c r="AQ334" i="5"/>
  <c r="BC333" i="5"/>
  <c r="BL333" i="5"/>
  <c r="AS333" i="5"/>
  <c r="AT333" i="5"/>
  <c r="AE334" i="5"/>
  <c r="AN335" i="5" s="1"/>
  <c r="BI141" i="5"/>
  <c r="BR141" i="5"/>
  <c r="AQ203" i="5"/>
  <c r="AO202" i="5"/>
  <c r="AU203" i="5"/>
  <c r="AQ265" i="5"/>
  <c r="BB140" i="5"/>
  <c r="BK140" i="5"/>
  <c r="AS202" i="5"/>
  <c r="BD141" i="5"/>
  <c r="BM142" i="5" s="1"/>
  <c r="AU265" i="5"/>
  <c r="AO264" i="5"/>
  <c r="AN203" i="5"/>
  <c r="AP202" i="5"/>
  <c r="BJ140" i="5"/>
  <c r="AS264" i="5"/>
  <c r="AR202" i="5"/>
  <c r="AT264" i="5"/>
  <c r="AN265" i="5"/>
  <c r="AP264" i="5"/>
  <c r="AR264" i="5"/>
  <c r="BH140" i="5"/>
  <c r="BQ140" i="5"/>
  <c r="BF141" i="5"/>
  <c r="BO141" i="5"/>
  <c r="AT202" i="5"/>
  <c r="G201" i="5"/>
  <c r="G331" i="5" s="1"/>
  <c r="D201" i="5"/>
  <c r="D331" i="5" s="1"/>
  <c r="B331" i="5"/>
  <c r="J330" i="5"/>
  <c r="Q138" i="5"/>
  <c r="Z139" i="5" s="1"/>
  <c r="AI140" i="5" s="1"/>
  <c r="Q332" i="5"/>
  <c r="Z333" i="5" s="1"/>
  <c r="H201" i="5"/>
  <c r="H331" i="5" s="1"/>
  <c r="T139" i="5"/>
  <c r="AC140" i="5" s="1"/>
  <c r="AL141" i="5" s="1"/>
  <c r="T333" i="5"/>
  <c r="AC334" i="5" s="1"/>
  <c r="N138" i="5"/>
  <c r="W139" i="5" s="1"/>
  <c r="AF140" i="5" s="1"/>
  <c r="N332" i="5"/>
  <c r="W333" i="5" s="1"/>
  <c r="P139" i="5"/>
  <c r="Y140" i="5" s="1"/>
  <c r="AH141" i="5" s="1"/>
  <c r="P333" i="5"/>
  <c r="Y334" i="5" s="1"/>
  <c r="M139" i="5"/>
  <c r="V140" i="5" s="1"/>
  <c r="AE141" i="5" s="1"/>
  <c r="M333" i="5"/>
  <c r="V334" i="5" s="1"/>
  <c r="F201" i="5"/>
  <c r="F331" i="5" s="1"/>
  <c r="S138" i="5"/>
  <c r="AB139" i="5" s="1"/>
  <c r="AK140" i="5" s="1"/>
  <c r="S332" i="5"/>
  <c r="AB333" i="5" s="1"/>
  <c r="O138" i="5"/>
  <c r="X139" i="5" s="1"/>
  <c r="AG140" i="5" s="1"/>
  <c r="O332" i="5"/>
  <c r="X333" i="5" s="1"/>
  <c r="R138" i="5"/>
  <c r="AA139" i="5" s="1"/>
  <c r="AJ140" i="5" s="1"/>
  <c r="R332" i="5"/>
  <c r="AA333" i="5" s="1"/>
  <c r="I202" i="5"/>
  <c r="I332" i="5" s="1"/>
  <c r="C202" i="5"/>
  <c r="C332" i="5" s="1"/>
  <c r="D202" i="5"/>
  <c r="D332" i="5" s="1"/>
  <c r="E201" i="5"/>
  <c r="E331" i="5" s="1"/>
  <c r="B202" i="5"/>
  <c r="J200" i="5"/>
  <c r="E266" i="5"/>
  <c r="G137" i="5"/>
  <c r="H137" i="5"/>
  <c r="D266" i="5"/>
  <c r="J265" i="5"/>
  <c r="E137" i="5"/>
  <c r="G266" i="5"/>
  <c r="C137" i="5"/>
  <c r="D137" i="5"/>
  <c r="F266" i="5"/>
  <c r="F137" i="5"/>
  <c r="H266" i="5"/>
  <c r="B137" i="5"/>
  <c r="I266" i="5"/>
  <c r="B266" i="5"/>
  <c r="C266" i="5"/>
  <c r="J136" i="5"/>
  <c r="I137" i="5"/>
  <c r="BM335" i="5" l="1"/>
  <c r="BU141" i="5"/>
  <c r="BG141" i="5"/>
  <c r="BL141" i="5"/>
  <c r="BH141" i="5"/>
  <c r="BP141" i="5"/>
  <c r="BK334" i="5"/>
  <c r="BI142" i="5"/>
  <c r="BF142" i="5"/>
  <c r="BA141" i="5"/>
  <c r="AQ335" i="5"/>
  <c r="AY141" i="5"/>
  <c r="AP334" i="5"/>
  <c r="AX334" i="5"/>
  <c r="BG334" i="5"/>
  <c r="BF335" i="5"/>
  <c r="BF336" i="5" s="1"/>
  <c r="BL334" i="5"/>
  <c r="AZ142" i="5"/>
  <c r="BO142" i="5"/>
  <c r="BC141" i="5"/>
  <c r="BL142" i="5" s="1"/>
  <c r="BR142" i="5"/>
  <c r="AR203" i="5"/>
  <c r="AZ335" i="5"/>
  <c r="AF334" i="5"/>
  <c r="AY334" i="5"/>
  <c r="AY335" i="5" s="1"/>
  <c r="AJ334" i="5"/>
  <c r="AE335" i="5"/>
  <c r="AN336" i="5" s="1"/>
  <c r="AL335" i="5"/>
  <c r="AT334" i="5"/>
  <c r="AH335" i="5"/>
  <c r="BA334" i="5"/>
  <c r="AI334" i="5"/>
  <c r="AR335" i="5" s="1"/>
  <c r="BM336" i="5"/>
  <c r="AS334" i="5"/>
  <c r="AS335" i="5" s="1"/>
  <c r="BB334" i="5"/>
  <c r="AU335" i="5"/>
  <c r="AU336" i="5" s="1"/>
  <c r="AW336" i="5"/>
  <c r="AO334" i="5"/>
  <c r="AG334" i="5"/>
  <c r="AK334" i="5"/>
  <c r="BC334" i="5"/>
  <c r="BQ141" i="5"/>
  <c r="AS203" i="5"/>
  <c r="AS265" i="5"/>
  <c r="BV143" i="5"/>
  <c r="AP203" i="5"/>
  <c r="AU266" i="5"/>
  <c r="AN204" i="5"/>
  <c r="AO265" i="5"/>
  <c r="BK141" i="5"/>
  <c r="BT141" i="5"/>
  <c r="AU204" i="5"/>
  <c r="AX141" i="5"/>
  <c r="AQ266" i="5"/>
  <c r="BJ141" i="5"/>
  <c r="BS141" i="5"/>
  <c r="BB141" i="5"/>
  <c r="AQ204" i="5"/>
  <c r="AN266" i="5"/>
  <c r="AO203" i="5"/>
  <c r="AW142" i="5"/>
  <c r="BD142" i="5"/>
  <c r="BM143" i="5" s="1"/>
  <c r="AT203" i="5"/>
  <c r="AR265" i="5"/>
  <c r="AP265" i="5"/>
  <c r="AT265" i="5"/>
  <c r="G202" i="5"/>
  <c r="G332" i="5" s="1"/>
  <c r="J331" i="5"/>
  <c r="F202" i="5"/>
  <c r="F332" i="5" s="1"/>
  <c r="B332" i="5"/>
  <c r="H202" i="5"/>
  <c r="H332" i="5" s="1"/>
  <c r="P140" i="5"/>
  <c r="Y141" i="5" s="1"/>
  <c r="AH142" i="5" s="1"/>
  <c r="P334" i="5"/>
  <c r="Y335" i="5" s="1"/>
  <c r="T140" i="5"/>
  <c r="AC141" i="5" s="1"/>
  <c r="AL142" i="5" s="1"/>
  <c r="T334" i="5"/>
  <c r="AC335" i="5" s="1"/>
  <c r="R139" i="5"/>
  <c r="AA140" i="5" s="1"/>
  <c r="AJ141" i="5" s="1"/>
  <c r="R333" i="5"/>
  <c r="AA334" i="5" s="1"/>
  <c r="O139" i="5"/>
  <c r="X140" i="5" s="1"/>
  <c r="AG141" i="5" s="1"/>
  <c r="O333" i="5"/>
  <c r="X334" i="5" s="1"/>
  <c r="D203" i="5"/>
  <c r="D333" i="5" s="1"/>
  <c r="Q139" i="5"/>
  <c r="Z140" i="5" s="1"/>
  <c r="AI141" i="5" s="1"/>
  <c r="Q333" i="5"/>
  <c r="Z334" i="5" s="1"/>
  <c r="N139" i="5"/>
  <c r="W140" i="5" s="1"/>
  <c r="AF141" i="5" s="1"/>
  <c r="N333" i="5"/>
  <c r="W334" i="5" s="1"/>
  <c r="S139" i="5"/>
  <c r="AB140" i="5" s="1"/>
  <c r="AK141" i="5" s="1"/>
  <c r="S333" i="5"/>
  <c r="AB334" i="5" s="1"/>
  <c r="M140" i="5"/>
  <c r="V141" i="5" s="1"/>
  <c r="AE142" i="5" s="1"/>
  <c r="M334" i="5"/>
  <c r="V335" i="5" s="1"/>
  <c r="C203" i="5"/>
  <c r="C333" i="5" s="1"/>
  <c r="F203" i="5"/>
  <c r="F333" i="5" s="1"/>
  <c r="E202" i="5"/>
  <c r="E332" i="5" s="1"/>
  <c r="I203" i="5"/>
  <c r="I333" i="5" s="1"/>
  <c r="B203" i="5"/>
  <c r="G267" i="5"/>
  <c r="J201" i="5"/>
  <c r="J266" i="5"/>
  <c r="I267" i="5"/>
  <c r="F138" i="5"/>
  <c r="H138" i="5"/>
  <c r="C267" i="5"/>
  <c r="H267" i="5"/>
  <c r="E138" i="5"/>
  <c r="B138" i="5"/>
  <c r="E267" i="5"/>
  <c r="F267" i="5"/>
  <c r="I138" i="5"/>
  <c r="B267" i="5"/>
  <c r="J137" i="5"/>
  <c r="D138" i="5"/>
  <c r="C138" i="5"/>
  <c r="D267" i="5"/>
  <c r="G138" i="5"/>
  <c r="BH142" i="5" l="1"/>
  <c r="BQ142" i="5"/>
  <c r="BU142" i="5"/>
  <c r="BU143" i="5" s="1"/>
  <c r="BP142" i="5"/>
  <c r="BA142" i="5"/>
  <c r="BI143" i="5"/>
  <c r="BR143" i="5"/>
  <c r="BJ142" i="5"/>
  <c r="BO143" i="5"/>
  <c r="BG335" i="5"/>
  <c r="AQ336" i="5"/>
  <c r="AW143" i="5"/>
  <c r="AP335" i="5"/>
  <c r="AY336" i="5" s="1"/>
  <c r="AO335" i="5"/>
  <c r="BH335" i="5"/>
  <c r="BH336" i="5" s="1"/>
  <c r="BS142" i="5"/>
  <c r="BF143" i="5"/>
  <c r="AT335" i="5"/>
  <c r="AX142" i="5"/>
  <c r="BB142" i="5"/>
  <c r="BT142" i="5"/>
  <c r="AH336" i="5"/>
  <c r="AW337" i="5"/>
  <c r="BA335" i="5"/>
  <c r="BA336" i="5" s="1"/>
  <c r="BJ335" i="5"/>
  <c r="AF335" i="5"/>
  <c r="AI335" i="5"/>
  <c r="AZ336" i="5"/>
  <c r="BI336" i="5"/>
  <c r="BC335" i="5"/>
  <c r="AE336" i="5"/>
  <c r="AN337" i="5" s="1"/>
  <c r="AK335" i="5"/>
  <c r="BD336" i="5"/>
  <c r="BD337" i="5" s="1"/>
  <c r="BL335" i="5"/>
  <c r="BB335" i="5"/>
  <c r="BB336" i="5" s="1"/>
  <c r="BK335" i="5"/>
  <c r="AL336" i="5"/>
  <c r="AU337" i="5" s="1"/>
  <c r="AG335" i="5"/>
  <c r="BF337" i="5"/>
  <c r="AJ335" i="5"/>
  <c r="AS336" i="5" s="1"/>
  <c r="AX335" i="5"/>
  <c r="AO266" i="5"/>
  <c r="AR204" i="5"/>
  <c r="AS204" i="5"/>
  <c r="AS266" i="5"/>
  <c r="AQ267" i="5"/>
  <c r="AN205" i="5"/>
  <c r="AT204" i="5"/>
  <c r="AQ205" i="5"/>
  <c r="AR266" i="5"/>
  <c r="AU267" i="5"/>
  <c r="AP204" i="5"/>
  <c r="AT266" i="5"/>
  <c r="AU205" i="5"/>
  <c r="BC142" i="5"/>
  <c r="AP266" i="5"/>
  <c r="BD143" i="5"/>
  <c r="BM144" i="5" s="1"/>
  <c r="AO204" i="5"/>
  <c r="BK142" i="5"/>
  <c r="AY142" i="5"/>
  <c r="AY143" i="5" s="1"/>
  <c r="BG142" i="5"/>
  <c r="AZ143" i="5"/>
  <c r="BI144" i="5" s="1"/>
  <c r="BV144" i="5"/>
  <c r="AN267" i="5"/>
  <c r="H203" i="5"/>
  <c r="H333" i="5" s="1"/>
  <c r="H204" i="5"/>
  <c r="H334" i="5" s="1"/>
  <c r="J332" i="5"/>
  <c r="B333" i="5"/>
  <c r="N140" i="5"/>
  <c r="W141" i="5" s="1"/>
  <c r="AF142" i="5" s="1"/>
  <c r="N334" i="5"/>
  <c r="W335" i="5" s="1"/>
  <c r="Q140" i="5"/>
  <c r="Z141" i="5" s="1"/>
  <c r="AI142" i="5" s="1"/>
  <c r="Q334" i="5"/>
  <c r="Z335" i="5" s="1"/>
  <c r="P141" i="5"/>
  <c r="Y142" i="5" s="1"/>
  <c r="AH143" i="5" s="1"/>
  <c r="P335" i="5"/>
  <c r="Y336" i="5" s="1"/>
  <c r="R140" i="5"/>
  <c r="AA141" i="5" s="1"/>
  <c r="AJ142" i="5" s="1"/>
  <c r="R334" i="5"/>
  <c r="AA335" i="5" s="1"/>
  <c r="F204" i="5"/>
  <c r="F334" i="5" s="1"/>
  <c r="S140" i="5"/>
  <c r="AB141" i="5" s="1"/>
  <c r="AK142" i="5" s="1"/>
  <c r="S334" i="5"/>
  <c r="AB335" i="5" s="1"/>
  <c r="T141" i="5"/>
  <c r="AC142" i="5" s="1"/>
  <c r="AL143" i="5" s="1"/>
  <c r="T335" i="5"/>
  <c r="AC336" i="5" s="1"/>
  <c r="O140" i="5"/>
  <c r="X141" i="5" s="1"/>
  <c r="AG142" i="5" s="1"/>
  <c r="O334" i="5"/>
  <c r="X335" i="5" s="1"/>
  <c r="M141" i="5"/>
  <c r="V142" i="5" s="1"/>
  <c r="AE143" i="5" s="1"/>
  <c r="M335" i="5"/>
  <c r="V336" i="5" s="1"/>
  <c r="I204" i="5"/>
  <c r="I334" i="5" s="1"/>
  <c r="E203" i="5"/>
  <c r="E333" i="5" s="1"/>
  <c r="B204" i="5"/>
  <c r="G203" i="5"/>
  <c r="G333" i="5" s="1"/>
  <c r="G268" i="5"/>
  <c r="J267" i="5"/>
  <c r="B268" i="5"/>
  <c r="D139" i="5"/>
  <c r="C268" i="5"/>
  <c r="H139" i="5"/>
  <c r="F139" i="5"/>
  <c r="G139" i="5"/>
  <c r="D268" i="5"/>
  <c r="C139" i="5"/>
  <c r="F268" i="5"/>
  <c r="J138" i="5"/>
  <c r="E139" i="5"/>
  <c r="E268" i="5"/>
  <c r="I139" i="5"/>
  <c r="B139" i="5"/>
  <c r="J202" i="5"/>
  <c r="H268" i="5"/>
  <c r="I268" i="5"/>
  <c r="BQ143" i="5" l="1"/>
  <c r="BK143" i="5"/>
  <c r="BJ143" i="5"/>
  <c r="BS143" i="5"/>
  <c r="BC336" i="5"/>
  <c r="BR144" i="5"/>
  <c r="BR145" i="5" s="1"/>
  <c r="AP336" i="5"/>
  <c r="AY337" i="5" s="1"/>
  <c r="BF144" i="5"/>
  <c r="AQ337" i="5"/>
  <c r="AZ337" i="5"/>
  <c r="BB143" i="5"/>
  <c r="BC143" i="5"/>
  <c r="BG143" i="5"/>
  <c r="BO144" i="5"/>
  <c r="BH337" i="5"/>
  <c r="BJ336" i="5"/>
  <c r="BJ337" i="5" s="1"/>
  <c r="BI337" i="5"/>
  <c r="AF336" i="5"/>
  <c r="BK336" i="5"/>
  <c r="BK337" i="5" s="1"/>
  <c r="BD338" i="5"/>
  <c r="AX143" i="5"/>
  <c r="AK336" i="5"/>
  <c r="BF338" i="5"/>
  <c r="AI336" i="5"/>
  <c r="AG336" i="5"/>
  <c r="AL337" i="5"/>
  <c r="AU338" i="5" s="1"/>
  <c r="BM337" i="5"/>
  <c r="BM338" i="5" s="1"/>
  <c r="AH337" i="5"/>
  <c r="AO336" i="5"/>
  <c r="AR336" i="5"/>
  <c r="AX336" i="5"/>
  <c r="BG336" i="5"/>
  <c r="AT336" i="5"/>
  <c r="BB337" i="5"/>
  <c r="AE337" i="5"/>
  <c r="AW338" i="5"/>
  <c r="AJ336" i="5"/>
  <c r="AS337" i="5" s="1"/>
  <c r="BL336" i="5"/>
  <c r="AN268" i="5"/>
  <c r="AN206" i="5"/>
  <c r="BP143" i="5"/>
  <c r="BT143" i="5"/>
  <c r="BT144" i="5" s="1"/>
  <c r="BH143" i="5"/>
  <c r="BH144" i="5" s="1"/>
  <c r="AO267" i="5"/>
  <c r="AU268" i="5"/>
  <c r="AU206" i="5"/>
  <c r="BL143" i="5"/>
  <c r="AR267" i="5"/>
  <c r="AQ268" i="5"/>
  <c r="AT267" i="5"/>
  <c r="AQ206" i="5"/>
  <c r="AS267" i="5"/>
  <c r="AR205" i="5"/>
  <c r="BA143" i="5"/>
  <c r="AP205" i="5"/>
  <c r="AO205" i="5"/>
  <c r="AT205" i="5"/>
  <c r="BD144" i="5"/>
  <c r="BM145" i="5" s="1"/>
  <c r="AZ144" i="5"/>
  <c r="BI145" i="5" s="1"/>
  <c r="AW144" i="5"/>
  <c r="BV145" i="5"/>
  <c r="AS205" i="5"/>
  <c r="AP267" i="5"/>
  <c r="AY144" i="5" s="1"/>
  <c r="C204" i="5"/>
  <c r="C334" i="5" s="1"/>
  <c r="F205" i="5"/>
  <c r="F335" i="5" s="1"/>
  <c r="D204" i="5"/>
  <c r="D334" i="5" s="1"/>
  <c r="C205" i="5"/>
  <c r="C335" i="5" s="1"/>
  <c r="J333" i="5"/>
  <c r="B334" i="5"/>
  <c r="M142" i="5"/>
  <c r="V143" i="5" s="1"/>
  <c r="AE144" i="5" s="1"/>
  <c r="M336" i="5"/>
  <c r="V337" i="5" s="1"/>
  <c r="R141" i="5"/>
  <c r="AA142" i="5" s="1"/>
  <c r="AJ143" i="5" s="1"/>
  <c r="R335" i="5"/>
  <c r="AA336" i="5" s="1"/>
  <c r="N141" i="5"/>
  <c r="W142" i="5" s="1"/>
  <c r="AF143" i="5" s="1"/>
  <c r="N335" i="5"/>
  <c r="W336" i="5" s="1"/>
  <c r="O141" i="5"/>
  <c r="X142" i="5" s="1"/>
  <c r="AG143" i="5" s="1"/>
  <c r="O335" i="5"/>
  <c r="X336" i="5" s="1"/>
  <c r="T142" i="5"/>
  <c r="AC143" i="5" s="1"/>
  <c r="AL144" i="5" s="1"/>
  <c r="T336" i="5"/>
  <c r="AC337" i="5" s="1"/>
  <c r="P142" i="5"/>
  <c r="Y143" i="5" s="1"/>
  <c r="AH144" i="5" s="1"/>
  <c r="P336" i="5"/>
  <c r="Y337" i="5" s="1"/>
  <c r="Q141" i="5"/>
  <c r="Z142" i="5" s="1"/>
  <c r="AI143" i="5" s="1"/>
  <c r="Q335" i="5"/>
  <c r="Z336" i="5" s="1"/>
  <c r="S141" i="5"/>
  <c r="AB142" i="5" s="1"/>
  <c r="AK143" i="5" s="1"/>
  <c r="S335" i="5"/>
  <c r="AB336" i="5" s="1"/>
  <c r="H205" i="5"/>
  <c r="H335" i="5" s="1"/>
  <c r="I205" i="5"/>
  <c r="I335" i="5" s="1"/>
  <c r="E204" i="5"/>
  <c r="E334" i="5" s="1"/>
  <c r="B205" i="5"/>
  <c r="G204" i="5"/>
  <c r="G334" i="5" s="1"/>
  <c r="C140" i="5"/>
  <c r="F140" i="5"/>
  <c r="C269" i="5"/>
  <c r="G269" i="5"/>
  <c r="B269" i="5"/>
  <c r="J203" i="5"/>
  <c r="F269" i="5"/>
  <c r="D140" i="5"/>
  <c r="H269" i="5"/>
  <c r="J139" i="5"/>
  <c r="I140" i="5"/>
  <c r="J268" i="5"/>
  <c r="D269" i="5"/>
  <c r="G140" i="5"/>
  <c r="I269" i="5"/>
  <c r="B140" i="5"/>
  <c r="E269" i="5"/>
  <c r="E140" i="5"/>
  <c r="H140" i="5"/>
  <c r="BS144" i="5" l="1"/>
  <c r="BI338" i="5"/>
  <c r="BK144" i="5"/>
  <c r="BT145" i="5" s="1"/>
  <c r="BL337" i="5"/>
  <c r="BC337" i="5"/>
  <c r="BO145" i="5"/>
  <c r="BH338" i="5"/>
  <c r="BK338" i="5"/>
  <c r="BM339" i="5"/>
  <c r="AZ338" i="5"/>
  <c r="BB144" i="5"/>
  <c r="BP144" i="5"/>
  <c r="BG144" i="5"/>
  <c r="AF337" i="5"/>
  <c r="AR337" i="5"/>
  <c r="AO337" i="5"/>
  <c r="AX337" i="5"/>
  <c r="BF339" i="5"/>
  <c r="BQ144" i="5"/>
  <c r="BQ145" i="5" s="1"/>
  <c r="BD339" i="5"/>
  <c r="AG337" i="5"/>
  <c r="BI339" i="5"/>
  <c r="AI337" i="5"/>
  <c r="BA337" i="5"/>
  <c r="AJ337" i="5"/>
  <c r="AS338" i="5" s="1"/>
  <c r="AH338" i="5"/>
  <c r="AQ338" i="5"/>
  <c r="BH145" i="5"/>
  <c r="AE338" i="5"/>
  <c r="AN338" i="5"/>
  <c r="AP337" i="5"/>
  <c r="BB338" i="5"/>
  <c r="AL338" i="5"/>
  <c r="AU339" i="5" s="1"/>
  <c r="AK337" i="5"/>
  <c r="AT337" i="5"/>
  <c r="BG337" i="5"/>
  <c r="BV146" i="5"/>
  <c r="AN269" i="5"/>
  <c r="AN207" i="5"/>
  <c r="AT206" i="5"/>
  <c r="BA144" i="5"/>
  <c r="BJ144" i="5"/>
  <c r="BL144" i="5"/>
  <c r="BU144" i="5"/>
  <c r="AT268" i="5"/>
  <c r="AR206" i="5"/>
  <c r="AU269" i="5"/>
  <c r="AO268" i="5"/>
  <c r="AX144" i="5"/>
  <c r="AP206" i="5"/>
  <c r="AS268" i="5"/>
  <c r="BC144" i="5"/>
  <c r="AW145" i="5"/>
  <c r="BF145" i="5"/>
  <c r="AQ269" i="5"/>
  <c r="AS206" i="5"/>
  <c r="AZ145" i="5"/>
  <c r="BR146" i="5"/>
  <c r="AO206" i="5"/>
  <c r="AR268" i="5"/>
  <c r="AQ207" i="5"/>
  <c r="AU207" i="5"/>
  <c r="AP268" i="5"/>
  <c r="BD145" i="5"/>
  <c r="BM146" i="5" s="1"/>
  <c r="B335" i="5"/>
  <c r="J334" i="5"/>
  <c r="D205" i="5"/>
  <c r="D335" i="5" s="1"/>
  <c r="S142" i="5"/>
  <c r="AB143" i="5" s="1"/>
  <c r="AK144" i="5" s="1"/>
  <c r="S336" i="5"/>
  <c r="AB337" i="5" s="1"/>
  <c r="N142" i="5"/>
  <c r="W143" i="5" s="1"/>
  <c r="AF144" i="5" s="1"/>
  <c r="N336" i="5"/>
  <c r="W337" i="5" s="1"/>
  <c r="P143" i="5"/>
  <c r="Y144" i="5" s="1"/>
  <c r="AH145" i="5" s="1"/>
  <c r="P337" i="5"/>
  <c r="Y338" i="5" s="1"/>
  <c r="R142" i="5"/>
  <c r="AA143" i="5" s="1"/>
  <c r="AJ144" i="5" s="1"/>
  <c r="R336" i="5"/>
  <c r="AA337" i="5" s="1"/>
  <c r="M143" i="5"/>
  <c r="V144" i="5" s="1"/>
  <c r="AE145" i="5" s="1"/>
  <c r="M337" i="5"/>
  <c r="V338" i="5" s="1"/>
  <c r="O142" i="5"/>
  <c r="X143" i="5" s="1"/>
  <c r="AG144" i="5" s="1"/>
  <c r="O336" i="5"/>
  <c r="X337" i="5" s="1"/>
  <c r="Q142" i="5"/>
  <c r="Z143" i="5" s="1"/>
  <c r="AI144" i="5" s="1"/>
  <c r="Q336" i="5"/>
  <c r="Z337" i="5" s="1"/>
  <c r="T143" i="5"/>
  <c r="AC144" i="5" s="1"/>
  <c r="AL145" i="5" s="1"/>
  <c r="T337" i="5"/>
  <c r="AC338" i="5" s="1"/>
  <c r="E205" i="5"/>
  <c r="E335" i="5" s="1"/>
  <c r="I206" i="5"/>
  <c r="I336" i="5" s="1"/>
  <c r="G205" i="5"/>
  <c r="G335" i="5" s="1"/>
  <c r="B206" i="5"/>
  <c r="G270" i="5"/>
  <c r="J140" i="5"/>
  <c r="H270" i="5"/>
  <c r="F270" i="5"/>
  <c r="C141" i="5"/>
  <c r="E141" i="5"/>
  <c r="D270" i="5"/>
  <c r="H141" i="5"/>
  <c r="E270" i="5"/>
  <c r="B141" i="5"/>
  <c r="I270" i="5"/>
  <c r="I141" i="5"/>
  <c r="D141" i="5"/>
  <c r="B270" i="5"/>
  <c r="J204" i="5"/>
  <c r="G141" i="5"/>
  <c r="J269" i="5"/>
  <c r="C270" i="5"/>
  <c r="F141" i="5"/>
  <c r="BL338" i="5" l="1"/>
  <c r="BK145" i="5"/>
  <c r="BT146" i="5" s="1"/>
  <c r="BK339" i="5"/>
  <c r="BM340" i="5"/>
  <c r="BP145" i="5"/>
  <c r="AO338" i="5"/>
  <c r="AX338" i="5"/>
  <c r="BG338" i="5"/>
  <c r="AT338" i="5"/>
  <c r="BQ146" i="5"/>
  <c r="AQ339" i="5"/>
  <c r="AN339" i="5"/>
  <c r="AZ146" i="5"/>
  <c r="BC145" i="5"/>
  <c r="BC338" i="5"/>
  <c r="AW146" i="5"/>
  <c r="AF338" i="5"/>
  <c r="AE339" i="5"/>
  <c r="AH339" i="5"/>
  <c r="AI338" i="5"/>
  <c r="BA338" i="5"/>
  <c r="BJ338" i="5"/>
  <c r="AP338" i="5"/>
  <c r="AY338" i="5"/>
  <c r="AG338" i="5"/>
  <c r="AK338" i="5"/>
  <c r="BD340" i="5"/>
  <c r="AR338" i="5"/>
  <c r="AZ339" i="5"/>
  <c r="AL339" i="5"/>
  <c r="AW339" i="5"/>
  <c r="BB339" i="5"/>
  <c r="AJ338" i="5"/>
  <c r="BV147" i="5"/>
  <c r="BA145" i="5"/>
  <c r="BI146" i="5"/>
  <c r="BU145" i="5"/>
  <c r="AS269" i="5"/>
  <c r="AO269" i="5"/>
  <c r="BF146" i="5"/>
  <c r="BO146" i="5"/>
  <c r="AU270" i="5"/>
  <c r="BJ145" i="5"/>
  <c r="BS145" i="5"/>
  <c r="AP269" i="5"/>
  <c r="AT269" i="5"/>
  <c r="BB145" i="5"/>
  <c r="AO207" i="5"/>
  <c r="AR207" i="5"/>
  <c r="AT207" i="5"/>
  <c r="AU208" i="5"/>
  <c r="AY145" i="5"/>
  <c r="BD146" i="5"/>
  <c r="AQ208" i="5"/>
  <c r="AX145" i="5"/>
  <c r="BG145" i="5"/>
  <c r="BL145" i="5"/>
  <c r="AN270" i="5"/>
  <c r="AS207" i="5"/>
  <c r="AP207" i="5"/>
  <c r="AN208" i="5"/>
  <c r="AR269" i="5"/>
  <c r="AQ270" i="5"/>
  <c r="C206" i="5"/>
  <c r="C336" i="5" s="1"/>
  <c r="D206" i="5"/>
  <c r="D336" i="5" s="1"/>
  <c r="H206" i="5"/>
  <c r="H336" i="5" s="1"/>
  <c r="H207" i="5"/>
  <c r="H337" i="5" s="1"/>
  <c r="J335" i="5"/>
  <c r="B336" i="5"/>
  <c r="R143" i="5"/>
  <c r="AA144" i="5" s="1"/>
  <c r="AJ145" i="5" s="1"/>
  <c r="R337" i="5"/>
  <c r="AA338" i="5" s="1"/>
  <c r="N143" i="5"/>
  <c r="W144" i="5" s="1"/>
  <c r="AF145" i="5" s="1"/>
  <c r="N337" i="5"/>
  <c r="W338" i="5" s="1"/>
  <c r="P144" i="5"/>
  <c r="Y145" i="5" s="1"/>
  <c r="AH146" i="5" s="1"/>
  <c r="P338" i="5"/>
  <c r="Y339" i="5" s="1"/>
  <c r="S143" i="5"/>
  <c r="AB144" i="5" s="1"/>
  <c r="AK145" i="5" s="1"/>
  <c r="S337" i="5"/>
  <c r="AB338" i="5" s="1"/>
  <c r="T144" i="5"/>
  <c r="AC145" i="5" s="1"/>
  <c r="AL146" i="5" s="1"/>
  <c r="T338" i="5"/>
  <c r="AC339" i="5" s="1"/>
  <c r="Q143" i="5"/>
  <c r="Z144" i="5" s="1"/>
  <c r="AI145" i="5" s="1"/>
  <c r="Q337" i="5"/>
  <c r="Z338" i="5" s="1"/>
  <c r="O143" i="5"/>
  <c r="X144" i="5" s="1"/>
  <c r="AG145" i="5" s="1"/>
  <c r="O337" i="5"/>
  <c r="X338" i="5" s="1"/>
  <c r="F206" i="5"/>
  <c r="F336" i="5" s="1"/>
  <c r="M144" i="5"/>
  <c r="V145" i="5" s="1"/>
  <c r="AE146" i="5" s="1"/>
  <c r="M338" i="5"/>
  <c r="V339" i="5" s="1"/>
  <c r="I207" i="5"/>
  <c r="I337" i="5" s="1"/>
  <c r="D207" i="5"/>
  <c r="D337" i="5" s="1"/>
  <c r="F207" i="5"/>
  <c r="F337" i="5" s="1"/>
  <c r="C207" i="5"/>
  <c r="C337" i="5" s="1"/>
  <c r="E206" i="5"/>
  <c r="E336" i="5" s="1"/>
  <c r="B207" i="5"/>
  <c r="G206" i="5"/>
  <c r="G336" i="5" s="1"/>
  <c r="J205" i="5"/>
  <c r="J141" i="5"/>
  <c r="C271" i="5"/>
  <c r="F142" i="5"/>
  <c r="I271" i="5"/>
  <c r="E142" i="5"/>
  <c r="G271" i="5"/>
  <c r="B271" i="5"/>
  <c r="I142" i="5"/>
  <c r="H271" i="5"/>
  <c r="D142" i="5"/>
  <c r="H142" i="5"/>
  <c r="J270" i="5"/>
  <c r="F271" i="5"/>
  <c r="G142" i="5"/>
  <c r="B142" i="5"/>
  <c r="E271" i="5"/>
  <c r="D271" i="5"/>
  <c r="C142" i="5"/>
  <c r="BM341" i="5" l="1"/>
  <c r="BK340" i="5"/>
  <c r="BC339" i="5"/>
  <c r="AX339" i="5"/>
  <c r="BG339" i="5"/>
  <c r="AN340" i="5"/>
  <c r="BC146" i="5"/>
  <c r="BL146" i="5"/>
  <c r="AZ340" i="5"/>
  <c r="AW147" i="5"/>
  <c r="BI147" i="5"/>
  <c r="AR339" i="5"/>
  <c r="BL339" i="5"/>
  <c r="BF147" i="5"/>
  <c r="BJ339" i="5"/>
  <c r="BO147" i="5"/>
  <c r="BS146" i="5"/>
  <c r="BD147" i="5"/>
  <c r="BB146" i="5"/>
  <c r="BR147" i="5"/>
  <c r="BJ146" i="5"/>
  <c r="AL340" i="5"/>
  <c r="AK339" i="5"/>
  <c r="AW340" i="5"/>
  <c r="BF340" i="5"/>
  <c r="AI339" i="5"/>
  <c r="AH340" i="5"/>
  <c r="AY339" i="5"/>
  <c r="BH339" i="5"/>
  <c r="BA339" i="5"/>
  <c r="AE340" i="5"/>
  <c r="AJ339" i="5"/>
  <c r="AS339" i="5"/>
  <c r="BB340" i="5" s="1"/>
  <c r="AG339" i="5"/>
  <c r="AP339" i="5"/>
  <c r="AQ340" i="5"/>
  <c r="AU340" i="5"/>
  <c r="AF339" i="5"/>
  <c r="AO339" i="5"/>
  <c r="AT339" i="5"/>
  <c r="BI340" i="5"/>
  <c r="BI341" i="5" s="1"/>
  <c r="AP208" i="5"/>
  <c r="AP270" i="5"/>
  <c r="BU146" i="5"/>
  <c r="BU147" i="5" s="1"/>
  <c r="AR208" i="5"/>
  <c r="AY146" i="5"/>
  <c r="BH146" i="5"/>
  <c r="AO208" i="5"/>
  <c r="AU271" i="5"/>
  <c r="BF148" i="5"/>
  <c r="AU209" i="5"/>
  <c r="AR270" i="5"/>
  <c r="AO270" i="5"/>
  <c r="AT208" i="5"/>
  <c r="AN209" i="5"/>
  <c r="AS270" i="5"/>
  <c r="AQ271" i="5"/>
  <c r="AS208" i="5"/>
  <c r="AN271" i="5"/>
  <c r="BG146" i="5"/>
  <c r="BP146" i="5"/>
  <c r="BA146" i="5"/>
  <c r="AX146" i="5"/>
  <c r="BM147" i="5"/>
  <c r="BK146" i="5"/>
  <c r="AZ147" i="5"/>
  <c r="AT270" i="5"/>
  <c r="AQ209" i="5"/>
  <c r="B337" i="5"/>
  <c r="J336" i="5"/>
  <c r="T145" i="5"/>
  <c r="AC146" i="5" s="1"/>
  <c r="AL147" i="5" s="1"/>
  <c r="T339" i="5"/>
  <c r="AC340" i="5" s="1"/>
  <c r="Q144" i="5"/>
  <c r="Z145" i="5" s="1"/>
  <c r="AI146" i="5" s="1"/>
  <c r="Q338" i="5"/>
  <c r="Z339" i="5" s="1"/>
  <c r="O144" i="5"/>
  <c r="X145" i="5" s="1"/>
  <c r="AG146" i="5" s="1"/>
  <c r="O338" i="5"/>
  <c r="X339" i="5" s="1"/>
  <c r="S144" i="5"/>
  <c r="AB145" i="5" s="1"/>
  <c r="AK146" i="5" s="1"/>
  <c r="S338" i="5"/>
  <c r="AB339" i="5" s="1"/>
  <c r="P145" i="5"/>
  <c r="Y146" i="5" s="1"/>
  <c r="AH147" i="5" s="1"/>
  <c r="P339" i="5"/>
  <c r="Y340" i="5" s="1"/>
  <c r="N144" i="5"/>
  <c r="W145" i="5" s="1"/>
  <c r="AF146" i="5" s="1"/>
  <c r="N338" i="5"/>
  <c r="W339" i="5" s="1"/>
  <c r="M145" i="5"/>
  <c r="V146" i="5" s="1"/>
  <c r="AE147" i="5" s="1"/>
  <c r="M339" i="5"/>
  <c r="V340" i="5" s="1"/>
  <c r="H208" i="5"/>
  <c r="H338" i="5" s="1"/>
  <c r="R144" i="5"/>
  <c r="AA145" i="5" s="1"/>
  <c r="AJ146" i="5" s="1"/>
  <c r="R338" i="5"/>
  <c r="AA339" i="5" s="1"/>
  <c r="E207" i="5"/>
  <c r="E337" i="5" s="1"/>
  <c r="F208" i="5"/>
  <c r="F338" i="5" s="1"/>
  <c r="C208" i="5"/>
  <c r="C338" i="5" s="1"/>
  <c r="D208" i="5"/>
  <c r="D338" i="5" s="1"/>
  <c r="I208" i="5"/>
  <c r="I338" i="5" s="1"/>
  <c r="G207" i="5"/>
  <c r="G337" i="5" s="1"/>
  <c r="B208" i="5"/>
  <c r="H143" i="5"/>
  <c r="H272" i="5"/>
  <c r="C143" i="5"/>
  <c r="B143" i="5"/>
  <c r="F143" i="5"/>
  <c r="D143" i="5"/>
  <c r="E272" i="5"/>
  <c r="J142" i="5"/>
  <c r="J271" i="5"/>
  <c r="F272" i="5"/>
  <c r="I143" i="5"/>
  <c r="B272" i="5"/>
  <c r="G272" i="5"/>
  <c r="C272" i="5"/>
  <c r="G143" i="5"/>
  <c r="E143" i="5"/>
  <c r="I272" i="5"/>
  <c r="D272" i="5"/>
  <c r="J206" i="5"/>
  <c r="BS147" i="5" l="1"/>
  <c r="AW341" i="5"/>
  <c r="BL340" i="5"/>
  <c r="BG340" i="5"/>
  <c r="AQ341" i="5"/>
  <c r="BL147" i="5"/>
  <c r="BA340" i="5"/>
  <c r="BR148" i="5"/>
  <c r="AU341" i="5"/>
  <c r="BO148" i="5"/>
  <c r="BO149" i="5" s="1"/>
  <c r="AW148" i="5"/>
  <c r="BF149" i="5" s="1"/>
  <c r="AP340" i="5"/>
  <c r="BF341" i="5"/>
  <c r="BJ147" i="5"/>
  <c r="AY147" i="5"/>
  <c r="AS340" i="5"/>
  <c r="BB341" i="5" s="1"/>
  <c r="BP147" i="5"/>
  <c r="AL341" i="5"/>
  <c r="BU148" i="5"/>
  <c r="AE341" i="5"/>
  <c r="AJ340" i="5"/>
  <c r="AI340" i="5"/>
  <c r="BD341" i="5"/>
  <c r="AY340" i="5"/>
  <c r="AZ341" i="5"/>
  <c r="BH340" i="5"/>
  <c r="AG340" i="5"/>
  <c r="AH341" i="5"/>
  <c r="AR340" i="5"/>
  <c r="BJ340" i="5"/>
  <c r="AN341" i="5"/>
  <c r="BK341" i="5"/>
  <c r="AT340" i="5"/>
  <c r="BC340" i="5"/>
  <c r="AO340" i="5"/>
  <c r="AX340" i="5"/>
  <c r="AK340" i="5"/>
  <c r="AF340" i="5"/>
  <c r="BG147" i="5"/>
  <c r="AP209" i="5"/>
  <c r="AP271" i="5"/>
  <c r="AN210" i="5"/>
  <c r="AS209" i="5"/>
  <c r="AQ272" i="5"/>
  <c r="AU272" i="5"/>
  <c r="AS271" i="5"/>
  <c r="AO209" i="5"/>
  <c r="BH147" i="5"/>
  <c r="BQ147" i="5"/>
  <c r="AZ148" i="5"/>
  <c r="BI148" i="5"/>
  <c r="AU210" i="5"/>
  <c r="AQ210" i="5"/>
  <c r="BB147" i="5"/>
  <c r="BM148" i="5"/>
  <c r="BV148" i="5"/>
  <c r="AN272" i="5"/>
  <c r="AR271" i="5"/>
  <c r="BD148" i="5"/>
  <c r="AT271" i="5"/>
  <c r="AX147" i="5"/>
  <c r="AO271" i="5"/>
  <c r="BC147" i="5"/>
  <c r="AT209" i="5"/>
  <c r="AR209" i="5"/>
  <c r="BK147" i="5"/>
  <c r="BT147" i="5"/>
  <c r="BA147" i="5"/>
  <c r="BJ148" i="5" s="1"/>
  <c r="J337" i="5"/>
  <c r="B338" i="5"/>
  <c r="S145" i="5"/>
  <c r="AB146" i="5" s="1"/>
  <c r="AK147" i="5" s="1"/>
  <c r="S339" i="5"/>
  <c r="AB340" i="5" s="1"/>
  <c r="T146" i="5"/>
  <c r="AC147" i="5" s="1"/>
  <c r="AL148" i="5" s="1"/>
  <c r="T340" i="5"/>
  <c r="AC341" i="5" s="1"/>
  <c r="N145" i="5"/>
  <c r="W146" i="5" s="1"/>
  <c r="AF147" i="5" s="1"/>
  <c r="N339" i="5"/>
  <c r="W340" i="5" s="1"/>
  <c r="Q145" i="5"/>
  <c r="Z146" i="5" s="1"/>
  <c r="AI147" i="5" s="1"/>
  <c r="Q339" i="5"/>
  <c r="Z340" i="5" s="1"/>
  <c r="M146" i="5"/>
  <c r="V147" i="5" s="1"/>
  <c r="AE148" i="5" s="1"/>
  <c r="M340" i="5"/>
  <c r="V341" i="5" s="1"/>
  <c r="R145" i="5"/>
  <c r="AA146" i="5" s="1"/>
  <c r="AJ147" i="5" s="1"/>
  <c r="R339" i="5"/>
  <c r="AA340" i="5" s="1"/>
  <c r="P146" i="5"/>
  <c r="Y147" i="5" s="1"/>
  <c r="AH148" i="5" s="1"/>
  <c r="P340" i="5"/>
  <c r="Y341" i="5" s="1"/>
  <c r="O145" i="5"/>
  <c r="X146" i="5" s="1"/>
  <c r="AG147" i="5" s="1"/>
  <c r="O339" i="5"/>
  <c r="X340" i="5" s="1"/>
  <c r="I209" i="5"/>
  <c r="I339" i="5" s="1"/>
  <c r="E208" i="5"/>
  <c r="E338" i="5" s="1"/>
  <c r="D209" i="5"/>
  <c r="D339" i="5" s="1"/>
  <c r="C209" i="5"/>
  <c r="C339" i="5" s="1"/>
  <c r="B209" i="5"/>
  <c r="G208" i="5"/>
  <c r="G338" i="5" s="1"/>
  <c r="J272" i="5"/>
  <c r="F144" i="5"/>
  <c r="C273" i="5"/>
  <c r="I144" i="5"/>
  <c r="H144" i="5"/>
  <c r="G144" i="5"/>
  <c r="B273" i="5"/>
  <c r="J207" i="5"/>
  <c r="H273" i="5"/>
  <c r="F273" i="5"/>
  <c r="B144" i="5"/>
  <c r="D273" i="5"/>
  <c r="I273" i="5"/>
  <c r="E144" i="5"/>
  <c r="G273" i="5"/>
  <c r="E273" i="5"/>
  <c r="D144" i="5"/>
  <c r="J143" i="5"/>
  <c r="C144" i="5"/>
  <c r="AW149" i="5" l="1"/>
  <c r="BJ341" i="5"/>
  <c r="BS148" i="5"/>
  <c r="BF342" i="5"/>
  <c r="AZ342" i="5"/>
  <c r="AU342" i="5"/>
  <c r="BB148" i="5"/>
  <c r="AS341" i="5"/>
  <c r="BB342" i="5" s="1"/>
  <c r="AY341" i="5"/>
  <c r="BP148" i="5"/>
  <c r="AN342" i="5"/>
  <c r="BH341" i="5"/>
  <c r="BH148" i="5"/>
  <c r="AY148" i="5"/>
  <c r="AR341" i="5"/>
  <c r="BK342" i="5"/>
  <c r="BI342" i="5"/>
  <c r="BI343" i="5" s="1"/>
  <c r="BQ148" i="5"/>
  <c r="AL342" i="5"/>
  <c r="AZ149" i="5"/>
  <c r="BO150" i="5"/>
  <c r="AT341" i="5"/>
  <c r="AH342" i="5"/>
  <c r="AQ342" i="5"/>
  <c r="BC341" i="5"/>
  <c r="BL341" i="5"/>
  <c r="AE342" i="5"/>
  <c r="BA341" i="5"/>
  <c r="AG341" i="5"/>
  <c r="AJ341" i="5"/>
  <c r="AI341" i="5"/>
  <c r="AF341" i="5"/>
  <c r="AP341" i="5"/>
  <c r="AP342" i="5" s="1"/>
  <c r="AK341" i="5"/>
  <c r="AW342" i="5"/>
  <c r="BC148" i="5"/>
  <c r="AX341" i="5"/>
  <c r="BG341" i="5"/>
  <c r="BD342" i="5"/>
  <c r="BM342" i="5"/>
  <c r="AO341" i="5"/>
  <c r="BV149" i="5"/>
  <c r="AX148" i="5"/>
  <c r="BA148" i="5"/>
  <c r="BJ149" i="5" s="1"/>
  <c r="BT148" i="5"/>
  <c r="BM149" i="5"/>
  <c r="BL148" i="5"/>
  <c r="AU211" i="5"/>
  <c r="AS272" i="5"/>
  <c r="AQ273" i="5"/>
  <c r="BF150" i="5"/>
  <c r="BS149" i="5"/>
  <c r="AR210" i="5"/>
  <c r="AP272" i="5"/>
  <c r="BI149" i="5"/>
  <c r="BR149" i="5"/>
  <c r="AN211" i="5"/>
  <c r="AP210" i="5"/>
  <c r="BK148" i="5"/>
  <c r="AT272" i="5"/>
  <c r="AQ211" i="5"/>
  <c r="AT210" i="5"/>
  <c r="BD149" i="5"/>
  <c r="AO210" i="5"/>
  <c r="AO272" i="5"/>
  <c r="BG148" i="5"/>
  <c r="AR272" i="5"/>
  <c r="AU273" i="5"/>
  <c r="AS210" i="5"/>
  <c r="AN273" i="5"/>
  <c r="H209" i="5"/>
  <c r="H339" i="5" s="1"/>
  <c r="H210" i="5"/>
  <c r="H340" i="5" s="1"/>
  <c r="B339" i="5"/>
  <c r="J338" i="5"/>
  <c r="F209" i="5"/>
  <c r="F339" i="5" s="1"/>
  <c r="S146" i="5"/>
  <c r="AB147" i="5" s="1"/>
  <c r="AK148" i="5" s="1"/>
  <c r="S340" i="5"/>
  <c r="AB341" i="5" s="1"/>
  <c r="N146" i="5"/>
  <c r="W147" i="5" s="1"/>
  <c r="AF148" i="5" s="1"/>
  <c r="N340" i="5"/>
  <c r="W341" i="5" s="1"/>
  <c r="Q146" i="5"/>
  <c r="Z147" i="5" s="1"/>
  <c r="AI148" i="5" s="1"/>
  <c r="Q340" i="5"/>
  <c r="Z341" i="5" s="1"/>
  <c r="M147" i="5"/>
  <c r="V148" i="5" s="1"/>
  <c r="AE149" i="5" s="1"/>
  <c r="M341" i="5"/>
  <c r="V342" i="5" s="1"/>
  <c r="T147" i="5"/>
  <c r="AC148" i="5" s="1"/>
  <c r="AL149" i="5" s="1"/>
  <c r="T341" i="5"/>
  <c r="AC342" i="5" s="1"/>
  <c r="P147" i="5"/>
  <c r="Y148" i="5" s="1"/>
  <c r="AH149" i="5" s="1"/>
  <c r="P341" i="5"/>
  <c r="Y342" i="5" s="1"/>
  <c r="O146" i="5"/>
  <c r="X147" i="5" s="1"/>
  <c r="AG148" i="5" s="1"/>
  <c r="O340" i="5"/>
  <c r="X341" i="5" s="1"/>
  <c r="R146" i="5"/>
  <c r="AA147" i="5" s="1"/>
  <c r="AJ148" i="5" s="1"/>
  <c r="R340" i="5"/>
  <c r="AA341" i="5" s="1"/>
  <c r="E209" i="5"/>
  <c r="E339" i="5" s="1"/>
  <c r="D210" i="5"/>
  <c r="D340" i="5" s="1"/>
  <c r="C210" i="5"/>
  <c r="C340" i="5" s="1"/>
  <c r="I210" i="5"/>
  <c r="I340" i="5" s="1"/>
  <c r="G209" i="5"/>
  <c r="G339" i="5" s="1"/>
  <c r="B210" i="5"/>
  <c r="J273" i="5"/>
  <c r="D145" i="5"/>
  <c r="C145" i="5"/>
  <c r="E274" i="5"/>
  <c r="J144" i="5"/>
  <c r="G145" i="5"/>
  <c r="I145" i="5"/>
  <c r="F145" i="5"/>
  <c r="E145" i="5"/>
  <c r="B145" i="5"/>
  <c r="H274" i="5"/>
  <c r="B274" i="5"/>
  <c r="I274" i="5"/>
  <c r="J208" i="5"/>
  <c r="D274" i="5"/>
  <c r="F274" i="5"/>
  <c r="H145" i="5"/>
  <c r="C274" i="5"/>
  <c r="G274" i="5"/>
  <c r="BB149" i="5" l="1"/>
  <c r="BD343" i="5"/>
  <c r="AU343" i="5"/>
  <c r="BI150" i="5"/>
  <c r="AZ150" i="5"/>
  <c r="BC342" i="5"/>
  <c r="BK149" i="5"/>
  <c r="BK343" i="5"/>
  <c r="AY149" i="5"/>
  <c r="AS342" i="5"/>
  <c r="BB343" i="5" s="1"/>
  <c r="BA342" i="5"/>
  <c r="BH149" i="5"/>
  <c r="AN343" i="5"/>
  <c r="BH342" i="5"/>
  <c r="BO151" i="5"/>
  <c r="BQ149" i="5"/>
  <c r="BL342" i="5"/>
  <c r="AQ343" i="5"/>
  <c r="BG342" i="5"/>
  <c r="BM343" i="5"/>
  <c r="BM344" i="5" s="1"/>
  <c r="BV150" i="5"/>
  <c r="BL149" i="5"/>
  <c r="BU149" i="5"/>
  <c r="AL343" i="5"/>
  <c r="AI342" i="5"/>
  <c r="AW343" i="5"/>
  <c r="BF343" i="5"/>
  <c r="AG342" i="5"/>
  <c r="AP343" i="5" s="1"/>
  <c r="AH343" i="5"/>
  <c r="AK342" i="5"/>
  <c r="AR342" i="5"/>
  <c r="BJ342" i="5"/>
  <c r="BA149" i="5"/>
  <c r="BJ150" i="5" s="1"/>
  <c r="AO342" i="5"/>
  <c r="AX342" i="5"/>
  <c r="AJ342" i="5"/>
  <c r="AE343" i="5"/>
  <c r="AX149" i="5"/>
  <c r="AF342" i="5"/>
  <c r="AZ343" i="5"/>
  <c r="AT342" i="5"/>
  <c r="BM150" i="5"/>
  <c r="AY342" i="5"/>
  <c r="BR150" i="5"/>
  <c r="BR151" i="5" s="1"/>
  <c r="BS150" i="5"/>
  <c r="AP211" i="5"/>
  <c r="AN212" i="5"/>
  <c r="BT149" i="5"/>
  <c r="AU212" i="5"/>
  <c r="AS273" i="5"/>
  <c r="AR273" i="5"/>
  <c r="BD150" i="5"/>
  <c r="AP273" i="5"/>
  <c r="AN274" i="5"/>
  <c r="AU274" i="5"/>
  <c r="AT273" i="5"/>
  <c r="BC149" i="5"/>
  <c r="AT211" i="5"/>
  <c r="AR211" i="5"/>
  <c r="AQ274" i="5"/>
  <c r="BG149" i="5"/>
  <c r="BP149" i="5"/>
  <c r="AO211" i="5"/>
  <c r="AS211" i="5"/>
  <c r="AO273" i="5"/>
  <c r="AQ212" i="5"/>
  <c r="AW150" i="5"/>
  <c r="BF151" i="5" s="1"/>
  <c r="F210" i="5"/>
  <c r="F340" i="5" s="1"/>
  <c r="B340" i="5"/>
  <c r="J339" i="5"/>
  <c r="N147" i="5"/>
  <c r="W148" i="5" s="1"/>
  <c r="AF149" i="5" s="1"/>
  <c r="N341" i="5"/>
  <c r="W342" i="5" s="1"/>
  <c r="R147" i="5"/>
  <c r="AA148" i="5" s="1"/>
  <c r="AJ149" i="5" s="1"/>
  <c r="R341" i="5"/>
  <c r="AA342" i="5" s="1"/>
  <c r="C211" i="5"/>
  <c r="C341" i="5" s="1"/>
  <c r="Q147" i="5"/>
  <c r="Z148" i="5" s="1"/>
  <c r="AI149" i="5" s="1"/>
  <c r="Q341" i="5"/>
  <c r="Z342" i="5" s="1"/>
  <c r="P148" i="5"/>
  <c r="Y149" i="5" s="1"/>
  <c r="AH150" i="5" s="1"/>
  <c r="P342" i="5"/>
  <c r="Y343" i="5" s="1"/>
  <c r="O147" i="5"/>
  <c r="X148" i="5" s="1"/>
  <c r="AG149" i="5" s="1"/>
  <c r="O341" i="5"/>
  <c r="X342" i="5" s="1"/>
  <c r="T148" i="5"/>
  <c r="AC149" i="5" s="1"/>
  <c r="AL150" i="5" s="1"/>
  <c r="T342" i="5"/>
  <c r="AC343" i="5" s="1"/>
  <c r="M148" i="5"/>
  <c r="V149" i="5" s="1"/>
  <c r="AE150" i="5" s="1"/>
  <c r="M342" i="5"/>
  <c r="V343" i="5" s="1"/>
  <c r="S147" i="5"/>
  <c r="AB148" i="5" s="1"/>
  <c r="AK149" i="5" s="1"/>
  <c r="S341" i="5"/>
  <c r="AB342" i="5" s="1"/>
  <c r="I211" i="5"/>
  <c r="I341" i="5" s="1"/>
  <c r="E210" i="5"/>
  <c r="E340" i="5" s="1"/>
  <c r="H211" i="5"/>
  <c r="H341" i="5" s="1"/>
  <c r="D211" i="5"/>
  <c r="D341" i="5" s="1"/>
  <c r="B211" i="5"/>
  <c r="G210" i="5"/>
  <c r="G340" i="5" s="1"/>
  <c r="G275" i="5"/>
  <c r="J274" i="5"/>
  <c r="B275" i="5"/>
  <c r="G146" i="5"/>
  <c r="J209" i="5"/>
  <c r="C146" i="5"/>
  <c r="H146" i="5"/>
  <c r="D275" i="5"/>
  <c r="H275" i="5"/>
  <c r="B146" i="5"/>
  <c r="C275" i="5"/>
  <c r="F275" i="5"/>
  <c r="I275" i="5"/>
  <c r="J145" i="5"/>
  <c r="E146" i="5"/>
  <c r="F146" i="5"/>
  <c r="I146" i="5"/>
  <c r="E275" i="5"/>
  <c r="D146" i="5"/>
  <c r="BK150" i="5" l="1"/>
  <c r="BB150" i="5"/>
  <c r="AU344" i="5"/>
  <c r="BI151" i="5"/>
  <c r="BR152" i="5" s="1"/>
  <c r="AZ151" i="5"/>
  <c r="BD344" i="5"/>
  <c r="BC343" i="5"/>
  <c r="BL343" i="5"/>
  <c r="BU150" i="5"/>
  <c r="BH150" i="5"/>
  <c r="BQ150" i="5"/>
  <c r="BO152" i="5"/>
  <c r="BT150" i="5"/>
  <c r="BT151" i="5" s="1"/>
  <c r="BJ343" i="5"/>
  <c r="AQ344" i="5"/>
  <c r="BV151" i="5"/>
  <c r="AW344" i="5"/>
  <c r="AR343" i="5"/>
  <c r="AX343" i="5"/>
  <c r="BF344" i="5"/>
  <c r="AX150" i="5"/>
  <c r="BM151" i="5"/>
  <c r="BG150" i="5"/>
  <c r="BS151" i="5"/>
  <c r="AO343" i="5"/>
  <c r="AJ343" i="5"/>
  <c r="BA150" i="5"/>
  <c r="BJ151" i="5" s="1"/>
  <c r="AK343" i="5"/>
  <c r="AS343" i="5"/>
  <c r="BG343" i="5"/>
  <c r="BA343" i="5"/>
  <c r="AI343" i="5"/>
  <c r="AT343" i="5"/>
  <c r="AL344" i="5"/>
  <c r="AE344" i="5"/>
  <c r="AG343" i="5"/>
  <c r="AN344" i="5"/>
  <c r="AZ344" i="5"/>
  <c r="BI344" i="5"/>
  <c r="AY343" i="5"/>
  <c r="AY344" i="5" s="1"/>
  <c r="BH343" i="5"/>
  <c r="BK344" i="5"/>
  <c r="AF343" i="5"/>
  <c r="AH344" i="5"/>
  <c r="BP150" i="5"/>
  <c r="AT274" i="5"/>
  <c r="AU275" i="5"/>
  <c r="BD151" i="5"/>
  <c r="AP274" i="5"/>
  <c r="AW151" i="5"/>
  <c r="AN275" i="5"/>
  <c r="AS274" i="5"/>
  <c r="AN213" i="5"/>
  <c r="AS212" i="5"/>
  <c r="AQ213" i="5"/>
  <c r="AR212" i="5"/>
  <c r="AU213" i="5"/>
  <c r="AR274" i="5"/>
  <c r="AP212" i="5"/>
  <c r="AY150" i="5"/>
  <c r="AT212" i="5"/>
  <c r="AO274" i="5"/>
  <c r="AO212" i="5"/>
  <c r="AQ275" i="5"/>
  <c r="BC150" i="5"/>
  <c r="BL150" i="5"/>
  <c r="F211" i="5"/>
  <c r="F341" i="5" s="1"/>
  <c r="B341" i="5"/>
  <c r="J340" i="5"/>
  <c r="P149" i="5"/>
  <c r="Y150" i="5" s="1"/>
  <c r="AH151" i="5" s="1"/>
  <c r="P343" i="5"/>
  <c r="Y344" i="5" s="1"/>
  <c r="Q148" i="5"/>
  <c r="Z149" i="5" s="1"/>
  <c r="AI150" i="5" s="1"/>
  <c r="Q342" i="5"/>
  <c r="Z343" i="5" s="1"/>
  <c r="S148" i="5"/>
  <c r="AB149" i="5" s="1"/>
  <c r="AK150" i="5" s="1"/>
  <c r="S342" i="5"/>
  <c r="AB343" i="5" s="1"/>
  <c r="N148" i="5"/>
  <c r="W149" i="5" s="1"/>
  <c r="AF150" i="5" s="1"/>
  <c r="N342" i="5"/>
  <c r="W343" i="5" s="1"/>
  <c r="T149" i="5"/>
  <c r="AC150" i="5" s="1"/>
  <c r="AL151" i="5" s="1"/>
  <c r="T343" i="5"/>
  <c r="AC344" i="5" s="1"/>
  <c r="O148" i="5"/>
  <c r="X149" i="5" s="1"/>
  <c r="AG150" i="5" s="1"/>
  <c r="O342" i="5"/>
  <c r="X343" i="5" s="1"/>
  <c r="R148" i="5"/>
  <c r="AA149" i="5" s="1"/>
  <c r="AJ150" i="5" s="1"/>
  <c r="R342" i="5"/>
  <c r="AA343" i="5" s="1"/>
  <c r="M149" i="5"/>
  <c r="V150" i="5" s="1"/>
  <c r="AE151" i="5" s="1"/>
  <c r="M343" i="5"/>
  <c r="V344" i="5" s="1"/>
  <c r="F212" i="5"/>
  <c r="F342" i="5" s="1"/>
  <c r="E211" i="5"/>
  <c r="E341" i="5" s="1"/>
  <c r="I212" i="5"/>
  <c r="I342" i="5" s="1"/>
  <c r="D212" i="5"/>
  <c r="D342" i="5" s="1"/>
  <c r="H212" i="5"/>
  <c r="H342" i="5" s="1"/>
  <c r="G211" i="5"/>
  <c r="G341" i="5" s="1"/>
  <c r="B212" i="5"/>
  <c r="J275" i="5"/>
  <c r="D276" i="5"/>
  <c r="I147" i="5"/>
  <c r="E147" i="5"/>
  <c r="J146" i="5"/>
  <c r="C147" i="5"/>
  <c r="J210" i="5"/>
  <c r="G276" i="5"/>
  <c r="E276" i="5"/>
  <c r="B147" i="5"/>
  <c r="B276" i="5"/>
  <c r="C276" i="5"/>
  <c r="D147" i="5"/>
  <c r="I276" i="5"/>
  <c r="F147" i="5"/>
  <c r="F276" i="5"/>
  <c r="H276" i="5"/>
  <c r="H147" i="5"/>
  <c r="G147" i="5"/>
  <c r="BD345" i="5" l="1"/>
  <c r="BK151" i="5"/>
  <c r="BI152" i="5"/>
  <c r="BR153" i="5" s="1"/>
  <c r="AZ152" i="5"/>
  <c r="BM345" i="5"/>
  <c r="BM346" i="5" s="1"/>
  <c r="BF345" i="5"/>
  <c r="BL344" i="5"/>
  <c r="BQ151" i="5"/>
  <c r="BA344" i="5"/>
  <c r="AT344" i="5"/>
  <c r="BG344" i="5"/>
  <c r="BV152" i="5"/>
  <c r="AZ345" i="5"/>
  <c r="AQ345" i="5"/>
  <c r="AO344" i="5"/>
  <c r="BT152" i="5"/>
  <c r="AX151" i="5"/>
  <c r="BS152" i="5"/>
  <c r="BG151" i="5"/>
  <c r="BC344" i="5"/>
  <c r="BA151" i="5"/>
  <c r="BJ152" i="5" s="1"/>
  <c r="BP151" i="5"/>
  <c r="AN345" i="5"/>
  <c r="AS344" i="5"/>
  <c r="AX344" i="5"/>
  <c r="BB344" i="5"/>
  <c r="BK345" i="5" s="1"/>
  <c r="BH344" i="5"/>
  <c r="BH345" i="5" s="1"/>
  <c r="BD152" i="5"/>
  <c r="BM152" i="5"/>
  <c r="AZ346" i="5"/>
  <c r="AE345" i="5"/>
  <c r="BJ344" i="5"/>
  <c r="BJ345" i="5" s="1"/>
  <c r="AL345" i="5"/>
  <c r="AI344" i="5"/>
  <c r="AJ344" i="5"/>
  <c r="AH345" i="5"/>
  <c r="AR344" i="5"/>
  <c r="BI345" i="5"/>
  <c r="BI346" i="5" s="1"/>
  <c r="AF344" i="5"/>
  <c r="AO345" i="5" s="1"/>
  <c r="AU345" i="5"/>
  <c r="BC151" i="5"/>
  <c r="AW345" i="5"/>
  <c r="AG344" i="5"/>
  <c r="AP344" i="5"/>
  <c r="AK344" i="5"/>
  <c r="AT345" i="5" s="1"/>
  <c r="AW152" i="5"/>
  <c r="AN214" i="5"/>
  <c r="AN276" i="5"/>
  <c r="AR213" i="5"/>
  <c r="AQ214" i="5"/>
  <c r="AU214" i="5"/>
  <c r="AS213" i="5"/>
  <c r="AS275" i="5"/>
  <c r="AU276" i="5"/>
  <c r="BL151" i="5"/>
  <c r="BU151" i="5"/>
  <c r="AO213" i="5"/>
  <c r="AT213" i="5"/>
  <c r="AR275" i="5"/>
  <c r="AQ276" i="5"/>
  <c r="AP275" i="5"/>
  <c r="AO275" i="5"/>
  <c r="AX152" i="5" s="1"/>
  <c r="BF152" i="5"/>
  <c r="AY151" i="5"/>
  <c r="AP213" i="5"/>
  <c r="BB151" i="5"/>
  <c r="BK152" i="5" s="1"/>
  <c r="AT275" i="5"/>
  <c r="BH151" i="5"/>
  <c r="J341" i="5"/>
  <c r="B342" i="5"/>
  <c r="C212" i="5"/>
  <c r="C342" i="5" s="1"/>
  <c r="N149" i="5"/>
  <c r="W150" i="5" s="1"/>
  <c r="AF151" i="5" s="1"/>
  <c r="N343" i="5"/>
  <c r="W344" i="5" s="1"/>
  <c r="P150" i="5"/>
  <c r="Y151" i="5" s="1"/>
  <c r="AH152" i="5" s="1"/>
  <c r="P344" i="5"/>
  <c r="Y345" i="5" s="1"/>
  <c r="M150" i="5"/>
  <c r="V151" i="5" s="1"/>
  <c r="AE152" i="5" s="1"/>
  <c r="M344" i="5"/>
  <c r="V345" i="5" s="1"/>
  <c r="T150" i="5"/>
  <c r="AC151" i="5" s="1"/>
  <c r="AL152" i="5" s="1"/>
  <c r="T344" i="5"/>
  <c r="AC345" i="5" s="1"/>
  <c r="Q149" i="5"/>
  <c r="Z150" i="5" s="1"/>
  <c r="AI151" i="5" s="1"/>
  <c r="Q343" i="5"/>
  <c r="Z344" i="5" s="1"/>
  <c r="R149" i="5"/>
  <c r="AA150" i="5" s="1"/>
  <c r="AJ151" i="5" s="1"/>
  <c r="R343" i="5"/>
  <c r="AA344" i="5" s="1"/>
  <c r="S149" i="5"/>
  <c r="AB150" i="5" s="1"/>
  <c r="AK151" i="5" s="1"/>
  <c r="S343" i="5"/>
  <c r="AB344" i="5" s="1"/>
  <c r="O149" i="5"/>
  <c r="X150" i="5" s="1"/>
  <c r="AG151" i="5" s="1"/>
  <c r="O343" i="5"/>
  <c r="X344" i="5" s="1"/>
  <c r="H213" i="5"/>
  <c r="H343" i="5" s="1"/>
  <c r="D213" i="5"/>
  <c r="D343" i="5" s="1"/>
  <c r="I213" i="5"/>
  <c r="I343" i="5" s="1"/>
  <c r="E212" i="5"/>
  <c r="E342" i="5" s="1"/>
  <c r="B213" i="5"/>
  <c r="G212" i="5"/>
  <c r="G342" i="5" s="1"/>
  <c r="G277" i="5"/>
  <c r="J276" i="5"/>
  <c r="C277" i="5"/>
  <c r="F277" i="5"/>
  <c r="D277" i="5"/>
  <c r="J147" i="5"/>
  <c r="J211" i="5"/>
  <c r="H148" i="5"/>
  <c r="H277" i="5"/>
  <c r="F148" i="5"/>
  <c r="D148" i="5"/>
  <c r="B277" i="5"/>
  <c r="B148" i="5"/>
  <c r="E277" i="5"/>
  <c r="I148" i="5"/>
  <c r="G148" i="5"/>
  <c r="I277" i="5"/>
  <c r="C148" i="5"/>
  <c r="E148" i="5"/>
  <c r="BI153" i="5" l="1"/>
  <c r="AZ153" i="5"/>
  <c r="BG152" i="5"/>
  <c r="BG153" i="5" s="1"/>
  <c r="BC345" i="5"/>
  <c r="BC346" i="5" s="1"/>
  <c r="BV153" i="5"/>
  <c r="BG345" i="5"/>
  <c r="BP152" i="5"/>
  <c r="AX345" i="5"/>
  <c r="AX346" i="5" s="1"/>
  <c r="AR345" i="5"/>
  <c r="BL345" i="5"/>
  <c r="BB345" i="5"/>
  <c r="BK346" i="5" s="1"/>
  <c r="BI347" i="5"/>
  <c r="AY152" i="5"/>
  <c r="AP345" i="5"/>
  <c r="BM153" i="5"/>
  <c r="AY345" i="5"/>
  <c r="BH346" i="5" s="1"/>
  <c r="BR154" i="5"/>
  <c r="AW153" i="5"/>
  <c r="BP153" i="5"/>
  <c r="AU346" i="5"/>
  <c r="BD346" i="5"/>
  <c r="AJ345" i="5"/>
  <c r="AL346" i="5"/>
  <c r="AS345" i="5"/>
  <c r="BL152" i="5"/>
  <c r="BA345" i="5"/>
  <c r="AF345" i="5"/>
  <c r="AO346" i="5" s="1"/>
  <c r="AI345" i="5"/>
  <c r="BH152" i="5"/>
  <c r="AK345" i="5"/>
  <c r="AE346" i="5"/>
  <c r="AN346" i="5"/>
  <c r="AH346" i="5"/>
  <c r="AW346" i="5"/>
  <c r="BF346" i="5"/>
  <c r="AQ346" i="5"/>
  <c r="AG345" i="5"/>
  <c r="AT276" i="5"/>
  <c r="AT214" i="5"/>
  <c r="BU152" i="5"/>
  <c r="AN277" i="5"/>
  <c r="AN215" i="5"/>
  <c r="AR276" i="5"/>
  <c r="BS153" i="5"/>
  <c r="AU277" i="5"/>
  <c r="AS214" i="5"/>
  <c r="AU215" i="5"/>
  <c r="AQ277" i="5"/>
  <c r="BA152" i="5"/>
  <c r="BD153" i="5"/>
  <c r="BB152" i="5"/>
  <c r="BQ152" i="5"/>
  <c r="BF153" i="5"/>
  <c r="BO153" i="5"/>
  <c r="AQ215" i="5"/>
  <c r="AO276" i="5"/>
  <c r="BC152" i="5"/>
  <c r="AO214" i="5"/>
  <c r="AS276" i="5"/>
  <c r="AP214" i="5"/>
  <c r="AP276" i="5"/>
  <c r="AR214" i="5"/>
  <c r="BT153" i="5"/>
  <c r="F213" i="5"/>
  <c r="F343" i="5" s="1"/>
  <c r="C213" i="5"/>
  <c r="C343" i="5" s="1"/>
  <c r="C214" i="5"/>
  <c r="C344" i="5" s="1"/>
  <c r="B343" i="5"/>
  <c r="J342" i="5"/>
  <c r="M151" i="5"/>
  <c r="V152" i="5" s="1"/>
  <c r="AE153" i="5" s="1"/>
  <c r="M345" i="5"/>
  <c r="V346" i="5" s="1"/>
  <c r="O150" i="5"/>
  <c r="X151" i="5" s="1"/>
  <c r="AG152" i="5" s="1"/>
  <c r="O344" i="5"/>
  <c r="X345" i="5" s="1"/>
  <c r="T151" i="5"/>
  <c r="AC152" i="5" s="1"/>
  <c r="AL153" i="5" s="1"/>
  <c r="T345" i="5"/>
  <c r="AC346" i="5" s="1"/>
  <c r="P151" i="5"/>
  <c r="Y152" i="5" s="1"/>
  <c r="AH153" i="5" s="1"/>
  <c r="P345" i="5"/>
  <c r="Y346" i="5" s="1"/>
  <c r="N150" i="5"/>
  <c r="W151" i="5" s="1"/>
  <c r="AF152" i="5" s="1"/>
  <c r="N344" i="5"/>
  <c r="W345" i="5" s="1"/>
  <c r="R150" i="5"/>
  <c r="AA151" i="5" s="1"/>
  <c r="AJ152" i="5" s="1"/>
  <c r="R344" i="5"/>
  <c r="AA345" i="5" s="1"/>
  <c r="S150" i="5"/>
  <c r="AB151" i="5" s="1"/>
  <c r="AK152" i="5" s="1"/>
  <c r="S344" i="5"/>
  <c r="AB345" i="5" s="1"/>
  <c r="Q150" i="5"/>
  <c r="Z151" i="5" s="1"/>
  <c r="AI152" i="5" s="1"/>
  <c r="Q344" i="5"/>
  <c r="Z345" i="5" s="1"/>
  <c r="F214" i="5"/>
  <c r="F344" i="5" s="1"/>
  <c r="I214" i="5"/>
  <c r="I344" i="5" s="1"/>
  <c r="E213" i="5"/>
  <c r="E343" i="5" s="1"/>
  <c r="G213" i="5"/>
  <c r="G343" i="5" s="1"/>
  <c r="B214" i="5"/>
  <c r="J212" i="5"/>
  <c r="B149" i="5"/>
  <c r="J277" i="5"/>
  <c r="E149" i="5"/>
  <c r="C149" i="5"/>
  <c r="I278" i="5"/>
  <c r="E278" i="5"/>
  <c r="C278" i="5"/>
  <c r="G149" i="5"/>
  <c r="I149" i="5"/>
  <c r="B278" i="5"/>
  <c r="D278" i="5"/>
  <c r="F278" i="5"/>
  <c r="F149" i="5"/>
  <c r="G278" i="5"/>
  <c r="J148" i="5"/>
  <c r="D149" i="5"/>
  <c r="H278" i="5"/>
  <c r="H149" i="5"/>
  <c r="BI154" i="5" l="1"/>
  <c r="AZ154" i="5"/>
  <c r="BL346" i="5"/>
  <c r="BL347" i="5" s="1"/>
  <c r="BV154" i="5"/>
  <c r="BF154" i="5"/>
  <c r="AP346" i="5"/>
  <c r="BR155" i="5"/>
  <c r="BH153" i="5"/>
  <c r="BG346" i="5"/>
  <c r="BG347" i="5" s="1"/>
  <c r="BA346" i="5"/>
  <c r="BP154" i="5"/>
  <c r="AY346" i="5"/>
  <c r="AN347" i="5"/>
  <c r="BF347" i="5"/>
  <c r="BJ346" i="5"/>
  <c r="BL153" i="5"/>
  <c r="BA153" i="5"/>
  <c r="BC153" i="5"/>
  <c r="AT215" i="5"/>
  <c r="AK346" i="5"/>
  <c r="AE347" i="5"/>
  <c r="AF346" i="5"/>
  <c r="AO347" i="5" s="1"/>
  <c r="AJ346" i="5"/>
  <c r="AX347" i="5"/>
  <c r="BQ153" i="5"/>
  <c r="AL347" i="5"/>
  <c r="AG346" i="5"/>
  <c r="AI346" i="5"/>
  <c r="AQ347" i="5"/>
  <c r="AZ347" i="5"/>
  <c r="BU153" i="5"/>
  <c r="AU347" i="5"/>
  <c r="AR346" i="5"/>
  <c r="AT346" i="5"/>
  <c r="AW347" i="5"/>
  <c r="AS346" i="5"/>
  <c r="BB346" i="5"/>
  <c r="BD347" i="5"/>
  <c r="BM347" i="5"/>
  <c r="AH347" i="5"/>
  <c r="BB153" i="5"/>
  <c r="BO154" i="5"/>
  <c r="AQ216" i="5"/>
  <c r="AU216" i="5"/>
  <c r="AU278" i="5"/>
  <c r="AR215" i="5"/>
  <c r="BJ153" i="5"/>
  <c r="BI155" i="5"/>
  <c r="BK153" i="5"/>
  <c r="AO215" i="5"/>
  <c r="AS215" i="5"/>
  <c r="AP215" i="5"/>
  <c r="BD154" i="5"/>
  <c r="BD155" i="5" s="1"/>
  <c r="BM154" i="5"/>
  <c r="AQ278" i="5"/>
  <c r="AZ155" i="5" s="1"/>
  <c r="AP277" i="5"/>
  <c r="AY153" i="5"/>
  <c r="AR277" i="5"/>
  <c r="AN278" i="5"/>
  <c r="AW154" i="5"/>
  <c r="BF155" i="5" s="1"/>
  <c r="AT277" i="5"/>
  <c r="AN216" i="5"/>
  <c r="AS277" i="5"/>
  <c r="AO277" i="5"/>
  <c r="AX153" i="5"/>
  <c r="D214" i="5"/>
  <c r="D344" i="5" s="1"/>
  <c r="D215" i="5"/>
  <c r="D345" i="5" s="1"/>
  <c r="J343" i="5"/>
  <c r="B344" i="5"/>
  <c r="R151" i="5"/>
  <c r="AA152" i="5" s="1"/>
  <c r="AJ153" i="5" s="1"/>
  <c r="R345" i="5"/>
  <c r="AA346" i="5" s="1"/>
  <c r="O151" i="5"/>
  <c r="X152" i="5" s="1"/>
  <c r="AG153" i="5" s="1"/>
  <c r="O345" i="5"/>
  <c r="X346" i="5" s="1"/>
  <c r="H214" i="5"/>
  <c r="H344" i="5" s="1"/>
  <c r="M152" i="5"/>
  <c r="V153" i="5" s="1"/>
  <c r="AE154" i="5" s="1"/>
  <c r="M346" i="5"/>
  <c r="V347" i="5" s="1"/>
  <c r="N151" i="5"/>
  <c r="W152" i="5" s="1"/>
  <c r="AF153" i="5" s="1"/>
  <c r="N345" i="5"/>
  <c r="W346" i="5" s="1"/>
  <c r="P152" i="5"/>
  <c r="Y153" i="5" s="1"/>
  <c r="AH154" i="5" s="1"/>
  <c r="P346" i="5"/>
  <c r="Y347" i="5" s="1"/>
  <c r="Q151" i="5"/>
  <c r="Z152" i="5" s="1"/>
  <c r="AI153" i="5" s="1"/>
  <c r="Q345" i="5"/>
  <c r="Z346" i="5" s="1"/>
  <c r="T152" i="5"/>
  <c r="AC153" i="5" s="1"/>
  <c r="AL154" i="5" s="1"/>
  <c r="T346" i="5"/>
  <c r="AC347" i="5" s="1"/>
  <c r="S151" i="5"/>
  <c r="AB152" i="5" s="1"/>
  <c r="AK153" i="5" s="1"/>
  <c r="S345" i="5"/>
  <c r="AB346" i="5" s="1"/>
  <c r="E214" i="5"/>
  <c r="E344" i="5" s="1"/>
  <c r="F215" i="5"/>
  <c r="F345" i="5" s="1"/>
  <c r="I215" i="5"/>
  <c r="I345" i="5" s="1"/>
  <c r="B215" i="5"/>
  <c r="G214" i="5"/>
  <c r="G344" i="5" s="1"/>
  <c r="J213" i="5"/>
  <c r="D150" i="5"/>
  <c r="J278" i="5"/>
  <c r="E279" i="5"/>
  <c r="D279" i="5"/>
  <c r="I150" i="5"/>
  <c r="H150" i="5"/>
  <c r="H279" i="5"/>
  <c r="C150" i="5"/>
  <c r="F279" i="5"/>
  <c r="B279" i="5"/>
  <c r="C279" i="5"/>
  <c r="B150" i="5"/>
  <c r="G279" i="5"/>
  <c r="F150" i="5"/>
  <c r="G150" i="5"/>
  <c r="I279" i="5"/>
  <c r="E150" i="5"/>
  <c r="J149" i="5"/>
  <c r="BO155" i="5" l="1"/>
  <c r="AP347" i="5"/>
  <c r="BR156" i="5"/>
  <c r="AY347" i="5"/>
  <c r="AY348" i="5" s="1"/>
  <c r="BU154" i="5"/>
  <c r="BJ347" i="5"/>
  <c r="BQ154" i="5"/>
  <c r="BG348" i="5"/>
  <c r="AW348" i="5"/>
  <c r="BA154" i="5"/>
  <c r="AT347" i="5"/>
  <c r="AU348" i="5"/>
  <c r="BH347" i="5"/>
  <c r="AR347" i="5"/>
  <c r="AT278" i="5"/>
  <c r="BM348" i="5"/>
  <c r="BJ154" i="5"/>
  <c r="BS154" i="5"/>
  <c r="AT216" i="5"/>
  <c r="AX154" i="5"/>
  <c r="AQ348" i="5"/>
  <c r="BK154" i="5"/>
  <c r="BL154" i="5"/>
  <c r="AZ348" i="5"/>
  <c r="BI348" i="5"/>
  <c r="BF348" i="5"/>
  <c r="AG347" i="5"/>
  <c r="AP348" i="5" s="1"/>
  <c r="BA347" i="5"/>
  <c r="AI347" i="5"/>
  <c r="AF347" i="5"/>
  <c r="BD348" i="5"/>
  <c r="AL348" i="5"/>
  <c r="AK347" i="5"/>
  <c r="BB347" i="5"/>
  <c r="BK347" i="5"/>
  <c r="AJ347" i="5"/>
  <c r="AS347" i="5"/>
  <c r="AE348" i="5"/>
  <c r="AN348" i="5"/>
  <c r="BB154" i="5"/>
  <c r="AX348" i="5"/>
  <c r="AH348" i="5"/>
  <c r="BC347" i="5"/>
  <c r="BC154" i="5"/>
  <c r="BG154" i="5"/>
  <c r="AS216" i="5"/>
  <c r="AO216" i="5"/>
  <c r="AR216" i="5"/>
  <c r="AO278" i="5"/>
  <c r="AU279" i="5"/>
  <c r="AN279" i="5"/>
  <c r="AQ217" i="5"/>
  <c r="AR278" i="5"/>
  <c r="AP216" i="5"/>
  <c r="AU217" i="5"/>
  <c r="AQ279" i="5"/>
  <c r="BI156" i="5"/>
  <c r="AS278" i="5"/>
  <c r="AW155" i="5"/>
  <c r="AW156" i="5" s="1"/>
  <c r="AY154" i="5"/>
  <c r="BH154" i="5"/>
  <c r="BM155" i="5"/>
  <c r="BM156" i="5" s="1"/>
  <c r="BV155" i="5"/>
  <c r="AN217" i="5"/>
  <c r="BO156" i="5"/>
  <c r="AP278" i="5"/>
  <c r="BT154" i="5"/>
  <c r="C215" i="5"/>
  <c r="C345" i="5" s="1"/>
  <c r="B345" i="5"/>
  <c r="H215" i="5"/>
  <c r="H345" i="5" s="1"/>
  <c r="J344" i="5"/>
  <c r="N152" i="5"/>
  <c r="W153" i="5" s="1"/>
  <c r="AF154" i="5" s="1"/>
  <c r="N346" i="5"/>
  <c r="W347" i="5" s="1"/>
  <c r="M153" i="5"/>
  <c r="V154" i="5" s="1"/>
  <c r="AE155" i="5" s="1"/>
  <c r="M347" i="5"/>
  <c r="V348" i="5" s="1"/>
  <c r="R152" i="5"/>
  <c r="AA153" i="5" s="1"/>
  <c r="AJ154" i="5" s="1"/>
  <c r="R346" i="5"/>
  <c r="AA347" i="5" s="1"/>
  <c r="Q152" i="5"/>
  <c r="Z153" i="5" s="1"/>
  <c r="AI154" i="5" s="1"/>
  <c r="Q346" i="5"/>
  <c r="Z347" i="5" s="1"/>
  <c r="O152" i="5"/>
  <c r="X153" i="5" s="1"/>
  <c r="AG154" i="5" s="1"/>
  <c r="O346" i="5"/>
  <c r="X347" i="5" s="1"/>
  <c r="S152" i="5"/>
  <c r="AB153" i="5" s="1"/>
  <c r="AK154" i="5" s="1"/>
  <c r="S346" i="5"/>
  <c r="AB347" i="5" s="1"/>
  <c r="P153" i="5"/>
  <c r="Y154" i="5" s="1"/>
  <c r="AH155" i="5" s="1"/>
  <c r="P347" i="5"/>
  <c r="Y348" i="5" s="1"/>
  <c r="T153" i="5"/>
  <c r="AC154" i="5" s="1"/>
  <c r="AL155" i="5" s="1"/>
  <c r="T347" i="5"/>
  <c r="AC348" i="5" s="1"/>
  <c r="I216" i="5"/>
  <c r="I346" i="5" s="1"/>
  <c r="F216" i="5"/>
  <c r="F346" i="5" s="1"/>
  <c r="E215" i="5"/>
  <c r="E345" i="5" s="1"/>
  <c r="G215" i="5"/>
  <c r="G345" i="5" s="1"/>
  <c r="B216" i="5"/>
  <c r="J279" i="5"/>
  <c r="E151" i="5"/>
  <c r="J150" i="5"/>
  <c r="C151" i="5"/>
  <c r="I151" i="5"/>
  <c r="F151" i="5"/>
  <c r="C280" i="5"/>
  <c r="J214" i="5"/>
  <c r="D151" i="5"/>
  <c r="G280" i="5"/>
  <c r="B280" i="5"/>
  <c r="H280" i="5"/>
  <c r="H151" i="5"/>
  <c r="D280" i="5"/>
  <c r="G151" i="5"/>
  <c r="B151" i="5"/>
  <c r="I280" i="5"/>
  <c r="F280" i="5"/>
  <c r="E280" i="5"/>
  <c r="BJ155" i="5" l="1"/>
  <c r="BH348" i="5"/>
  <c r="BF349" i="5"/>
  <c r="BG349" i="5"/>
  <c r="BU155" i="5"/>
  <c r="BH349" i="5"/>
  <c r="BT155" i="5"/>
  <c r="BC155" i="5"/>
  <c r="BK155" i="5"/>
  <c r="BD349" i="5"/>
  <c r="BS155" i="5"/>
  <c r="BS156" i="5" s="1"/>
  <c r="AZ349" i="5"/>
  <c r="BI349" i="5"/>
  <c r="BK348" i="5"/>
  <c r="AN349" i="5"/>
  <c r="BG155" i="5"/>
  <c r="AS348" i="5"/>
  <c r="BV156" i="5"/>
  <c r="BV157" i="5" s="1"/>
  <c r="BL155" i="5"/>
  <c r="AF348" i="5"/>
  <c r="AK348" i="5"/>
  <c r="BA348" i="5"/>
  <c r="BJ348" i="5"/>
  <c r="AE349" i="5"/>
  <c r="AG348" i="5"/>
  <c r="AI348" i="5"/>
  <c r="AO348" i="5"/>
  <c r="AL349" i="5"/>
  <c r="AR348" i="5"/>
  <c r="AH349" i="5"/>
  <c r="BB348" i="5"/>
  <c r="AU349" i="5"/>
  <c r="AU350" i="5" s="1"/>
  <c r="AW349" i="5"/>
  <c r="AT348" i="5"/>
  <c r="BP155" i="5"/>
  <c r="BM349" i="5"/>
  <c r="AJ348" i="5"/>
  <c r="BC348" i="5"/>
  <c r="BC349" i="5" s="1"/>
  <c r="BL348" i="5"/>
  <c r="AQ349" i="5"/>
  <c r="AY349" i="5"/>
  <c r="AQ218" i="5"/>
  <c r="AQ280" i="5"/>
  <c r="AT217" i="5"/>
  <c r="AT279" i="5"/>
  <c r="AS279" i="5"/>
  <c r="BR157" i="5"/>
  <c r="AR279" i="5"/>
  <c r="AU280" i="5"/>
  <c r="AO279" i="5"/>
  <c r="AX155" i="5"/>
  <c r="AP217" i="5"/>
  <c r="BF156" i="5"/>
  <c r="BF157" i="5" s="1"/>
  <c r="BD156" i="5"/>
  <c r="AU218" i="5"/>
  <c r="BB155" i="5"/>
  <c r="AO217" i="5"/>
  <c r="BA155" i="5"/>
  <c r="AZ156" i="5"/>
  <c r="AN280" i="5"/>
  <c r="AS217" i="5"/>
  <c r="BH155" i="5"/>
  <c r="BQ155" i="5"/>
  <c r="AR217" i="5"/>
  <c r="AP279" i="5"/>
  <c r="AN218" i="5"/>
  <c r="AY155" i="5"/>
  <c r="H216" i="5"/>
  <c r="H346" i="5" s="1"/>
  <c r="D216" i="5"/>
  <c r="D346" i="5" s="1"/>
  <c r="J345" i="5"/>
  <c r="C216" i="5"/>
  <c r="C346" i="5" s="1"/>
  <c r="B346" i="5"/>
  <c r="R153" i="5"/>
  <c r="AA154" i="5" s="1"/>
  <c r="AJ155" i="5" s="1"/>
  <c r="R347" i="5"/>
  <c r="AA348" i="5" s="1"/>
  <c r="N153" i="5"/>
  <c r="W154" i="5" s="1"/>
  <c r="AF155" i="5" s="1"/>
  <c r="N347" i="5"/>
  <c r="W348" i="5" s="1"/>
  <c r="Q153" i="5"/>
  <c r="Z154" i="5" s="1"/>
  <c r="AI155" i="5" s="1"/>
  <c r="Q347" i="5"/>
  <c r="Z348" i="5" s="1"/>
  <c r="S153" i="5"/>
  <c r="AB154" i="5" s="1"/>
  <c r="AK155" i="5" s="1"/>
  <c r="S347" i="5"/>
  <c r="AB348" i="5" s="1"/>
  <c r="P154" i="5"/>
  <c r="Y155" i="5" s="1"/>
  <c r="AH156" i="5" s="1"/>
  <c r="P348" i="5"/>
  <c r="Y349" i="5" s="1"/>
  <c r="T154" i="5"/>
  <c r="AC155" i="5" s="1"/>
  <c r="AL156" i="5" s="1"/>
  <c r="T348" i="5"/>
  <c r="AC349" i="5" s="1"/>
  <c r="O153" i="5"/>
  <c r="X154" i="5" s="1"/>
  <c r="AG155" i="5" s="1"/>
  <c r="O347" i="5"/>
  <c r="X348" i="5" s="1"/>
  <c r="M154" i="5"/>
  <c r="V155" i="5" s="1"/>
  <c r="AE156" i="5" s="1"/>
  <c r="M348" i="5"/>
  <c r="V349" i="5" s="1"/>
  <c r="F217" i="5"/>
  <c r="F347" i="5" s="1"/>
  <c r="E216" i="5"/>
  <c r="E346" i="5" s="1"/>
  <c r="D217" i="5"/>
  <c r="D347" i="5" s="1"/>
  <c r="I217" i="5"/>
  <c r="I347" i="5" s="1"/>
  <c r="H217" i="5"/>
  <c r="H347" i="5" s="1"/>
  <c r="B217" i="5"/>
  <c r="G216" i="5"/>
  <c r="G346" i="5" s="1"/>
  <c r="J280" i="5"/>
  <c r="B152" i="5"/>
  <c r="D152" i="5"/>
  <c r="F152" i="5"/>
  <c r="D281" i="5"/>
  <c r="H152" i="5"/>
  <c r="C281" i="5"/>
  <c r="I152" i="5"/>
  <c r="J215" i="5"/>
  <c r="B281" i="5"/>
  <c r="G281" i="5"/>
  <c r="I281" i="5"/>
  <c r="E152" i="5"/>
  <c r="J151" i="5"/>
  <c r="G152" i="5"/>
  <c r="H281" i="5"/>
  <c r="E281" i="5"/>
  <c r="F281" i="5"/>
  <c r="C152" i="5"/>
  <c r="BT156" i="5" l="1"/>
  <c r="BP156" i="5"/>
  <c r="AS349" i="5"/>
  <c r="AO349" i="5"/>
  <c r="BL156" i="5"/>
  <c r="BI350" i="5"/>
  <c r="BM350" i="5"/>
  <c r="BB349" i="5"/>
  <c r="AW350" i="5"/>
  <c r="AN350" i="5"/>
  <c r="BD157" i="5"/>
  <c r="BJ349" i="5"/>
  <c r="BK349" i="5"/>
  <c r="AX349" i="5"/>
  <c r="AR349" i="5"/>
  <c r="AY156" i="5"/>
  <c r="BU156" i="5"/>
  <c r="BU157" i="5" s="1"/>
  <c r="BM157" i="5"/>
  <c r="BL349" i="5"/>
  <c r="BL350" i="5" s="1"/>
  <c r="BQ156" i="5"/>
  <c r="AZ157" i="5"/>
  <c r="AH350" i="5"/>
  <c r="AL350" i="5"/>
  <c r="AU351" i="5" s="1"/>
  <c r="AG349" i="5"/>
  <c r="AI349" i="5"/>
  <c r="AF349" i="5"/>
  <c r="BF350" i="5"/>
  <c r="AE350" i="5"/>
  <c r="BH350" i="5"/>
  <c r="BD350" i="5"/>
  <c r="BD351" i="5" s="1"/>
  <c r="AQ350" i="5"/>
  <c r="AJ349" i="5"/>
  <c r="AP349" i="5"/>
  <c r="AK349" i="5"/>
  <c r="BA349" i="5"/>
  <c r="AZ350" i="5"/>
  <c r="AT349" i="5"/>
  <c r="AQ281" i="5"/>
  <c r="AQ219" i="5"/>
  <c r="BA156" i="5"/>
  <c r="BJ156" i="5"/>
  <c r="AP218" i="5"/>
  <c r="AT280" i="5"/>
  <c r="BC156" i="5"/>
  <c r="AO218" i="5"/>
  <c r="AU281" i="5"/>
  <c r="BO157" i="5"/>
  <c r="BO158" i="5" s="1"/>
  <c r="AP280" i="5"/>
  <c r="AT218" i="5"/>
  <c r="AU219" i="5"/>
  <c r="AR280" i="5"/>
  <c r="AO280" i="5"/>
  <c r="AN219" i="5"/>
  <c r="AS218" i="5"/>
  <c r="BI157" i="5"/>
  <c r="AN281" i="5"/>
  <c r="BB156" i="5"/>
  <c r="BK156" i="5"/>
  <c r="AX156" i="5"/>
  <c r="BG156" i="5"/>
  <c r="AS280" i="5"/>
  <c r="AR218" i="5"/>
  <c r="BH156" i="5"/>
  <c r="AW157" i="5"/>
  <c r="C217" i="5"/>
  <c r="C347" i="5" s="1"/>
  <c r="B347" i="5"/>
  <c r="J346" i="5"/>
  <c r="R154" i="5"/>
  <c r="AA155" i="5" s="1"/>
  <c r="AJ156" i="5" s="1"/>
  <c r="R348" i="5"/>
  <c r="AA349" i="5" s="1"/>
  <c r="N154" i="5"/>
  <c r="W155" i="5" s="1"/>
  <c r="AF156" i="5" s="1"/>
  <c r="N348" i="5"/>
  <c r="W349" i="5" s="1"/>
  <c r="Q154" i="5"/>
  <c r="Z155" i="5" s="1"/>
  <c r="AI156" i="5" s="1"/>
  <c r="Q348" i="5"/>
  <c r="Z349" i="5" s="1"/>
  <c r="O154" i="5"/>
  <c r="X155" i="5" s="1"/>
  <c r="AG156" i="5" s="1"/>
  <c r="O348" i="5"/>
  <c r="X349" i="5" s="1"/>
  <c r="M155" i="5"/>
  <c r="V156" i="5" s="1"/>
  <c r="AE157" i="5" s="1"/>
  <c r="M349" i="5"/>
  <c r="V350" i="5" s="1"/>
  <c r="S154" i="5"/>
  <c r="AB155" i="5" s="1"/>
  <c r="AK156" i="5" s="1"/>
  <c r="S348" i="5"/>
  <c r="AB349" i="5" s="1"/>
  <c r="T155" i="5"/>
  <c r="AC156" i="5" s="1"/>
  <c r="AL157" i="5" s="1"/>
  <c r="T349" i="5"/>
  <c r="AC350" i="5" s="1"/>
  <c r="P155" i="5"/>
  <c r="Y156" i="5" s="1"/>
  <c r="AH157" i="5" s="1"/>
  <c r="P349" i="5"/>
  <c r="Y350" i="5" s="1"/>
  <c r="I218" i="5"/>
  <c r="I348" i="5" s="1"/>
  <c r="H218" i="5"/>
  <c r="H348" i="5" s="1"/>
  <c r="D218" i="5"/>
  <c r="D348" i="5" s="1"/>
  <c r="E217" i="5"/>
  <c r="E347" i="5" s="1"/>
  <c r="G217" i="5"/>
  <c r="G347" i="5" s="1"/>
  <c r="B218" i="5"/>
  <c r="H282" i="5"/>
  <c r="G153" i="5"/>
  <c r="E282" i="5"/>
  <c r="E153" i="5"/>
  <c r="J281" i="5"/>
  <c r="G282" i="5"/>
  <c r="D282" i="5"/>
  <c r="J216" i="5"/>
  <c r="F153" i="5"/>
  <c r="D153" i="5"/>
  <c r="C153" i="5"/>
  <c r="I282" i="5"/>
  <c r="I153" i="5"/>
  <c r="H153" i="5"/>
  <c r="B153" i="5"/>
  <c r="B282" i="5"/>
  <c r="F282" i="5"/>
  <c r="C282" i="5"/>
  <c r="J152" i="5"/>
  <c r="AX350" i="5" l="1"/>
  <c r="BM158" i="5"/>
  <c r="BK350" i="5"/>
  <c r="BB350" i="5"/>
  <c r="BV158" i="5"/>
  <c r="BD158" i="5"/>
  <c r="BA350" i="5"/>
  <c r="BF351" i="5"/>
  <c r="AW351" i="5"/>
  <c r="BH157" i="5"/>
  <c r="BI158" i="5"/>
  <c r="AZ158" i="5"/>
  <c r="BM351" i="5"/>
  <c r="BM352" i="5" s="1"/>
  <c r="AQ351" i="5"/>
  <c r="BG350" i="5"/>
  <c r="BG351" i="5" s="1"/>
  <c r="AP350" i="5"/>
  <c r="BD352" i="5"/>
  <c r="BJ350" i="5"/>
  <c r="BC157" i="5"/>
  <c r="AJ350" i="5"/>
  <c r="AF350" i="5"/>
  <c r="AE351" i="5"/>
  <c r="AY350" i="5"/>
  <c r="AK350" i="5"/>
  <c r="AG350" i="5"/>
  <c r="AT350" i="5"/>
  <c r="AW158" i="5"/>
  <c r="AN351" i="5"/>
  <c r="AZ351" i="5"/>
  <c r="BI351" i="5"/>
  <c r="AI350" i="5"/>
  <c r="AS350" i="5"/>
  <c r="AL351" i="5"/>
  <c r="AO350" i="5"/>
  <c r="BC350" i="5"/>
  <c r="AR350" i="5"/>
  <c r="BA351" i="5" s="1"/>
  <c r="AH351" i="5"/>
  <c r="BF158" i="5"/>
  <c r="BR158" i="5"/>
  <c r="AN220" i="5"/>
  <c r="AO281" i="5"/>
  <c r="AP281" i="5"/>
  <c r="AT281" i="5"/>
  <c r="AU220" i="5"/>
  <c r="BJ157" i="5"/>
  <c r="BS157" i="5"/>
  <c r="BK157" i="5"/>
  <c r="BT157" i="5"/>
  <c r="AU282" i="5"/>
  <c r="AY157" i="5"/>
  <c r="BB157" i="5"/>
  <c r="AR281" i="5"/>
  <c r="AP219" i="5"/>
  <c r="AN282" i="5"/>
  <c r="AQ220" i="5"/>
  <c r="AS219" i="5"/>
  <c r="AO219" i="5"/>
  <c r="BL157" i="5"/>
  <c r="AS281" i="5"/>
  <c r="BQ157" i="5"/>
  <c r="BQ158" i="5" s="1"/>
  <c r="AQ282" i="5"/>
  <c r="AT219" i="5"/>
  <c r="BA157" i="5"/>
  <c r="AR219" i="5"/>
  <c r="AX157" i="5"/>
  <c r="BG157" i="5"/>
  <c r="BP157" i="5"/>
  <c r="B348" i="5"/>
  <c r="C219" i="5"/>
  <c r="C349" i="5" s="1"/>
  <c r="J347" i="5"/>
  <c r="Q155" i="5"/>
  <c r="Z156" i="5" s="1"/>
  <c r="AI157" i="5" s="1"/>
  <c r="Q349" i="5"/>
  <c r="Z350" i="5" s="1"/>
  <c r="N155" i="5"/>
  <c r="W156" i="5" s="1"/>
  <c r="AF157" i="5" s="1"/>
  <c r="N349" i="5"/>
  <c r="W350" i="5" s="1"/>
  <c r="C218" i="5"/>
  <c r="C348" i="5" s="1"/>
  <c r="S155" i="5"/>
  <c r="AB156" i="5" s="1"/>
  <c r="AK157" i="5" s="1"/>
  <c r="S349" i="5"/>
  <c r="AB350" i="5" s="1"/>
  <c r="F218" i="5"/>
  <c r="F348" i="5" s="1"/>
  <c r="P156" i="5"/>
  <c r="Y157" i="5" s="1"/>
  <c r="AH158" i="5" s="1"/>
  <c r="P350" i="5"/>
  <c r="Y351" i="5" s="1"/>
  <c r="M156" i="5"/>
  <c r="V157" i="5" s="1"/>
  <c r="AE158" i="5" s="1"/>
  <c r="M350" i="5"/>
  <c r="V351" i="5" s="1"/>
  <c r="O155" i="5"/>
  <c r="X156" i="5" s="1"/>
  <c r="AG157" i="5" s="1"/>
  <c r="O349" i="5"/>
  <c r="X350" i="5" s="1"/>
  <c r="R155" i="5"/>
  <c r="AA156" i="5" s="1"/>
  <c r="AJ157" i="5" s="1"/>
  <c r="R349" i="5"/>
  <c r="AA350" i="5" s="1"/>
  <c r="T156" i="5"/>
  <c r="AC157" i="5" s="1"/>
  <c r="AL158" i="5" s="1"/>
  <c r="T350" i="5"/>
  <c r="AC351" i="5" s="1"/>
  <c r="D219" i="5"/>
  <c r="D349" i="5" s="1"/>
  <c r="H219" i="5"/>
  <c r="H349" i="5" s="1"/>
  <c r="I219" i="5"/>
  <c r="I349" i="5" s="1"/>
  <c r="E218" i="5"/>
  <c r="E348" i="5" s="1"/>
  <c r="G218" i="5"/>
  <c r="G348" i="5" s="1"/>
  <c r="B219" i="5"/>
  <c r="J153" i="5"/>
  <c r="J217" i="5"/>
  <c r="D154" i="5"/>
  <c r="G283" i="5"/>
  <c r="E154" i="5"/>
  <c r="H283" i="5"/>
  <c r="F283" i="5"/>
  <c r="J282" i="5"/>
  <c r="C154" i="5"/>
  <c r="F154" i="5"/>
  <c r="I283" i="5"/>
  <c r="E283" i="5"/>
  <c r="B154" i="5"/>
  <c r="I154" i="5"/>
  <c r="B283" i="5"/>
  <c r="H154" i="5"/>
  <c r="D283" i="5"/>
  <c r="G154" i="5"/>
  <c r="C283" i="5"/>
  <c r="BJ351" i="5" l="1"/>
  <c r="BF352" i="5"/>
  <c r="BK351" i="5"/>
  <c r="AY351" i="5"/>
  <c r="BH351" i="5"/>
  <c r="AN352" i="5"/>
  <c r="BC158" i="5"/>
  <c r="BM353" i="5"/>
  <c r="AQ352" i="5"/>
  <c r="AZ352" i="5"/>
  <c r="AT351" i="5"/>
  <c r="AW352" i="5"/>
  <c r="BI352" i="5"/>
  <c r="BS158" i="5"/>
  <c r="AY158" i="5"/>
  <c r="BT158" i="5"/>
  <c r="BJ352" i="5"/>
  <c r="AI351" i="5"/>
  <c r="AL352" i="5"/>
  <c r="AS351" i="5"/>
  <c r="BB351" i="5"/>
  <c r="AO351" i="5"/>
  <c r="AX351" i="5"/>
  <c r="AK351" i="5"/>
  <c r="AJ351" i="5"/>
  <c r="BC351" i="5"/>
  <c r="BL351" i="5"/>
  <c r="AE352" i="5"/>
  <c r="AG351" i="5"/>
  <c r="AF351" i="5"/>
  <c r="AH352" i="5"/>
  <c r="AU352" i="5"/>
  <c r="AP351" i="5"/>
  <c r="AR351" i="5"/>
  <c r="BG158" i="5"/>
  <c r="BP158" i="5"/>
  <c r="BJ158" i="5"/>
  <c r="AT220" i="5"/>
  <c r="AS220" i="5"/>
  <c r="BB158" i="5"/>
  <c r="AP220" i="5"/>
  <c r="AO282" i="5"/>
  <c r="AS282" i="5"/>
  <c r="AT282" i="5"/>
  <c r="AX158" i="5"/>
  <c r="BL158" i="5"/>
  <c r="BU158" i="5"/>
  <c r="AR282" i="5"/>
  <c r="BH158" i="5"/>
  <c r="AR220" i="5"/>
  <c r="AO220" i="5"/>
  <c r="BK158" i="5"/>
  <c r="AP282" i="5"/>
  <c r="BA158" i="5"/>
  <c r="J348" i="5"/>
  <c r="B349" i="5"/>
  <c r="S156" i="5"/>
  <c r="AB157" i="5" s="1"/>
  <c r="AK158" i="5" s="1"/>
  <c r="S350" i="5"/>
  <c r="AB351" i="5" s="1"/>
  <c r="F219" i="5"/>
  <c r="F349" i="5" s="1"/>
  <c r="O156" i="5"/>
  <c r="X157" i="5" s="1"/>
  <c r="AG158" i="5" s="1"/>
  <c r="O350" i="5"/>
  <c r="X351" i="5" s="1"/>
  <c r="Q156" i="5"/>
  <c r="Z157" i="5" s="1"/>
  <c r="AI158" i="5" s="1"/>
  <c r="Q350" i="5"/>
  <c r="Z351" i="5" s="1"/>
  <c r="R156" i="5"/>
  <c r="AA157" i="5" s="1"/>
  <c r="AJ158" i="5" s="1"/>
  <c r="R350" i="5"/>
  <c r="AA351" i="5" s="1"/>
  <c r="N156" i="5"/>
  <c r="W157" i="5" s="1"/>
  <c r="AF158" i="5" s="1"/>
  <c r="N350" i="5"/>
  <c r="W351" i="5" s="1"/>
  <c r="M157" i="5"/>
  <c r="V158" i="5" s="1"/>
  <c r="M351" i="5"/>
  <c r="V352" i="5" s="1"/>
  <c r="P157" i="5"/>
  <c r="Y158" i="5" s="1"/>
  <c r="P351" i="5"/>
  <c r="Y352" i="5" s="1"/>
  <c r="T157" i="5"/>
  <c r="AC158" i="5" s="1"/>
  <c r="T351" i="5"/>
  <c r="AC352" i="5" s="1"/>
  <c r="I220" i="5"/>
  <c r="I350" i="5" s="1"/>
  <c r="D220" i="5"/>
  <c r="D350" i="5" s="1"/>
  <c r="E219" i="5"/>
  <c r="E349" i="5" s="1"/>
  <c r="B220" i="5"/>
  <c r="G219" i="5"/>
  <c r="G349" i="5" s="1"/>
  <c r="J283" i="5"/>
  <c r="G155" i="5"/>
  <c r="I284" i="5"/>
  <c r="J218" i="5"/>
  <c r="F284" i="5"/>
  <c r="H284" i="5"/>
  <c r="D284" i="5"/>
  <c r="J154" i="5"/>
  <c r="C155" i="5"/>
  <c r="E155" i="5"/>
  <c r="B155" i="5"/>
  <c r="F155" i="5"/>
  <c r="C284" i="5"/>
  <c r="H155" i="5"/>
  <c r="B284" i="5"/>
  <c r="I155" i="5"/>
  <c r="E284" i="5"/>
  <c r="G284" i="5"/>
  <c r="D155" i="5"/>
  <c r="AZ353" i="5" l="1"/>
  <c r="BH352" i="5"/>
  <c r="AW353" i="5"/>
  <c r="BC352" i="5"/>
  <c r="BF353" i="5"/>
  <c r="BI353" i="5"/>
  <c r="AP352" i="5"/>
  <c r="BL352" i="5"/>
  <c r="AE353" i="5"/>
  <c r="AJ352" i="5"/>
  <c r="AU353" i="5"/>
  <c r="BD353" i="5"/>
  <c r="AN353" i="5"/>
  <c r="AK352" i="5"/>
  <c r="AG352" i="5"/>
  <c r="AY352" i="5"/>
  <c r="AS352" i="5"/>
  <c r="AI352" i="5"/>
  <c r="AT352" i="5"/>
  <c r="AO352" i="5"/>
  <c r="AL353" i="5"/>
  <c r="AH353" i="5"/>
  <c r="AX352" i="5"/>
  <c r="BG352" i="5"/>
  <c r="AQ353" i="5"/>
  <c r="AF352" i="5"/>
  <c r="BB352" i="5"/>
  <c r="BK352" i="5"/>
  <c r="AR352" i="5"/>
  <c r="BA352" i="5"/>
  <c r="C220" i="5"/>
  <c r="C350" i="5" s="1"/>
  <c r="F220" i="5"/>
  <c r="F350" i="5" s="1"/>
  <c r="B350" i="5"/>
  <c r="J349" i="5"/>
  <c r="H220" i="5"/>
  <c r="H350" i="5" s="1"/>
  <c r="T158" i="5"/>
  <c r="T353" i="5" s="1"/>
  <c r="T352" i="5"/>
  <c r="AC353" i="5" s="1"/>
  <c r="O157" i="5"/>
  <c r="X158" i="5" s="1"/>
  <c r="O351" i="5"/>
  <c r="X352" i="5" s="1"/>
  <c r="Q157" i="5"/>
  <c r="Z158" i="5" s="1"/>
  <c r="Q351" i="5"/>
  <c r="Z352" i="5" s="1"/>
  <c r="P158" i="5"/>
  <c r="P353" i="5" s="1"/>
  <c r="P352" i="5"/>
  <c r="Y353" i="5" s="1"/>
  <c r="N157" i="5"/>
  <c r="W158" i="5" s="1"/>
  <c r="N351" i="5"/>
  <c r="W352" i="5" s="1"/>
  <c r="D221" i="5"/>
  <c r="D351" i="5" s="1"/>
  <c r="S157" i="5"/>
  <c r="AB158" i="5" s="1"/>
  <c r="S351" i="5"/>
  <c r="AB352" i="5" s="1"/>
  <c r="M158" i="5"/>
  <c r="M353" i="5" s="1"/>
  <c r="M352" i="5"/>
  <c r="V353" i="5" s="1"/>
  <c r="R157" i="5"/>
  <c r="AA158" i="5" s="1"/>
  <c r="R351" i="5"/>
  <c r="AA352" i="5" s="1"/>
  <c r="C221" i="5"/>
  <c r="C351" i="5" s="1"/>
  <c r="E220" i="5"/>
  <c r="E350" i="5" s="1"/>
  <c r="I221" i="5"/>
  <c r="I351" i="5" s="1"/>
  <c r="B221" i="5"/>
  <c r="G220" i="5"/>
  <c r="G350" i="5" s="1"/>
  <c r="J284" i="5"/>
  <c r="G285" i="5"/>
  <c r="J219" i="5"/>
  <c r="E285" i="5"/>
  <c r="C285" i="5"/>
  <c r="F156" i="5"/>
  <c r="C156" i="5"/>
  <c r="I285" i="5"/>
  <c r="G156" i="5"/>
  <c r="I156" i="5"/>
  <c r="H156" i="5"/>
  <c r="F285" i="5"/>
  <c r="D156" i="5"/>
  <c r="B285" i="5"/>
  <c r="J155" i="5"/>
  <c r="E156" i="5"/>
  <c r="B156" i="5"/>
  <c r="D285" i="5"/>
  <c r="H285" i="5"/>
  <c r="BL353" i="5" l="1"/>
  <c r="AR353" i="5"/>
  <c r="AX353" i="5"/>
  <c r="AT353" i="5"/>
  <c r="AS353" i="5"/>
  <c r="BB353" i="5"/>
  <c r="BG353" i="5"/>
  <c r="BA353" i="5"/>
  <c r="BK353" i="5"/>
  <c r="AI353" i="5"/>
  <c r="AK353" i="5"/>
  <c r="AJ353" i="5"/>
  <c r="AG353" i="5"/>
  <c r="BJ353" i="5"/>
  <c r="AO353" i="5"/>
  <c r="BC353" i="5"/>
  <c r="AF353" i="5"/>
  <c r="AY353" i="5"/>
  <c r="BH353" i="5"/>
  <c r="AP353" i="5"/>
  <c r="F221" i="5"/>
  <c r="F351" i="5" s="1"/>
  <c r="B351" i="5"/>
  <c r="F222" i="5"/>
  <c r="F352" i="5" s="1"/>
  <c r="H221" i="5"/>
  <c r="H351" i="5" s="1"/>
  <c r="J350" i="5"/>
  <c r="N158" i="5"/>
  <c r="N353" i="5" s="1"/>
  <c r="N352" i="5"/>
  <c r="W353" i="5" s="1"/>
  <c r="R158" i="5"/>
  <c r="R353" i="5" s="1"/>
  <c r="R352" i="5"/>
  <c r="AA353" i="5" s="1"/>
  <c r="S158" i="5"/>
  <c r="S353" i="5" s="1"/>
  <c r="S352" i="5"/>
  <c r="AB353" i="5" s="1"/>
  <c r="Q158" i="5"/>
  <c r="Q353" i="5" s="1"/>
  <c r="Q352" i="5"/>
  <c r="Z353" i="5" s="1"/>
  <c r="O158" i="5"/>
  <c r="O353" i="5" s="1"/>
  <c r="O352" i="5"/>
  <c r="X353" i="5" s="1"/>
  <c r="H222" i="5"/>
  <c r="H352" i="5" s="1"/>
  <c r="I222" i="5"/>
  <c r="I352" i="5" s="1"/>
  <c r="E221" i="5"/>
  <c r="E351" i="5" s="1"/>
  <c r="B222" i="5"/>
  <c r="G221" i="5"/>
  <c r="G351" i="5" s="1"/>
  <c r="J220" i="5"/>
  <c r="J156" i="5"/>
  <c r="G157" i="5"/>
  <c r="D286" i="5"/>
  <c r="E158" i="5"/>
  <c r="E157" i="5"/>
  <c r="B286" i="5"/>
  <c r="J285" i="5"/>
  <c r="F286" i="5"/>
  <c r="H157" i="5"/>
  <c r="F157" i="5"/>
  <c r="D157" i="5"/>
  <c r="I286" i="5"/>
  <c r="E286" i="5"/>
  <c r="G286" i="5"/>
  <c r="H286" i="5"/>
  <c r="B157" i="5"/>
  <c r="B158" i="5"/>
  <c r="I157" i="5"/>
  <c r="I158" i="5"/>
  <c r="C157" i="5"/>
  <c r="C286" i="5"/>
  <c r="C158" i="5" l="1"/>
  <c r="F223" i="5"/>
  <c r="F353" i="5" s="1"/>
  <c r="D222" i="5"/>
  <c r="D352" i="5" s="1"/>
  <c r="J351" i="5"/>
  <c r="B352" i="5"/>
  <c r="G158" i="5"/>
  <c r="C222" i="5"/>
  <c r="C352" i="5" s="1"/>
  <c r="H158" i="5"/>
  <c r="F158" i="5"/>
  <c r="D158" i="5"/>
  <c r="H223" i="5"/>
  <c r="H353" i="5" s="1"/>
  <c r="C223" i="5"/>
  <c r="C353" i="5" s="1"/>
  <c r="I223" i="5"/>
  <c r="I353" i="5" s="1"/>
  <c r="E222" i="5"/>
  <c r="E352" i="5" s="1"/>
  <c r="B223" i="5"/>
  <c r="G222" i="5"/>
  <c r="G352" i="5" s="1"/>
  <c r="J286" i="5"/>
  <c r="C287" i="5"/>
  <c r="G287" i="5"/>
  <c r="J157" i="5"/>
  <c r="J221" i="5"/>
  <c r="F287" i="5"/>
  <c r="B287" i="5"/>
  <c r="D287" i="5"/>
  <c r="H287" i="5"/>
  <c r="E287" i="5"/>
  <c r="I287" i="5"/>
  <c r="J158" i="5" l="1"/>
  <c r="D223" i="5"/>
  <c r="D353" i="5" s="1"/>
  <c r="J352" i="5"/>
  <c r="B353" i="5"/>
  <c r="E223" i="5"/>
  <c r="E353" i="5" s="1"/>
  <c r="G223" i="5"/>
  <c r="G353" i="5" s="1"/>
  <c r="J287" i="5"/>
  <c r="H288" i="5"/>
  <c r="C288" i="5"/>
  <c r="E288" i="5"/>
  <c r="D288" i="5"/>
  <c r="B288" i="5"/>
  <c r="J222" i="5"/>
  <c r="I288" i="5"/>
  <c r="G288" i="5"/>
  <c r="F288" i="5"/>
  <c r="J353" i="5" l="1"/>
  <c r="J288" i="5"/>
  <c r="J223" i="5"/>
</calcChain>
</file>

<file path=xl/sharedStrings.xml><?xml version="1.0" encoding="utf-8"?>
<sst xmlns="http://schemas.openxmlformats.org/spreadsheetml/2006/main" count="269" uniqueCount="107">
  <si>
    <t>10歳台</t>
  </si>
  <si>
    <t>20歳台</t>
  </si>
  <si>
    <t>30歳台</t>
  </si>
  <si>
    <t>40歳台</t>
  </si>
  <si>
    <t>50歳台</t>
  </si>
  <si>
    <t>60歳台</t>
  </si>
  <si>
    <t>年齢ごとの状況</t>
  </si>
  <si>
    <t>増加</t>
  </si>
  <si>
    <t>横ばい</t>
  </si>
  <si>
    <t>急増</t>
  </si>
  <si>
    <t>制御</t>
  </si>
  <si>
    <t>先月と同様</t>
  </si>
  <si>
    <t>ワクチンの効果（％）</t>
  </si>
  <si>
    <t>＋ワクチン効果の入院率</t>
  </si>
  <si>
    <t>オリジナル中等症（入院必要）率</t>
  </si>
  <si>
    <t>オリジナル重症率</t>
  </si>
  <si>
    <t>↑初期値</t>
  </si>
  <si>
    <t>70歳台以上</t>
  </si>
  <si>
    <t>deltaCheck</t>
  </si>
  <si>
    <t>シナリオ変数</t>
  </si>
  <si>
    <t>治療薬の効果</t>
  </si>
  <si>
    <t>酸素需要を避けられる効果（％）</t>
  </si>
  <si>
    <t>＋治療薬</t>
  </si>
  <si>
    <t>modify重症</t>
  </si>
  <si>
    <t>オリジナル重症/オリジナル入院</t>
  </si>
  <si>
    <t>10歳未満</t>
  </si>
  <si>
    <t>中等症の入院期間（日数）</t>
  </si>
  <si>
    <t>重症者の入院期間（重症病床を占有していないときも含む日数）</t>
  </si>
  <si>
    <t>血中酸素濃度低下の前に治療薬の投与を受けられる割合（％）</t>
  </si>
  <si>
    <t>delta1-div3</t>
  </si>
  <si>
    <t>delta2-div3</t>
  </si>
  <si>
    <t>exp</t>
  </si>
  <si>
    <t>0s</t>
  </si>
  <si>
    <t>10s</t>
  </si>
  <si>
    <t>20s</t>
  </si>
  <si>
    <t>30s</t>
  </si>
  <si>
    <t>40s</t>
  </si>
  <si>
    <t>50s</t>
  </si>
  <si>
    <t>60s</t>
  </si>
  <si>
    <t>70s</t>
  </si>
  <si>
    <t>Ha</t>
  </si>
  <si>
    <t>Hb</t>
  </si>
  <si>
    <t>Hc</t>
  </si>
  <si>
    <t>Da</t>
  </si>
  <si>
    <t>Db</t>
  </si>
  <si>
    <t>Dc</t>
  </si>
  <si>
    <t>新規陽性者数</t>
  </si>
  <si>
    <t>全年齢</t>
  </si>
  <si>
    <t>重症病床を要する人</t>
  </si>
  <si>
    <t>I</t>
  </si>
  <si>
    <t>1日あたりの検査陽性者数</t>
  </si>
  <si>
    <t>酸素需要を要する人（重症者を含む）</t>
  </si>
  <si>
    <t>HcH</t>
  </si>
  <si>
    <t>HcD</t>
  </si>
  <si>
    <t>シミュレーション結果</t>
  </si>
  <si>
    <t>1週間後</t>
  </si>
  <si>
    <t>2週間後</t>
  </si>
  <si>
    <t>現在の重症者数</t>
  </si>
  <si>
    <t>現在の酸素投与を要する人の数（重症者を含む）</t>
  </si>
  <si>
    <t>酸素投与を要する人（重症者を含む）</t>
  </si>
  <si>
    <t>検査陽性者数の今週/先週比</t>
  </si>
  <si>
    <t>3週間後</t>
  </si>
  <si>
    <t>4週間後</t>
  </si>
  <si>
    <t>← 0以上の数字を入力。1週間の平均をとった小数も可</t>
  </si>
  <si>
    <t>← 0～100までの数字（小数も可）を入力。不明の場合、初期値から変更不要</t>
  </si>
  <si>
    <t>← 0以上の数字（小数）を入力。</t>
  </si>
  <si>
    <t>← 0以上の数字を入力。</t>
  </si>
  <si>
    <t>← 0～100までの数字を入力。</t>
  </si>
  <si>
    <t>← 0～100までの数字を入力。不明であれば0でも可</t>
  </si>
  <si>
    <r>
      <rPr>
        <sz val="11"/>
        <color rgb="FFFF0000"/>
        <rFont val="游ゴシック"/>
        <family val="2"/>
        <scheme val="minor"/>
      </rPr>
      <t>自宅療養や療養施設を積極的に利用</t>
    </r>
    <r>
      <rPr>
        <sz val="11"/>
        <color theme="1"/>
        <rFont val="游ゴシック"/>
        <family val="2"/>
        <scheme val="minor"/>
      </rPr>
      <t>した場合、必要と思われる確保病床数（酸素需要者の2.5倍）</t>
    </r>
  </si>
  <si>
    <r>
      <t>ハイリスク軽症者や、ハイリスクでなくとも中等症 I は</t>
    </r>
    <r>
      <rPr>
        <sz val="11"/>
        <color rgb="FFFF0000"/>
        <rFont val="游ゴシック"/>
        <family val="2"/>
        <scheme val="minor"/>
      </rPr>
      <t>基本的に入院</t>
    </r>
    <r>
      <rPr>
        <sz val="11"/>
        <color theme="1"/>
        <rFont val="游ゴシック"/>
        <family val="2"/>
        <scheme val="minor"/>
      </rPr>
      <t>させる場合、必要と思われる確保病床数（酸素需要者の4倍）</t>
    </r>
  </si>
  <si>
    <t>全療養者</t>
  </si>
  <si>
    <t>All</t>
  </si>
  <si>
    <t>RestA</t>
  </si>
  <si>
    <t>RestB</t>
  </si>
  <si>
    <t>RestC</t>
  </si>
  <si>
    <t>RestD</t>
  </si>
  <si>
    <t>RestE</t>
  </si>
  <si>
    <t>現在の全療養者数</t>
  </si>
  <si>
    <t>重症者（＝必要と思われる重症病床の確保数）</t>
  </si>
  <si>
    <t>← 0～100までの数字を入力。不明であれば、概数でも可</t>
  </si>
  <si>
    <t>ワクチン３回接種率（％）</t>
  </si>
  <si>
    <t>ワクチン２回接種率（％） ※３回接種者を含む</t>
  </si>
  <si>
    <t>デルタ株：（ワクチンなしで）酸素投与を要する率（％）</t>
  </si>
  <si>
    <t>← 0～100までの数字（小数も可）を入力。</t>
  </si>
  <si>
    <t>２回接種：感染予防</t>
  </si>
  <si>
    <t>３回接種：感染予防</t>
  </si>
  <si>
    <t>２回接種：入院・重症化予防</t>
  </si>
  <si>
    <t>３回接種：入院・重症化予防</t>
  </si>
  <si>
    <t>← 0～100までの数字を入力。酸素投与を要する潜在的リスクのある人のうち、どの程度の割合が実際に投薬を受けられるのデータはほとんどなく、不明であれば0のままで可</t>
  </si>
  <si>
    <t>ワクチン２回</t>
  </si>
  <si>
    <t>２回感染→入院ワクチン</t>
  </si>
  <si>
    <t>３回感染→入院ワクチン</t>
  </si>
  <si>
    <t>ワクチン０回</t>
  </si>
  <si>
    <t>ワクチン３回</t>
  </si>
  <si>
    <t>sensitiveSum</t>
  </si>
  <si>
    <t>snsitive0</t>
  </si>
  <si>
    <t>sensitive2</t>
  </si>
  <si>
    <t>sensitive3</t>
  </si>
  <si>
    <t>デルタ株：（ワクチンなしの）重症化率（％）</t>
  </si>
  <si>
    <t>　↑初期値（デルタ株主体の流行）</t>
  </si>
  <si>
    <t>　↑初期値
（オミクロン株主体の流行）</t>
  </si>
  <si>
    <t>↓流行している変異株に応じて、値を変更してください</t>
  </si>
  <si>
    <t>デルタ株と比べたときの流行株の重症化率（％）</t>
  </si>
  <si>
    <t>←  2以上の数字を入力。不明の場合、初期値から変更不要</t>
  </si>
  <si>
    <t>← 中等症の入院期間 +2 以上の数字を入力。不明の場合、初期値から変更不要</t>
  </si>
  <si>
    <t>← 0～100までの数字を入力。入院・重症化予防効果は、感染予防効果よりも高い値にする。（※この入院・重症化予防効果は、未接種者と接種者を比較する前向きコホート研究で得られる「追跡期間中に重症COVID-19に罹患するリスクが減る」という有効性を示しています。感染者を母集団として、入院や重症化の有無とワクチン接種の有無の関連を後ろ向き症例対照研究によって解析することで得られる「感染者が重症化しなくなる」という有効性で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</si>
</sst>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1" x14ac:knownFonts="1">
    <font>
      <sz val="11"/>
      <color theme="1"/>
      <name val="游ゴシック"/>
      <family val="2"/>
      <scheme val="minor"/>
    </font>
    <font>
      <b/>
      <sz val="11"/>
      <color theme="1"/>
      <name val="游ゴシック"/>
      <family val="2"/>
      <scheme val="minor"/>
    </font>
    <font>
      <sz val="11"/>
      <color rgb="FFFF0000"/>
      <name val="游ゴシック"/>
      <family val="2"/>
      <scheme val="minor"/>
    </font>
    <font>
      <sz val="11"/>
      <name val="游ゴシック"/>
      <family val="2"/>
      <scheme val="minor"/>
    </font>
    <font>
      <sz val="11"/>
      <color theme="9"/>
      <name val="游ゴシック"/>
      <family val="2"/>
      <scheme val="minor"/>
    </font>
    <font>
      <sz val="11"/>
      <color theme="6"/>
      <name val="游ゴシック"/>
      <family val="2"/>
      <scheme val="minor"/>
    </font>
    <font>
      <b/>
      <sz val="24"/>
      <color theme="1"/>
      <name val="游ゴシック"/>
      <family val="2"/>
      <scheme val="minor"/>
    </font>
    <font>
      <b/>
      <sz val="11"/>
      <color rgb="FFFF0000"/>
      <name val="游ゴシック"/>
      <family val="2"/>
      <scheme val="minor"/>
    </font>
    <font>
      <b/>
      <sz val="11"/>
      <color theme="4"/>
      <name val="游ゴシック"/>
      <family val="2"/>
      <scheme val="minor"/>
    </font>
    <font>
      <sz val="11"/>
      <color theme="4"/>
      <name val="游ゴシック"/>
      <family val="2"/>
      <scheme val="minor"/>
    </font>
    <font>
      <sz val="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FF99CC"/>
        <bgColor indexed="64"/>
      </patternFill>
    </fill>
    <fill>
      <patternFill patternType="solid">
        <fgColor rgb="FFFFB7DB"/>
        <bgColor indexed="64"/>
      </patternFill>
    </fill>
    <fill>
      <patternFill patternType="solid">
        <fgColor rgb="FFFFD9EC"/>
        <bgColor indexed="64"/>
      </patternFill>
    </fill>
    <fill>
      <patternFill patternType="solid">
        <fgColor rgb="FFFF71B8"/>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0" fillId="0" borderId="0" xfId="0" applyAlignment="1">
      <alignment horizontal="right"/>
    </xf>
    <xf numFmtId="177" fontId="0" fillId="0" borderId="0" xfId="0" applyNumberFormat="1"/>
    <xf numFmtId="0" fontId="0" fillId="0" borderId="0" xfId="0" applyAlignment="1">
      <alignment horizontal="center"/>
    </xf>
    <xf numFmtId="176" fontId="3" fillId="0" borderId="0" xfId="0" applyNumberFormat="1" applyFont="1"/>
    <xf numFmtId="0" fontId="3" fillId="0" borderId="0" xfId="0" applyFont="1"/>
    <xf numFmtId="0" fontId="4" fillId="0" borderId="0" xfId="0" applyFont="1"/>
    <xf numFmtId="0" fontId="5" fillId="0" borderId="0" xfId="0" applyFont="1"/>
    <xf numFmtId="0" fontId="0" fillId="0" borderId="0" xfId="0" applyNumberFormat="1"/>
    <xf numFmtId="0" fontId="0" fillId="0" borderId="0" xfId="0" applyNumberFormat="1" applyFill="1" applyBorder="1"/>
    <xf numFmtId="0" fontId="0" fillId="0" borderId="0" xfId="0" applyNumberFormat="1" applyFill="1"/>
    <xf numFmtId="0" fontId="3" fillId="0" borderId="0" xfId="0" applyNumberFormat="1" applyFont="1" applyFill="1" applyBorder="1"/>
    <xf numFmtId="0" fontId="0" fillId="2" borderId="1" xfId="0" applyFill="1" applyBorder="1" applyProtection="1">
      <protection locked="0"/>
    </xf>
    <xf numFmtId="0" fontId="0" fillId="3" borderId="1" xfId="0" applyFill="1" applyBorder="1" applyProtection="1">
      <protection locked="0"/>
    </xf>
    <xf numFmtId="1" fontId="5" fillId="0" borderId="0" xfId="0" applyNumberFormat="1" applyFont="1"/>
    <xf numFmtId="1" fontId="1" fillId="4" borderId="1" xfId="0" applyNumberFormat="1" applyFont="1" applyFill="1" applyBorder="1"/>
    <xf numFmtId="0" fontId="0" fillId="0" borderId="0" xfId="0" applyFont="1"/>
    <xf numFmtId="0" fontId="0" fillId="2" borderId="1" xfId="0" applyNumberFormat="1" applyFill="1" applyBorder="1" applyProtection="1">
      <protection locked="0"/>
    </xf>
    <xf numFmtId="0" fontId="3" fillId="3" borderId="1" xfId="0" applyNumberFormat="1" applyFont="1" applyFill="1" applyBorder="1" applyProtection="1">
      <protection locked="0"/>
    </xf>
    <xf numFmtId="0" fontId="0" fillId="3" borderId="1" xfId="0" applyNumberFormat="1" applyFill="1" applyBorder="1" applyProtection="1">
      <protection locked="0"/>
    </xf>
    <xf numFmtId="1" fontId="0" fillId="4" borderId="1" xfId="0" applyNumberFormat="1" applyFill="1" applyBorder="1"/>
    <xf numFmtId="0" fontId="1" fillId="0" borderId="0" xfId="0" applyFont="1" applyAlignment="1">
      <alignment horizontal="left"/>
    </xf>
    <xf numFmtId="1" fontId="1" fillId="5" borderId="1" xfId="0" applyNumberFormat="1" applyFont="1" applyFill="1" applyBorder="1"/>
    <xf numFmtId="1" fontId="0" fillId="5" borderId="1" xfId="0" applyNumberFormat="1" applyFill="1" applyBorder="1"/>
    <xf numFmtId="1" fontId="1" fillId="6" borderId="1" xfId="0" applyNumberFormat="1" applyFont="1" applyFill="1" applyBorder="1"/>
    <xf numFmtId="1" fontId="0" fillId="6" borderId="1" xfId="0" applyNumberFormat="1" applyFill="1" applyBorder="1"/>
    <xf numFmtId="1" fontId="1" fillId="7" borderId="1" xfId="0" applyNumberFormat="1" applyFont="1" applyFill="1" applyBorder="1"/>
    <xf numFmtId="1" fontId="0" fillId="7" borderId="1" xfId="0" applyNumberFormat="1" applyFill="1" applyBorder="1"/>
    <xf numFmtId="0" fontId="6" fillId="0" borderId="0" xfId="0" applyFont="1"/>
    <xf numFmtId="1" fontId="0" fillId="8" borderId="1" xfId="0" applyNumberFormat="1" applyFill="1" applyBorder="1"/>
    <xf numFmtId="1" fontId="0" fillId="9" borderId="1" xfId="0" applyNumberFormat="1" applyFill="1" applyBorder="1"/>
    <xf numFmtId="1" fontId="0" fillId="10" borderId="1" xfId="0" applyNumberFormat="1" applyFill="1" applyBorder="1"/>
    <xf numFmtId="1" fontId="0" fillId="11" borderId="1" xfId="0" applyNumberFormat="1" applyFill="1" applyBorder="1"/>
    <xf numFmtId="0" fontId="7" fillId="0" borderId="0" xfId="0" applyNumberFormat="1" applyFont="1"/>
    <xf numFmtId="0" fontId="7" fillId="0" borderId="0" xfId="0" applyNumberFormat="1" applyFont="1" applyFill="1" applyBorder="1"/>
    <xf numFmtId="0" fontId="2" fillId="0" borderId="0" xfId="0" applyFont="1" applyAlignment="1"/>
    <xf numFmtId="0" fontId="8" fillId="0" borderId="0" xfId="0" applyFont="1"/>
    <xf numFmtId="0" fontId="9" fillId="0" borderId="0" xfId="0" applyFont="1" applyAlignment="1"/>
    <xf numFmtId="1" fontId="7" fillId="0" borderId="0" xfId="0" applyNumberFormat="1" applyFont="1"/>
    <xf numFmtId="1" fontId="8" fillId="0" borderId="0" xfId="0" applyNumberFormat="1" applyFont="1"/>
  </cellXfs>
  <cellStyles count="1">
    <cellStyle name="標準" xfId="0" builtinId="0"/>
  </cellStyles>
  <dxfs count="0"/>
  <tableStyles count="0" defaultTableStyle="TableStyleMedium2" defaultPivotStyle="PivotStyleLight16"/>
  <colors>
    <mruColors>
      <color rgb="FFFF71B8"/>
      <color rgb="FFFFD9EC"/>
      <color rgb="FFFFB7DB"/>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75152</xdr:colOff>
      <xdr:row>0</xdr:row>
      <xdr:rowOff>135660</xdr:rowOff>
    </xdr:from>
    <xdr:to>
      <xdr:col>30</xdr:col>
      <xdr:colOff>554124</xdr:colOff>
      <xdr:row>17</xdr:row>
      <xdr:rowOff>157431</xdr:rowOff>
    </xdr:to>
    <xdr:sp macro="" textlink="">
      <xdr:nvSpPr>
        <xdr:cNvPr id="2" name="Rectangle: Rounded Corners 1">
          <a:extLst>
            <a:ext uri="{FF2B5EF4-FFF2-40B4-BE49-F238E27FC236}">
              <a16:creationId xmlns:a16="http://schemas.microsoft.com/office/drawing/2014/main" id="{5398568A-0FB6-4C23-9ED0-0F215344C225}"/>
            </a:ext>
          </a:extLst>
        </xdr:cNvPr>
        <xdr:cNvSpPr/>
      </xdr:nvSpPr>
      <xdr:spPr>
        <a:xfrm>
          <a:off x="15015795" y="135660"/>
          <a:ext cx="7772400" cy="274320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ja-JP" altLang="en-US" sz="1100" b="1"/>
            <a:t>黄色のセル</a:t>
          </a:r>
          <a:r>
            <a:rPr lang="ja-JP" altLang="en-US" sz="1100"/>
            <a:t>に、「現状（１週間の平均でも可）」を入力してください。</a:t>
          </a:r>
          <a:endParaRPr lang="en-US" altLang="ja-JP" sz="1100"/>
        </a:p>
        <a:p>
          <a:pPr algn="l"/>
          <a:r>
            <a:rPr lang="ja-JP" altLang="en-US" sz="1100"/>
            <a:t>（</a:t>
          </a:r>
          <a:r>
            <a:rPr lang="ja-JP" altLang="en-US" sz="1100" u="sng"/>
            <a:t>オレンジ色のセル</a:t>
          </a:r>
          <a:r>
            <a:rPr lang="ja-JP" altLang="en-US" sz="1100"/>
            <a:t>は、変更しなくても大丈夫です。</a:t>
          </a:r>
          <a:endParaRPr lang="en-US" altLang="ja-JP" sz="1100"/>
        </a:p>
        <a:p>
          <a:pPr algn="l"/>
          <a:r>
            <a:rPr lang="ja-JP" altLang="en-US" sz="1100"/>
            <a:t>　データの更新や自治体ごとに分かっている状況などがあれば変更してください。）</a:t>
          </a:r>
          <a:endParaRPr lang="en-US" altLang="ja-JP" sz="1100"/>
        </a:p>
        <a:p>
          <a:pPr algn="l"/>
          <a:endParaRPr lang="en-US" altLang="ja-JP" sz="1100"/>
        </a:p>
        <a:p>
          <a:pPr algn="l"/>
          <a:r>
            <a:rPr lang="ja-JP" altLang="en-US" sz="1100"/>
            <a:t>この</a:t>
          </a:r>
          <a:r>
            <a:rPr lang="en-US" altLang="ja-JP" sz="1100"/>
            <a:t>EXCEL</a:t>
          </a:r>
          <a:r>
            <a:rPr lang="ja-JP" altLang="en-US" sz="1100"/>
            <a:t>ファイルのオリジナルや、詳しい説明資料は：</a:t>
          </a:r>
          <a:endParaRPr lang="en-US" altLang="ja-JP" sz="1100"/>
        </a:p>
        <a:p>
          <a:pPr algn="l"/>
          <a:endParaRPr lang="en-US" altLang="ja-JP" sz="1100"/>
        </a:p>
        <a:p>
          <a:pPr algn="l"/>
          <a:r>
            <a:rPr lang="en-US" altLang="ja-JP" sz="1100"/>
            <a:t>https://github.com/yukifuruse1217/COVIDhealthBurden</a:t>
          </a:r>
        </a:p>
        <a:p>
          <a:pPr algn="l"/>
          <a:endParaRPr lang="en-US" altLang="ja-JP" sz="1100"/>
        </a:p>
        <a:p>
          <a:pPr algn="l"/>
          <a:r>
            <a:rPr lang="ja-JP" altLang="en-US" sz="1100"/>
            <a:t>にあります。</a:t>
          </a:r>
          <a:endParaRPr lang="en-US" altLang="ja-JP" sz="1100"/>
        </a:p>
        <a:p>
          <a:pPr algn="l"/>
          <a:r>
            <a:rPr lang="ja-JP" altLang="en-US" sz="1100"/>
            <a:t>作業していておかしくなってしまったときは、オリジナルのファイルを再ダウンロードして使用してください。</a:t>
          </a:r>
          <a:endParaRPr lang="en-US" altLang="ja-JP" sz="1100"/>
        </a:p>
      </xdr:txBody>
    </xdr:sp>
    <xdr:clientData/>
  </xdr:twoCellAnchor>
  <xdr:twoCellAnchor>
    <xdr:from>
      <xdr:col>31</xdr:col>
      <xdr:colOff>166792</xdr:colOff>
      <xdr:row>0</xdr:row>
      <xdr:rowOff>135660</xdr:rowOff>
    </xdr:from>
    <xdr:to>
      <xdr:col>42</xdr:col>
      <xdr:colOff>161636</xdr:colOff>
      <xdr:row>17</xdr:row>
      <xdr:rowOff>157431</xdr:rowOff>
    </xdr:to>
    <xdr:sp macro="" textlink="">
      <xdr:nvSpPr>
        <xdr:cNvPr id="8" name="Rectangle: Rounded Corners 7">
          <a:extLst>
            <a:ext uri="{FF2B5EF4-FFF2-40B4-BE49-F238E27FC236}">
              <a16:creationId xmlns:a16="http://schemas.microsoft.com/office/drawing/2014/main" id="{2DEA8953-EA11-4101-99E4-6E527E8A50A2}"/>
            </a:ext>
          </a:extLst>
        </xdr:cNvPr>
        <xdr:cNvSpPr/>
      </xdr:nvSpPr>
      <xdr:spPr>
        <a:xfrm>
          <a:off x="23130701" y="135660"/>
          <a:ext cx="6725844" cy="2792680"/>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lang="en-US" altLang="ja-JP" sz="1100"/>
            <a:t>※ </a:t>
          </a:r>
          <a:r>
            <a:rPr lang="ja-JP" altLang="en-US" sz="1100" b="0"/>
            <a:t>さまざまなパラメータの</a:t>
          </a:r>
          <a:r>
            <a:rPr lang="ja-JP" altLang="en-US" sz="1100"/>
            <a:t>初期値</a:t>
          </a:r>
          <a:r>
            <a:rPr lang="ja-JP" altLang="en-US" sz="1100">
              <a:solidFill>
                <a:schemeClr val="dk1"/>
              </a:solidFill>
              <a:effectLst/>
              <a:latin typeface="+mn-lt"/>
              <a:ea typeface="+mn-ea"/>
              <a:cs typeface="+mn-cs"/>
            </a:rPr>
            <a:t>（オレンジ色のセルの値）</a:t>
          </a:r>
          <a:r>
            <a:rPr lang="ja-JP" altLang="en-US" sz="1100"/>
            <a:t>は、</a:t>
          </a:r>
          <a:r>
            <a:rPr lang="en-US" altLang="ja-JP" sz="1100"/>
            <a:t>2021</a:t>
          </a:r>
          <a:r>
            <a:rPr lang="ja-JP" altLang="en-US" sz="1100"/>
            <a:t>年</a:t>
          </a:r>
          <a:r>
            <a:rPr lang="en-US" altLang="ja-JP" sz="1100"/>
            <a:t>12</a:t>
          </a:r>
          <a:r>
            <a:rPr lang="ja-JP" altLang="en-US" sz="1100"/>
            <a:t>月末ごろまでのデータを参考にしています。今後の新しい知見にもとづいて修正が必要になるかもしれません。</a:t>
          </a:r>
          <a:endParaRPr lang="en-US" altLang="ja-JP" sz="1100"/>
        </a:p>
        <a:p>
          <a:pPr algn="l"/>
          <a:endParaRPr lang="en-US" sz="1100"/>
        </a:p>
        <a:p>
          <a:pPr algn="l"/>
          <a:r>
            <a:rPr lang="en-US" altLang="ja-JP" sz="1100"/>
            <a:t>※ </a:t>
          </a:r>
          <a:r>
            <a:rPr lang="ja-JP" altLang="en-US" sz="1100"/>
            <a:t>過去の波のピーク頃には、医療提供体制の逼迫によると思われる「重症化タイミングの遅れ」や「重症化率の上昇」が一部で見られました。これらの点は試算に考慮されていません。</a:t>
          </a:r>
          <a:r>
            <a:rPr lang="ja-JP" altLang="en-US" sz="1100" b="1" u="none"/>
            <a:t>医療提供体制の逼迫が起こった場合、酸素投与を要する人や重症者の予測は上振れする</a:t>
          </a:r>
          <a:r>
            <a:rPr lang="ja-JP" altLang="en-US" sz="1100"/>
            <a:t>可能性があります。</a:t>
          </a:r>
          <a:endParaRPr lang="en-US" sz="1100"/>
        </a:p>
      </xdr:txBody>
    </xdr:sp>
    <xdr:clientData/>
  </xdr:twoCellAnchor>
  <xdr:twoCellAnchor>
    <xdr:from>
      <xdr:col>14</xdr:col>
      <xdr:colOff>265657</xdr:colOff>
      <xdr:row>76</xdr:row>
      <xdr:rowOff>371926</xdr:rowOff>
    </xdr:from>
    <xdr:to>
      <xdr:col>23</xdr:col>
      <xdr:colOff>126999</xdr:colOff>
      <xdr:row>88</xdr:row>
      <xdr:rowOff>9071</xdr:rowOff>
    </xdr:to>
    <xdr:sp macro="" textlink="">
      <xdr:nvSpPr>
        <xdr:cNvPr id="4" name="Rectangle: Rounded Corners 3">
          <a:extLst>
            <a:ext uri="{FF2B5EF4-FFF2-40B4-BE49-F238E27FC236}">
              <a16:creationId xmlns:a16="http://schemas.microsoft.com/office/drawing/2014/main" id="{1F585ABF-AE10-48AF-9F7A-04C3EA5F4A5C}"/>
            </a:ext>
          </a:extLst>
        </xdr:cNvPr>
        <xdr:cNvSpPr/>
      </xdr:nvSpPr>
      <xdr:spPr>
        <a:xfrm>
          <a:off x="12775157" y="7810497"/>
          <a:ext cx="5331413" cy="2022931"/>
        </a:xfrm>
        <a:prstGeom prst="roundRect">
          <a:avLst/>
        </a:prstGeom>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４週間にわたって同じ感染拡大スピードでありつづける、と想定したときの予測です。その通りになる蓋然性は高くなく、未来になるほど感染拡大スピードの変化によって予測のずれが大きくなる可能性があります。</a:t>
          </a: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・全療養者に関しては、入院しなかった人の療養期間を一律で</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日間と想定した概算になります。</a:t>
          </a:r>
          <a:endParaRPr 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V353"/>
  <sheetViews>
    <sheetView tabSelected="1" topLeftCell="A76" zoomScale="70" zoomScaleNormal="70" zoomScaleSheetLayoutView="40" workbookViewId="0">
      <selection activeCell="C93" sqref="C93"/>
    </sheetView>
  </sheetViews>
  <sheetFormatPr defaultRowHeight="18.75" x14ac:dyDescent="0.4"/>
  <cols>
    <col min="1" max="1" width="66" bestFit="1" customWidth="1"/>
    <col min="12" max="74" width="8.75" customWidth="1"/>
  </cols>
  <sheetData>
    <row r="1" spans="1:10" x14ac:dyDescent="0.4">
      <c r="A1" s="1" t="s">
        <v>6</v>
      </c>
      <c r="J1" s="10"/>
    </row>
    <row r="2" spans="1:10" x14ac:dyDescent="0.4">
      <c r="B2" t="s">
        <v>25</v>
      </c>
      <c r="C2" t="s">
        <v>0</v>
      </c>
      <c r="D2" t="s">
        <v>1</v>
      </c>
      <c r="E2" t="s">
        <v>2</v>
      </c>
      <c r="F2" t="s">
        <v>3</v>
      </c>
      <c r="G2" t="s">
        <v>4</v>
      </c>
      <c r="H2" t="s">
        <v>5</v>
      </c>
      <c r="I2" t="s">
        <v>17</v>
      </c>
      <c r="J2" s="10"/>
    </row>
    <row r="3" spans="1:10" x14ac:dyDescent="0.4">
      <c r="A3" s="5" t="s">
        <v>50</v>
      </c>
      <c r="B3" s="19">
        <v>143.57142857142858</v>
      </c>
      <c r="C3" s="19">
        <v>321.57142857142856</v>
      </c>
      <c r="D3" s="19">
        <v>413.57142857142856</v>
      </c>
      <c r="E3" s="19">
        <v>207</v>
      </c>
      <c r="F3" s="19">
        <v>220.57142857142858</v>
      </c>
      <c r="G3" s="19">
        <v>149.14285714285714</v>
      </c>
      <c r="H3" s="19">
        <v>73.285714285714292</v>
      </c>
      <c r="I3" s="19">
        <v>90.714285714285708</v>
      </c>
      <c r="J3" s="11" t="s">
        <v>63</v>
      </c>
    </row>
    <row r="4" spans="1:10" x14ac:dyDescent="0.4">
      <c r="A4" s="5" t="s">
        <v>82</v>
      </c>
      <c r="B4" s="14">
        <v>0</v>
      </c>
      <c r="C4" s="14">
        <v>63.3</v>
      </c>
      <c r="D4" s="14">
        <v>80.2</v>
      </c>
      <c r="E4" s="14">
        <v>81.3</v>
      </c>
      <c r="F4" s="14">
        <v>84.1</v>
      </c>
      <c r="G4" s="14">
        <v>91.2</v>
      </c>
      <c r="H4" s="14">
        <v>90.6</v>
      </c>
      <c r="I4" s="14">
        <v>94.9</v>
      </c>
      <c r="J4" s="11" t="s">
        <v>80</v>
      </c>
    </row>
    <row r="5" spans="1:10" x14ac:dyDescent="0.4">
      <c r="A5" s="5" t="s">
        <v>81</v>
      </c>
      <c r="B5" s="14">
        <v>0</v>
      </c>
      <c r="C5" s="14">
        <v>0</v>
      </c>
      <c r="D5" s="14">
        <v>2.2000000000000002</v>
      </c>
      <c r="E5" s="14">
        <v>2.1</v>
      </c>
      <c r="F5" s="14">
        <v>2.2999999999999998</v>
      </c>
      <c r="G5" s="14">
        <v>2.2000000000000002</v>
      </c>
      <c r="H5" s="14">
        <v>1.6</v>
      </c>
      <c r="I5" s="14">
        <v>0.9</v>
      </c>
      <c r="J5" s="11" t="s">
        <v>80</v>
      </c>
    </row>
    <row r="6" spans="1:10" x14ac:dyDescent="0.4">
      <c r="J6" s="12"/>
    </row>
    <row r="7" spans="1:10" x14ac:dyDescent="0.4">
      <c r="A7" s="5" t="s">
        <v>83</v>
      </c>
      <c r="B7" s="20">
        <v>1</v>
      </c>
      <c r="C7" s="20">
        <v>1</v>
      </c>
      <c r="D7" s="20">
        <v>1.5</v>
      </c>
      <c r="E7" s="20">
        <v>5</v>
      </c>
      <c r="F7" s="20">
        <v>10</v>
      </c>
      <c r="G7" s="20">
        <v>15</v>
      </c>
      <c r="H7" s="20">
        <v>25</v>
      </c>
      <c r="I7" s="20">
        <v>30</v>
      </c>
      <c r="J7" s="13" t="s">
        <v>64</v>
      </c>
    </row>
    <row r="8" spans="1:10" x14ac:dyDescent="0.4">
      <c r="A8" s="3" t="s">
        <v>16</v>
      </c>
      <c r="B8" s="4">
        <v>1</v>
      </c>
      <c r="C8" s="4">
        <v>1</v>
      </c>
      <c r="D8" s="4">
        <v>1.5</v>
      </c>
      <c r="E8" s="4">
        <v>5</v>
      </c>
      <c r="F8" s="4">
        <v>10</v>
      </c>
      <c r="G8" s="4">
        <v>15</v>
      </c>
      <c r="H8" s="4">
        <v>25</v>
      </c>
      <c r="I8" s="4">
        <v>30</v>
      </c>
      <c r="J8" s="12"/>
    </row>
    <row r="9" spans="1:10" x14ac:dyDescent="0.4">
      <c r="J9" s="12"/>
    </row>
    <row r="10" spans="1:10" x14ac:dyDescent="0.4">
      <c r="A10" s="5" t="s">
        <v>99</v>
      </c>
      <c r="B10" s="20">
        <v>0.1</v>
      </c>
      <c r="C10" s="20">
        <v>0.1</v>
      </c>
      <c r="D10" s="20">
        <v>0.1</v>
      </c>
      <c r="E10" s="20">
        <v>0.6</v>
      </c>
      <c r="F10" s="20">
        <v>1.5</v>
      </c>
      <c r="G10" s="20">
        <v>4</v>
      </c>
      <c r="H10" s="20">
        <v>8</v>
      </c>
      <c r="I10" s="20">
        <v>11</v>
      </c>
      <c r="J10" s="13" t="s">
        <v>64</v>
      </c>
    </row>
    <row r="11" spans="1:10" x14ac:dyDescent="0.4">
      <c r="A11" s="3" t="s">
        <v>16</v>
      </c>
      <c r="B11" s="4">
        <v>0.1</v>
      </c>
      <c r="C11" s="4">
        <v>0.1</v>
      </c>
      <c r="D11" s="4">
        <v>0.1</v>
      </c>
      <c r="E11" s="4">
        <v>0.6</v>
      </c>
      <c r="F11" s="4">
        <v>1.5</v>
      </c>
      <c r="G11" s="4">
        <v>4</v>
      </c>
      <c r="H11" s="4">
        <v>8</v>
      </c>
      <c r="I11" s="4">
        <v>11</v>
      </c>
      <c r="J11" s="12"/>
    </row>
    <row r="12" spans="1:10" x14ac:dyDescent="0.4">
      <c r="A12" s="3"/>
      <c r="B12" s="4"/>
      <c r="C12" s="4"/>
      <c r="D12" s="4"/>
      <c r="E12" s="4"/>
      <c r="F12" s="4"/>
      <c r="G12" s="4"/>
      <c r="H12" s="4"/>
      <c r="I12" s="4"/>
      <c r="J12" s="12"/>
    </row>
    <row r="13" spans="1:10" x14ac:dyDescent="0.4">
      <c r="A13" s="3"/>
      <c r="B13" s="1" t="s">
        <v>102</v>
      </c>
      <c r="C13" s="4"/>
      <c r="D13" s="4"/>
      <c r="E13" s="4"/>
      <c r="F13" s="4"/>
      <c r="G13" s="4"/>
      <c r="H13" s="4"/>
      <c r="I13" s="4"/>
      <c r="J13" s="12"/>
    </row>
    <row r="14" spans="1:10" x14ac:dyDescent="0.4">
      <c r="A14" s="5" t="s">
        <v>103</v>
      </c>
      <c r="B14" s="15">
        <v>60</v>
      </c>
      <c r="C14" s="40">
        <v>60</v>
      </c>
      <c r="D14" s="41">
        <v>100</v>
      </c>
      <c r="F14" s="13" t="s">
        <v>84</v>
      </c>
      <c r="G14" s="4"/>
      <c r="H14" s="4"/>
      <c r="I14" s="4"/>
      <c r="J14" s="12"/>
    </row>
    <row r="15" spans="1:10" x14ac:dyDescent="0.4">
      <c r="A15" s="3"/>
      <c r="C15" s="37" t="s">
        <v>101</v>
      </c>
      <c r="E15" s="4"/>
      <c r="F15" s="4"/>
      <c r="G15" s="4"/>
      <c r="H15" s="4"/>
      <c r="I15" s="4"/>
      <c r="J15" s="12"/>
    </row>
    <row r="16" spans="1:10" x14ac:dyDescent="0.4">
      <c r="A16" s="3"/>
      <c r="C16" s="37"/>
      <c r="D16" s="39" t="s">
        <v>100</v>
      </c>
      <c r="E16" s="4"/>
      <c r="F16" s="4"/>
      <c r="G16" s="4"/>
      <c r="H16" s="4"/>
      <c r="I16" s="4"/>
      <c r="J16" s="12"/>
    </row>
    <row r="17" spans="1:12" x14ac:dyDescent="0.4">
      <c r="J17" s="12"/>
    </row>
    <row r="18" spans="1:12" x14ac:dyDescent="0.4">
      <c r="A18" s="5" t="s">
        <v>26</v>
      </c>
      <c r="B18" s="15">
        <v>9</v>
      </c>
      <c r="C18" s="15">
        <v>9</v>
      </c>
      <c r="D18" s="15">
        <v>9</v>
      </c>
      <c r="E18" s="15">
        <v>9</v>
      </c>
      <c r="F18" s="15">
        <v>9</v>
      </c>
      <c r="G18" s="15">
        <v>10</v>
      </c>
      <c r="H18" s="15">
        <v>11</v>
      </c>
      <c r="I18" s="15">
        <v>14</v>
      </c>
      <c r="J18" s="11" t="s">
        <v>104</v>
      </c>
    </row>
    <row r="19" spans="1:12" x14ac:dyDescent="0.4">
      <c r="A19" s="3" t="s">
        <v>16</v>
      </c>
      <c r="B19">
        <v>9</v>
      </c>
      <c r="C19">
        <v>9</v>
      </c>
      <c r="D19">
        <v>9</v>
      </c>
      <c r="E19">
        <v>9</v>
      </c>
      <c r="F19">
        <v>9</v>
      </c>
      <c r="G19">
        <v>10</v>
      </c>
      <c r="H19">
        <v>11</v>
      </c>
      <c r="I19">
        <v>14</v>
      </c>
      <c r="J19" s="12"/>
    </row>
    <row r="20" spans="1:12" x14ac:dyDescent="0.4">
      <c r="J20" s="12"/>
    </row>
    <row r="21" spans="1:12" x14ac:dyDescent="0.4">
      <c r="A21" s="5" t="s">
        <v>27</v>
      </c>
      <c r="B21" s="15">
        <v>14</v>
      </c>
      <c r="C21" s="15">
        <v>14</v>
      </c>
      <c r="D21" s="15">
        <v>14</v>
      </c>
      <c r="E21" s="15">
        <v>14</v>
      </c>
      <c r="F21" s="15">
        <v>14</v>
      </c>
      <c r="G21" s="15">
        <v>15</v>
      </c>
      <c r="H21" s="15">
        <v>17</v>
      </c>
      <c r="I21" s="15">
        <v>20</v>
      </c>
      <c r="J21" s="11" t="s">
        <v>105</v>
      </c>
    </row>
    <row r="22" spans="1:12" x14ac:dyDescent="0.4">
      <c r="A22" s="3" t="s">
        <v>16</v>
      </c>
      <c r="B22">
        <v>14</v>
      </c>
      <c r="C22">
        <v>14</v>
      </c>
      <c r="D22">
        <v>14</v>
      </c>
      <c r="E22">
        <v>14</v>
      </c>
      <c r="F22">
        <v>14</v>
      </c>
      <c r="G22">
        <v>15</v>
      </c>
      <c r="H22">
        <v>17</v>
      </c>
      <c r="I22">
        <v>20</v>
      </c>
      <c r="J22" s="12"/>
    </row>
    <row r="23" spans="1:12" x14ac:dyDescent="0.4">
      <c r="A23" s="3"/>
      <c r="J23" s="12"/>
    </row>
    <row r="24" spans="1:12" x14ac:dyDescent="0.4">
      <c r="A24" s="23" t="s">
        <v>60</v>
      </c>
      <c r="B24" s="14">
        <v>3.05</v>
      </c>
      <c r="C24" t="s">
        <v>65</v>
      </c>
      <c r="J24" s="12"/>
    </row>
    <row r="25" spans="1:12" x14ac:dyDescent="0.4">
      <c r="A25" s="3"/>
      <c r="J25" s="12"/>
    </row>
    <row r="26" spans="1:12" x14ac:dyDescent="0.4">
      <c r="A26" s="1"/>
      <c r="J26" s="12"/>
    </row>
    <row r="27" spans="1:12" x14ac:dyDescent="0.4">
      <c r="A27" s="1" t="s">
        <v>58</v>
      </c>
      <c r="B27" s="14">
        <v>92</v>
      </c>
      <c r="C27" t="s">
        <v>66</v>
      </c>
      <c r="J27" s="12"/>
    </row>
    <row r="28" spans="1:12" x14ac:dyDescent="0.4">
      <c r="A28" s="1" t="s">
        <v>57</v>
      </c>
      <c r="B28" s="14">
        <v>3</v>
      </c>
      <c r="C28" t="s">
        <v>66</v>
      </c>
      <c r="J28" s="10"/>
    </row>
    <row r="29" spans="1:12" x14ac:dyDescent="0.4">
      <c r="A29" s="1" t="s">
        <v>78</v>
      </c>
      <c r="B29" s="14">
        <v>11342</v>
      </c>
      <c r="C29" t="s">
        <v>66</v>
      </c>
      <c r="J29" s="10"/>
    </row>
    <row r="30" spans="1:12" x14ac:dyDescent="0.4">
      <c r="J30" s="10"/>
    </row>
    <row r="31" spans="1:12" x14ac:dyDescent="0.4">
      <c r="A31" s="1" t="s">
        <v>12</v>
      </c>
      <c r="B31" s="1" t="s">
        <v>102</v>
      </c>
      <c r="J31" s="10"/>
    </row>
    <row r="32" spans="1:12" x14ac:dyDescent="0.4">
      <c r="A32" s="5" t="s">
        <v>85</v>
      </c>
      <c r="B32" s="21">
        <v>30</v>
      </c>
      <c r="C32" s="35">
        <v>30</v>
      </c>
      <c r="D32" s="38">
        <v>60</v>
      </c>
      <c r="F32" t="s">
        <v>67</v>
      </c>
      <c r="L32" s="10"/>
    </row>
    <row r="33" spans="1:6" x14ac:dyDescent="0.4">
      <c r="A33" s="5" t="s">
        <v>87</v>
      </c>
      <c r="B33" s="21">
        <v>70</v>
      </c>
      <c r="C33" s="35">
        <v>70</v>
      </c>
      <c r="D33" s="38">
        <v>90</v>
      </c>
      <c r="F33" t="s">
        <v>106</v>
      </c>
    </row>
    <row r="34" spans="1:6" x14ac:dyDescent="0.4">
      <c r="A34" s="5" t="s">
        <v>86</v>
      </c>
      <c r="B34" s="21">
        <v>60</v>
      </c>
      <c r="C34" s="35">
        <v>60</v>
      </c>
      <c r="D34" s="38">
        <v>90</v>
      </c>
      <c r="F34" t="s">
        <v>67</v>
      </c>
    </row>
    <row r="35" spans="1:6" x14ac:dyDescent="0.4">
      <c r="A35" s="5" t="s">
        <v>88</v>
      </c>
      <c r="B35" s="21">
        <v>85</v>
      </c>
      <c r="C35" s="36">
        <v>85</v>
      </c>
      <c r="D35" s="38">
        <v>95</v>
      </c>
      <c r="F35" t="s">
        <v>106</v>
      </c>
    </row>
    <row r="36" spans="1:6" x14ac:dyDescent="0.4">
      <c r="C36" s="37" t="s">
        <v>101</v>
      </c>
    </row>
    <row r="37" spans="1:6" x14ac:dyDescent="0.4">
      <c r="D37" s="39" t="s">
        <v>100</v>
      </c>
    </row>
    <row r="38" spans="1:6" x14ac:dyDescent="0.4">
      <c r="A38" s="1" t="s">
        <v>20</v>
      </c>
    </row>
    <row r="39" spans="1:6" x14ac:dyDescent="0.4">
      <c r="A39" s="5" t="s">
        <v>28</v>
      </c>
      <c r="B39" s="21">
        <v>5</v>
      </c>
      <c r="C39" s="10">
        <v>0</v>
      </c>
      <c r="E39" t="s">
        <v>89</v>
      </c>
    </row>
    <row r="40" spans="1:6" x14ac:dyDescent="0.4">
      <c r="A40" s="5" t="s">
        <v>21</v>
      </c>
      <c r="B40" s="21">
        <v>70</v>
      </c>
      <c r="C40" s="10">
        <v>70</v>
      </c>
      <c r="E40" t="s">
        <v>68</v>
      </c>
    </row>
    <row r="41" spans="1:6" x14ac:dyDescent="0.4">
      <c r="C41" s="3" t="s">
        <v>16</v>
      </c>
    </row>
    <row r="44" spans="1:6" hidden="1" x14ac:dyDescent="0.4">
      <c r="A44" t="s">
        <v>19</v>
      </c>
      <c r="C44">
        <v>5</v>
      </c>
    </row>
    <row r="45" spans="1:6" hidden="1" x14ac:dyDescent="0.4">
      <c r="A45" s="8" t="s">
        <v>31</v>
      </c>
      <c r="B45" s="8">
        <f>B24^(1/7)</f>
        <v>1.1726966684017512</v>
      </c>
      <c r="C45" s="8">
        <f>IF(C44=5,B45,IF(C44=6,1,IF(C44=7,0.85^(1/5),"")))</f>
        <v>1.1726966684017512</v>
      </c>
    </row>
    <row r="46" spans="1:6" hidden="1" x14ac:dyDescent="0.4"/>
    <row r="47" spans="1:6" hidden="1" x14ac:dyDescent="0.4"/>
    <row r="48" spans="1:6" hidden="1" x14ac:dyDescent="0.4">
      <c r="A48" t="s">
        <v>91</v>
      </c>
      <c r="B48">
        <f>(1-$B$33/100)/(1-$B$32/100)</f>
        <v>0.42857142857142866</v>
      </c>
    </row>
    <row r="49" spans="1:10" hidden="1" x14ac:dyDescent="0.4">
      <c r="A49" t="s">
        <v>92</v>
      </c>
      <c r="B49">
        <f>(1-$B$35/100)/(1-$B$34/100)</f>
        <v>0.37500000000000006</v>
      </c>
    </row>
    <row r="50" spans="1:10" hidden="1" x14ac:dyDescent="0.4"/>
    <row r="51" spans="1:10" hidden="1" x14ac:dyDescent="0.4">
      <c r="A51" t="s">
        <v>93</v>
      </c>
      <c r="B51">
        <f>1-B52-B53</f>
        <v>1</v>
      </c>
      <c r="C51">
        <f t="shared" ref="C51:I51" si="0">1-C52-C53</f>
        <v>0.36699999999999999</v>
      </c>
      <c r="D51">
        <f t="shared" si="0"/>
        <v>0.19799999999999998</v>
      </c>
      <c r="E51">
        <f t="shared" si="0"/>
        <v>0.18699999999999997</v>
      </c>
      <c r="F51">
        <f t="shared" si="0"/>
        <v>0.15900000000000006</v>
      </c>
      <c r="G51">
        <f t="shared" si="0"/>
        <v>8.7999999999999981E-2</v>
      </c>
      <c r="H51">
        <f t="shared" si="0"/>
        <v>9.3999999999999986E-2</v>
      </c>
      <c r="I51">
        <f t="shared" si="0"/>
        <v>5.1000000000000052E-2</v>
      </c>
    </row>
    <row r="52" spans="1:10" hidden="1" x14ac:dyDescent="0.4">
      <c r="A52" t="s">
        <v>90</v>
      </c>
      <c r="B52">
        <f>(B4-B5)/100</f>
        <v>0</v>
      </c>
      <c r="C52">
        <f t="shared" ref="C52:I52" si="1">(C4-C5)/100</f>
        <v>0.63300000000000001</v>
      </c>
      <c r="D52">
        <f t="shared" si="1"/>
        <v>0.78</v>
      </c>
      <c r="E52">
        <f t="shared" si="1"/>
        <v>0.79200000000000004</v>
      </c>
      <c r="F52">
        <f t="shared" si="1"/>
        <v>0.81799999999999995</v>
      </c>
      <c r="G52">
        <f t="shared" si="1"/>
        <v>0.89</v>
      </c>
      <c r="H52">
        <f t="shared" si="1"/>
        <v>0.89</v>
      </c>
      <c r="I52">
        <f t="shared" si="1"/>
        <v>0.94</v>
      </c>
    </row>
    <row r="53" spans="1:10" hidden="1" x14ac:dyDescent="0.4">
      <c r="A53" t="s">
        <v>94</v>
      </c>
      <c r="B53">
        <f>B5/100</f>
        <v>0</v>
      </c>
      <c r="C53">
        <f t="shared" ref="C53:I53" si="2">C5/100</f>
        <v>0</v>
      </c>
      <c r="D53">
        <f t="shared" si="2"/>
        <v>2.2000000000000002E-2</v>
      </c>
      <c r="E53">
        <f t="shared" si="2"/>
        <v>2.1000000000000001E-2</v>
      </c>
      <c r="F53">
        <f t="shared" si="2"/>
        <v>2.3E-2</v>
      </c>
      <c r="G53">
        <f t="shared" si="2"/>
        <v>2.2000000000000002E-2</v>
      </c>
      <c r="H53">
        <f t="shared" si="2"/>
        <v>1.6E-2</v>
      </c>
      <c r="I53">
        <f t="shared" si="2"/>
        <v>9.0000000000000011E-3</v>
      </c>
    </row>
    <row r="54" spans="1:10" hidden="1" x14ac:dyDescent="0.4"/>
    <row r="55" spans="1:10" hidden="1" x14ac:dyDescent="0.4">
      <c r="A55" t="s">
        <v>96</v>
      </c>
      <c r="B55">
        <f>B51</f>
        <v>1</v>
      </c>
      <c r="C55">
        <f t="shared" ref="C55:H55" si="3">C51</f>
        <v>0.36699999999999999</v>
      </c>
      <c r="D55">
        <f t="shared" si="3"/>
        <v>0.19799999999999998</v>
      </c>
      <c r="E55">
        <f t="shared" si="3"/>
        <v>0.18699999999999997</v>
      </c>
      <c r="F55">
        <f t="shared" si="3"/>
        <v>0.15900000000000006</v>
      </c>
      <c r="G55">
        <f t="shared" si="3"/>
        <v>8.7999999999999981E-2</v>
      </c>
      <c r="H55">
        <f t="shared" si="3"/>
        <v>9.3999999999999986E-2</v>
      </c>
      <c r="I55">
        <f>I51</f>
        <v>5.1000000000000052E-2</v>
      </c>
    </row>
    <row r="56" spans="1:10" hidden="1" x14ac:dyDescent="0.4">
      <c r="A56" t="s">
        <v>97</v>
      </c>
      <c r="B56">
        <f>B52*(1-$B$32/100)</f>
        <v>0</v>
      </c>
      <c r="C56">
        <f t="shared" ref="C56:H56" si="4">C52*(1-$B$32/100)</f>
        <v>0.44309999999999999</v>
      </c>
      <c r="D56">
        <f t="shared" si="4"/>
        <v>0.54599999999999993</v>
      </c>
      <c r="E56">
        <f t="shared" si="4"/>
        <v>0.5544</v>
      </c>
      <c r="F56">
        <f t="shared" si="4"/>
        <v>0.57259999999999989</v>
      </c>
      <c r="G56">
        <f t="shared" si="4"/>
        <v>0.623</v>
      </c>
      <c r="H56">
        <f t="shared" si="4"/>
        <v>0.623</v>
      </c>
      <c r="I56">
        <f>I52*(1-$B$32/100)</f>
        <v>0.65799999999999992</v>
      </c>
    </row>
    <row r="57" spans="1:10" hidden="1" x14ac:dyDescent="0.4">
      <c r="A57" t="s">
        <v>98</v>
      </c>
      <c r="B57">
        <f>B53*(1-$B$34/100)</f>
        <v>0</v>
      </c>
      <c r="C57">
        <f t="shared" ref="C57:H57" si="5">C53*(1-$B$34/100)</f>
        <v>0</v>
      </c>
      <c r="D57">
        <f t="shared" si="5"/>
        <v>8.8000000000000005E-3</v>
      </c>
      <c r="E57">
        <f t="shared" si="5"/>
        <v>8.4000000000000012E-3</v>
      </c>
      <c r="F57">
        <f t="shared" si="5"/>
        <v>9.1999999999999998E-3</v>
      </c>
      <c r="G57">
        <f t="shared" si="5"/>
        <v>8.8000000000000005E-3</v>
      </c>
      <c r="H57">
        <f t="shared" si="5"/>
        <v>6.4000000000000003E-3</v>
      </c>
      <c r="I57">
        <f>I53*(1-$B$34/100)</f>
        <v>3.6000000000000008E-3</v>
      </c>
    </row>
    <row r="58" spans="1:10" hidden="1" x14ac:dyDescent="0.4"/>
    <row r="59" spans="1:10" hidden="1" x14ac:dyDescent="0.4">
      <c r="A59" t="s">
        <v>95</v>
      </c>
      <c r="B59">
        <f>SUM(B55:B57)</f>
        <v>1</v>
      </c>
      <c r="C59">
        <f t="shared" ref="C59:H59" si="6">SUM(C55:C57)</f>
        <v>0.81010000000000004</v>
      </c>
      <c r="D59">
        <f t="shared" si="6"/>
        <v>0.75279999999999991</v>
      </c>
      <c r="E59">
        <f t="shared" si="6"/>
        <v>0.74979999999999991</v>
      </c>
      <c r="F59">
        <f t="shared" si="6"/>
        <v>0.7407999999999999</v>
      </c>
      <c r="G59">
        <f t="shared" si="6"/>
        <v>0.7198</v>
      </c>
      <c r="H59">
        <f t="shared" si="6"/>
        <v>0.72339999999999993</v>
      </c>
      <c r="I59">
        <f>SUM(I55:I57)</f>
        <v>0.71260000000000001</v>
      </c>
    </row>
    <row r="60" spans="1:10" hidden="1" x14ac:dyDescent="0.4"/>
    <row r="61" spans="1:10" hidden="1" x14ac:dyDescent="0.4">
      <c r="A61" s="2" t="s">
        <v>14</v>
      </c>
      <c r="B61" s="6">
        <f t="shared" ref="B61:H61" si="7">B7/100*$B$14/100</f>
        <v>6.0000000000000001E-3</v>
      </c>
      <c r="C61" s="6">
        <f t="shared" si="7"/>
        <v>6.0000000000000001E-3</v>
      </c>
      <c r="D61" s="6">
        <f t="shared" si="7"/>
        <v>8.9999999999999993E-3</v>
      </c>
      <c r="E61" s="6">
        <f t="shared" si="7"/>
        <v>0.03</v>
      </c>
      <c r="F61" s="6">
        <f t="shared" si="7"/>
        <v>0.06</v>
      </c>
      <c r="G61" s="6">
        <f t="shared" si="7"/>
        <v>0.09</v>
      </c>
      <c r="H61" s="6">
        <f t="shared" si="7"/>
        <v>0.15</v>
      </c>
      <c r="I61" s="6">
        <f>I7/100*$B$14/100</f>
        <v>0.18</v>
      </c>
      <c r="J61" s="6"/>
    </row>
    <row r="62" spans="1:10" hidden="1" x14ac:dyDescent="0.4"/>
    <row r="63" spans="1:10" hidden="1" x14ac:dyDescent="0.4"/>
    <row r="64" spans="1:10" hidden="1" x14ac:dyDescent="0.4">
      <c r="A64" t="s">
        <v>13</v>
      </c>
      <c r="B64">
        <f>B55/B59*B61+B56/B59*B61*$B$48+B57/B59*B61*$B$49</f>
        <v>6.0000000000000001E-3</v>
      </c>
      <c r="C64">
        <f t="shared" ref="C64:H64" si="8">C55/C59*C61+C56/C59*C61*$B$48+C57/C59*C61*$B$49</f>
        <v>4.1246759659301323E-3</v>
      </c>
      <c r="D64">
        <f t="shared" si="8"/>
        <v>5.2041710945802348E-3</v>
      </c>
      <c r="E64">
        <f t="shared" si="8"/>
        <v>1.7114563883702322E-2</v>
      </c>
      <c r="F64">
        <f t="shared" si="8"/>
        <v>3.3033207343412536E-2</v>
      </c>
      <c r="G64">
        <f t="shared" si="8"/>
        <v>4.479994442900806E-2</v>
      </c>
      <c r="H64">
        <f t="shared" si="8"/>
        <v>7.5352502073541619E-2</v>
      </c>
      <c r="I64">
        <f>I55/I59*I61+I56/I59*I61*$B$48+I57/I59*I61*$B$49</f>
        <v>8.4455515015436439E-2</v>
      </c>
    </row>
    <row r="65" spans="1:14" hidden="1" x14ac:dyDescent="0.4">
      <c r="A65" s="8" t="s">
        <v>22</v>
      </c>
      <c r="B65" s="8">
        <f>B64*(1-$B$39/100*$B$40/100)</f>
        <v>5.79E-3</v>
      </c>
      <c r="C65" s="8">
        <f t="shared" ref="C65:I65" si="9">C64*(1-$B$39/100*$B$40/100)</f>
        <v>3.9803123071225771E-3</v>
      </c>
      <c r="D65" s="8">
        <f t="shared" si="9"/>
        <v>5.0220251062699263E-3</v>
      </c>
      <c r="E65" s="8">
        <f t="shared" si="9"/>
        <v>1.651555414777274E-2</v>
      </c>
      <c r="F65" s="8">
        <f t="shared" si="9"/>
        <v>3.1877045086393094E-2</v>
      </c>
      <c r="G65" s="8">
        <f t="shared" si="9"/>
        <v>4.3231946373992775E-2</v>
      </c>
      <c r="H65" s="8">
        <f t="shared" si="9"/>
        <v>7.2715164500967655E-2</v>
      </c>
      <c r="I65" s="8">
        <f t="shared" si="9"/>
        <v>8.1499571989896158E-2</v>
      </c>
      <c r="J65" s="8"/>
    </row>
    <row r="66" spans="1:14" hidden="1" x14ac:dyDescent="0.4"/>
    <row r="67" spans="1:14" hidden="1" x14ac:dyDescent="0.4">
      <c r="A67" s="2" t="s">
        <v>15</v>
      </c>
      <c r="B67" s="7">
        <f>B10/100*$B$14/100</f>
        <v>5.9999999999999995E-4</v>
      </c>
      <c r="C67" s="7">
        <f t="shared" ref="C67:H67" si="10">C10/100*$B$14/100</f>
        <v>5.9999999999999995E-4</v>
      </c>
      <c r="D67" s="7">
        <f t="shared" si="10"/>
        <v>5.9999999999999995E-4</v>
      </c>
      <c r="E67" s="7">
        <f t="shared" si="10"/>
        <v>3.5999999999999999E-3</v>
      </c>
      <c r="F67" s="7">
        <f t="shared" si="10"/>
        <v>8.9999999999999993E-3</v>
      </c>
      <c r="G67" s="7">
        <f t="shared" si="10"/>
        <v>2.4E-2</v>
      </c>
      <c r="H67" s="7">
        <f t="shared" si="10"/>
        <v>4.8000000000000001E-2</v>
      </c>
      <c r="I67" s="7">
        <f>I10/100*$B$14/100</f>
        <v>6.6000000000000003E-2</v>
      </c>
      <c r="J67" s="7"/>
    </row>
    <row r="68" spans="1:14" hidden="1" x14ac:dyDescent="0.4">
      <c r="A68" s="8" t="s">
        <v>24</v>
      </c>
      <c r="B68" s="8">
        <f t="shared" ref="B68:H68" si="11">IF(B61=0,0,B67/B61)</f>
        <v>9.9999999999999992E-2</v>
      </c>
      <c r="C68" s="8">
        <f t="shared" si="11"/>
        <v>9.9999999999999992E-2</v>
      </c>
      <c r="D68" s="8">
        <f t="shared" si="11"/>
        <v>6.6666666666666666E-2</v>
      </c>
      <c r="E68" s="8">
        <f t="shared" si="11"/>
        <v>0.12</v>
      </c>
      <c r="F68" s="8">
        <f t="shared" si="11"/>
        <v>0.15</v>
      </c>
      <c r="G68" s="8">
        <f t="shared" si="11"/>
        <v>0.26666666666666666</v>
      </c>
      <c r="H68" s="8">
        <f t="shared" si="11"/>
        <v>0.32</v>
      </c>
      <c r="I68" s="8">
        <f>IF(I61=0,0,I67/I61)</f>
        <v>0.3666666666666667</v>
      </c>
      <c r="J68" s="8"/>
    </row>
    <row r="69" spans="1:14" hidden="1" x14ac:dyDescent="0.4">
      <c r="A69" s="7" t="s">
        <v>23</v>
      </c>
      <c r="B69" s="7">
        <f t="shared" ref="B69:H69" si="12">B68*B65</f>
        <v>5.7899999999999998E-4</v>
      </c>
      <c r="C69" s="7">
        <f t="shared" si="12"/>
        <v>3.980312307122577E-4</v>
      </c>
      <c r="D69" s="7">
        <f t="shared" si="12"/>
        <v>3.3480167375132841E-4</v>
      </c>
      <c r="E69" s="7">
        <f t="shared" si="12"/>
        <v>1.9818664977327288E-3</v>
      </c>
      <c r="F69" s="7">
        <f t="shared" si="12"/>
        <v>4.7815567629589635E-3</v>
      </c>
      <c r="G69" s="7">
        <f t="shared" si="12"/>
        <v>1.1528519033064739E-2</v>
      </c>
      <c r="H69" s="7">
        <f t="shared" si="12"/>
        <v>2.3268852640309649E-2</v>
      </c>
      <c r="I69" s="7">
        <f>I68*I65</f>
        <v>2.9883176396295261E-2</v>
      </c>
      <c r="J69" s="7"/>
    </row>
    <row r="70" spans="1:14" hidden="1" x14ac:dyDescent="0.4"/>
    <row r="71" spans="1:14" hidden="1" x14ac:dyDescent="0.4"/>
    <row r="72" spans="1:14" hidden="1" x14ac:dyDescent="0.4">
      <c r="A72" s="9" t="s">
        <v>18</v>
      </c>
      <c r="B72" s="9">
        <v>1</v>
      </c>
      <c r="C72" s="9">
        <v>1</v>
      </c>
      <c r="D72" s="9">
        <v>1</v>
      </c>
      <c r="E72" s="9">
        <v>1</v>
      </c>
      <c r="F72" s="9">
        <v>1</v>
      </c>
      <c r="G72" s="9">
        <v>2</v>
      </c>
      <c r="H72" s="9">
        <v>3</v>
      </c>
      <c r="I72" s="9">
        <v>4</v>
      </c>
      <c r="J72" s="9"/>
    </row>
    <row r="73" spans="1:14" hidden="1" x14ac:dyDescent="0.4"/>
    <row r="74" spans="1:14" hidden="1" x14ac:dyDescent="0.4">
      <c r="A74" s="8" t="s">
        <v>29</v>
      </c>
      <c r="B74" s="8">
        <f t="shared" ref="B74:I74" si="13">B18/3</f>
        <v>3</v>
      </c>
      <c r="C74" s="8">
        <f t="shared" si="13"/>
        <v>3</v>
      </c>
      <c r="D74" s="8">
        <f t="shared" si="13"/>
        <v>3</v>
      </c>
      <c r="E74" s="8">
        <f t="shared" si="13"/>
        <v>3</v>
      </c>
      <c r="F74" s="8">
        <f>F18/3</f>
        <v>3</v>
      </c>
      <c r="G74" s="8">
        <f t="shared" si="13"/>
        <v>3.3333333333333335</v>
      </c>
      <c r="H74" s="8">
        <f t="shared" si="13"/>
        <v>3.6666666666666665</v>
      </c>
      <c r="I74" s="8">
        <f t="shared" si="13"/>
        <v>4.666666666666667</v>
      </c>
      <c r="J74" s="8"/>
    </row>
    <row r="75" spans="1:14" hidden="1" x14ac:dyDescent="0.4">
      <c r="A75" s="8" t="s">
        <v>30</v>
      </c>
      <c r="B75" s="8">
        <f t="shared" ref="B75:I75" si="14">(B21-B18)/3</f>
        <v>1.6666666666666667</v>
      </c>
      <c r="C75" s="8">
        <f t="shared" si="14"/>
        <v>1.6666666666666667</v>
      </c>
      <c r="D75" s="8">
        <f t="shared" si="14"/>
        <v>1.6666666666666667</v>
      </c>
      <c r="E75" s="8">
        <f t="shared" si="14"/>
        <v>1.6666666666666667</v>
      </c>
      <c r="F75" s="8">
        <f t="shared" si="14"/>
        <v>1.6666666666666667</v>
      </c>
      <c r="G75" s="8">
        <f t="shared" si="14"/>
        <v>1.6666666666666667</v>
      </c>
      <c r="H75" s="8">
        <f t="shared" si="14"/>
        <v>2</v>
      </c>
      <c r="I75" s="8">
        <f t="shared" si="14"/>
        <v>2</v>
      </c>
      <c r="J75" s="8"/>
    </row>
    <row r="77" spans="1:14" ht="39.75" x14ac:dyDescent="0.8">
      <c r="B77" s="30" t="s">
        <v>54</v>
      </c>
      <c r="C77" s="1"/>
    </row>
    <row r="78" spans="1:14" x14ac:dyDescent="0.4">
      <c r="C78" s="18" t="s">
        <v>59</v>
      </c>
      <c r="F78" s="18"/>
      <c r="G78" s="18"/>
      <c r="H78" s="18" t="s">
        <v>79</v>
      </c>
      <c r="N78" t="s">
        <v>71</v>
      </c>
    </row>
    <row r="79" spans="1:14" x14ac:dyDescent="0.4">
      <c r="B79" t="s">
        <v>55</v>
      </c>
      <c r="C79" s="28">
        <f>J167</f>
        <v>239.69707717691551</v>
      </c>
      <c r="G79" t="s">
        <v>55</v>
      </c>
      <c r="H79" s="28">
        <f>J232</f>
        <v>13.485048927594868</v>
      </c>
      <c r="M79" t="s">
        <v>55</v>
      </c>
      <c r="N79" s="31">
        <f>J300</f>
        <v>23292.049941868474</v>
      </c>
    </row>
    <row r="80" spans="1:14" x14ac:dyDescent="0.4">
      <c r="B80" t="s">
        <v>56</v>
      </c>
      <c r="C80" s="17">
        <f>J174</f>
        <v>862.51591565820513</v>
      </c>
      <c r="G80" t="s">
        <v>56</v>
      </c>
      <c r="H80" s="17">
        <f>J239</f>
        <v>63.539436843561248</v>
      </c>
      <c r="M80" t="s">
        <v>56</v>
      </c>
      <c r="N80" s="32">
        <f>J307</f>
        <v>67537.072851072153</v>
      </c>
    </row>
    <row r="81" spans="1:67" x14ac:dyDescent="0.4">
      <c r="B81" t="s">
        <v>61</v>
      </c>
      <c r="C81" s="24">
        <f>J181</f>
        <v>2691.6047432007599</v>
      </c>
      <c r="G81" t="s">
        <v>61</v>
      </c>
      <c r="H81" s="24">
        <f>J246</f>
        <v>214.66566002823498</v>
      </c>
      <c r="M81" t="s">
        <v>61</v>
      </c>
      <c r="N81" s="33">
        <f>J314</f>
        <v>205759.41638669174</v>
      </c>
    </row>
    <row r="82" spans="1:67" x14ac:dyDescent="0.4">
      <c r="B82" t="s">
        <v>62</v>
      </c>
      <c r="C82" s="26">
        <f>J188</f>
        <v>8233.6142869396826</v>
      </c>
      <c r="G82" t="s">
        <v>62</v>
      </c>
      <c r="H82" s="26">
        <f>J253</f>
        <v>666.91545867987543</v>
      </c>
      <c r="M82" t="s">
        <v>62</v>
      </c>
      <c r="N82" s="34">
        <f>J321</f>
        <v>627572.43863759108</v>
      </c>
    </row>
    <row r="84" spans="1:67" x14ac:dyDescent="0.4">
      <c r="C84" t="s">
        <v>69</v>
      </c>
    </row>
    <row r="85" spans="1:67" x14ac:dyDescent="0.4">
      <c r="B85" t="s">
        <v>55</v>
      </c>
      <c r="C85" s="29">
        <f>C79*2.5</f>
        <v>599.24269294228884</v>
      </c>
    </row>
    <row r="86" spans="1:67" x14ac:dyDescent="0.4">
      <c r="B86" t="s">
        <v>56</v>
      </c>
      <c r="C86" s="22">
        <f>C80*2.5</f>
        <v>2156.2897891455127</v>
      </c>
    </row>
    <row r="87" spans="1:67" x14ac:dyDescent="0.4">
      <c r="B87" t="s">
        <v>61</v>
      </c>
      <c r="C87" s="25">
        <f>C81*2.5</f>
        <v>6729.0118580018998</v>
      </c>
    </row>
    <row r="88" spans="1:67" x14ac:dyDescent="0.4">
      <c r="B88" t="s">
        <v>62</v>
      </c>
      <c r="C88" s="27">
        <f>C82*2.5</f>
        <v>20584.035717349208</v>
      </c>
    </row>
    <row r="90" spans="1:67" x14ac:dyDescent="0.4">
      <c r="C90" t="s">
        <v>70</v>
      </c>
    </row>
    <row r="91" spans="1:67" x14ac:dyDescent="0.4">
      <c r="B91" t="s">
        <v>55</v>
      </c>
      <c r="C91" s="29">
        <f>C79*4</f>
        <v>958.78830870766205</v>
      </c>
    </row>
    <row r="92" spans="1:67" x14ac:dyDescent="0.4">
      <c r="B92" t="s">
        <v>56</v>
      </c>
      <c r="C92" s="22">
        <f>C80*4</f>
        <v>3450.0636626328205</v>
      </c>
    </row>
    <row r="93" spans="1:67" x14ac:dyDescent="0.4">
      <c r="B93" t="s">
        <v>61</v>
      </c>
      <c r="C93" s="25">
        <f>C81*4</f>
        <v>10766.41897280304</v>
      </c>
    </row>
    <row r="94" spans="1:67" x14ac:dyDescent="0.4">
      <c r="B94" t="s">
        <v>62</v>
      </c>
      <c r="C94" s="27">
        <f>C82*4</f>
        <v>32934.457147758731</v>
      </c>
    </row>
    <row r="96" spans="1:67" hidden="1" x14ac:dyDescent="0.4">
      <c r="A96" s="9" t="s">
        <v>46</v>
      </c>
      <c r="B96" s="9"/>
      <c r="C96" s="9"/>
      <c r="D96" s="9"/>
      <c r="E96" s="9"/>
      <c r="F96" s="9"/>
      <c r="G96" s="9"/>
      <c r="H96" s="9"/>
      <c r="I96" s="9"/>
      <c r="J96" s="9"/>
      <c r="M96" t="s">
        <v>49</v>
      </c>
      <c r="V96" t="s">
        <v>40</v>
      </c>
      <c r="AE96" t="s">
        <v>41</v>
      </c>
      <c r="AN96" t="s">
        <v>42</v>
      </c>
      <c r="AW96" t="s">
        <v>43</v>
      </c>
      <c r="BF96" t="s">
        <v>44</v>
      </c>
      <c r="BO96" t="s">
        <v>45</v>
      </c>
    </row>
    <row r="97" spans="1:74" hidden="1" x14ac:dyDescent="0.4">
      <c r="A97" s="9"/>
      <c r="B97" s="9" t="s">
        <v>25</v>
      </c>
      <c r="C97" s="9" t="s">
        <v>0</v>
      </c>
      <c r="D97" s="9" t="s">
        <v>1</v>
      </c>
      <c r="E97" s="9" t="s">
        <v>2</v>
      </c>
      <c r="F97" s="9" t="s">
        <v>3</v>
      </c>
      <c r="G97" s="9" t="s">
        <v>4</v>
      </c>
      <c r="H97" s="9" t="s">
        <v>5</v>
      </c>
      <c r="I97" s="9" t="s">
        <v>17</v>
      </c>
      <c r="J97" s="9" t="s">
        <v>47</v>
      </c>
      <c r="M97" t="s">
        <v>32</v>
      </c>
      <c r="N97" t="s">
        <v>33</v>
      </c>
      <c r="O97" t="s">
        <v>34</v>
      </c>
      <c r="P97" t="s">
        <v>35</v>
      </c>
      <c r="Q97" t="s">
        <v>36</v>
      </c>
      <c r="R97" t="s">
        <v>37</v>
      </c>
      <c r="S97" t="s">
        <v>38</v>
      </c>
      <c r="T97" t="s">
        <v>39</v>
      </c>
      <c r="V97" t="s">
        <v>32</v>
      </c>
      <c r="W97" t="s">
        <v>33</v>
      </c>
      <c r="X97" t="s">
        <v>34</v>
      </c>
      <c r="Y97" t="s">
        <v>35</v>
      </c>
      <c r="Z97" t="s">
        <v>36</v>
      </c>
      <c r="AA97" t="s">
        <v>37</v>
      </c>
      <c r="AB97" t="s">
        <v>38</v>
      </c>
      <c r="AC97" t="s">
        <v>39</v>
      </c>
      <c r="AE97" t="s">
        <v>32</v>
      </c>
      <c r="AF97" t="s">
        <v>33</v>
      </c>
      <c r="AG97" t="s">
        <v>34</v>
      </c>
      <c r="AH97" t="s">
        <v>35</v>
      </c>
      <c r="AI97" t="s">
        <v>36</v>
      </c>
      <c r="AJ97" t="s">
        <v>37</v>
      </c>
      <c r="AK97" t="s">
        <v>38</v>
      </c>
      <c r="AL97" t="s">
        <v>39</v>
      </c>
      <c r="AN97" t="s">
        <v>32</v>
      </c>
      <c r="AO97" t="s">
        <v>33</v>
      </c>
      <c r="AP97" t="s">
        <v>34</v>
      </c>
      <c r="AQ97" t="s">
        <v>35</v>
      </c>
      <c r="AR97" t="s">
        <v>36</v>
      </c>
      <c r="AS97" t="s">
        <v>37</v>
      </c>
      <c r="AT97" t="s">
        <v>38</v>
      </c>
      <c r="AU97" t="s">
        <v>39</v>
      </c>
      <c r="AW97" t="s">
        <v>32</v>
      </c>
      <c r="AX97" t="s">
        <v>33</v>
      </c>
      <c r="AY97" t="s">
        <v>34</v>
      </c>
      <c r="AZ97" t="s">
        <v>35</v>
      </c>
      <c r="BA97" t="s">
        <v>36</v>
      </c>
      <c r="BB97" t="s">
        <v>37</v>
      </c>
      <c r="BC97" t="s">
        <v>38</v>
      </c>
      <c r="BD97" t="s">
        <v>39</v>
      </c>
      <c r="BF97" t="s">
        <v>32</v>
      </c>
      <c r="BG97" t="s">
        <v>33</v>
      </c>
      <c r="BH97" t="s">
        <v>34</v>
      </c>
      <c r="BI97" t="s">
        <v>35</v>
      </c>
      <c r="BJ97" t="s">
        <v>36</v>
      </c>
      <c r="BK97" t="s">
        <v>37</v>
      </c>
      <c r="BL97" t="s">
        <v>38</v>
      </c>
      <c r="BM97" t="s">
        <v>39</v>
      </c>
      <c r="BO97" t="s">
        <v>32</v>
      </c>
      <c r="BP97" t="s">
        <v>33</v>
      </c>
      <c r="BQ97" t="s">
        <v>34</v>
      </c>
      <c r="BR97" t="s">
        <v>35</v>
      </c>
      <c r="BS97" t="s">
        <v>36</v>
      </c>
      <c r="BT97" t="s">
        <v>37</v>
      </c>
      <c r="BU97" t="s">
        <v>38</v>
      </c>
      <c r="BV97" t="s">
        <v>39</v>
      </c>
    </row>
    <row r="98" spans="1:74" hidden="1" x14ac:dyDescent="0.4">
      <c r="A98" s="9">
        <v>0</v>
      </c>
      <c r="B98" s="16">
        <f>M98</f>
        <v>143.57142857142858</v>
      </c>
      <c r="C98" s="16">
        <f t="shared" ref="C98:C129" si="15">N98</f>
        <v>321.57142857142856</v>
      </c>
      <c r="D98" s="16">
        <f t="shared" ref="D98:D129" si="16">O98</f>
        <v>413.57142857142856</v>
      </c>
      <c r="E98" s="16">
        <f t="shared" ref="E98:E129" si="17">P98</f>
        <v>207</v>
      </c>
      <c r="F98" s="16">
        <f t="shared" ref="F98:F129" si="18">Q98</f>
        <v>220.57142857142858</v>
      </c>
      <c r="G98" s="16">
        <f t="shared" ref="G98:G129" si="19">R98</f>
        <v>149.14285714285714</v>
      </c>
      <c r="H98" s="16">
        <f t="shared" ref="H98:H129" si="20">S98</f>
        <v>73.285714285714292</v>
      </c>
      <c r="I98" s="16">
        <f t="shared" ref="I98:I129" si="21">T98</f>
        <v>90.714285714285708</v>
      </c>
      <c r="J98" s="16">
        <f>SUM(B98:I98)</f>
        <v>1619.4285714285716</v>
      </c>
      <c r="L98">
        <v>0</v>
      </c>
      <c r="M98">
        <f t="shared" ref="M98:T98" si="22">B3</f>
        <v>143.57142857142858</v>
      </c>
      <c r="N98">
        <f t="shared" si="22"/>
        <v>321.57142857142856</v>
      </c>
      <c r="O98">
        <f t="shared" si="22"/>
        <v>413.57142857142856</v>
      </c>
      <c r="P98">
        <f t="shared" si="22"/>
        <v>207</v>
      </c>
      <c r="Q98">
        <f t="shared" si="22"/>
        <v>220.57142857142858</v>
      </c>
      <c r="R98">
        <f t="shared" si="22"/>
        <v>149.14285714285714</v>
      </c>
      <c r="S98">
        <f t="shared" si="22"/>
        <v>73.285714285714292</v>
      </c>
      <c r="T98">
        <f t="shared" si="22"/>
        <v>90.714285714285708</v>
      </c>
      <c r="V98">
        <v>0</v>
      </c>
      <c r="W98">
        <v>0</v>
      </c>
      <c r="X98">
        <v>0</v>
      </c>
      <c r="Y98">
        <v>0</v>
      </c>
      <c r="Z98">
        <v>0</v>
      </c>
      <c r="AA98">
        <f>($B$27-$B$28*2/3)/9*4</f>
        <v>40</v>
      </c>
      <c r="AB98">
        <v>0</v>
      </c>
      <c r="AC98">
        <v>0</v>
      </c>
      <c r="AE98">
        <v>0</v>
      </c>
      <c r="AF98">
        <v>0</v>
      </c>
      <c r="AG98">
        <v>0</v>
      </c>
      <c r="AH98">
        <v>0</v>
      </c>
      <c r="AI98">
        <v>0</v>
      </c>
      <c r="AJ98">
        <f>($B$27-$B$28*2/3)/9*3</f>
        <v>30</v>
      </c>
      <c r="AK98">
        <v>0</v>
      </c>
      <c r="AL98">
        <v>0</v>
      </c>
      <c r="AW98">
        <v>0</v>
      </c>
      <c r="AX98">
        <v>0</v>
      </c>
      <c r="AY98">
        <v>0</v>
      </c>
      <c r="AZ98">
        <v>0</v>
      </c>
      <c r="BA98">
        <v>0</v>
      </c>
      <c r="BB98">
        <f>$B$28/18*5</f>
        <v>0.83333333333333326</v>
      </c>
      <c r="BC98">
        <v>0</v>
      </c>
      <c r="BD98">
        <v>0</v>
      </c>
      <c r="BF98">
        <v>0</v>
      </c>
      <c r="BG98">
        <v>0</v>
      </c>
      <c r="BH98">
        <v>0</v>
      </c>
      <c r="BI98">
        <v>0</v>
      </c>
      <c r="BJ98">
        <v>0</v>
      </c>
      <c r="BK98">
        <f>$B$28/18*4</f>
        <v>0.66666666666666663</v>
      </c>
      <c r="BL98">
        <v>0</v>
      </c>
      <c r="BM98">
        <v>0</v>
      </c>
      <c r="BO98">
        <v>0</v>
      </c>
      <c r="BP98">
        <v>0</v>
      </c>
      <c r="BQ98">
        <v>0</v>
      </c>
      <c r="BR98">
        <v>0</v>
      </c>
      <c r="BS98">
        <v>0</v>
      </c>
      <c r="BT98">
        <f>$B$28/18*3</f>
        <v>0.5</v>
      </c>
      <c r="BU98">
        <v>0</v>
      </c>
      <c r="BV98">
        <v>0</v>
      </c>
    </row>
    <row r="99" spans="1:74" hidden="1" x14ac:dyDescent="0.4">
      <c r="A99" s="9">
        <v>1</v>
      </c>
      <c r="B99" s="16">
        <f t="shared" ref="B99:B129" si="23">M99</f>
        <v>168.36573596339429</v>
      </c>
      <c r="C99" s="16">
        <f t="shared" si="15"/>
        <v>377.10574293890596</v>
      </c>
      <c r="D99" s="16">
        <f t="shared" si="16"/>
        <v>484.99383643186712</v>
      </c>
      <c r="E99" s="16">
        <f t="shared" si="17"/>
        <v>242.7482103591625</v>
      </c>
      <c r="F99" s="16">
        <f t="shared" si="18"/>
        <v>258.66337943032914</v>
      </c>
      <c r="G99" s="16">
        <f t="shared" si="19"/>
        <v>174.89933168734689</v>
      </c>
      <c r="H99" s="16">
        <f t="shared" si="20"/>
        <v>85.941912984299776</v>
      </c>
      <c r="I99" s="16">
        <f t="shared" si="21"/>
        <v>106.38034063358742</v>
      </c>
      <c r="J99" s="16">
        <f t="shared" ref="J99:J158" si="24">SUM(B99:I99)</f>
        <v>1899.0984904288928</v>
      </c>
      <c r="L99">
        <v>1</v>
      </c>
      <c r="M99">
        <f t="shared" ref="M99:M128" si="25">M98*$B$45</f>
        <v>168.36573596339429</v>
      </c>
      <c r="N99">
        <f t="shared" ref="N99:N128" si="26">N98*$B$45</f>
        <v>377.10574293890596</v>
      </c>
      <c r="O99">
        <f t="shared" ref="O99:O128" si="27">O98*$B$45</f>
        <v>484.99383643186712</v>
      </c>
      <c r="P99">
        <f t="shared" ref="P99:P128" si="28">P98*$B$45</f>
        <v>242.7482103591625</v>
      </c>
      <c r="Q99">
        <f t="shared" ref="Q99:Q128" si="29">Q98*$B$45</f>
        <v>258.66337943032914</v>
      </c>
      <c r="R99">
        <f t="shared" ref="R99:R128" si="30">R98*$B$45</f>
        <v>174.89933168734689</v>
      </c>
      <c r="S99">
        <f t="shared" ref="S99:S128" si="31">S98*$B$45</f>
        <v>85.941912984299776</v>
      </c>
      <c r="T99">
        <f t="shared" ref="T99:T128" si="32">T98*$B$45</f>
        <v>106.38034063358742</v>
      </c>
      <c r="V99">
        <f t="shared" ref="V99:AC99" si="33">IF(V98+M98*B$65-V98/B$74&lt;0,0,V98+M98*B$65-V98/B$74)</f>
        <v>0.83127857142857153</v>
      </c>
      <c r="W99">
        <f t="shared" si="33"/>
        <v>1.2799547147618457</v>
      </c>
      <c r="X99">
        <f t="shared" si="33"/>
        <v>2.0769660975216335</v>
      </c>
      <c r="Y99">
        <f t="shared" si="33"/>
        <v>3.4187197085889571</v>
      </c>
      <c r="Z99">
        <f t="shared" si="33"/>
        <v>7.0311653733415627</v>
      </c>
      <c r="AA99">
        <f t="shared" si="33"/>
        <v>34.447736002064062</v>
      </c>
      <c r="AB99">
        <f t="shared" si="33"/>
        <v>5.3289827698566299</v>
      </c>
      <c r="AC99">
        <f t="shared" si="33"/>
        <v>7.3931754590834364</v>
      </c>
      <c r="AE99">
        <f t="shared" ref="AE99:AL99" si="34">IF(AE98+V98/B$74-AE98/B$74&lt;0,0,AE98+V98/B$74-AE98/B$74)</f>
        <v>0</v>
      </c>
      <c r="AF99">
        <f t="shared" si="34"/>
        <v>0</v>
      </c>
      <c r="AG99">
        <f t="shared" si="34"/>
        <v>0</v>
      </c>
      <c r="AH99">
        <f t="shared" si="34"/>
        <v>0</v>
      </c>
      <c r="AI99">
        <f t="shared" si="34"/>
        <v>0</v>
      </c>
      <c r="AJ99">
        <f t="shared" si="34"/>
        <v>33</v>
      </c>
      <c r="AK99">
        <f t="shared" si="34"/>
        <v>0</v>
      </c>
      <c r="AL99">
        <f t="shared" si="34"/>
        <v>0</v>
      </c>
      <c r="AW99">
        <f>IF(AW98+AN222/B$74-AW98/B$75&lt;0,0,AW98+AN222/B$74-AW98/B$75)</f>
        <v>0</v>
      </c>
      <c r="AX99">
        <f t="shared" ref="AX99:BD99" si="35">IF(AX98+AO222/C$74-AX98/C$75&lt;0,0,AX98+AO222/C$74-AX98/C$75)</f>
        <v>0</v>
      </c>
      <c r="AY99">
        <f t="shared" si="35"/>
        <v>0</v>
      </c>
      <c r="AZ99">
        <f t="shared" si="35"/>
        <v>0</v>
      </c>
      <c r="BA99">
        <f t="shared" si="35"/>
        <v>0</v>
      </c>
      <c r="BB99">
        <f t="shared" si="35"/>
        <v>0.6333333333333333</v>
      </c>
      <c r="BC99">
        <f t="shared" si="35"/>
        <v>0</v>
      </c>
      <c r="BD99">
        <f t="shared" si="35"/>
        <v>0</v>
      </c>
      <c r="BF99">
        <f>IF(BF98+AW98/B$75-BF98/B$75&lt;0,0,BF98+AW98/B$75-BF98/B$75)</f>
        <v>0</v>
      </c>
      <c r="BG99">
        <f t="shared" ref="BG99:BM114" si="36">IF(BG98+AX98/C$75-BG98/C$75&lt;0,0,BG98+AX98/C$75-BG98/C$75)</f>
        <v>0</v>
      </c>
      <c r="BH99">
        <f t="shared" si="36"/>
        <v>0</v>
      </c>
      <c r="BI99">
        <f t="shared" si="36"/>
        <v>0</v>
      </c>
      <c r="BJ99">
        <f t="shared" si="36"/>
        <v>0</v>
      </c>
      <c r="BK99">
        <f t="shared" si="36"/>
        <v>0.76666666666666661</v>
      </c>
      <c r="BL99">
        <f t="shared" si="36"/>
        <v>0</v>
      </c>
      <c r="BM99">
        <f t="shared" si="36"/>
        <v>0</v>
      </c>
      <c r="BO99">
        <f>IF(BO98+BF98/B$75-BO98/B$75&lt;0,0,BO98+BF98/B$75-BO98/B$75)</f>
        <v>0</v>
      </c>
      <c r="BP99">
        <f t="shared" ref="BP99:BV114" si="37">IF(BP98+BG98/C$75-BP98/C$75&lt;0,0,BP98+BG98/C$75-BP98/C$75)</f>
        <v>0</v>
      </c>
      <c r="BQ99">
        <f t="shared" si="37"/>
        <v>0</v>
      </c>
      <c r="BR99">
        <f t="shared" si="37"/>
        <v>0</v>
      </c>
      <c r="BS99">
        <f t="shared" si="37"/>
        <v>0</v>
      </c>
      <c r="BT99">
        <f t="shared" si="37"/>
        <v>0.59999999999999987</v>
      </c>
      <c r="BU99">
        <f t="shared" si="37"/>
        <v>0</v>
      </c>
      <c r="BV99">
        <f t="shared" si="37"/>
        <v>0</v>
      </c>
    </row>
    <row r="100" spans="1:74" hidden="1" x14ac:dyDescent="0.4">
      <c r="A100" s="9">
        <v>2</v>
      </c>
      <c r="B100" s="16">
        <f t="shared" si="23"/>
        <v>197.4419376372814</v>
      </c>
      <c r="C100" s="16">
        <f t="shared" si="15"/>
        <v>442.23064837962227</v>
      </c>
      <c r="D100" s="16">
        <f t="shared" si="16"/>
        <v>568.75065617903442</v>
      </c>
      <c r="E100" s="16">
        <f t="shared" si="17"/>
        <v>284.67001754867732</v>
      </c>
      <c r="F100" s="16">
        <f t="shared" si="18"/>
        <v>303.33368329548506</v>
      </c>
      <c r="G100" s="16">
        <f t="shared" si="19"/>
        <v>205.10386357544454</v>
      </c>
      <c r="H100" s="16">
        <f t="shared" si="20"/>
        <v>100.78379503276156</v>
      </c>
      <c r="I100" s="16">
        <f t="shared" si="21"/>
        <v>124.75187104445142</v>
      </c>
      <c r="J100" s="16">
        <f t="shared" si="24"/>
        <v>2227.0664726927585</v>
      </c>
      <c r="L100">
        <v>2</v>
      </c>
      <c r="M100">
        <f t="shared" si="25"/>
        <v>197.4419376372814</v>
      </c>
      <c r="N100">
        <f t="shared" si="26"/>
        <v>442.23064837962227</v>
      </c>
      <c r="O100">
        <f t="shared" si="27"/>
        <v>568.75065617903442</v>
      </c>
      <c r="P100">
        <f t="shared" si="28"/>
        <v>284.67001754867732</v>
      </c>
      <c r="Q100">
        <f t="shared" si="29"/>
        <v>303.33368329548506</v>
      </c>
      <c r="R100">
        <f t="shared" si="30"/>
        <v>205.10386357544454</v>
      </c>
      <c r="S100">
        <f t="shared" si="31"/>
        <v>100.78379503276156</v>
      </c>
      <c r="T100">
        <f t="shared" si="32"/>
        <v>124.75187104445142</v>
      </c>
      <c r="V100">
        <f t="shared" ref="V100:V158" si="38">IF(V99+M99*B$65-V99/B$74&lt;0,0,V99+M99*B$65-V99/B$74)</f>
        <v>1.5290233255137671</v>
      </c>
      <c r="W100">
        <f t="shared" ref="W100:W158" si="39">IF(W99+N99*C$65-W99/C$74&lt;0,0,W99+N99*C$65-W99/C$74)</f>
        <v>2.3543017728808939</v>
      </c>
      <c r="X100">
        <f t="shared" ref="X100:X158" si="40">IF(X99+O99*D$65-X99/D$74&lt;0,0,X99+O99*D$65-X99/D$74)</f>
        <v>3.8202952879614296</v>
      </c>
      <c r="Y100">
        <f t="shared" ref="Y100:Y158" si="41">IF(Y99+P99*E$65-Y99/E$74&lt;0,0,Y99+P99*E$65-Y99/E$74)</f>
        <v>6.288267684854314</v>
      </c>
      <c r="Z100">
        <f t="shared" ref="Z100:Z158" si="42">IF(Z99+Q99*F$65-Z99/F$74&lt;0,0,Z99+Q99*F$65-Z99/F$74)</f>
        <v>12.932867790527116</v>
      </c>
      <c r="AA100">
        <f t="shared" ref="AA100:AA158" si="43">IF(AA99+R99*G$65-AA99/G$74&lt;0,0,AA99+R99*G$65-AA99/G$74)</f>
        <v>31.674653729799402</v>
      </c>
      <c r="AB100">
        <f t="shared" ref="AB100:AB158" si="44">IF(AB99+S99*H$65-AB99/H$74&lt;0,0,AB99+S99*H$65-AB99/H$74)</f>
        <v>10.124904172804211</v>
      </c>
      <c r="AC100">
        <f t="shared" ref="AC100:AC158" si="45">IF(AC99+T99*I$65-AC99/I$74&lt;0,0,AC99+T99*I$65-AC99/I$74)</f>
        <v>14.478875804770862</v>
      </c>
      <c r="AE100">
        <f t="shared" ref="AE100:AE158" si="46">IF(AE99+V99/B$74-AE99/B$74&lt;0,0,AE99+V99/B$74-AE99/B$74)</f>
        <v>0.2770928571428572</v>
      </c>
      <c r="AF100">
        <f t="shared" ref="AF100:AF158" si="47">IF(AF99+W99/C$74-AF99/C$74&lt;0,0,AF99+W99/C$74-AF99/C$74)</f>
        <v>0.4266515715872819</v>
      </c>
      <c r="AG100">
        <f t="shared" ref="AG100:AG158" si="48">IF(AG99+X99/D$74-AG99/D$74&lt;0,0,AG99+X99/D$74-AG99/D$74)</f>
        <v>0.69232203250721114</v>
      </c>
      <c r="AH100">
        <f t="shared" ref="AH100:AH158" si="49">IF(AH99+Y99/E$74-AH99/E$74&lt;0,0,AH99+Y99/E$74-AH99/E$74)</f>
        <v>1.1395732361963191</v>
      </c>
      <c r="AI100">
        <f t="shared" ref="AI100:AI158" si="50">IF(AI99+Z99/F$74-AI99/F$74&lt;0,0,AI99+Z99/F$74-AI99/F$74)</f>
        <v>2.3437217911138544</v>
      </c>
      <c r="AJ100">
        <f t="shared" ref="AJ100:AJ158" si="51">IF(AJ99+AA99/G$74-AJ99/G$74&lt;0,0,AJ99+AA99/G$74-AJ99/G$74)</f>
        <v>33.434320800619219</v>
      </c>
      <c r="AK100">
        <f t="shared" ref="AK100:AK158" si="52">IF(AK99+AB99/H$74-AK99/H$74&lt;0,0,AK99+AB99/H$74-AK99/H$74)</f>
        <v>1.4533589372336264</v>
      </c>
      <c r="AL100">
        <f t="shared" ref="AL100:AL158" si="53">IF(AL99+AC99/I$74-AL99/I$74&lt;0,0,AL99+AC99/I$74-AL99/I$74)</f>
        <v>1.5842518840893076</v>
      </c>
      <c r="AW100">
        <f t="shared" ref="AW100:BD100" si="54">IF(AW99+AN223/B$74-AW99/B$75&lt;0,0,AW99+AN223/B$74-AW99/B$75)</f>
        <v>0</v>
      </c>
      <c r="AX100">
        <f t="shared" si="54"/>
        <v>0</v>
      </c>
      <c r="AY100">
        <f t="shared" si="54"/>
        <v>0</v>
      </c>
      <c r="AZ100">
        <f t="shared" si="54"/>
        <v>0</v>
      </c>
      <c r="BA100">
        <f t="shared" si="54"/>
        <v>0</v>
      </c>
      <c r="BB100">
        <f t="shared" si="54"/>
        <v>1.1833333333333333</v>
      </c>
      <c r="BC100">
        <f t="shared" si="54"/>
        <v>0</v>
      </c>
      <c r="BD100">
        <f t="shared" si="54"/>
        <v>0</v>
      </c>
      <c r="BF100">
        <f t="shared" ref="BF100:BF158" si="55">IF(BF99+AW99/B$75-BF99/B$75&lt;0,0,BF99+AW99/B$75-BF99/B$75)</f>
        <v>0</v>
      </c>
      <c r="BG100">
        <f t="shared" si="36"/>
        <v>0</v>
      </c>
      <c r="BH100">
        <f t="shared" si="36"/>
        <v>0</v>
      </c>
      <c r="BI100">
        <f t="shared" si="36"/>
        <v>0</v>
      </c>
      <c r="BJ100">
        <f t="shared" si="36"/>
        <v>0</v>
      </c>
      <c r="BK100">
        <f t="shared" si="36"/>
        <v>0.68666666666666654</v>
      </c>
      <c r="BL100">
        <f t="shared" si="36"/>
        <v>0</v>
      </c>
      <c r="BM100">
        <f t="shared" si="36"/>
        <v>0</v>
      </c>
      <c r="BO100">
        <f t="shared" ref="BO100:BO158" si="56">IF(BO99+BF99/B$75-BO99/B$75&lt;0,0,BO99+BF99/B$75-BO99/B$75)</f>
        <v>0</v>
      </c>
      <c r="BP100">
        <f t="shared" si="37"/>
        <v>0</v>
      </c>
      <c r="BQ100">
        <f t="shared" si="37"/>
        <v>0</v>
      </c>
      <c r="BR100">
        <f t="shared" si="37"/>
        <v>0</v>
      </c>
      <c r="BS100">
        <f t="shared" si="37"/>
        <v>0</v>
      </c>
      <c r="BT100">
        <f t="shared" si="37"/>
        <v>0.7</v>
      </c>
      <c r="BU100">
        <f t="shared" si="37"/>
        <v>0</v>
      </c>
      <c r="BV100">
        <f t="shared" si="37"/>
        <v>0</v>
      </c>
    </row>
    <row r="101" spans="1:74" hidden="1" x14ac:dyDescent="0.4">
      <c r="A101" s="9">
        <v>3</v>
      </c>
      <c r="B101" s="16">
        <f t="shared" si="23"/>
        <v>231.53950247002624</v>
      </c>
      <c r="C101" s="16">
        <f t="shared" si="15"/>
        <v>518.60240801992938</v>
      </c>
      <c r="D101" s="16">
        <f t="shared" si="16"/>
        <v>666.97199965246352</v>
      </c>
      <c r="E101" s="16">
        <f t="shared" si="17"/>
        <v>333.83158117320198</v>
      </c>
      <c r="F101" s="16">
        <f t="shared" si="18"/>
        <v>355.71839981464728</v>
      </c>
      <c r="G101" s="16">
        <f t="shared" si="19"/>
        <v>240.52461749125109</v>
      </c>
      <c r="H101" s="16">
        <f t="shared" si="20"/>
        <v>118.18882066380445</v>
      </c>
      <c r="I101" s="16">
        <f t="shared" si="21"/>
        <v>146.29610355071307</v>
      </c>
      <c r="J101" s="16">
        <f t="shared" si="24"/>
        <v>2611.6734328360376</v>
      </c>
      <c r="L101">
        <v>3</v>
      </c>
      <c r="M101">
        <f t="shared" si="25"/>
        <v>231.53950247002624</v>
      </c>
      <c r="N101">
        <f t="shared" si="26"/>
        <v>518.60240801992938</v>
      </c>
      <c r="O101">
        <f t="shared" si="27"/>
        <v>666.97199965246352</v>
      </c>
      <c r="P101">
        <f t="shared" si="28"/>
        <v>333.83158117320198</v>
      </c>
      <c r="Q101">
        <f t="shared" si="29"/>
        <v>355.71839981464728</v>
      </c>
      <c r="R101">
        <f t="shared" si="30"/>
        <v>240.52461749125109</v>
      </c>
      <c r="S101">
        <f t="shared" si="31"/>
        <v>118.18882066380445</v>
      </c>
      <c r="T101">
        <f t="shared" si="32"/>
        <v>146.29610355071307</v>
      </c>
      <c r="V101">
        <f t="shared" si="38"/>
        <v>2.1625377025957042</v>
      </c>
      <c r="W101">
        <f t="shared" si="39"/>
        <v>3.3297506075861367</v>
      </c>
      <c r="X101">
        <f t="shared" si="40"/>
        <v>5.4031435998462252</v>
      </c>
      <c r="Y101">
        <f t="shared" si="41"/>
        <v>8.8936615456421393</v>
      </c>
      <c r="Z101">
        <f t="shared" si="42"/>
        <v>18.291293358983271</v>
      </c>
      <c r="AA101">
        <f t="shared" si="43"/>
        <v>31.039296842051932</v>
      </c>
      <c r="AB101">
        <f t="shared" si="44"/>
        <v>14.692076905969397</v>
      </c>
      <c r="AC101">
        <f t="shared" si="45"/>
        <v>21.543483655952901</v>
      </c>
      <c r="AE101">
        <f t="shared" si="46"/>
        <v>0.69440301326649378</v>
      </c>
      <c r="AF101">
        <f t="shared" si="47"/>
        <v>1.0692016386851526</v>
      </c>
      <c r="AG101">
        <f t="shared" si="48"/>
        <v>1.7349797843252839</v>
      </c>
      <c r="AH101">
        <f t="shared" si="49"/>
        <v>2.8558047190823173</v>
      </c>
      <c r="AI101">
        <f t="shared" si="50"/>
        <v>5.8734371242516072</v>
      </c>
      <c r="AJ101">
        <f t="shared" si="51"/>
        <v>32.906420679373277</v>
      </c>
      <c r="AK101">
        <f t="shared" si="52"/>
        <v>3.8183258196619678</v>
      </c>
      <c r="AL101">
        <f t="shared" si="53"/>
        <v>4.3473855813782114</v>
      </c>
      <c r="AW101">
        <f t="shared" ref="AW101:BD101" si="57">IF(AW100+AN224/B$74-AW100/B$75&lt;0,0,AW100+AN224/B$74-AW100/B$75)</f>
        <v>0</v>
      </c>
      <c r="AX101">
        <f t="shared" si="57"/>
        <v>0</v>
      </c>
      <c r="AY101">
        <f t="shared" si="57"/>
        <v>0</v>
      </c>
      <c r="AZ101">
        <f t="shared" si="57"/>
        <v>0</v>
      </c>
      <c r="BA101">
        <f t="shared" si="57"/>
        <v>0</v>
      </c>
      <c r="BB101">
        <f t="shared" si="57"/>
        <v>1.9163333333333332</v>
      </c>
      <c r="BC101">
        <f t="shared" si="57"/>
        <v>0</v>
      </c>
      <c r="BD101">
        <f t="shared" si="57"/>
        <v>0</v>
      </c>
      <c r="BF101">
        <f t="shared" si="55"/>
        <v>0</v>
      </c>
      <c r="BG101">
        <f t="shared" si="36"/>
        <v>0</v>
      </c>
      <c r="BH101">
        <f t="shared" si="36"/>
        <v>0</v>
      </c>
      <c r="BI101">
        <f t="shared" si="36"/>
        <v>0</v>
      </c>
      <c r="BJ101">
        <f t="shared" si="36"/>
        <v>0</v>
      </c>
      <c r="BK101">
        <f t="shared" si="36"/>
        <v>0.98466666666666658</v>
      </c>
      <c r="BL101">
        <f t="shared" si="36"/>
        <v>0</v>
      </c>
      <c r="BM101">
        <f t="shared" si="36"/>
        <v>0</v>
      </c>
      <c r="BO101">
        <f t="shared" si="56"/>
        <v>0</v>
      </c>
      <c r="BP101">
        <f t="shared" si="37"/>
        <v>0</v>
      </c>
      <c r="BQ101">
        <f t="shared" si="37"/>
        <v>0</v>
      </c>
      <c r="BR101">
        <f t="shared" si="37"/>
        <v>0</v>
      </c>
      <c r="BS101">
        <f t="shared" si="37"/>
        <v>0</v>
      </c>
      <c r="BT101">
        <f t="shared" si="37"/>
        <v>0.69199999999999995</v>
      </c>
      <c r="BU101">
        <f t="shared" si="37"/>
        <v>0</v>
      </c>
      <c r="BV101">
        <f t="shared" si="37"/>
        <v>0</v>
      </c>
    </row>
    <row r="102" spans="1:74" hidden="1" x14ac:dyDescent="0.4">
      <c r="A102" s="9">
        <v>4</v>
      </c>
      <c r="B102" s="16">
        <f t="shared" si="23"/>
        <v>271.5256031499988</v>
      </c>
      <c r="C102" s="16">
        <f t="shared" si="15"/>
        <v>608.16331611009684</v>
      </c>
      <c r="D102" s="16">
        <f t="shared" si="16"/>
        <v>782.15584190969798</v>
      </c>
      <c r="E102" s="16">
        <f t="shared" si="17"/>
        <v>391.48318304910276</v>
      </c>
      <c r="F102" s="16">
        <f t="shared" si="18"/>
        <v>417.14978235183901</v>
      </c>
      <c r="G102" s="16">
        <f t="shared" si="19"/>
        <v>282.06241760059572</v>
      </c>
      <c r="H102" s="16">
        <f t="shared" si="20"/>
        <v>138.59963623477555</v>
      </c>
      <c r="I102" s="16">
        <f t="shared" si="21"/>
        <v>171.56095323407882</v>
      </c>
      <c r="J102" s="16">
        <f t="shared" si="24"/>
        <v>3062.7007336401853</v>
      </c>
      <c r="L102">
        <v>4</v>
      </c>
      <c r="M102">
        <f t="shared" si="25"/>
        <v>271.5256031499988</v>
      </c>
      <c r="N102">
        <f t="shared" si="26"/>
        <v>608.16331611009684</v>
      </c>
      <c r="O102">
        <f t="shared" si="27"/>
        <v>782.15584190969798</v>
      </c>
      <c r="P102">
        <f t="shared" si="28"/>
        <v>391.48318304910276</v>
      </c>
      <c r="Q102">
        <f t="shared" si="29"/>
        <v>417.14978235183901</v>
      </c>
      <c r="R102">
        <f t="shared" si="30"/>
        <v>282.06241760059572</v>
      </c>
      <c r="S102">
        <f t="shared" si="31"/>
        <v>138.59963623477555</v>
      </c>
      <c r="T102">
        <f t="shared" si="32"/>
        <v>171.56095323407882</v>
      </c>
      <c r="V102">
        <f t="shared" si="38"/>
        <v>2.7823055210319216</v>
      </c>
      <c r="W102">
        <f t="shared" si="39"/>
        <v>4.2840332855358874</v>
      </c>
      <c r="X102">
        <f t="shared" si="40"/>
        <v>6.9516458606645459</v>
      </c>
      <c r="Y102">
        <f t="shared" si="41"/>
        <v>11.442521252197368</v>
      </c>
      <c r="Z102">
        <f t="shared" si="42"/>
        <v>23.533447041606628</v>
      </c>
      <c r="AA102">
        <f t="shared" si="43"/>
        <v>32.125855154443244</v>
      </c>
      <c r="AB102">
        <f t="shared" si="44"/>
        <v>19.279266377448923</v>
      </c>
      <c r="AC102">
        <f t="shared" si="45"/>
        <v>28.850092695707065</v>
      </c>
      <c r="AE102">
        <f t="shared" si="46"/>
        <v>1.1837812430428973</v>
      </c>
      <c r="AF102">
        <f t="shared" si="47"/>
        <v>1.8227179616521472</v>
      </c>
      <c r="AG102">
        <f t="shared" si="48"/>
        <v>2.9577010561655976</v>
      </c>
      <c r="AH102">
        <f t="shared" si="49"/>
        <v>4.868423661268924</v>
      </c>
      <c r="AI102">
        <f t="shared" si="50"/>
        <v>10.012722535828829</v>
      </c>
      <c r="AJ102">
        <f t="shared" si="51"/>
        <v>32.346283528176876</v>
      </c>
      <c r="AK102">
        <f t="shared" si="52"/>
        <v>6.783894297745813</v>
      </c>
      <c r="AL102">
        <f t="shared" si="53"/>
        <v>8.0322637402156456</v>
      </c>
      <c r="AW102">
        <f t="shared" ref="AW102:BD102" si="58">IF(AW101+AN225/B$74-AW101/B$75&lt;0,0,AW101+AN225/B$74-AW101/B$75)</f>
        <v>3.078809523809524E-3</v>
      </c>
      <c r="AX102">
        <f t="shared" si="58"/>
        <v>4.7405730176364649E-3</v>
      </c>
      <c r="AY102">
        <f t="shared" si="58"/>
        <v>5.1283113519052679E-3</v>
      </c>
      <c r="AZ102">
        <f t="shared" si="58"/>
        <v>1.5194309815950921E-2</v>
      </c>
      <c r="BA102">
        <f t="shared" si="58"/>
        <v>3.9062029851897571E-2</v>
      </c>
      <c r="BB102">
        <f t="shared" si="58"/>
        <v>2.5790570325481945</v>
      </c>
      <c r="BC102">
        <f t="shared" si="58"/>
        <v>3.459234495233756E-2</v>
      </c>
      <c r="BD102">
        <f t="shared" si="58"/>
        <v>2.6673628660687319E-2</v>
      </c>
      <c r="BF102">
        <f t="shared" si="55"/>
        <v>0</v>
      </c>
      <c r="BG102">
        <f t="shared" si="36"/>
        <v>0</v>
      </c>
      <c r="BH102">
        <f t="shared" si="36"/>
        <v>0</v>
      </c>
      <c r="BI102">
        <f t="shared" si="36"/>
        <v>0</v>
      </c>
      <c r="BJ102">
        <f t="shared" si="36"/>
        <v>0</v>
      </c>
      <c r="BK102">
        <f t="shared" si="36"/>
        <v>1.5436666666666667</v>
      </c>
      <c r="BL102">
        <f t="shared" si="36"/>
        <v>0</v>
      </c>
      <c r="BM102">
        <f t="shared" si="36"/>
        <v>0</v>
      </c>
      <c r="BO102">
        <f t="shared" si="56"/>
        <v>0</v>
      </c>
      <c r="BP102">
        <f t="shared" si="37"/>
        <v>0</v>
      </c>
      <c r="BQ102">
        <f t="shared" si="37"/>
        <v>0</v>
      </c>
      <c r="BR102">
        <f t="shared" si="37"/>
        <v>0</v>
      </c>
      <c r="BS102">
        <f t="shared" si="37"/>
        <v>0</v>
      </c>
      <c r="BT102">
        <f t="shared" si="37"/>
        <v>0.86759999999999993</v>
      </c>
      <c r="BU102">
        <f t="shared" si="37"/>
        <v>0</v>
      </c>
      <c r="BV102">
        <f t="shared" si="37"/>
        <v>0</v>
      </c>
    </row>
    <row r="103" spans="1:74" hidden="1" x14ac:dyDescent="0.4">
      <c r="A103" s="9">
        <v>5</v>
      </c>
      <c r="B103" s="16">
        <f t="shared" si="23"/>
        <v>318.41717019977966</v>
      </c>
      <c r="C103" s="16">
        <f t="shared" si="15"/>
        <v>713.1910946464717</v>
      </c>
      <c r="D103" s="16">
        <f t="shared" si="16"/>
        <v>917.23154997846962</v>
      </c>
      <c r="E103" s="16">
        <f t="shared" si="17"/>
        <v>459.09102449699577</v>
      </c>
      <c r="F103" s="16">
        <f t="shared" si="18"/>
        <v>489.19015998851722</v>
      </c>
      <c r="G103" s="16">
        <f t="shared" si="19"/>
        <v>330.7736574015621</v>
      </c>
      <c r="H103" s="16">
        <f t="shared" si="20"/>
        <v>162.53533165421592</v>
      </c>
      <c r="I103" s="16">
        <f t="shared" si="21"/>
        <v>201.18895828543288</v>
      </c>
      <c r="J103" s="16">
        <f t="shared" si="24"/>
        <v>3591.6189466514452</v>
      </c>
      <c r="L103">
        <v>5</v>
      </c>
      <c r="M103">
        <f t="shared" si="25"/>
        <v>318.41717019977966</v>
      </c>
      <c r="N103">
        <f t="shared" si="26"/>
        <v>713.1910946464717</v>
      </c>
      <c r="O103">
        <f t="shared" si="27"/>
        <v>917.23154997846962</v>
      </c>
      <c r="P103">
        <f t="shared" si="28"/>
        <v>459.09102449699577</v>
      </c>
      <c r="Q103">
        <f t="shared" si="29"/>
        <v>489.19015998851722</v>
      </c>
      <c r="R103">
        <f t="shared" si="30"/>
        <v>330.7736574015621</v>
      </c>
      <c r="S103">
        <f t="shared" si="31"/>
        <v>162.53533165421592</v>
      </c>
      <c r="T103">
        <f t="shared" si="32"/>
        <v>201.18895828543288</v>
      </c>
      <c r="V103">
        <f t="shared" si="38"/>
        <v>3.4270035895931077</v>
      </c>
      <c r="W103">
        <f t="shared" si="39"/>
        <v>5.2767021222107555</v>
      </c>
      <c r="X103">
        <f t="shared" si="40"/>
        <v>8.5624368488625588</v>
      </c>
      <c r="Y103">
        <f t="shared" si="41"/>
        <v>14.093909209054795</v>
      </c>
      <c r="Z103">
        <f t="shared" si="42"/>
        <v>28.986467114213056</v>
      </c>
      <c r="AA103">
        <f t="shared" si="43"/>
        <v>34.682205919937978</v>
      </c>
      <c r="AB103">
        <f t="shared" si="44"/>
        <v>24.099579986730649</v>
      </c>
      <c r="AC103">
        <f t="shared" si="45"/>
        <v>36.650074233954427</v>
      </c>
      <c r="AE103">
        <f t="shared" si="46"/>
        <v>1.716622669039239</v>
      </c>
      <c r="AF103">
        <f t="shared" si="47"/>
        <v>2.6431564029467274</v>
      </c>
      <c r="AG103">
        <f t="shared" si="48"/>
        <v>4.289015990998581</v>
      </c>
      <c r="AH103">
        <f t="shared" si="49"/>
        <v>7.0597895249117384</v>
      </c>
      <c r="AI103">
        <f t="shared" si="50"/>
        <v>14.519630704421429</v>
      </c>
      <c r="AJ103">
        <f t="shared" si="51"/>
        <v>32.280155016056788</v>
      </c>
      <c r="AK103">
        <f t="shared" si="52"/>
        <v>10.191723046755754</v>
      </c>
      <c r="AL103">
        <f t="shared" si="53"/>
        <v>12.493227087820948</v>
      </c>
      <c r="AW103">
        <f t="shared" ref="AW103:BD103" si="59">IF(AW102+AN226/B$74-AW102/B$75&lt;0,0,AW102+AN226/B$74-AW102/B$75)</f>
        <v>1.0999652528357867E-2</v>
      </c>
      <c r="AX103">
        <f t="shared" si="59"/>
        <v>1.6936629426425036E-2</v>
      </c>
      <c r="AY103">
        <f t="shared" si="59"/>
        <v>1.8321900881478833E-2</v>
      </c>
      <c r="AZ103">
        <f t="shared" si="59"/>
        <v>5.4284660058111875E-2</v>
      </c>
      <c r="BA103">
        <f t="shared" si="59"/>
        <v>0.1395567839128842</v>
      </c>
      <c r="BB103">
        <f t="shared" si="59"/>
        <v>3.0901434987746397</v>
      </c>
      <c r="BC103">
        <f t="shared" si="59"/>
        <v>0.13333670732271569</v>
      </c>
      <c r="BD103">
        <f t="shared" si="59"/>
        <v>0.10749044306653724</v>
      </c>
      <c r="BF103">
        <f t="shared" si="55"/>
        <v>1.8472857142857143E-3</v>
      </c>
      <c r="BG103">
        <f t="shared" si="36"/>
        <v>2.844343810581879E-3</v>
      </c>
      <c r="BH103">
        <f t="shared" si="36"/>
        <v>3.0769868111431608E-3</v>
      </c>
      <c r="BI103">
        <f t="shared" si="36"/>
        <v>9.1165858895705526E-3</v>
      </c>
      <c r="BJ103">
        <f t="shared" si="36"/>
        <v>2.3437217911138543E-2</v>
      </c>
      <c r="BK103">
        <f t="shared" si="36"/>
        <v>2.1649008861955834</v>
      </c>
      <c r="BL103">
        <f t="shared" si="36"/>
        <v>1.729617247616878E-2</v>
      </c>
      <c r="BM103">
        <f t="shared" si="36"/>
        <v>1.3336814330343659E-2</v>
      </c>
      <c r="BO103">
        <f t="shared" si="56"/>
        <v>0</v>
      </c>
      <c r="BP103">
        <f t="shared" si="37"/>
        <v>0</v>
      </c>
      <c r="BQ103">
        <f t="shared" si="37"/>
        <v>0</v>
      </c>
      <c r="BR103">
        <f t="shared" si="37"/>
        <v>0</v>
      </c>
      <c r="BS103">
        <f t="shared" si="37"/>
        <v>0</v>
      </c>
      <c r="BT103">
        <f t="shared" si="37"/>
        <v>1.2732400000000001</v>
      </c>
      <c r="BU103">
        <f t="shared" si="37"/>
        <v>0</v>
      </c>
      <c r="BV103">
        <f t="shared" si="37"/>
        <v>0</v>
      </c>
    </row>
    <row r="104" spans="1:74" hidden="1" x14ac:dyDescent="0.4">
      <c r="A104" s="9">
        <v>6</v>
      </c>
      <c r="B104" s="16">
        <f t="shared" si="23"/>
        <v>373.40675465519502</v>
      </c>
      <c r="C104" s="16">
        <f t="shared" si="15"/>
        <v>836.35682062571539</v>
      </c>
      <c r="D104" s="16">
        <f t="shared" si="16"/>
        <v>1075.6343828127258</v>
      </c>
      <c r="E104" s="16">
        <f t="shared" si="17"/>
        <v>538.37451492077366</v>
      </c>
      <c r="F104" s="16">
        <f t="shared" si="18"/>
        <v>573.67167083345385</v>
      </c>
      <c r="G104" s="16">
        <f t="shared" si="19"/>
        <v>387.89716602987414</v>
      </c>
      <c r="H104" s="16">
        <f t="shared" si="20"/>
        <v>190.60464192847272</v>
      </c>
      <c r="I104" s="16">
        <f t="shared" si="21"/>
        <v>235.93362110054605</v>
      </c>
      <c r="J104" s="16">
        <f t="shared" si="24"/>
        <v>4211.8795729067569</v>
      </c>
      <c r="L104">
        <v>6</v>
      </c>
      <c r="M104">
        <f t="shared" si="25"/>
        <v>373.40675465519502</v>
      </c>
      <c r="N104">
        <f t="shared" si="26"/>
        <v>836.35682062571539</v>
      </c>
      <c r="O104">
        <f t="shared" si="27"/>
        <v>1075.6343828127258</v>
      </c>
      <c r="P104">
        <f t="shared" si="28"/>
        <v>538.37451492077366</v>
      </c>
      <c r="Q104">
        <f t="shared" si="29"/>
        <v>573.67167083345385</v>
      </c>
      <c r="R104">
        <f t="shared" si="30"/>
        <v>387.89716602987414</v>
      </c>
      <c r="S104">
        <f t="shared" si="31"/>
        <v>190.60464192847272</v>
      </c>
      <c r="T104">
        <f t="shared" si="32"/>
        <v>235.93362110054605</v>
      </c>
      <c r="V104">
        <f t="shared" si="38"/>
        <v>4.1283044751854625</v>
      </c>
      <c r="W104">
        <f t="shared" si="39"/>
        <v>6.3565247061587442</v>
      </c>
      <c r="X104">
        <f t="shared" si="40"/>
        <v>10.314651104829792</v>
      </c>
      <c r="Y104">
        <f t="shared" si="41"/>
        <v>16.978082146539791</v>
      </c>
      <c r="Z104">
        <f t="shared" si="42"/>
        <v>34.918248195249184</v>
      </c>
      <c r="AA104">
        <f t="shared" si="43"/>
        <v>38.577533162670377</v>
      </c>
      <c r="AB104">
        <f t="shared" si="44"/>
        <v>29.345750641532483</v>
      </c>
      <c r="AC104">
        <f t="shared" si="45"/>
        <v>45.193300887462897</v>
      </c>
      <c r="AE104">
        <f t="shared" si="46"/>
        <v>2.2867496425571954</v>
      </c>
      <c r="AF104">
        <f t="shared" si="47"/>
        <v>3.5210049760347371</v>
      </c>
      <c r="AG104">
        <f t="shared" si="48"/>
        <v>5.7134896102865733</v>
      </c>
      <c r="AH104">
        <f t="shared" si="49"/>
        <v>9.404496086292756</v>
      </c>
      <c r="AI104">
        <f t="shared" si="50"/>
        <v>19.341909507685308</v>
      </c>
      <c r="AJ104">
        <f t="shared" si="51"/>
        <v>33.000770287221144</v>
      </c>
      <c r="AK104">
        <f t="shared" si="52"/>
        <v>13.984774939476178</v>
      </c>
      <c r="AL104">
        <f t="shared" si="53"/>
        <v>17.669694333420978</v>
      </c>
      <c r="AW104">
        <f t="shared" ref="AW104:BD104" si="60">IF(AW103+AN227/B$74-AW103/B$75&lt;0,0,AW103+AN227/B$74-AW103/B$75)</f>
        <v>2.4065071746598044E-2</v>
      </c>
      <c r="AX104">
        <f t="shared" si="60"/>
        <v>3.7054007046285281E-2</v>
      </c>
      <c r="AY104">
        <f t="shared" si="60"/>
        <v>4.0084707958740438E-2</v>
      </c>
      <c r="AZ104">
        <f t="shared" si="60"/>
        <v>0.11876413692798476</v>
      </c>
      <c r="BA104">
        <f t="shared" si="60"/>
        <v>0.3053227371437176</v>
      </c>
      <c r="BB104">
        <f t="shared" si="60"/>
        <v>3.4533326842148551</v>
      </c>
      <c r="BC104">
        <f t="shared" si="60"/>
        <v>0.31252936724816838</v>
      </c>
      <c r="BD104">
        <f t="shared" si="60"/>
        <v>0.26296016626839841</v>
      </c>
      <c r="BF104">
        <f t="shared" si="55"/>
        <v>7.3387058027290057E-3</v>
      </c>
      <c r="BG104">
        <f t="shared" si="36"/>
        <v>1.1299715180087771E-2</v>
      </c>
      <c r="BH104">
        <f t="shared" si="36"/>
        <v>1.2223935253344564E-2</v>
      </c>
      <c r="BI104">
        <f t="shared" si="36"/>
        <v>3.6217430390695346E-2</v>
      </c>
      <c r="BJ104">
        <f t="shared" si="36"/>
        <v>9.3108957512185939E-2</v>
      </c>
      <c r="BK104">
        <f t="shared" si="36"/>
        <v>2.7200464537430173</v>
      </c>
      <c r="BL104">
        <f t="shared" si="36"/>
        <v>7.5316439899442242E-2</v>
      </c>
      <c r="BM104">
        <f t="shared" si="36"/>
        <v>6.0413628698440448E-2</v>
      </c>
      <c r="BO104">
        <f t="shared" si="56"/>
        <v>1.1083714285714285E-3</v>
      </c>
      <c r="BP104">
        <f t="shared" si="37"/>
        <v>1.7066062863491274E-3</v>
      </c>
      <c r="BQ104">
        <f t="shared" si="37"/>
        <v>1.8461920866858963E-3</v>
      </c>
      <c r="BR104">
        <f t="shared" si="37"/>
        <v>5.4699515337423314E-3</v>
      </c>
      <c r="BS104">
        <f t="shared" si="37"/>
        <v>1.4062330746683125E-2</v>
      </c>
      <c r="BT104">
        <f t="shared" si="37"/>
        <v>1.8082365317173501</v>
      </c>
      <c r="BU104">
        <f t="shared" si="37"/>
        <v>8.64808623808439E-3</v>
      </c>
      <c r="BV104">
        <f t="shared" si="37"/>
        <v>6.6684071651718297E-3</v>
      </c>
    </row>
    <row r="105" spans="1:74" hidden="1" x14ac:dyDescent="0.4">
      <c r="A105" s="9">
        <v>7</v>
      </c>
      <c r="B105" s="16">
        <f t="shared" si="23"/>
        <v>437.89285714285734</v>
      </c>
      <c r="C105" s="16">
        <f t="shared" si="15"/>
        <v>980.79285714285754</v>
      </c>
      <c r="D105" s="16">
        <f t="shared" si="16"/>
        <v>1261.3928571428573</v>
      </c>
      <c r="E105" s="16">
        <f t="shared" si="17"/>
        <v>631.35000000000014</v>
      </c>
      <c r="F105" s="16">
        <f t="shared" si="18"/>
        <v>672.74285714285736</v>
      </c>
      <c r="G105" s="16">
        <f t="shared" si="19"/>
        <v>454.88571428571436</v>
      </c>
      <c r="H105" s="16">
        <f t="shared" si="20"/>
        <v>223.52142857142871</v>
      </c>
      <c r="I105" s="16">
        <f t="shared" si="21"/>
        <v>276.67857142857144</v>
      </c>
      <c r="J105" s="16">
        <f t="shared" si="24"/>
        <v>4939.2571428571437</v>
      </c>
      <c r="L105">
        <v>7</v>
      </c>
      <c r="M105">
        <f t="shared" si="25"/>
        <v>437.89285714285734</v>
      </c>
      <c r="N105">
        <f t="shared" si="26"/>
        <v>980.79285714285754</v>
      </c>
      <c r="O105">
        <f t="shared" si="27"/>
        <v>1261.3928571428573</v>
      </c>
      <c r="P105">
        <f t="shared" si="28"/>
        <v>631.35000000000014</v>
      </c>
      <c r="Q105">
        <f t="shared" si="29"/>
        <v>672.74285714285736</v>
      </c>
      <c r="R105">
        <f t="shared" si="30"/>
        <v>454.88571428571436</v>
      </c>
      <c r="S105">
        <f t="shared" si="31"/>
        <v>223.52142857142871</v>
      </c>
      <c r="T105">
        <f t="shared" si="32"/>
        <v>276.67857142857144</v>
      </c>
      <c r="V105">
        <f t="shared" si="38"/>
        <v>4.9142280929105535</v>
      </c>
      <c r="W105">
        <f t="shared" si="39"/>
        <v>7.5666444837216069</v>
      </c>
      <c r="X105">
        <f t="shared" si="40"/>
        <v>12.278296945539193</v>
      </c>
      <c r="Y105">
        <f t="shared" si="41"/>
        <v>20.210274883981448</v>
      </c>
      <c r="Z105">
        <f t="shared" si="42"/>
        <v>41.56578984611059</v>
      </c>
      <c r="AA105">
        <f t="shared" si="43"/>
        <v>43.773822694296555</v>
      </c>
      <c r="AB105">
        <f t="shared" si="44"/>
        <v>35.202211995409641</v>
      </c>
      <c r="AC105">
        <f t="shared" si="45"/>
        <v>54.737511263584537</v>
      </c>
      <c r="AE105">
        <f t="shared" si="46"/>
        <v>2.9006012534332846</v>
      </c>
      <c r="AF105">
        <f t="shared" si="47"/>
        <v>4.4661782194094064</v>
      </c>
      <c r="AG105">
        <f t="shared" si="48"/>
        <v>7.2472101084676455</v>
      </c>
      <c r="AH105">
        <f t="shared" si="49"/>
        <v>11.929024773041766</v>
      </c>
      <c r="AI105">
        <f t="shared" si="50"/>
        <v>24.534022403539932</v>
      </c>
      <c r="AJ105">
        <f t="shared" si="51"/>
        <v>34.67379914985591</v>
      </c>
      <c r="AK105">
        <f t="shared" si="52"/>
        <v>18.174131949127897</v>
      </c>
      <c r="AL105">
        <f t="shared" si="53"/>
        <v>23.567610023572819</v>
      </c>
      <c r="AW105">
        <f t="shared" ref="AW105:BD105" si="61">IF(AW104+AN228/B$74-AW104/B$75&lt;0,0,AW104+AN228/B$74-AW104/B$75)</f>
        <v>4.1809754400356239E-2</v>
      </c>
      <c r="AX105">
        <f t="shared" si="61"/>
        <v>6.4376244146176792E-2</v>
      </c>
      <c r="AY105">
        <f t="shared" si="61"/>
        <v>6.9641670409807177E-2</v>
      </c>
      <c r="AZ105">
        <f t="shared" si="61"/>
        <v>0.20633636370651043</v>
      </c>
      <c r="BA105">
        <f t="shared" si="61"/>
        <v>0.53045628898355357</v>
      </c>
      <c r="BB105">
        <f t="shared" si="61"/>
        <v>3.7081494933648034</v>
      </c>
      <c r="BC105">
        <f t="shared" si="61"/>
        <v>0.57765254784140563</v>
      </c>
      <c r="BD105">
        <f t="shared" si="61"/>
        <v>0.50620840394552113</v>
      </c>
      <c r="BF105">
        <f t="shared" si="55"/>
        <v>1.7374525369050431E-2</v>
      </c>
      <c r="BG105">
        <f t="shared" si="36"/>
        <v>2.6752290299806279E-2</v>
      </c>
      <c r="BH105">
        <f t="shared" si="36"/>
        <v>2.8940398876582091E-2</v>
      </c>
      <c r="BI105">
        <f t="shared" si="36"/>
        <v>8.5745454313069E-2</v>
      </c>
      <c r="BJ105">
        <f t="shared" si="36"/>
        <v>0.22043722529110493</v>
      </c>
      <c r="BK105">
        <f t="shared" si="36"/>
        <v>3.1600181920261203</v>
      </c>
      <c r="BL105">
        <f t="shared" si="36"/>
        <v>0.19392290357380532</v>
      </c>
      <c r="BM105">
        <f t="shared" si="36"/>
        <v>0.16168689748341941</v>
      </c>
      <c r="BO105">
        <f t="shared" si="56"/>
        <v>4.8465720530659747E-3</v>
      </c>
      <c r="BP105">
        <f t="shared" si="37"/>
        <v>7.4624716225923128E-3</v>
      </c>
      <c r="BQ105">
        <f t="shared" si="37"/>
        <v>8.0728379866810973E-3</v>
      </c>
      <c r="BR105">
        <f t="shared" si="37"/>
        <v>2.3918438847914138E-2</v>
      </c>
      <c r="BS105">
        <f t="shared" si="37"/>
        <v>6.1490306805984815E-2</v>
      </c>
      <c r="BT105">
        <f t="shared" si="37"/>
        <v>2.355322484932751</v>
      </c>
      <c r="BU105">
        <f t="shared" si="37"/>
        <v>4.198226306876332E-2</v>
      </c>
      <c r="BV105">
        <f t="shared" si="37"/>
        <v>3.3541017931806139E-2</v>
      </c>
    </row>
    <row r="106" spans="1:74" hidden="1" x14ac:dyDescent="0.4">
      <c r="A106" s="9">
        <v>8</v>
      </c>
      <c r="B106" s="16">
        <f t="shared" si="23"/>
        <v>513.51549468835276</v>
      </c>
      <c r="C106" s="16">
        <f t="shared" si="15"/>
        <v>1150.1725159636637</v>
      </c>
      <c r="D106" s="16">
        <f t="shared" si="16"/>
        <v>1479.231201117195</v>
      </c>
      <c r="E106" s="16">
        <f t="shared" si="17"/>
        <v>740.3820415954458</v>
      </c>
      <c r="F106" s="16">
        <f t="shared" si="18"/>
        <v>788.92330726250407</v>
      </c>
      <c r="G106" s="16">
        <f t="shared" si="19"/>
        <v>533.44296164640809</v>
      </c>
      <c r="H106" s="16">
        <f t="shared" si="20"/>
        <v>262.12283460211444</v>
      </c>
      <c r="I106" s="16">
        <f t="shared" si="21"/>
        <v>324.46003893244171</v>
      </c>
      <c r="J106" s="16">
        <f t="shared" si="24"/>
        <v>5792.2503958081261</v>
      </c>
      <c r="L106">
        <v>8</v>
      </c>
      <c r="M106">
        <f t="shared" si="25"/>
        <v>513.51549468835276</v>
      </c>
      <c r="N106">
        <f t="shared" si="26"/>
        <v>1150.1725159636637</v>
      </c>
      <c r="O106">
        <f t="shared" si="27"/>
        <v>1479.231201117195</v>
      </c>
      <c r="P106">
        <f t="shared" si="28"/>
        <v>740.3820415954458</v>
      </c>
      <c r="Q106">
        <f t="shared" si="29"/>
        <v>788.92330726250407</v>
      </c>
      <c r="R106">
        <f t="shared" si="30"/>
        <v>533.44296164640809</v>
      </c>
      <c r="S106">
        <f t="shared" si="31"/>
        <v>262.12283460211444</v>
      </c>
      <c r="T106">
        <f t="shared" si="32"/>
        <v>324.46003893244171</v>
      </c>
      <c r="V106">
        <f t="shared" si="38"/>
        <v>5.8115517047975125</v>
      </c>
      <c r="W106">
        <f t="shared" si="39"/>
        <v>8.9482915358380364</v>
      </c>
      <c r="X106">
        <f t="shared" si="40"/>
        <v>14.52027789446711</v>
      </c>
      <c r="Y106">
        <f t="shared" si="41"/>
        <v>23.900611700517288</v>
      </c>
      <c r="Z106">
        <f t="shared" si="42"/>
        <v>49.155580952765497</v>
      </c>
      <c r="AA106">
        <f t="shared" si="43"/>
        <v>50.307270692302993</v>
      </c>
      <c r="AB106">
        <f t="shared" si="44"/>
        <v>41.855006171997012</v>
      </c>
      <c r="AC106">
        <f t="shared" si="45"/>
        <v>65.557229714449477</v>
      </c>
      <c r="AE106">
        <f t="shared" si="46"/>
        <v>3.5718101999257081</v>
      </c>
      <c r="AF106">
        <f t="shared" si="47"/>
        <v>5.4996669741801396</v>
      </c>
      <c r="AG106">
        <f t="shared" si="48"/>
        <v>8.9242390541581607</v>
      </c>
      <c r="AH106">
        <f t="shared" si="49"/>
        <v>14.689441476688328</v>
      </c>
      <c r="AI106">
        <f t="shared" si="50"/>
        <v>30.21127821773015</v>
      </c>
      <c r="AJ106">
        <f t="shared" si="51"/>
        <v>37.403806213188105</v>
      </c>
      <c r="AK106">
        <f t="shared" si="52"/>
        <v>22.818153779932011</v>
      </c>
      <c r="AL106">
        <f t="shared" si="53"/>
        <v>30.246874575003904</v>
      </c>
      <c r="AW106">
        <f t="shared" ref="AW106:BD106" si="62">IF(AW105+AN229/B$74-AW105/B$75&lt;0,0,AW105+AN229/B$74-AW105/B$75)</f>
        <v>6.358804825636713E-2</v>
      </c>
      <c r="AX106">
        <f t="shared" si="62"/>
        <v>9.790920272174293E-2</v>
      </c>
      <c r="AY106">
        <f t="shared" si="62"/>
        <v>0.10591733824284558</v>
      </c>
      <c r="AZ106">
        <f t="shared" si="62"/>
        <v>0.31381496592338531</v>
      </c>
      <c r="BA106">
        <f t="shared" si="62"/>
        <v>0.80676580347222093</v>
      </c>
      <c r="BB106">
        <f t="shared" si="62"/>
        <v>3.904049778014433</v>
      </c>
      <c r="BC106">
        <f t="shared" si="62"/>
        <v>0.92815093405967541</v>
      </c>
      <c r="BD106">
        <f t="shared" si="62"/>
        <v>0.84503355250966261</v>
      </c>
      <c r="BF106">
        <f t="shared" si="55"/>
        <v>3.2035662787833916E-2</v>
      </c>
      <c r="BG106">
        <f t="shared" si="36"/>
        <v>4.932666260762858E-2</v>
      </c>
      <c r="BH106">
        <f t="shared" si="36"/>
        <v>5.3361161796517134E-2</v>
      </c>
      <c r="BI106">
        <f t="shared" si="36"/>
        <v>0.15809999994913385</v>
      </c>
      <c r="BJ106">
        <f t="shared" si="36"/>
        <v>0.4064486635065741</v>
      </c>
      <c r="BK106">
        <f t="shared" si="36"/>
        <v>3.48889697282933</v>
      </c>
      <c r="BL106">
        <f t="shared" si="36"/>
        <v>0.38578772570760544</v>
      </c>
      <c r="BM106">
        <f t="shared" si="36"/>
        <v>0.3339476507144703</v>
      </c>
      <c r="BO106">
        <f t="shared" si="56"/>
        <v>1.2363344042656647E-2</v>
      </c>
      <c r="BP106">
        <f t="shared" si="37"/>
        <v>1.9036362828920694E-2</v>
      </c>
      <c r="BQ106">
        <f t="shared" si="37"/>
        <v>2.0593374520621693E-2</v>
      </c>
      <c r="BR106">
        <f t="shared" si="37"/>
        <v>6.1014648127007048E-2</v>
      </c>
      <c r="BS106">
        <f t="shared" si="37"/>
        <v>0.15685845789705691</v>
      </c>
      <c r="BT106">
        <f t="shared" si="37"/>
        <v>2.8381399091887731</v>
      </c>
      <c r="BU106">
        <f t="shared" si="37"/>
        <v>0.11795258332128432</v>
      </c>
      <c r="BV106">
        <f t="shared" si="37"/>
        <v>9.7613957707612775E-2</v>
      </c>
    </row>
    <row r="107" spans="1:74" hidden="1" x14ac:dyDescent="0.4">
      <c r="A107" s="9">
        <v>9</v>
      </c>
      <c r="B107" s="16">
        <f t="shared" si="23"/>
        <v>602.1979097937085</v>
      </c>
      <c r="C107" s="16">
        <f t="shared" si="15"/>
        <v>1348.8034775578485</v>
      </c>
      <c r="D107" s="16">
        <f t="shared" si="16"/>
        <v>1734.6895013460555</v>
      </c>
      <c r="E107" s="16">
        <f t="shared" si="17"/>
        <v>868.24355352346606</v>
      </c>
      <c r="F107" s="16">
        <f t="shared" si="18"/>
        <v>925.16773405122967</v>
      </c>
      <c r="G107" s="16">
        <f t="shared" si="19"/>
        <v>625.56678390510592</v>
      </c>
      <c r="H107" s="16">
        <f t="shared" si="20"/>
        <v>307.39057484992287</v>
      </c>
      <c r="I107" s="16">
        <f t="shared" si="21"/>
        <v>380.49320668557687</v>
      </c>
      <c r="J107" s="16">
        <f t="shared" si="24"/>
        <v>6792.5527417129142</v>
      </c>
      <c r="L107">
        <v>9</v>
      </c>
      <c r="M107">
        <f t="shared" si="25"/>
        <v>602.1979097937085</v>
      </c>
      <c r="N107">
        <f t="shared" si="26"/>
        <v>1348.8034775578485</v>
      </c>
      <c r="O107">
        <f t="shared" si="27"/>
        <v>1734.6895013460555</v>
      </c>
      <c r="P107">
        <f t="shared" si="28"/>
        <v>868.24355352346606</v>
      </c>
      <c r="Q107">
        <f t="shared" si="29"/>
        <v>925.16773405122967</v>
      </c>
      <c r="R107">
        <f t="shared" si="30"/>
        <v>625.56678390510592</v>
      </c>
      <c r="S107">
        <f t="shared" si="31"/>
        <v>307.39057484992287</v>
      </c>
      <c r="T107">
        <f t="shared" si="32"/>
        <v>380.49320668557687</v>
      </c>
      <c r="V107">
        <f t="shared" si="38"/>
        <v>6.8476225174439049</v>
      </c>
      <c r="W107">
        <f t="shared" si="39"/>
        <v>10.543573511163</v>
      </c>
      <c r="X107">
        <f t="shared" si="40"/>
        <v>17.108921492966445</v>
      </c>
      <c r="Y107">
        <f t="shared" si="41"/>
        <v>28.161560831686305</v>
      </c>
      <c r="Z107">
        <f t="shared" si="42"/>
        <v>57.918931137156861</v>
      </c>
      <c r="AA107">
        <f t="shared" si="43"/>
        <v>58.276866996093489</v>
      </c>
      <c r="AB107">
        <f t="shared" si="44"/>
        <v>49.500309526277789</v>
      </c>
      <c r="AC107">
        <f t="shared" si="45"/>
        <v>77.952606219315058</v>
      </c>
      <c r="AE107">
        <f t="shared" si="46"/>
        <v>4.3183907015496423</v>
      </c>
      <c r="AF107">
        <f t="shared" si="47"/>
        <v>6.649208494732771</v>
      </c>
      <c r="AG107">
        <f t="shared" si="48"/>
        <v>10.789585334261142</v>
      </c>
      <c r="AH107">
        <f t="shared" si="49"/>
        <v>17.759831551297982</v>
      </c>
      <c r="AI107">
        <f t="shared" si="50"/>
        <v>36.526045796075266</v>
      </c>
      <c r="AJ107">
        <f t="shared" si="51"/>
        <v>41.274845556922571</v>
      </c>
      <c r="AK107">
        <f t="shared" si="52"/>
        <v>28.010022614131554</v>
      </c>
      <c r="AL107">
        <f t="shared" si="53"/>
        <v>37.81337924774224</v>
      </c>
      <c r="AW107">
        <f t="shared" ref="AW107:BD107" si="63">IF(AW106+AN230/B$74-AW106/B$75&lt;0,0,AW106+AN230/B$74-AW106/B$75)</f>
        <v>8.890688644928868E-2</v>
      </c>
      <c r="AX107">
        <f t="shared" si="63"/>
        <v>0.13689368690209427</v>
      </c>
      <c r="AY107">
        <f t="shared" si="63"/>
        <v>0.14809041985692112</v>
      </c>
      <c r="AZ107">
        <f t="shared" si="63"/>
        <v>0.43876659697043169</v>
      </c>
      <c r="BA107">
        <f t="shared" si="63"/>
        <v>1.1279955533670867</v>
      </c>
      <c r="BB107">
        <f t="shared" si="63"/>
        <v>4.088344077270273</v>
      </c>
      <c r="BC107">
        <f t="shared" si="63"/>
        <v>1.3616132364985811</v>
      </c>
      <c r="BD107">
        <f t="shared" si="63"/>
        <v>1.2844057204409194</v>
      </c>
      <c r="BF107">
        <f t="shared" si="55"/>
        <v>5.0967094068953854E-2</v>
      </c>
      <c r="BG107">
        <f t="shared" si="36"/>
        <v>7.8476186676097182E-2</v>
      </c>
      <c r="BH107">
        <f t="shared" si="36"/>
        <v>8.48948676643142E-2</v>
      </c>
      <c r="BI107">
        <f t="shared" si="36"/>
        <v>0.25152897953368475</v>
      </c>
      <c r="BJ107">
        <f t="shared" si="36"/>
        <v>0.64663894748596218</v>
      </c>
      <c r="BK107">
        <f t="shared" si="36"/>
        <v>3.7379886559403923</v>
      </c>
      <c r="BL107">
        <f t="shared" si="36"/>
        <v>0.65696932988364043</v>
      </c>
      <c r="BM107">
        <f t="shared" si="36"/>
        <v>0.58949060161206646</v>
      </c>
      <c r="BO107">
        <f t="shared" si="56"/>
        <v>2.4166735289763007E-2</v>
      </c>
      <c r="BP107">
        <f t="shared" si="37"/>
        <v>3.7210542696145432E-2</v>
      </c>
      <c r="BQ107">
        <f t="shared" si="37"/>
        <v>4.0254046886158953E-2</v>
      </c>
      <c r="BR107">
        <f t="shared" si="37"/>
        <v>0.11926585922028313</v>
      </c>
      <c r="BS107">
        <f t="shared" si="37"/>
        <v>0.30661258126276725</v>
      </c>
      <c r="BT107">
        <f t="shared" si="37"/>
        <v>3.2285941473731068</v>
      </c>
      <c r="BU107">
        <f t="shared" si="37"/>
        <v>0.25187015451444489</v>
      </c>
      <c r="BV107">
        <f t="shared" si="37"/>
        <v>0.21578080421104154</v>
      </c>
    </row>
    <row r="108" spans="1:74" hidden="1" x14ac:dyDescent="0.4">
      <c r="A108" s="9">
        <v>10</v>
      </c>
      <c r="B108" s="16">
        <f t="shared" si="23"/>
        <v>706.19548253358028</v>
      </c>
      <c r="C108" s="16">
        <f t="shared" si="15"/>
        <v>1581.7373444607852</v>
      </c>
      <c r="D108" s="16">
        <f t="shared" si="16"/>
        <v>2034.2645989400146</v>
      </c>
      <c r="E108" s="16">
        <f t="shared" si="17"/>
        <v>1018.1863225782662</v>
      </c>
      <c r="F108" s="16">
        <f t="shared" si="18"/>
        <v>1084.9411194346744</v>
      </c>
      <c r="G108" s="16">
        <f t="shared" si="19"/>
        <v>733.60008334831593</v>
      </c>
      <c r="H108" s="16">
        <f t="shared" si="20"/>
        <v>360.47590302460367</v>
      </c>
      <c r="I108" s="16">
        <f t="shared" si="21"/>
        <v>446.20311582967491</v>
      </c>
      <c r="J108" s="16">
        <f t="shared" si="24"/>
        <v>7965.6039701499149</v>
      </c>
      <c r="L108">
        <v>10</v>
      </c>
      <c r="M108">
        <f t="shared" si="25"/>
        <v>706.19548253358028</v>
      </c>
      <c r="N108">
        <f t="shared" si="26"/>
        <v>1581.7373444607852</v>
      </c>
      <c r="O108">
        <f t="shared" si="27"/>
        <v>2034.2645989400146</v>
      </c>
      <c r="P108">
        <f t="shared" si="28"/>
        <v>1018.1863225782662</v>
      </c>
      <c r="Q108">
        <f t="shared" si="29"/>
        <v>1084.9411194346744</v>
      </c>
      <c r="R108">
        <f t="shared" si="30"/>
        <v>733.60008334831593</v>
      </c>
      <c r="S108">
        <f t="shared" si="31"/>
        <v>360.47590302460367</v>
      </c>
      <c r="T108">
        <f t="shared" si="32"/>
        <v>446.20311582967491</v>
      </c>
      <c r="V108">
        <f t="shared" si="38"/>
        <v>8.0518075760015098</v>
      </c>
      <c r="W108">
        <f t="shared" si="39"/>
        <v>12.397708089055234</v>
      </c>
      <c r="X108">
        <f t="shared" si="40"/>
        <v>20.11760188932038</v>
      </c>
      <c r="Y108">
        <f t="shared" si="41"/>
        <v>33.113897309462295</v>
      </c>
      <c r="Z108">
        <f t="shared" si="42"/>
        <v>68.104234328931753</v>
      </c>
      <c r="AA108">
        <f t="shared" si="43"/>
        <v>67.838276552402107</v>
      </c>
      <c r="AB108">
        <f t="shared" si="44"/>
        <v>58.352181326279364</v>
      </c>
      <c r="AC108">
        <f t="shared" si="45"/>
        <v>92.258509805113732</v>
      </c>
      <c r="AE108">
        <f t="shared" si="46"/>
        <v>5.1614679735143962</v>
      </c>
      <c r="AF108">
        <f t="shared" si="47"/>
        <v>7.9473301668761804</v>
      </c>
      <c r="AG108">
        <f t="shared" si="48"/>
        <v>12.896030720496244</v>
      </c>
      <c r="AH108">
        <f t="shared" si="49"/>
        <v>21.227074644760755</v>
      </c>
      <c r="AI108">
        <f t="shared" si="50"/>
        <v>43.657007576435802</v>
      </c>
      <c r="AJ108">
        <f t="shared" si="51"/>
        <v>46.375451988673845</v>
      </c>
      <c r="AK108">
        <f t="shared" si="52"/>
        <v>33.8710099538078</v>
      </c>
      <c r="AL108">
        <f t="shared" si="53"/>
        <v>46.414642170222137</v>
      </c>
      <c r="AW108">
        <f t="shared" ref="AW108:BD108" si="64">IF(AW107+AN231/B$74-AW107/B$75&lt;0,0,AW107+AN231/B$74-AW107/B$75)</f>
        <v>0.11756397934338453</v>
      </c>
      <c r="AX108">
        <f t="shared" si="64"/>
        <v>0.18101822279399288</v>
      </c>
      <c r="AY108">
        <f t="shared" si="64"/>
        <v>0.19582396545786937</v>
      </c>
      <c r="AZ108">
        <f t="shared" si="64"/>
        <v>0.58019293221140211</v>
      </c>
      <c r="BA108">
        <f t="shared" si="64"/>
        <v>1.4915790129611359</v>
      </c>
      <c r="BB108">
        <f t="shared" si="64"/>
        <v>4.3017358962697738</v>
      </c>
      <c r="BC108">
        <f t="shared" si="64"/>
        <v>1.8766711356001471</v>
      </c>
      <c r="BD108">
        <f t="shared" si="64"/>
        <v>1.8286599189050026</v>
      </c>
      <c r="BF108">
        <f t="shared" si="55"/>
        <v>7.3730969497154755E-2</v>
      </c>
      <c r="BG108">
        <f t="shared" si="36"/>
        <v>0.11352668681169542</v>
      </c>
      <c r="BH108">
        <f t="shared" si="36"/>
        <v>0.12281219897987836</v>
      </c>
      <c r="BI108">
        <f t="shared" si="36"/>
        <v>0.36387154999573296</v>
      </c>
      <c r="BJ108">
        <f t="shared" si="36"/>
        <v>0.93545291101463701</v>
      </c>
      <c r="BK108">
        <f t="shared" si="36"/>
        <v>3.9482019087383216</v>
      </c>
      <c r="BL108">
        <f t="shared" si="36"/>
        <v>1.0092912831911107</v>
      </c>
      <c r="BM108">
        <f t="shared" si="36"/>
        <v>0.93694816102649292</v>
      </c>
      <c r="BO108">
        <f t="shared" si="56"/>
        <v>4.0246950557277512E-2</v>
      </c>
      <c r="BP108">
        <f t="shared" si="37"/>
        <v>6.1969929084116485E-2</v>
      </c>
      <c r="BQ108">
        <f t="shared" si="37"/>
        <v>6.703853935305211E-2</v>
      </c>
      <c r="BR108">
        <f t="shared" si="37"/>
        <v>0.19862373140832412</v>
      </c>
      <c r="BS108">
        <f t="shared" si="37"/>
        <v>0.51062840099668427</v>
      </c>
      <c r="BT108">
        <f t="shared" si="37"/>
        <v>3.5342308525134785</v>
      </c>
      <c r="BU108">
        <f t="shared" si="37"/>
        <v>0.45441974219904269</v>
      </c>
      <c r="BV108">
        <f t="shared" si="37"/>
        <v>0.40263570291155398</v>
      </c>
    </row>
    <row r="109" spans="1:74" hidden="1" x14ac:dyDescent="0.4">
      <c r="A109" s="9">
        <v>11</v>
      </c>
      <c r="B109" s="16">
        <f t="shared" si="23"/>
        <v>828.15308960749667</v>
      </c>
      <c r="C109" s="16">
        <f t="shared" si="15"/>
        <v>1854.898114135796</v>
      </c>
      <c r="D109" s="16">
        <f t="shared" si="16"/>
        <v>2385.57531782458</v>
      </c>
      <c r="E109" s="16">
        <f t="shared" si="17"/>
        <v>1194.0237082997635</v>
      </c>
      <c r="F109" s="16">
        <f t="shared" si="18"/>
        <v>1272.3068361731091</v>
      </c>
      <c r="G109" s="16">
        <f t="shared" si="19"/>
        <v>860.29037368181707</v>
      </c>
      <c r="H109" s="16">
        <f t="shared" si="20"/>
        <v>422.72889051606546</v>
      </c>
      <c r="I109" s="16">
        <f t="shared" si="21"/>
        <v>523.26090736394053</v>
      </c>
      <c r="J109" s="16">
        <f t="shared" si="24"/>
        <v>9341.2372376025705</v>
      </c>
      <c r="L109">
        <v>11</v>
      </c>
      <c r="M109">
        <f t="shared" si="25"/>
        <v>828.15308960749667</v>
      </c>
      <c r="N109">
        <f t="shared" si="26"/>
        <v>1854.898114135796</v>
      </c>
      <c r="O109">
        <f t="shared" si="27"/>
        <v>2385.57531782458</v>
      </c>
      <c r="P109">
        <f t="shared" si="28"/>
        <v>1194.0237082997635</v>
      </c>
      <c r="Q109">
        <f t="shared" si="29"/>
        <v>1272.3068361731091</v>
      </c>
      <c r="R109">
        <f t="shared" si="30"/>
        <v>860.29037368181707</v>
      </c>
      <c r="S109">
        <f t="shared" si="31"/>
        <v>422.72889051606546</v>
      </c>
      <c r="T109">
        <f t="shared" si="32"/>
        <v>523.26090736394053</v>
      </c>
      <c r="V109">
        <f t="shared" si="38"/>
        <v>9.4567435612037691</v>
      </c>
      <c r="W109">
        <f t="shared" si="39"/>
        <v>14.560947344829469</v>
      </c>
      <c r="X109">
        <f t="shared" si="40"/>
        <v>23.62786248155313</v>
      </c>
      <c r="Y109">
        <f t="shared" si="41"/>
        <v>38.891842882704488</v>
      </c>
      <c r="Z109">
        <f t="shared" si="42"/>
        <v>79.987539866255418</v>
      </c>
      <c r="AA109">
        <f t="shared" si="43"/>
        <v>79.201753049952501</v>
      </c>
      <c r="AB109">
        <f t="shared" si="44"/>
        <v>68.650014642544818</v>
      </c>
      <c r="AC109">
        <f t="shared" si="45"/>
        <v>108.85419209326591</v>
      </c>
      <c r="AE109">
        <f t="shared" si="46"/>
        <v>6.1249145076767668</v>
      </c>
      <c r="AF109">
        <f t="shared" si="47"/>
        <v>9.4307894742691971</v>
      </c>
      <c r="AG109">
        <f t="shared" si="48"/>
        <v>15.303221110104289</v>
      </c>
      <c r="AH109">
        <f t="shared" si="49"/>
        <v>25.189348866327936</v>
      </c>
      <c r="AI109">
        <f t="shared" si="50"/>
        <v>51.806083160601112</v>
      </c>
      <c r="AJ109">
        <f t="shared" si="51"/>
        <v>52.814299357792329</v>
      </c>
      <c r="AK109">
        <f t="shared" si="52"/>
        <v>40.547693055390951</v>
      </c>
      <c r="AL109">
        <f t="shared" si="53"/>
        <v>56.238328091984627</v>
      </c>
      <c r="AW109">
        <f t="shared" ref="AW109:BD109" si="65">IF(AW108+AN232/B$74-AW108/B$75&lt;0,0,AW108+AN232/B$74-AW108/B$75)</f>
        <v>0.14967519381924033</v>
      </c>
      <c r="AX109">
        <f t="shared" si="65"/>
        <v>0.23046121552562027</v>
      </c>
      <c r="AY109">
        <f t="shared" si="65"/>
        <v>0.24931097218774201</v>
      </c>
      <c r="AZ109">
        <f t="shared" si="65"/>
        <v>0.73866578918402015</v>
      </c>
      <c r="BA109">
        <f t="shared" si="65"/>
        <v>1.8989862295285769</v>
      </c>
      <c r="BB109">
        <f t="shared" si="65"/>
        <v>4.5777694376272162</v>
      </c>
      <c r="BC109">
        <f t="shared" si="65"/>
        <v>2.4747400525568852</v>
      </c>
      <c r="BD109">
        <f t="shared" si="65"/>
        <v>2.4832000541207107</v>
      </c>
      <c r="BF109">
        <f t="shared" si="55"/>
        <v>0.10003077540489262</v>
      </c>
      <c r="BG109">
        <f t="shared" si="36"/>
        <v>0.15402160840107393</v>
      </c>
      <c r="BH109">
        <f t="shared" si="36"/>
        <v>0.16661925886667295</v>
      </c>
      <c r="BI109">
        <f t="shared" si="36"/>
        <v>0.49366437932513441</v>
      </c>
      <c r="BJ109">
        <f t="shared" si="36"/>
        <v>1.2691285721825363</v>
      </c>
      <c r="BK109">
        <f t="shared" si="36"/>
        <v>4.1603223012571924</v>
      </c>
      <c r="BL109">
        <f t="shared" si="36"/>
        <v>1.4429812093956289</v>
      </c>
      <c r="BM109">
        <f t="shared" si="36"/>
        <v>1.3828040399657477</v>
      </c>
      <c r="BO109">
        <f t="shared" si="56"/>
        <v>6.0337361921203869E-2</v>
      </c>
      <c r="BP109">
        <f t="shared" si="37"/>
        <v>9.290398372066383E-2</v>
      </c>
      <c r="BQ109">
        <f t="shared" si="37"/>
        <v>0.10050273512914785</v>
      </c>
      <c r="BR109">
        <f t="shared" si="37"/>
        <v>0.29777242256076941</v>
      </c>
      <c r="BS109">
        <f t="shared" si="37"/>
        <v>0.76552310700745574</v>
      </c>
      <c r="BT109">
        <f t="shared" si="37"/>
        <v>3.7826134862483847</v>
      </c>
      <c r="BU109">
        <f t="shared" si="37"/>
        <v>0.73185551269507676</v>
      </c>
      <c r="BV109">
        <f t="shared" si="37"/>
        <v>0.66979193196902354</v>
      </c>
    </row>
    <row r="110" spans="1:74" hidden="1" x14ac:dyDescent="0.4">
      <c r="A110" s="9">
        <v>12</v>
      </c>
      <c r="B110" s="16">
        <f t="shared" si="23"/>
        <v>971.17236910932832</v>
      </c>
      <c r="C110" s="16">
        <f t="shared" si="15"/>
        <v>2175.2328386717395</v>
      </c>
      <c r="D110" s="16">
        <f t="shared" si="16"/>
        <v>2797.5562274343338</v>
      </c>
      <c r="E110" s="16">
        <f t="shared" si="17"/>
        <v>1400.227624715837</v>
      </c>
      <c r="F110" s="16">
        <f t="shared" si="18"/>
        <v>1492.0299879649779</v>
      </c>
      <c r="G110" s="16">
        <f t="shared" si="19"/>
        <v>1008.8596550747645</v>
      </c>
      <c r="H110" s="16">
        <f t="shared" si="20"/>
        <v>495.73276154535864</v>
      </c>
      <c r="I110" s="16">
        <f t="shared" si="21"/>
        <v>613.62632277057048</v>
      </c>
      <c r="J110" s="16">
        <f t="shared" si="24"/>
        <v>10954.43778728691</v>
      </c>
      <c r="L110">
        <v>12</v>
      </c>
      <c r="M110">
        <f t="shared" si="25"/>
        <v>971.17236910932832</v>
      </c>
      <c r="N110">
        <f t="shared" si="26"/>
        <v>2175.2328386717395</v>
      </c>
      <c r="O110">
        <f t="shared" si="27"/>
        <v>2797.5562274343338</v>
      </c>
      <c r="P110">
        <f t="shared" si="28"/>
        <v>1400.227624715837</v>
      </c>
      <c r="Q110">
        <f t="shared" si="29"/>
        <v>1492.0299879649779</v>
      </c>
      <c r="R110">
        <f t="shared" si="30"/>
        <v>1008.8596550747645</v>
      </c>
      <c r="S110">
        <f t="shared" si="31"/>
        <v>495.73276154535864</v>
      </c>
      <c r="T110">
        <f t="shared" si="32"/>
        <v>613.62632277057048</v>
      </c>
      <c r="V110">
        <f t="shared" si="38"/>
        <v>11.099502096296586</v>
      </c>
      <c r="W110">
        <f t="shared" si="39"/>
        <v>17.090372022039478</v>
      </c>
      <c r="X110">
        <f t="shared" si="40"/>
        <v>27.732327460048321</v>
      </c>
      <c r="Y110">
        <f t="shared" si="41"/>
        <v>45.647858463285473</v>
      </c>
      <c r="Z110">
        <f t="shared" si="42"/>
        <v>93.882408957919964</v>
      </c>
      <c r="AA110">
        <f t="shared" si="43"/>
        <v>92.63325443604127</v>
      </c>
      <c r="AB110">
        <f t="shared" si="44"/>
        <v>80.666084189583486</v>
      </c>
      <c r="AC110">
        <f t="shared" si="45"/>
        <v>128.17383377677194</v>
      </c>
      <c r="AE110">
        <f t="shared" si="46"/>
        <v>7.2355241921857676</v>
      </c>
      <c r="AF110">
        <f t="shared" si="47"/>
        <v>11.140842097789287</v>
      </c>
      <c r="AG110">
        <f t="shared" si="48"/>
        <v>18.078101567253903</v>
      </c>
      <c r="AH110">
        <f t="shared" si="49"/>
        <v>29.756846871786788</v>
      </c>
      <c r="AI110">
        <f t="shared" si="50"/>
        <v>61.199902062485876</v>
      </c>
      <c r="AJ110">
        <f t="shared" si="51"/>
        <v>60.730535465440369</v>
      </c>
      <c r="AK110">
        <f t="shared" si="52"/>
        <v>48.211962579160186</v>
      </c>
      <c r="AL110">
        <f t="shared" si="53"/>
        <v>67.51315609225918</v>
      </c>
      <c r="AW110">
        <f t="shared" ref="AW110:BD110" si="66">IF(AW109+AN233/B$74-AW109/B$75&lt;0,0,AW109+AN233/B$74-AW109/B$75)</f>
        <v>0.18565278973244714</v>
      </c>
      <c r="AX110">
        <f t="shared" si="66"/>
        <v>0.28585743900311</v>
      </c>
      <c r="AY110">
        <f t="shared" si="66"/>
        <v>0.30923813302998371</v>
      </c>
      <c r="AZ110">
        <f t="shared" si="66"/>
        <v>0.91621972180339095</v>
      </c>
      <c r="BA110">
        <f t="shared" si="66"/>
        <v>2.3554477009814425</v>
      </c>
      <c r="BB110">
        <f t="shared" si="66"/>
        <v>4.9440711781625737</v>
      </c>
      <c r="BC110">
        <f t="shared" si="66"/>
        <v>3.1609411281426238</v>
      </c>
      <c r="BD110">
        <f t="shared" si="66"/>
        <v>3.2557546890023823</v>
      </c>
      <c r="BF110">
        <f t="shared" si="55"/>
        <v>0.12981742645350125</v>
      </c>
      <c r="BG110">
        <f t="shared" si="36"/>
        <v>0.19988537267580175</v>
      </c>
      <c r="BH110">
        <f t="shared" si="36"/>
        <v>0.21623428685931437</v>
      </c>
      <c r="BI110">
        <f t="shared" si="36"/>
        <v>0.64066522524046576</v>
      </c>
      <c r="BJ110">
        <f t="shared" si="36"/>
        <v>1.6470431665901604</v>
      </c>
      <c r="BK110">
        <f t="shared" si="36"/>
        <v>4.4107905830792067</v>
      </c>
      <c r="BL110">
        <f t="shared" si="36"/>
        <v>1.9588606309762568</v>
      </c>
      <c r="BM110">
        <f t="shared" si="36"/>
        <v>1.9330020470432292</v>
      </c>
      <c r="BO110">
        <f t="shared" si="56"/>
        <v>8.4153410011417115E-2</v>
      </c>
      <c r="BP110">
        <f t="shared" si="37"/>
        <v>0.12957455852890987</v>
      </c>
      <c r="BQ110">
        <f t="shared" si="37"/>
        <v>0.14017264937166291</v>
      </c>
      <c r="BR110">
        <f t="shared" si="37"/>
        <v>0.41530759661938843</v>
      </c>
      <c r="BS110">
        <f t="shared" si="37"/>
        <v>1.0676863861125041</v>
      </c>
      <c r="BT110">
        <f t="shared" si="37"/>
        <v>4.0092387752536691</v>
      </c>
      <c r="BU110">
        <f t="shared" si="37"/>
        <v>1.0874183610453527</v>
      </c>
      <c r="BV110">
        <f t="shared" si="37"/>
        <v>1.0262979859673855</v>
      </c>
    </row>
    <row r="111" spans="1:74" hidden="1" x14ac:dyDescent="0.4">
      <c r="A111" s="9">
        <v>13</v>
      </c>
      <c r="B111" s="16">
        <f t="shared" si="23"/>
        <v>1138.8906016983451</v>
      </c>
      <c r="C111" s="16">
        <f t="shared" si="15"/>
        <v>2550.8883029084332</v>
      </c>
      <c r="D111" s="16">
        <f t="shared" si="16"/>
        <v>3280.6848675788151</v>
      </c>
      <c r="E111" s="16">
        <f t="shared" si="17"/>
        <v>1642.0422705083597</v>
      </c>
      <c r="F111" s="16">
        <f t="shared" si="18"/>
        <v>1749.6985960420345</v>
      </c>
      <c r="G111" s="16">
        <f t="shared" si="19"/>
        <v>1183.0863563911162</v>
      </c>
      <c r="H111" s="16">
        <f t="shared" si="20"/>
        <v>581.34415788184185</v>
      </c>
      <c r="I111" s="16">
        <f t="shared" si="21"/>
        <v>719.59754435666571</v>
      </c>
      <c r="J111" s="16">
        <f t="shared" si="24"/>
        <v>12846.232697365611</v>
      </c>
      <c r="L111">
        <v>13</v>
      </c>
      <c r="M111">
        <f t="shared" si="25"/>
        <v>1138.8906016983451</v>
      </c>
      <c r="N111">
        <f t="shared" si="26"/>
        <v>2550.8883029084332</v>
      </c>
      <c r="O111">
        <f t="shared" si="27"/>
        <v>3280.6848675788151</v>
      </c>
      <c r="P111">
        <f t="shared" si="28"/>
        <v>1642.0422705083597</v>
      </c>
      <c r="Q111">
        <f t="shared" si="29"/>
        <v>1749.6985960420345</v>
      </c>
      <c r="R111">
        <f t="shared" si="30"/>
        <v>1183.0863563911162</v>
      </c>
      <c r="S111">
        <f t="shared" si="31"/>
        <v>581.34415788184185</v>
      </c>
      <c r="T111">
        <f t="shared" si="32"/>
        <v>719.59754435666571</v>
      </c>
      <c r="V111">
        <f t="shared" si="38"/>
        <v>13.022756081340736</v>
      </c>
      <c r="W111">
        <f t="shared" si="39"/>
        <v>20.051687386648624</v>
      </c>
      <c r="X111">
        <f t="shared" si="40"/>
        <v>32.537615917075883</v>
      </c>
      <c r="Y111">
        <f t="shared" si="41"/>
        <v>53.557440797391934</v>
      </c>
      <c r="Z111">
        <f t="shared" si="42"/>
        <v>110.14977983522346</v>
      </c>
      <c r="AA111">
        <f t="shared" si="43"/>
        <v>108.45824461230595</v>
      </c>
      <c r="AB111">
        <f t="shared" si="44"/>
        <v>94.713532351259531</v>
      </c>
      <c r="AC111">
        <f t="shared" si="45"/>
        <v>150.71829492071333</v>
      </c>
      <c r="AE111">
        <f t="shared" si="46"/>
        <v>8.5235168268893737</v>
      </c>
      <c r="AF111">
        <f t="shared" si="47"/>
        <v>13.124018739206019</v>
      </c>
      <c r="AG111">
        <f t="shared" si="48"/>
        <v>21.296176864852043</v>
      </c>
      <c r="AH111">
        <f t="shared" si="49"/>
        <v>35.05385073561969</v>
      </c>
      <c r="AI111">
        <f t="shared" si="50"/>
        <v>72.094071027630577</v>
      </c>
      <c r="AJ111">
        <f t="shared" si="51"/>
        <v>70.30135115662064</v>
      </c>
      <c r="AK111">
        <f t="shared" si="52"/>
        <v>57.063086654730171</v>
      </c>
      <c r="AL111">
        <f t="shared" si="53"/>
        <v>80.511872738940482</v>
      </c>
      <c r="AW111">
        <f t="shared" ref="AW111:BD111" si="67">IF(AW110+AN234/B$74-AW110/B$75&lt;0,0,AW110+AN234/B$74-AW110/B$75)</f>
        <v>0.22617086300366579</v>
      </c>
      <c r="AX111">
        <f t="shared" si="67"/>
        <v>0.34824482717725408</v>
      </c>
      <c r="AY111">
        <f t="shared" si="67"/>
        <v>0.37672827605676462</v>
      </c>
      <c r="AZ111">
        <f t="shared" si="67"/>
        <v>1.1161814776922512</v>
      </c>
      <c r="BA111">
        <f t="shared" si="67"/>
        <v>2.8695159391826035</v>
      </c>
      <c r="BB111">
        <f t="shared" si="67"/>
        <v>5.4242460380302262</v>
      </c>
      <c r="BC111">
        <f t="shared" si="67"/>
        <v>3.944533481125641</v>
      </c>
      <c r="BD111">
        <f t="shared" si="67"/>
        <v>4.1572972457390565</v>
      </c>
      <c r="BF111">
        <f t="shared" si="55"/>
        <v>0.1633186444208688</v>
      </c>
      <c r="BG111">
        <f t="shared" si="36"/>
        <v>0.25146861247218671</v>
      </c>
      <c r="BH111">
        <f t="shared" si="36"/>
        <v>0.27203659456171592</v>
      </c>
      <c r="BI111">
        <f t="shared" si="36"/>
        <v>0.80599792317822083</v>
      </c>
      <c r="BJ111">
        <f t="shared" si="36"/>
        <v>2.0720858872249295</v>
      </c>
      <c r="BK111">
        <f t="shared" si="36"/>
        <v>4.7307589401292267</v>
      </c>
      <c r="BL111">
        <f t="shared" si="36"/>
        <v>2.5599008795594407</v>
      </c>
      <c r="BM111">
        <f t="shared" si="36"/>
        <v>2.5943783680228059</v>
      </c>
      <c r="BO111">
        <f t="shared" si="56"/>
        <v>0.11155181987666761</v>
      </c>
      <c r="BP111">
        <f t="shared" si="37"/>
        <v>0.17176104701704498</v>
      </c>
      <c r="BQ111">
        <f t="shared" si="37"/>
        <v>0.18580963186425375</v>
      </c>
      <c r="BR111">
        <f t="shared" si="37"/>
        <v>0.55052217379203483</v>
      </c>
      <c r="BS111">
        <f t="shared" si="37"/>
        <v>1.4153004543990979</v>
      </c>
      <c r="BT111">
        <f t="shared" si="37"/>
        <v>4.2501698599489917</v>
      </c>
      <c r="BU111">
        <f t="shared" si="37"/>
        <v>1.5231394960108047</v>
      </c>
      <c r="BV111">
        <f t="shared" si="37"/>
        <v>1.4796500165053073</v>
      </c>
    </row>
    <row r="112" spans="1:74" hidden="1" x14ac:dyDescent="0.4">
      <c r="A112" s="9">
        <v>14</v>
      </c>
      <c r="B112" s="16">
        <f t="shared" si="23"/>
        <v>1335.5732142857153</v>
      </c>
      <c r="C112" s="16">
        <f t="shared" si="15"/>
        <v>2991.4182142857167</v>
      </c>
      <c r="D112" s="16">
        <f t="shared" si="16"/>
        <v>3847.248214285717</v>
      </c>
      <c r="E112" s="16">
        <f t="shared" si="17"/>
        <v>1925.6175000000005</v>
      </c>
      <c r="F112" s="16">
        <f t="shared" si="18"/>
        <v>2051.8657142857155</v>
      </c>
      <c r="G112" s="16">
        <f t="shared" si="19"/>
        <v>1387.4014285714288</v>
      </c>
      <c r="H112" s="16">
        <f t="shared" si="20"/>
        <v>681.74035714285765</v>
      </c>
      <c r="I112" s="16">
        <f t="shared" si="21"/>
        <v>843.86964285714328</v>
      </c>
      <c r="J112" s="16">
        <f t="shared" si="24"/>
        <v>15064.734285714296</v>
      </c>
      <c r="L112">
        <v>14</v>
      </c>
      <c r="M112">
        <f t="shared" si="25"/>
        <v>1335.5732142857153</v>
      </c>
      <c r="N112">
        <f t="shared" si="26"/>
        <v>2991.4182142857167</v>
      </c>
      <c r="O112">
        <f t="shared" si="27"/>
        <v>3847.248214285717</v>
      </c>
      <c r="P112">
        <f t="shared" si="28"/>
        <v>1925.6175000000005</v>
      </c>
      <c r="Q112">
        <f t="shared" si="29"/>
        <v>2051.8657142857155</v>
      </c>
      <c r="R112">
        <f t="shared" si="30"/>
        <v>1387.4014285714288</v>
      </c>
      <c r="S112">
        <f t="shared" si="31"/>
        <v>681.74035714285765</v>
      </c>
      <c r="T112">
        <f t="shared" si="32"/>
        <v>843.86964285714328</v>
      </c>
      <c r="V112">
        <f t="shared" si="38"/>
        <v>15.276013971393908</v>
      </c>
      <c r="W112">
        <f t="shared" si="39"/>
        <v>23.521123697260542</v>
      </c>
      <c r="X112">
        <f t="shared" si="40"/>
        <v>38.167425715457888</v>
      </c>
      <c r="Y112">
        <f t="shared" si="41"/>
        <v>62.824198563107132</v>
      </c>
      <c r="Z112">
        <f t="shared" si="42"/>
        <v>129.20840759044626</v>
      </c>
      <c r="AA112">
        <f t="shared" si="43"/>
        <v>127.06789714391741</v>
      </c>
      <c r="AB112">
        <f t="shared" si="44"/>
        <v>111.15510505478885</v>
      </c>
      <c r="AC112">
        <f t="shared" si="45"/>
        <v>177.06840930775189</v>
      </c>
      <c r="AE112">
        <f t="shared" si="46"/>
        <v>10.023263245039828</v>
      </c>
      <c r="AF112">
        <f t="shared" si="47"/>
        <v>15.433241621686889</v>
      </c>
      <c r="AG112">
        <f t="shared" si="48"/>
        <v>25.043323215593325</v>
      </c>
      <c r="AH112">
        <f t="shared" si="49"/>
        <v>41.221714089543774</v>
      </c>
      <c r="AI112">
        <f t="shared" si="50"/>
        <v>84.779307296828208</v>
      </c>
      <c r="AJ112">
        <f t="shared" si="51"/>
        <v>81.748419193326242</v>
      </c>
      <c r="AK112">
        <f t="shared" si="52"/>
        <v>67.331390026510917</v>
      </c>
      <c r="AL112">
        <f t="shared" si="53"/>
        <v>95.55610606360608</v>
      </c>
      <c r="AW112">
        <f t="shared" ref="AW112:BD112" si="68">IF(AW111+AN235/B$74-AW111/B$75&lt;0,0,AW111+AN235/B$74-AW111/B$75)</f>
        <v>0.27213622318843278</v>
      </c>
      <c r="AX112">
        <f t="shared" si="68"/>
        <v>0.41901963300812262</v>
      </c>
      <c r="AY112">
        <f t="shared" si="68"/>
        <v>0.45329185578036002</v>
      </c>
      <c r="AZ112">
        <f t="shared" si="68"/>
        <v>1.3430262753479874</v>
      </c>
      <c r="BA112">
        <f t="shared" si="68"/>
        <v>3.4526959825744905</v>
      </c>
      <c r="BB112">
        <f t="shared" si="68"/>
        <v>6.0398635631182973</v>
      </c>
      <c r="BC112">
        <f t="shared" si="68"/>
        <v>4.8391096242716003</v>
      </c>
      <c r="BD112">
        <f t="shared" si="68"/>
        <v>5.2027510713138465</v>
      </c>
      <c r="BF112">
        <f t="shared" si="55"/>
        <v>0.20102997557054703</v>
      </c>
      <c r="BG112">
        <f t="shared" si="36"/>
        <v>0.30953434129522717</v>
      </c>
      <c r="BH112">
        <f t="shared" si="36"/>
        <v>0.3348516034587451</v>
      </c>
      <c r="BI112">
        <f t="shared" si="36"/>
        <v>0.99210805588663908</v>
      </c>
      <c r="BJ112">
        <f t="shared" si="36"/>
        <v>2.5505439183995344</v>
      </c>
      <c r="BK112">
        <f t="shared" si="36"/>
        <v>5.1468511988698262</v>
      </c>
      <c r="BL112">
        <f t="shared" si="36"/>
        <v>3.2522171803425408</v>
      </c>
      <c r="BM112">
        <f t="shared" si="36"/>
        <v>3.3758378068809307</v>
      </c>
      <c r="BO112">
        <f t="shared" si="56"/>
        <v>0.14261191460318834</v>
      </c>
      <c r="BP112">
        <f t="shared" si="37"/>
        <v>0.21958558629013003</v>
      </c>
      <c r="BQ112">
        <f t="shared" si="37"/>
        <v>0.23754580948273107</v>
      </c>
      <c r="BR112">
        <f t="shared" si="37"/>
        <v>0.70380762342374648</v>
      </c>
      <c r="BS112">
        <f t="shared" si="37"/>
        <v>1.8093717140945969</v>
      </c>
      <c r="BT112">
        <f t="shared" si="37"/>
        <v>4.5385233080571332</v>
      </c>
      <c r="BU112">
        <f t="shared" si="37"/>
        <v>2.0415201877851228</v>
      </c>
      <c r="BV112">
        <f t="shared" si="37"/>
        <v>2.0370141922640563</v>
      </c>
    </row>
    <row r="113" spans="1:74" hidden="1" x14ac:dyDescent="0.4">
      <c r="A113" s="9">
        <v>15</v>
      </c>
      <c r="B113" s="16">
        <f t="shared" si="23"/>
        <v>1566.2222587994765</v>
      </c>
      <c r="C113" s="16">
        <f t="shared" si="15"/>
        <v>3508.0261736891757</v>
      </c>
      <c r="D113" s="16">
        <f t="shared" si="16"/>
        <v>4511.6551634074467</v>
      </c>
      <c r="E113" s="16">
        <f t="shared" si="17"/>
        <v>2258.1652268661096</v>
      </c>
      <c r="F113" s="16">
        <f t="shared" si="18"/>
        <v>2406.216087150638</v>
      </c>
      <c r="G113" s="16">
        <f t="shared" si="19"/>
        <v>1627.0010330215448</v>
      </c>
      <c r="H113" s="16">
        <f t="shared" si="20"/>
        <v>799.4746455364492</v>
      </c>
      <c r="I113" s="16">
        <f t="shared" si="21"/>
        <v>989.60311874394756</v>
      </c>
      <c r="J113" s="16">
        <f t="shared" si="24"/>
        <v>17666.363707214787</v>
      </c>
      <c r="L113">
        <v>15</v>
      </c>
      <c r="M113">
        <f t="shared" si="25"/>
        <v>1566.2222587994765</v>
      </c>
      <c r="N113">
        <f t="shared" si="26"/>
        <v>3508.0261736891757</v>
      </c>
      <c r="O113">
        <f t="shared" si="27"/>
        <v>4511.6551634074467</v>
      </c>
      <c r="P113">
        <f t="shared" si="28"/>
        <v>2258.1652268661096</v>
      </c>
      <c r="Q113">
        <f t="shared" si="29"/>
        <v>2406.216087150638</v>
      </c>
      <c r="R113">
        <f t="shared" si="30"/>
        <v>1627.0010330215448</v>
      </c>
      <c r="S113">
        <f t="shared" si="31"/>
        <v>799.4746455364492</v>
      </c>
      <c r="T113">
        <f t="shared" si="32"/>
        <v>989.60311874394756</v>
      </c>
      <c r="V113">
        <f t="shared" si="38"/>
        <v>17.916978224976898</v>
      </c>
      <c r="W113">
        <f t="shared" si="39"/>
        <v>27.587527865579112</v>
      </c>
      <c r="X113">
        <f t="shared" si="40"/>
        <v>44.765927599166936</v>
      </c>
      <c r="Y113">
        <f t="shared" si="41"/>
        <v>73.685439131220207</v>
      </c>
      <c r="Z113">
        <f t="shared" si="42"/>
        <v>151.54635427914076</v>
      </c>
      <c r="AA113">
        <f t="shared" si="43"/>
        <v>148.92759215994315</v>
      </c>
      <c r="AB113">
        <f t="shared" si="44"/>
        <v>130.41293862007413</v>
      </c>
      <c r="AC113">
        <f t="shared" si="45"/>
        <v>207.90019344992876</v>
      </c>
      <c r="AE113">
        <f t="shared" si="46"/>
        <v>11.774180153824521</v>
      </c>
      <c r="AF113">
        <f t="shared" si="47"/>
        <v>18.129202313544774</v>
      </c>
      <c r="AG113">
        <f t="shared" si="48"/>
        <v>29.418024048881513</v>
      </c>
      <c r="AH113">
        <f t="shared" si="49"/>
        <v>48.422542247398226</v>
      </c>
      <c r="AI113">
        <f t="shared" si="50"/>
        <v>99.589007394700886</v>
      </c>
      <c r="AJ113">
        <f t="shared" si="51"/>
        <v>95.344262578503589</v>
      </c>
      <c r="AK113">
        <f t="shared" si="52"/>
        <v>79.28331230695035</v>
      </c>
      <c r="AL113">
        <f t="shared" si="53"/>
        <v>113.02302818735161</v>
      </c>
      <c r="AW113">
        <f t="shared" ref="AW113:BD113" si="69">IF(AW112+AN236/B$74-AW112/B$75&lt;0,0,AW112+AN236/B$74-AW112/B$75)</f>
        <v>0.32467215045434383</v>
      </c>
      <c r="AX113">
        <f t="shared" si="69"/>
        <v>0.49991141839701886</v>
      </c>
      <c r="AY113">
        <f t="shared" si="69"/>
        <v>0.54079989747541002</v>
      </c>
      <c r="AZ113">
        <f t="shared" si="69"/>
        <v>1.6022976427948485</v>
      </c>
      <c r="BA113">
        <f t="shared" si="69"/>
        <v>4.1192393147579391</v>
      </c>
      <c r="BB113">
        <f t="shared" si="69"/>
        <v>6.8122934565405568</v>
      </c>
      <c r="BC113">
        <f t="shared" si="69"/>
        <v>5.8627272363671672</v>
      </c>
      <c r="BD113">
        <f t="shared" si="69"/>
        <v>6.4115845004473746</v>
      </c>
      <c r="BF113">
        <f t="shared" si="55"/>
        <v>0.24369372414127849</v>
      </c>
      <c r="BG113">
        <f t="shared" si="36"/>
        <v>0.37522551632296453</v>
      </c>
      <c r="BH113">
        <f t="shared" si="36"/>
        <v>0.40591575485171405</v>
      </c>
      <c r="BI113">
        <f t="shared" si="36"/>
        <v>1.2026589875634481</v>
      </c>
      <c r="BJ113">
        <f t="shared" si="36"/>
        <v>3.0918351569045086</v>
      </c>
      <c r="BK113">
        <f t="shared" si="36"/>
        <v>5.6826586174189098</v>
      </c>
      <c r="BL113">
        <f t="shared" si="36"/>
        <v>4.0456634023070706</v>
      </c>
      <c r="BM113">
        <f t="shared" si="36"/>
        <v>4.2892944390973886</v>
      </c>
      <c r="BO113">
        <f t="shared" si="56"/>
        <v>0.17766275118360353</v>
      </c>
      <c r="BP113">
        <f t="shared" si="37"/>
        <v>0.27355483929318825</v>
      </c>
      <c r="BQ113">
        <f t="shared" si="37"/>
        <v>0.2959292858683395</v>
      </c>
      <c r="BR113">
        <f t="shared" si="37"/>
        <v>0.87678788290148213</v>
      </c>
      <c r="BS113">
        <f t="shared" si="37"/>
        <v>2.254075036677559</v>
      </c>
      <c r="BT113">
        <f t="shared" si="37"/>
        <v>4.9035200425447485</v>
      </c>
      <c r="BU113">
        <f t="shared" si="37"/>
        <v>2.6468686840638318</v>
      </c>
      <c r="BV113">
        <f t="shared" si="37"/>
        <v>2.7064259995724935</v>
      </c>
    </row>
    <row r="114" spans="1:74" hidden="1" x14ac:dyDescent="0.4">
      <c r="A114" s="9">
        <v>16</v>
      </c>
      <c r="B114" s="16">
        <f t="shared" si="23"/>
        <v>1836.7036248708116</v>
      </c>
      <c r="C114" s="16">
        <f t="shared" si="15"/>
        <v>4113.8506065514393</v>
      </c>
      <c r="D114" s="16">
        <f t="shared" si="16"/>
        <v>5290.8029791054714</v>
      </c>
      <c r="E114" s="16">
        <f t="shared" si="17"/>
        <v>2648.1428382465715</v>
      </c>
      <c r="F114" s="16">
        <f t="shared" si="18"/>
        <v>2821.7615888562509</v>
      </c>
      <c r="G114" s="16">
        <f t="shared" si="19"/>
        <v>1907.9786909105733</v>
      </c>
      <c r="H114" s="16">
        <f t="shared" si="20"/>
        <v>937.54125329226497</v>
      </c>
      <c r="I114" s="16">
        <f t="shared" si="21"/>
        <v>1160.5042803910098</v>
      </c>
      <c r="J114" s="16">
        <f t="shared" si="24"/>
        <v>20717.285862224395</v>
      </c>
      <c r="L114">
        <v>16</v>
      </c>
      <c r="M114">
        <f t="shared" si="25"/>
        <v>1836.7036248708116</v>
      </c>
      <c r="N114">
        <f t="shared" si="26"/>
        <v>4113.8506065514393</v>
      </c>
      <c r="O114">
        <f t="shared" si="27"/>
        <v>5290.8029791054714</v>
      </c>
      <c r="P114">
        <f t="shared" si="28"/>
        <v>2648.1428382465715</v>
      </c>
      <c r="Q114">
        <f t="shared" si="29"/>
        <v>2821.7615888562509</v>
      </c>
      <c r="R114">
        <f t="shared" si="30"/>
        <v>1907.9786909105733</v>
      </c>
      <c r="S114">
        <f t="shared" si="31"/>
        <v>937.54125329226497</v>
      </c>
      <c r="T114">
        <f t="shared" si="32"/>
        <v>1160.5042803910098</v>
      </c>
      <c r="V114">
        <f t="shared" si="38"/>
        <v>21.01307902843357</v>
      </c>
      <c r="W114">
        <f t="shared" si="39"/>
        <v>32.35472499656256</v>
      </c>
      <c r="X114">
        <f t="shared" si="40"/>
        <v>52.501597234242496</v>
      </c>
      <c r="Y114">
        <f t="shared" si="41"/>
        <v>86.418476166404872</v>
      </c>
      <c r="Z114">
        <f t="shared" si="42"/>
        <v>177.73396155046578</v>
      </c>
      <c r="AA114">
        <f t="shared" si="43"/>
        <v>174.58773592197846</v>
      </c>
      <c r="AB114">
        <f t="shared" si="44"/>
        <v>152.97970390640779</v>
      </c>
      <c r="AC114">
        <f t="shared" si="45"/>
        <v>244.00238261387068</v>
      </c>
      <c r="AE114">
        <f t="shared" si="46"/>
        <v>13.821779510875313</v>
      </c>
      <c r="AF114">
        <f t="shared" si="47"/>
        <v>21.28197749755622</v>
      </c>
      <c r="AG114">
        <f t="shared" si="48"/>
        <v>34.533991898976652</v>
      </c>
      <c r="AH114">
        <f t="shared" si="49"/>
        <v>56.843507875338886</v>
      </c>
      <c r="AI114">
        <f t="shared" si="50"/>
        <v>116.90812302284752</v>
      </c>
      <c r="AJ114">
        <f t="shared" si="51"/>
        <v>111.41926145293547</v>
      </c>
      <c r="AK114">
        <f t="shared" si="52"/>
        <v>93.227755846893203</v>
      </c>
      <c r="AL114">
        <f t="shared" si="53"/>
        <v>133.35384931504672</v>
      </c>
      <c r="AW114">
        <f t="shared" ref="AW114:BD114" si="70">IF(AW113+AN237/B$74-AW113/B$75&lt;0,0,AW113+AN237/B$74-AW113/B$75)</f>
        <v>0.38511689257927156</v>
      </c>
      <c r="AX114">
        <f t="shared" si="70"/>
        <v>0.59298073995117506</v>
      </c>
      <c r="AY114">
        <f t="shared" si="70"/>
        <v>0.64148149365895857</v>
      </c>
      <c r="AZ114">
        <f t="shared" si="70"/>
        <v>1.9006000000822927</v>
      </c>
      <c r="BA114">
        <f t="shared" si="70"/>
        <v>4.886124795335741</v>
      </c>
      <c r="BB114">
        <f t="shared" si="70"/>
        <v>7.7643230651613191</v>
      </c>
      <c r="BC114">
        <f t="shared" si="70"/>
        <v>7.0380873918093005</v>
      </c>
      <c r="BD114">
        <f t="shared" si="70"/>
        <v>7.8083806715891448</v>
      </c>
      <c r="BF114">
        <f t="shared" si="55"/>
        <v>0.29228077992911772</v>
      </c>
      <c r="BG114">
        <f t="shared" si="36"/>
        <v>0.45003705756739709</v>
      </c>
      <c r="BH114">
        <f t="shared" si="36"/>
        <v>0.48684624042593155</v>
      </c>
      <c r="BI114">
        <f t="shared" si="36"/>
        <v>1.442442180702288</v>
      </c>
      <c r="BJ114">
        <f t="shared" si="36"/>
        <v>3.7082776516165663</v>
      </c>
      <c r="BK114">
        <f t="shared" si="36"/>
        <v>6.3604395208918989</v>
      </c>
      <c r="BL114">
        <f t="shared" si="36"/>
        <v>4.9541953193371189</v>
      </c>
      <c r="BM114">
        <f t="shared" si="36"/>
        <v>5.3504394697723807</v>
      </c>
      <c r="BO114">
        <f t="shared" si="56"/>
        <v>0.21728133495820848</v>
      </c>
      <c r="BP114">
        <f t="shared" si="37"/>
        <v>0.33455724551105404</v>
      </c>
      <c r="BQ114">
        <f t="shared" si="37"/>
        <v>0.36192116725836421</v>
      </c>
      <c r="BR114">
        <f t="shared" si="37"/>
        <v>1.0723105456986617</v>
      </c>
      <c r="BS114">
        <f t="shared" si="37"/>
        <v>2.756731108813729</v>
      </c>
      <c r="BT114">
        <f t="shared" si="37"/>
        <v>5.3710031874692463</v>
      </c>
      <c r="BU114">
        <f t="shared" si="37"/>
        <v>3.3462660431854512</v>
      </c>
      <c r="BV114">
        <f t="shared" si="37"/>
        <v>3.4978602193349415</v>
      </c>
    </row>
    <row r="115" spans="1:74" hidden="1" x14ac:dyDescent="0.4">
      <c r="A115" s="9">
        <v>17</v>
      </c>
      <c r="B115" s="16">
        <f t="shared" si="23"/>
        <v>2153.8962217274207</v>
      </c>
      <c r="C115" s="16">
        <f t="shared" si="15"/>
        <v>4824.2989006053967</v>
      </c>
      <c r="D115" s="16">
        <f t="shared" si="16"/>
        <v>6204.5070267670462</v>
      </c>
      <c r="E115" s="16">
        <f t="shared" si="17"/>
        <v>3105.4682838637123</v>
      </c>
      <c r="F115" s="16">
        <f t="shared" si="18"/>
        <v>3309.0704142757577</v>
      </c>
      <c r="G115" s="16">
        <f t="shared" si="19"/>
        <v>2237.4802542123639</v>
      </c>
      <c r="H115" s="16">
        <f t="shared" si="20"/>
        <v>1099.4515042250416</v>
      </c>
      <c r="I115" s="16">
        <f t="shared" si="21"/>
        <v>1360.9195032805089</v>
      </c>
      <c r="J115" s="16">
        <f t="shared" si="24"/>
        <v>24295.092108957248</v>
      </c>
      <c r="L115">
        <v>17</v>
      </c>
      <c r="M115">
        <f t="shared" si="25"/>
        <v>2153.8962217274207</v>
      </c>
      <c r="N115">
        <f t="shared" si="26"/>
        <v>4824.2989006053967</v>
      </c>
      <c r="O115">
        <f t="shared" si="27"/>
        <v>6204.5070267670462</v>
      </c>
      <c r="P115">
        <f t="shared" si="28"/>
        <v>3105.4682838637123</v>
      </c>
      <c r="Q115">
        <f t="shared" si="29"/>
        <v>3309.0704142757577</v>
      </c>
      <c r="R115">
        <f t="shared" si="30"/>
        <v>2237.4802542123639</v>
      </c>
      <c r="S115">
        <f t="shared" si="31"/>
        <v>1099.4515042250416</v>
      </c>
      <c r="T115">
        <f t="shared" si="32"/>
        <v>1360.9195032805089</v>
      </c>
      <c r="V115">
        <f t="shared" si="38"/>
        <v>24.643233340291044</v>
      </c>
      <c r="W115">
        <f t="shared" si="39"/>
        <v>37.944226863295412</v>
      </c>
      <c r="X115">
        <f t="shared" si="40"/>
        <v>61.571610216223732</v>
      </c>
      <c r="Y115">
        <f t="shared" si="41"/>
        <v>101.34786388036777</v>
      </c>
      <c r="Z115">
        <f t="shared" si="42"/>
        <v>208.43872909133347</v>
      </c>
      <c r="AA115">
        <f t="shared" si="43"/>
        <v>204.69704759355179</v>
      </c>
      <c r="AB115">
        <f t="shared" si="44"/>
        <v>179.4314329369779</v>
      </c>
      <c r="AC115">
        <f t="shared" si="45"/>
        <v>286.29675991235098</v>
      </c>
      <c r="AE115">
        <f t="shared" si="46"/>
        <v>16.2188793500614</v>
      </c>
      <c r="AF115">
        <f t="shared" si="47"/>
        <v>24.972893330558332</v>
      </c>
      <c r="AG115">
        <f t="shared" si="48"/>
        <v>40.523193677398602</v>
      </c>
      <c r="AH115">
        <f t="shared" si="49"/>
        <v>66.701830639027548</v>
      </c>
      <c r="AI115">
        <f t="shared" si="50"/>
        <v>137.18340253205361</v>
      </c>
      <c r="AJ115">
        <f t="shared" si="51"/>
        <v>130.36980379364837</v>
      </c>
      <c r="AK115">
        <f t="shared" si="52"/>
        <v>109.52374168130628</v>
      </c>
      <c r="AL115">
        <f t="shared" si="53"/>
        <v>157.06424930765183</v>
      </c>
      <c r="AW115">
        <f t="shared" ref="AW115:BD115" si="71">IF(AW114+AN238/B$74-AW114/B$75&lt;0,0,AW114+AN238/B$74-AW114/B$75)</f>
        <v>0.45503633589478154</v>
      </c>
      <c r="AX115">
        <f t="shared" si="71"/>
        <v>0.70063865897032351</v>
      </c>
      <c r="AY115">
        <f t="shared" si="71"/>
        <v>0.7579449098270874</v>
      </c>
      <c r="AZ115">
        <f t="shared" si="71"/>
        <v>2.2456611919744613</v>
      </c>
      <c r="BA115">
        <f t="shared" si="71"/>
        <v>5.7732194210010217</v>
      </c>
      <c r="BB115">
        <f t="shared" si="71"/>
        <v>8.921575505730182</v>
      </c>
      <c r="BC115">
        <f t="shared" si="71"/>
        <v>8.3928257746077932</v>
      </c>
      <c r="BD115">
        <f t="shared" si="71"/>
        <v>9.4234485496136582</v>
      </c>
      <c r="BF115">
        <f t="shared" si="55"/>
        <v>0.34798244751921004</v>
      </c>
      <c r="BG115">
        <f t="shared" ref="BG115:BG158" si="72">IF(BG114+AX114/C$75-BG114/C$75&lt;0,0,BG114+AX114/C$75-BG114/C$75)</f>
        <v>0.53580326699766401</v>
      </c>
      <c r="BH115">
        <f t="shared" ref="BH115:BH158" si="73">IF(BH114+AY114/D$75-BH114/D$75&lt;0,0,BH114+AY114/D$75-BH114/D$75)</f>
        <v>0.57962739236574778</v>
      </c>
      <c r="BI115">
        <f t="shared" ref="BI115:BI158" si="74">IF(BI114+AZ114/E$75-BI114/E$75&lt;0,0,BI114+AZ114/E$75-BI114/E$75)</f>
        <v>1.7173368723302906</v>
      </c>
      <c r="BJ115">
        <f t="shared" ref="BJ115:BJ158" si="75">IF(BJ114+BA114/F$75-BJ114/F$75&lt;0,0,BJ114+BA114/F$75-BJ114/F$75)</f>
        <v>4.4149859378480709</v>
      </c>
      <c r="BK115">
        <f t="shared" ref="BK115:BK158" si="76">IF(BK114+BB114/G$75-BK114/G$75&lt;0,0,BK114+BB114/G$75-BK114/G$75)</f>
        <v>7.2027696474535503</v>
      </c>
      <c r="BL115">
        <f t="shared" ref="BL115:BL158" si="77">IF(BL114+BC114/H$75-BL114/H$75&lt;0,0,BL114+BC114/H$75-BL114/H$75)</f>
        <v>5.9961413555732106</v>
      </c>
      <c r="BM115">
        <f t="shared" ref="BM115:BM158" si="78">IF(BM114+BD114/I$75-BM114/I$75&lt;0,0,BM114+BD114/I$75-BM114/I$75)</f>
        <v>6.5794100706807628</v>
      </c>
      <c r="BO115">
        <f t="shared" si="56"/>
        <v>0.26228100194075399</v>
      </c>
      <c r="BP115">
        <f t="shared" ref="BP115:BP158" si="79">IF(BP114+BG114/C$75-BP114/C$75&lt;0,0,BP114+BG114/C$75-BP114/C$75)</f>
        <v>0.40384513274485989</v>
      </c>
      <c r="BQ115">
        <f t="shared" ref="BQ115:BQ158" si="80">IF(BQ114+BH114/D$75-BQ114/D$75&lt;0,0,BQ114+BH114/D$75-BQ114/D$75)</f>
        <v>0.43687621115890451</v>
      </c>
      <c r="BR115">
        <f t="shared" ref="BR115:BR158" si="81">IF(BR114+BI114/E$75-BR114/E$75&lt;0,0,BR114+BI114/E$75-BR114/E$75)</f>
        <v>1.2943895267008374</v>
      </c>
      <c r="BS115">
        <f t="shared" ref="BS115:BS158" si="82">IF(BS114+BJ114/F$75-BS114/F$75&lt;0,0,BS114+BJ114/F$75-BS114/F$75)</f>
        <v>3.3276590344954315</v>
      </c>
      <c r="BT115">
        <f t="shared" ref="BT115:BT158" si="83">IF(BT114+BK114/G$75-BT114/G$75&lt;0,0,BT114+BK114/G$75-BT114/G$75)</f>
        <v>5.9646649875228377</v>
      </c>
      <c r="BU115">
        <f t="shared" ref="BU115:BU158" si="84">IF(BU114+BL114/H$75-BU114/H$75&lt;0,0,BU114+BL114/H$75-BU114/H$75)</f>
        <v>4.1502306812612844</v>
      </c>
      <c r="BV115">
        <f t="shared" ref="BV115:BV158" si="85">IF(BV114+BM114/I$75-BV114/I$75&lt;0,0,BV114+BM114/I$75-BV114/I$75)</f>
        <v>4.4241498445536607</v>
      </c>
    </row>
    <row r="116" spans="1:74" hidden="1" x14ac:dyDescent="0.4">
      <c r="A116" s="9">
        <v>18</v>
      </c>
      <c r="B116" s="16">
        <f t="shared" si="23"/>
        <v>2525.8669233028659</v>
      </c>
      <c r="C116" s="16">
        <f t="shared" si="15"/>
        <v>5657.4392481141804</v>
      </c>
      <c r="D116" s="16">
        <f t="shared" si="16"/>
        <v>7276.0047193649707</v>
      </c>
      <c r="E116" s="16">
        <f t="shared" si="17"/>
        <v>3641.7723103142794</v>
      </c>
      <c r="F116" s="16">
        <f t="shared" si="18"/>
        <v>3880.535850327984</v>
      </c>
      <c r="G116" s="16">
        <f t="shared" si="19"/>
        <v>2623.8856397295426</v>
      </c>
      <c r="H116" s="16">
        <f t="shared" si="20"/>
        <v>1289.3231160740002</v>
      </c>
      <c r="I116" s="16">
        <f t="shared" si="21"/>
        <v>1595.9457674600189</v>
      </c>
      <c r="J116" s="16">
        <f t="shared" si="24"/>
        <v>28490.773574687839</v>
      </c>
      <c r="L116">
        <v>18</v>
      </c>
      <c r="M116">
        <f t="shared" si="25"/>
        <v>2525.8669233028659</v>
      </c>
      <c r="N116">
        <f t="shared" si="26"/>
        <v>5657.4392481141804</v>
      </c>
      <c r="O116">
        <f t="shared" si="27"/>
        <v>7276.0047193649707</v>
      </c>
      <c r="P116">
        <f t="shared" si="28"/>
        <v>3641.7723103142794</v>
      </c>
      <c r="Q116">
        <f t="shared" si="29"/>
        <v>3880.535850327984</v>
      </c>
      <c r="R116">
        <f t="shared" si="30"/>
        <v>2623.8856397295426</v>
      </c>
      <c r="S116">
        <f t="shared" si="31"/>
        <v>1289.3231160740002</v>
      </c>
      <c r="T116">
        <f t="shared" si="32"/>
        <v>1595.9457674600189</v>
      </c>
      <c r="V116">
        <f t="shared" si="38"/>
        <v>28.899881350662465</v>
      </c>
      <c r="W116">
        <f t="shared" si="39"/>
        <v>44.498367529514525</v>
      </c>
      <c r="X116">
        <f t="shared" si="40"/>
        <v>72.206930204601434</v>
      </c>
      <c r="Y116">
        <f t="shared" si="41"/>
        <v>118.85377218325388</v>
      </c>
      <c r="Z116">
        <f t="shared" si="42"/>
        <v>244.44253951747345</v>
      </c>
      <c r="AA116">
        <f t="shared" si="43"/>
        <v>240.01855967846291</v>
      </c>
      <c r="AB116">
        <f t="shared" si="44"/>
        <v>210.44238458108964</v>
      </c>
      <c r="AC116">
        <f t="shared" si="45"/>
        <v>335.86181124691075</v>
      </c>
      <c r="AE116">
        <f t="shared" si="46"/>
        <v>19.026997346804613</v>
      </c>
      <c r="AF116">
        <f t="shared" si="47"/>
        <v>29.296671174804029</v>
      </c>
      <c r="AG116">
        <f t="shared" si="48"/>
        <v>47.53933252367365</v>
      </c>
      <c r="AH116">
        <f t="shared" si="49"/>
        <v>78.25050838614095</v>
      </c>
      <c r="AI116">
        <f t="shared" si="50"/>
        <v>160.93517805181355</v>
      </c>
      <c r="AJ116">
        <f t="shared" si="51"/>
        <v>152.6679769336194</v>
      </c>
      <c r="AK116">
        <f t="shared" si="52"/>
        <v>128.5894756601258</v>
      </c>
      <c r="AL116">
        <f t="shared" si="53"/>
        <v>184.75693015151592</v>
      </c>
      <c r="AW116">
        <f t="shared" ref="AW116:BD116" si="86">IF(AW115+AN239/B$74-AW115/B$75&lt;0,0,AW115+AN239/B$74-AW115/B$75)</f>
        <v>0.53624958149857593</v>
      </c>
      <c r="AX116">
        <f t="shared" si="86"/>
        <v>0.82568612222087867</v>
      </c>
      <c r="AY116">
        <f t="shared" si="86"/>
        <v>0.8932201862396647</v>
      </c>
      <c r="AZ116">
        <f t="shared" si="86"/>
        <v>2.6464587097553327</v>
      </c>
      <c r="BA116">
        <f t="shared" si="86"/>
        <v>6.8036028206923511</v>
      </c>
      <c r="BB116">
        <f t="shared" si="86"/>
        <v>10.31378487292848</v>
      </c>
      <c r="BC116">
        <f t="shared" si="86"/>
        <v>9.9599563564355407</v>
      </c>
      <c r="BD116">
        <f t="shared" si="86"/>
        <v>11.293527681275162</v>
      </c>
      <c r="BF116">
        <f t="shared" si="55"/>
        <v>0.41221478054455296</v>
      </c>
      <c r="BG116">
        <f t="shared" si="72"/>
        <v>0.63470450218125984</v>
      </c>
      <c r="BH116">
        <f t="shared" si="73"/>
        <v>0.68661790284255164</v>
      </c>
      <c r="BI116">
        <f t="shared" si="74"/>
        <v>2.0343314641167933</v>
      </c>
      <c r="BJ116">
        <f t="shared" si="75"/>
        <v>5.2299260277398414</v>
      </c>
      <c r="BK116">
        <f t="shared" si="76"/>
        <v>8.2340531624195279</v>
      </c>
      <c r="BL116">
        <f t="shared" si="77"/>
        <v>7.1944835650905024</v>
      </c>
      <c r="BM116">
        <f t="shared" si="78"/>
        <v>8.0014293101472109</v>
      </c>
      <c r="BO116">
        <f t="shared" si="56"/>
        <v>0.31370186928782762</v>
      </c>
      <c r="BP116">
        <f t="shared" si="79"/>
        <v>0.48302001329654243</v>
      </c>
      <c r="BQ116">
        <f t="shared" si="80"/>
        <v>0.52252691988301048</v>
      </c>
      <c r="BR116">
        <f t="shared" si="81"/>
        <v>1.5481579340785094</v>
      </c>
      <c r="BS116">
        <f t="shared" si="82"/>
        <v>3.9800551765070149</v>
      </c>
      <c r="BT116">
        <f t="shared" si="83"/>
        <v>6.7075277834812663</v>
      </c>
      <c r="BU116">
        <f t="shared" si="84"/>
        <v>5.0731860184172479</v>
      </c>
      <c r="BV116">
        <f t="shared" si="85"/>
        <v>5.5017799576172113</v>
      </c>
    </row>
    <row r="117" spans="1:74" hidden="1" x14ac:dyDescent="0.4">
      <c r="A117" s="9">
        <v>19</v>
      </c>
      <c r="B117" s="16">
        <f t="shared" si="23"/>
        <v>2962.0757257834525</v>
      </c>
      <c r="C117" s="16">
        <f t="shared" si="15"/>
        <v>6634.460157948808</v>
      </c>
      <c r="D117" s="16">
        <f t="shared" si="16"/>
        <v>8532.5464936747194</v>
      </c>
      <c r="E117" s="16">
        <f t="shared" si="17"/>
        <v>4270.6942553833042</v>
      </c>
      <c r="F117" s="16">
        <f t="shared" si="18"/>
        <v>4550.6914632931839</v>
      </c>
      <c r="G117" s="16">
        <f t="shared" si="19"/>
        <v>3077.0219479780326</v>
      </c>
      <c r="H117" s="16">
        <f t="shared" si="20"/>
        <v>1511.9849227133443</v>
      </c>
      <c r="I117" s="16">
        <f t="shared" si="21"/>
        <v>1871.5602844502403</v>
      </c>
      <c r="J117" s="16">
        <f t="shared" si="24"/>
        <v>33411.035251225083</v>
      </c>
      <c r="L117">
        <v>19</v>
      </c>
      <c r="M117">
        <f t="shared" si="25"/>
        <v>2962.0757257834525</v>
      </c>
      <c r="N117">
        <f t="shared" si="26"/>
        <v>6634.460157948808</v>
      </c>
      <c r="O117">
        <f t="shared" si="27"/>
        <v>8532.5464936747194</v>
      </c>
      <c r="P117">
        <f t="shared" si="28"/>
        <v>4270.6942553833042</v>
      </c>
      <c r="Q117">
        <f t="shared" si="29"/>
        <v>4550.6914632931839</v>
      </c>
      <c r="R117">
        <f t="shared" si="30"/>
        <v>3077.0219479780326</v>
      </c>
      <c r="S117">
        <f t="shared" si="31"/>
        <v>1511.9849227133443</v>
      </c>
      <c r="T117">
        <f t="shared" si="32"/>
        <v>1871.5602844502403</v>
      </c>
      <c r="V117">
        <f t="shared" si="38"/>
        <v>33.891357053031911</v>
      </c>
      <c r="W117">
        <f t="shared" si="39"/>
        <v>52.18395341907685</v>
      </c>
      <c r="X117">
        <f t="shared" si="40"/>
        <v>84.678231843723637</v>
      </c>
      <c r="Y117">
        <f t="shared" si="41"/>
        <v>139.38173590702417</v>
      </c>
      <c r="Z117">
        <f t="shared" si="42"/>
        <v>286.66170927191888</v>
      </c>
      <c r="AA117">
        <f t="shared" si="43"/>
        <v>281.44867504320138</v>
      </c>
      <c r="AB117">
        <f t="shared" si="44"/>
        <v>246.80234944828632</v>
      </c>
      <c r="AC117">
        <f t="shared" si="45"/>
        <v>393.96032008965062</v>
      </c>
      <c r="AE117">
        <f t="shared" si="46"/>
        <v>22.317958681423896</v>
      </c>
      <c r="AF117">
        <f t="shared" si="47"/>
        <v>34.363903293040863</v>
      </c>
      <c r="AG117">
        <f t="shared" si="48"/>
        <v>55.761865083982919</v>
      </c>
      <c r="AH117">
        <f t="shared" si="49"/>
        <v>91.784929651845275</v>
      </c>
      <c r="AI117">
        <f t="shared" si="50"/>
        <v>188.7709652070335</v>
      </c>
      <c r="AJ117">
        <f t="shared" si="51"/>
        <v>178.87315175707243</v>
      </c>
      <c r="AK117">
        <f t="shared" si="52"/>
        <v>150.91299627493413</v>
      </c>
      <c r="AL117">
        <f t="shared" si="53"/>
        <v>217.13654752910051</v>
      </c>
      <c r="AW117">
        <f t="shared" ref="AW117:BD117" si="87">IF(AW116+AN240/B$74-AW116/B$75&lt;0,0,AW116+AN240/B$74-AW116/B$75)</f>
        <v>0.63086630124944365</v>
      </c>
      <c r="AX117">
        <f t="shared" si="87"/>
        <v>0.97137148053861044</v>
      </c>
      <c r="AY117">
        <f t="shared" si="87"/>
        <v>1.050821361052853</v>
      </c>
      <c r="AZ117">
        <f t="shared" si="87"/>
        <v>3.1134040477328657</v>
      </c>
      <c r="BA117">
        <f t="shared" si="87"/>
        <v>8.0040412053391279</v>
      </c>
      <c r="BB117">
        <f t="shared" si="87"/>
        <v>11.975997509664438</v>
      </c>
      <c r="BC117">
        <f t="shared" si="87"/>
        <v>11.778492238761132</v>
      </c>
      <c r="BD117">
        <f t="shared" si="87"/>
        <v>13.462629898348675</v>
      </c>
      <c r="BF117">
        <f t="shared" si="55"/>
        <v>0.48663566111696677</v>
      </c>
      <c r="BG117">
        <f t="shared" si="72"/>
        <v>0.74929347420503101</v>
      </c>
      <c r="BH117">
        <f t="shared" si="73"/>
        <v>0.81057927288081943</v>
      </c>
      <c r="BI117">
        <f t="shared" si="74"/>
        <v>2.4016078114999173</v>
      </c>
      <c r="BJ117">
        <f t="shared" si="75"/>
        <v>6.1741321035113463</v>
      </c>
      <c r="BK117">
        <f t="shared" si="76"/>
        <v>9.481892188724899</v>
      </c>
      <c r="BL117">
        <f t="shared" si="77"/>
        <v>8.5772199607630206</v>
      </c>
      <c r="BM117">
        <f t="shared" si="78"/>
        <v>9.6474784957111872</v>
      </c>
      <c r="BO117">
        <f t="shared" si="56"/>
        <v>0.3728096160418628</v>
      </c>
      <c r="BP117">
        <f t="shared" si="79"/>
        <v>0.57403070662737288</v>
      </c>
      <c r="BQ117">
        <f t="shared" si="80"/>
        <v>0.62098150965873522</v>
      </c>
      <c r="BR117">
        <f t="shared" si="81"/>
        <v>1.8398620521014799</v>
      </c>
      <c r="BS117">
        <f t="shared" si="82"/>
        <v>4.7299776872467101</v>
      </c>
      <c r="BT117">
        <f t="shared" si="83"/>
        <v>7.6234430108442233</v>
      </c>
      <c r="BU117">
        <f t="shared" si="84"/>
        <v>6.133834791753876</v>
      </c>
      <c r="BV117">
        <f t="shared" si="85"/>
        <v>6.751604633882212</v>
      </c>
    </row>
    <row r="118" spans="1:74" hidden="1" x14ac:dyDescent="0.4">
      <c r="A118" s="9">
        <v>20</v>
      </c>
      <c r="B118" s="16">
        <f t="shared" si="23"/>
        <v>3473.6163351799541</v>
      </c>
      <c r="C118" s="16">
        <f t="shared" si="15"/>
        <v>7780.2093238707239</v>
      </c>
      <c r="D118" s="16">
        <f t="shared" si="16"/>
        <v>10006.088846115388</v>
      </c>
      <c r="E118" s="16">
        <f t="shared" si="17"/>
        <v>5008.2289250504982</v>
      </c>
      <c r="F118" s="16">
        <f t="shared" si="18"/>
        <v>5336.5807179282074</v>
      </c>
      <c r="G118" s="16">
        <f t="shared" si="19"/>
        <v>3608.4133869929055</v>
      </c>
      <c r="H118" s="16">
        <f t="shared" si="20"/>
        <v>1773.0996815396181</v>
      </c>
      <c r="I118" s="16">
        <f t="shared" si="21"/>
        <v>2194.7725102878308</v>
      </c>
      <c r="J118" s="16">
        <f t="shared" si="24"/>
        <v>39181.009726965131</v>
      </c>
      <c r="L118">
        <v>20</v>
      </c>
      <c r="M118">
        <f t="shared" si="25"/>
        <v>3473.6163351799541</v>
      </c>
      <c r="N118">
        <f t="shared" si="26"/>
        <v>7780.2093238707239</v>
      </c>
      <c r="O118">
        <f t="shared" si="27"/>
        <v>10006.088846115388</v>
      </c>
      <c r="P118">
        <f t="shared" si="28"/>
        <v>5008.2289250504982</v>
      </c>
      <c r="Q118">
        <f t="shared" si="29"/>
        <v>5336.5807179282074</v>
      </c>
      <c r="R118">
        <f t="shared" si="30"/>
        <v>3608.4133869929055</v>
      </c>
      <c r="S118">
        <f t="shared" si="31"/>
        <v>1773.0996815396181</v>
      </c>
      <c r="T118">
        <f t="shared" si="32"/>
        <v>2194.7725102878308</v>
      </c>
      <c r="V118">
        <f t="shared" si="38"/>
        <v>39.744656487640796</v>
      </c>
      <c r="W118">
        <f t="shared" si="39"/>
        <v>61.196525697182608</v>
      </c>
      <c r="X118">
        <f t="shared" si="40"/>
        <v>99.302817274132295</v>
      </c>
      <c r="Y118">
        <f t="shared" si="41"/>
        <v>163.45403949471438</v>
      </c>
      <c r="Z118">
        <f t="shared" si="42"/>
        <v>336.17040313094026</v>
      </c>
      <c r="AA118">
        <f t="shared" si="43"/>
        <v>330.03972037682604</v>
      </c>
      <c r="AB118">
        <f t="shared" si="44"/>
        <v>289.43685015865555</v>
      </c>
      <c r="AC118">
        <f t="shared" si="45"/>
        <v>462.07161363499404</v>
      </c>
      <c r="AE118">
        <f t="shared" si="46"/>
        <v>26.175758138626566</v>
      </c>
      <c r="AF118">
        <f t="shared" si="47"/>
        <v>40.303920001719526</v>
      </c>
      <c r="AG118">
        <f t="shared" si="48"/>
        <v>65.400654003896491</v>
      </c>
      <c r="AH118">
        <f t="shared" si="49"/>
        <v>107.65053173690492</v>
      </c>
      <c r="AI118">
        <f t="shared" si="50"/>
        <v>221.40121322866193</v>
      </c>
      <c r="AJ118">
        <f t="shared" si="51"/>
        <v>209.6458087429111</v>
      </c>
      <c r="AK118">
        <f t="shared" si="52"/>
        <v>177.06463804948473</v>
      </c>
      <c r="AL118">
        <f t="shared" si="53"/>
        <v>255.0273559349327</v>
      </c>
      <c r="AW118">
        <f t="shared" ref="AW118:BD118" si="88">IF(AW117+AN241/B$74-AW117/B$75&lt;0,0,AW117+AN241/B$74-AW117/B$75)</f>
        <v>0.74133524789761529</v>
      </c>
      <c r="AX118">
        <f t="shared" si="88"/>
        <v>1.1414651819245503</v>
      </c>
      <c r="AY118">
        <f t="shared" si="88"/>
        <v>1.2348272726715299</v>
      </c>
      <c r="AZ118">
        <f t="shared" si="88"/>
        <v>3.6585821067955147</v>
      </c>
      <c r="BA118">
        <f t="shared" si="88"/>
        <v>9.4056028343740046</v>
      </c>
      <c r="BB118">
        <f t="shared" si="88"/>
        <v>13.949768942617776</v>
      </c>
      <c r="BC118">
        <f t="shared" si="88"/>
        <v>13.894262046892784</v>
      </c>
      <c r="BD118">
        <f t="shared" si="88"/>
        <v>15.98305598176368</v>
      </c>
      <c r="BF118">
        <f t="shared" si="55"/>
        <v>0.57317404519645287</v>
      </c>
      <c r="BG118">
        <f t="shared" si="72"/>
        <v>0.88254027800517876</v>
      </c>
      <c r="BH118">
        <f t="shared" si="73"/>
        <v>0.95472452578403966</v>
      </c>
      <c r="BI118">
        <f t="shared" si="74"/>
        <v>2.8286855532396862</v>
      </c>
      <c r="BJ118">
        <f t="shared" si="75"/>
        <v>7.2720775646080158</v>
      </c>
      <c r="BK118">
        <f t="shared" si="76"/>
        <v>10.978355381288623</v>
      </c>
      <c r="BL118">
        <f t="shared" si="77"/>
        <v>10.177856099762076</v>
      </c>
      <c r="BM118">
        <f t="shared" si="78"/>
        <v>11.55505419702993</v>
      </c>
      <c r="BO118">
        <f t="shared" si="56"/>
        <v>0.44110524308692522</v>
      </c>
      <c r="BP118">
        <f t="shared" si="79"/>
        <v>0.6791883671739678</v>
      </c>
      <c r="BQ118">
        <f t="shared" si="80"/>
        <v>0.73474016759198579</v>
      </c>
      <c r="BR118">
        <f t="shared" si="81"/>
        <v>2.1769095077405423</v>
      </c>
      <c r="BS118">
        <f t="shared" si="82"/>
        <v>5.596470337005492</v>
      </c>
      <c r="BT118">
        <f t="shared" si="83"/>
        <v>8.7385125175726284</v>
      </c>
      <c r="BU118">
        <f t="shared" si="84"/>
        <v>7.355527376258447</v>
      </c>
      <c r="BV118">
        <f t="shared" si="85"/>
        <v>8.1995415647966983</v>
      </c>
    </row>
    <row r="119" spans="1:74" hidden="1" x14ac:dyDescent="0.4">
      <c r="A119" s="9">
        <v>21</v>
      </c>
      <c r="B119" s="16">
        <f t="shared" si="23"/>
        <v>4073.4983035714331</v>
      </c>
      <c r="C119" s="16">
        <f t="shared" si="15"/>
        <v>9123.8255535714397</v>
      </c>
      <c r="D119" s="16">
        <f t="shared" si="16"/>
        <v>11734.107053571439</v>
      </c>
      <c r="E119" s="16">
        <f t="shared" si="17"/>
        <v>5873.1333750000031</v>
      </c>
      <c r="F119" s="16">
        <f t="shared" si="18"/>
        <v>6258.1904285714345</v>
      </c>
      <c r="G119" s="16">
        <f t="shared" si="19"/>
        <v>4231.5743571428593</v>
      </c>
      <c r="H119" s="16">
        <f t="shared" si="20"/>
        <v>2079.3080892857165</v>
      </c>
      <c r="I119" s="16">
        <f t="shared" si="21"/>
        <v>2573.8024107142874</v>
      </c>
      <c r="J119" s="16">
        <f t="shared" si="24"/>
        <v>45947.439571428615</v>
      </c>
      <c r="L119">
        <v>21</v>
      </c>
      <c r="M119">
        <f t="shared" si="25"/>
        <v>4073.4983035714331</v>
      </c>
      <c r="N119">
        <f t="shared" si="26"/>
        <v>9123.8255535714397</v>
      </c>
      <c r="O119">
        <f t="shared" si="27"/>
        <v>11734.107053571439</v>
      </c>
      <c r="P119">
        <f t="shared" si="28"/>
        <v>5873.1333750000031</v>
      </c>
      <c r="Q119">
        <f t="shared" si="29"/>
        <v>6258.1904285714345</v>
      </c>
      <c r="R119">
        <f t="shared" si="30"/>
        <v>4231.5743571428593</v>
      </c>
      <c r="S119">
        <f t="shared" si="31"/>
        <v>2079.3080892857165</v>
      </c>
      <c r="T119">
        <f t="shared" si="32"/>
        <v>2573.8024107142874</v>
      </c>
      <c r="V119">
        <f t="shared" si="38"/>
        <v>46.608676239119134</v>
      </c>
      <c r="W119">
        <f t="shared" si="39"/>
        <v>71.765346721914199</v>
      </c>
      <c r="X119">
        <f t="shared" si="40"/>
        <v>116.45270758351381</v>
      </c>
      <c r="Y119">
        <f t="shared" si="41"/>
        <v>191.68303565925609</v>
      </c>
      <c r="Z119">
        <f t="shared" si="42"/>
        <v>394.22802623986701</v>
      </c>
      <c r="AA119">
        <f t="shared" si="43"/>
        <v>387.02653830545319</v>
      </c>
      <c r="AB119">
        <f t="shared" si="44"/>
        <v>339.4307624078798</v>
      </c>
      <c r="AC119">
        <f t="shared" si="45"/>
        <v>541.92928805971485</v>
      </c>
      <c r="AE119">
        <f t="shared" si="46"/>
        <v>30.698724254964638</v>
      </c>
      <c r="AF119">
        <f t="shared" si="47"/>
        <v>47.26812190020722</v>
      </c>
      <c r="AG119">
        <f t="shared" si="48"/>
        <v>76.701375093975102</v>
      </c>
      <c r="AH119">
        <f t="shared" si="49"/>
        <v>126.25170098950809</v>
      </c>
      <c r="AI119">
        <f t="shared" si="50"/>
        <v>259.65760986275473</v>
      </c>
      <c r="AJ119">
        <f t="shared" si="51"/>
        <v>245.76398223308558</v>
      </c>
      <c r="AK119">
        <f t="shared" si="52"/>
        <v>207.71160498834948</v>
      </c>
      <c r="AL119">
        <f t="shared" si="53"/>
        <v>299.39398258494583</v>
      </c>
      <c r="AW119">
        <f t="shared" ref="AW119:BD119" si="89">IF(AW118+AN242/B$74-AW118/B$75&lt;0,0,AW118+AN242/B$74-AW118/B$75)</f>
        <v>0.87050390277342593</v>
      </c>
      <c r="AX119">
        <f t="shared" si="89"/>
        <v>1.3403516136096782</v>
      </c>
      <c r="AY119">
        <f t="shared" si="89"/>
        <v>1.4499809137094855</v>
      </c>
      <c r="AZ119">
        <f t="shared" si="89"/>
        <v>4.2960455632110541</v>
      </c>
      <c r="BA119">
        <f t="shared" si="89"/>
        <v>11.044414788692393</v>
      </c>
      <c r="BB119">
        <f t="shared" si="89"/>
        <v>16.284422176343249</v>
      </c>
      <c r="BC119">
        <f t="shared" si="89"/>
        <v>16.360939543222305</v>
      </c>
      <c r="BD119">
        <f t="shared" si="89"/>
        <v>18.91662353100832</v>
      </c>
      <c r="BF119">
        <f t="shared" si="55"/>
        <v>0.67407076681715039</v>
      </c>
      <c r="BG119">
        <f t="shared" si="72"/>
        <v>1.0378952203568017</v>
      </c>
      <c r="BH119">
        <f t="shared" si="73"/>
        <v>1.1227861739165337</v>
      </c>
      <c r="BI119">
        <f t="shared" si="74"/>
        <v>3.326623485373184</v>
      </c>
      <c r="BJ119">
        <f t="shared" si="75"/>
        <v>8.5521927264676094</v>
      </c>
      <c r="BK119">
        <f t="shared" si="76"/>
        <v>12.761203518086113</v>
      </c>
      <c r="BL119">
        <f t="shared" si="77"/>
        <v>12.036059073327433</v>
      </c>
      <c r="BM119">
        <f t="shared" si="78"/>
        <v>13.769055089396804</v>
      </c>
      <c r="BO119">
        <f t="shared" si="56"/>
        <v>0.52034652435264184</v>
      </c>
      <c r="BP119">
        <f t="shared" si="79"/>
        <v>0.80119951367269437</v>
      </c>
      <c r="BQ119">
        <f t="shared" si="80"/>
        <v>0.86673078250721813</v>
      </c>
      <c r="BR119">
        <f t="shared" si="81"/>
        <v>2.5679751350400286</v>
      </c>
      <c r="BS119">
        <f t="shared" si="82"/>
        <v>6.6018346735670059</v>
      </c>
      <c r="BT119">
        <f t="shared" si="83"/>
        <v>10.082418235802226</v>
      </c>
      <c r="BU119">
        <f t="shared" si="84"/>
        <v>8.7666917380102607</v>
      </c>
      <c r="BV119">
        <f t="shared" si="85"/>
        <v>9.8772978809133143</v>
      </c>
    </row>
    <row r="120" spans="1:74" hidden="1" x14ac:dyDescent="0.4">
      <c r="A120" s="9">
        <v>22</v>
      </c>
      <c r="B120" s="16">
        <f t="shared" si="23"/>
        <v>4776.9778893384055</v>
      </c>
      <c r="C120" s="16">
        <f t="shared" si="15"/>
        <v>10699.479829751992</v>
      </c>
      <c r="D120" s="16">
        <f t="shared" si="16"/>
        <v>13760.548248392715</v>
      </c>
      <c r="E120" s="16">
        <f t="shared" si="17"/>
        <v>6887.4039419416367</v>
      </c>
      <c r="F120" s="16">
        <f t="shared" si="18"/>
        <v>7338.9590658094494</v>
      </c>
      <c r="G120" s="16">
        <f t="shared" si="19"/>
        <v>4962.3531507157131</v>
      </c>
      <c r="H120" s="16">
        <f t="shared" si="20"/>
        <v>2438.3976688861708</v>
      </c>
      <c r="I120" s="16">
        <f t="shared" si="21"/>
        <v>3018.2895121690408</v>
      </c>
      <c r="J120" s="16">
        <f t="shared" si="24"/>
        <v>53882.409307005131</v>
      </c>
      <c r="L120">
        <v>22</v>
      </c>
      <c r="M120">
        <f t="shared" si="25"/>
        <v>4776.9778893384055</v>
      </c>
      <c r="N120">
        <f t="shared" si="26"/>
        <v>10699.479829751992</v>
      </c>
      <c r="O120">
        <f t="shared" si="27"/>
        <v>13760.548248392715</v>
      </c>
      <c r="P120">
        <f t="shared" si="28"/>
        <v>6887.4039419416367</v>
      </c>
      <c r="Q120">
        <f t="shared" si="29"/>
        <v>7338.9590658094494</v>
      </c>
      <c r="R120">
        <f t="shared" si="30"/>
        <v>4962.3531507157131</v>
      </c>
      <c r="S120">
        <f t="shared" si="31"/>
        <v>2438.3976688861708</v>
      </c>
      <c r="T120">
        <f t="shared" si="32"/>
        <v>3018.2895121690408</v>
      </c>
      <c r="V120">
        <f t="shared" si="38"/>
        <v>54.658006003758025</v>
      </c>
      <c r="W120">
        <f t="shared" si="39"/>
        <v>84.15923962019599</v>
      </c>
      <c r="X120">
        <f t="shared" si="40"/>
        <v>136.564118611704</v>
      </c>
      <c r="Y120">
        <f t="shared" si="41"/>
        <v>224.7867427114079</v>
      </c>
      <c r="Z120">
        <f t="shared" si="42"/>
        <v>462.31130261071667</v>
      </c>
      <c r="AA120">
        <f t="shared" si="43"/>
        <v>453.8577724993803</v>
      </c>
      <c r="AB120">
        <f t="shared" si="44"/>
        <v>398.05596605724344</v>
      </c>
      <c r="AC120">
        <f t="shared" si="45"/>
        <v>635.56537833526761</v>
      </c>
      <c r="AE120">
        <f t="shared" si="46"/>
        <v>36.002041583016137</v>
      </c>
      <c r="AF120">
        <f t="shared" si="47"/>
        <v>55.433863507442879</v>
      </c>
      <c r="AG120">
        <f t="shared" si="48"/>
        <v>89.951819257154668</v>
      </c>
      <c r="AH120">
        <f t="shared" si="49"/>
        <v>148.06214587942409</v>
      </c>
      <c r="AI120">
        <f t="shared" si="50"/>
        <v>304.51441532179211</v>
      </c>
      <c r="AJ120">
        <f t="shared" si="51"/>
        <v>288.14274905479584</v>
      </c>
      <c r="AK120">
        <f t="shared" si="52"/>
        <v>243.63501155731234</v>
      </c>
      <c r="AL120">
        <f t="shared" si="53"/>
        <v>351.36583375811063</v>
      </c>
      <c r="AW120">
        <f t="shared" ref="AW120:BD120" si="90">IF(AW119+AN243/B$74-AW119/B$75&lt;0,0,AW119+AN243/B$74-AW119/B$75)</f>
        <v>1.0216898539481409</v>
      </c>
      <c r="AX120">
        <f t="shared" si="90"/>
        <v>1.5731390060228825</v>
      </c>
      <c r="AY120">
        <f t="shared" si="90"/>
        <v>1.7018083241621285</v>
      </c>
      <c r="AZ120">
        <f t="shared" si="90"/>
        <v>5.0421671287717196</v>
      </c>
      <c r="BA120">
        <f t="shared" si="90"/>
        <v>12.962568572583185</v>
      </c>
      <c r="BB120">
        <f t="shared" si="90"/>
        <v>19.038428499874456</v>
      </c>
      <c r="BC120">
        <f t="shared" si="90"/>
        <v>19.241307022212773</v>
      </c>
      <c r="BD120">
        <f t="shared" si="90"/>
        <v>22.336143335732508</v>
      </c>
      <c r="BF120">
        <f t="shared" si="55"/>
        <v>0.79193064839091565</v>
      </c>
      <c r="BG120">
        <f t="shared" si="72"/>
        <v>1.2193690563085275</v>
      </c>
      <c r="BH120">
        <f t="shared" si="73"/>
        <v>1.3191030177923047</v>
      </c>
      <c r="BI120">
        <f t="shared" si="74"/>
        <v>3.9082767320759064</v>
      </c>
      <c r="BJ120">
        <f t="shared" si="75"/>
        <v>10.047525963802478</v>
      </c>
      <c r="BK120">
        <f t="shared" si="76"/>
        <v>14.875134713040396</v>
      </c>
      <c r="BL120">
        <f t="shared" si="77"/>
        <v>14.198499308274871</v>
      </c>
      <c r="BM120">
        <f t="shared" si="78"/>
        <v>16.342839310202564</v>
      </c>
      <c r="BO120">
        <f t="shared" si="56"/>
        <v>0.61258106983134697</v>
      </c>
      <c r="BP120">
        <f t="shared" si="79"/>
        <v>0.94321693768315895</v>
      </c>
      <c r="BQ120">
        <f t="shared" si="80"/>
        <v>1.0203640173528075</v>
      </c>
      <c r="BR120">
        <f t="shared" si="81"/>
        <v>3.0231641452399218</v>
      </c>
      <c r="BS120">
        <f t="shared" si="82"/>
        <v>7.7720495053073684</v>
      </c>
      <c r="BT120">
        <f t="shared" si="83"/>
        <v>11.689689405172558</v>
      </c>
      <c r="BU120">
        <f t="shared" si="84"/>
        <v>10.401375405668848</v>
      </c>
      <c r="BV120">
        <f t="shared" si="85"/>
        <v>11.823176485155061</v>
      </c>
    </row>
    <row r="121" spans="1:74" hidden="1" x14ac:dyDescent="0.4">
      <c r="A121" s="9">
        <v>23</v>
      </c>
      <c r="B121" s="16">
        <f t="shared" si="23"/>
        <v>5601.9460558559776</v>
      </c>
      <c r="C121" s="16">
        <f t="shared" si="15"/>
        <v>12547.244349981898</v>
      </c>
      <c r="D121" s="16">
        <f t="shared" si="16"/>
        <v>16136.94908627169</v>
      </c>
      <c r="E121" s="16">
        <f t="shared" si="17"/>
        <v>8076.8356566520461</v>
      </c>
      <c r="F121" s="16">
        <f t="shared" si="18"/>
        <v>8606.3728460115708</v>
      </c>
      <c r="G121" s="16">
        <f t="shared" si="19"/>
        <v>5819.33500727725</v>
      </c>
      <c r="H121" s="16">
        <f t="shared" si="20"/>
        <v>2859.500822541409</v>
      </c>
      <c r="I121" s="16">
        <f t="shared" si="21"/>
        <v>3539.5380551925809</v>
      </c>
      <c r="J121" s="16">
        <f t="shared" si="24"/>
        <v>63187.721879784425</v>
      </c>
      <c r="L121">
        <v>23</v>
      </c>
      <c r="M121">
        <f t="shared" si="25"/>
        <v>5601.9460558559776</v>
      </c>
      <c r="N121">
        <f t="shared" si="26"/>
        <v>12547.244349981898</v>
      </c>
      <c r="O121">
        <f t="shared" si="27"/>
        <v>16136.94908627169</v>
      </c>
      <c r="P121">
        <f t="shared" si="28"/>
        <v>8076.8356566520461</v>
      </c>
      <c r="Q121">
        <f t="shared" si="29"/>
        <v>8606.3728460115708</v>
      </c>
      <c r="R121">
        <f t="shared" si="30"/>
        <v>5819.33500727725</v>
      </c>
      <c r="S121">
        <f t="shared" si="31"/>
        <v>2859.500822541409</v>
      </c>
      <c r="T121">
        <f t="shared" si="32"/>
        <v>3539.5380551925809</v>
      </c>
      <c r="V121">
        <f t="shared" si="38"/>
        <v>64.097372648441379</v>
      </c>
      <c r="W121">
        <f t="shared" si="39"/>
        <v>98.69343099296897</v>
      </c>
      <c r="X121">
        <f t="shared" si="40"/>
        <v>160.14856452060289</v>
      </c>
      <c r="Y121">
        <f t="shared" si="41"/>
        <v>263.60712121499245</v>
      </c>
      <c r="Z121">
        <f t="shared" si="42"/>
        <v>542.15186410181229</v>
      </c>
      <c r="AA121">
        <f t="shared" si="43"/>
        <v>532.23262605012201</v>
      </c>
      <c r="AB121">
        <f t="shared" si="44"/>
        <v>466.80373565346554</v>
      </c>
      <c r="AC121">
        <f t="shared" si="45"/>
        <v>745.36210064679381</v>
      </c>
      <c r="AE121">
        <f t="shared" si="46"/>
        <v>42.220696389930097</v>
      </c>
      <c r="AF121">
        <f t="shared" si="47"/>
        <v>65.008988878360583</v>
      </c>
      <c r="AG121">
        <f t="shared" si="48"/>
        <v>105.48925237533777</v>
      </c>
      <c r="AH121">
        <f t="shared" si="49"/>
        <v>173.63701149008534</v>
      </c>
      <c r="AI121">
        <f t="shared" si="50"/>
        <v>357.11337775143363</v>
      </c>
      <c r="AJ121">
        <f t="shared" si="51"/>
        <v>337.8572560881712</v>
      </c>
      <c r="AK121">
        <f t="shared" si="52"/>
        <v>285.74981733002079</v>
      </c>
      <c r="AL121">
        <f t="shared" si="53"/>
        <v>412.26573616750142</v>
      </c>
      <c r="AW121">
        <f t="shared" ref="AW121:BD121" si="91">IF(AW120+AN244/B$74-AW120/B$75&lt;0,0,AW120+AN244/B$74-AW120/B$75)</f>
        <v>1.1987650729713772</v>
      </c>
      <c r="AX121">
        <f t="shared" si="91"/>
        <v>1.8457891972419072</v>
      </c>
      <c r="AY121">
        <f t="shared" si="91"/>
        <v>1.9967589694798531</v>
      </c>
      <c r="AZ121">
        <f t="shared" si="91"/>
        <v>5.9160554670269931</v>
      </c>
      <c r="BA121">
        <f t="shared" si="91"/>
        <v>15.209189364816673</v>
      </c>
      <c r="BB121">
        <f t="shared" si="91"/>
        <v>22.280968714079851</v>
      </c>
      <c r="BC121">
        <f t="shared" si="91"/>
        <v>22.608778307960844</v>
      </c>
      <c r="BD121">
        <f t="shared" si="91"/>
        <v>26.327184955343231</v>
      </c>
      <c r="BF121">
        <f t="shared" si="55"/>
        <v>0.92978617172525091</v>
      </c>
      <c r="BG121">
        <f t="shared" si="72"/>
        <v>1.4316310261371408</v>
      </c>
      <c r="BH121">
        <f t="shared" si="73"/>
        <v>1.5487262016141989</v>
      </c>
      <c r="BI121">
        <f t="shared" si="74"/>
        <v>4.588610970093395</v>
      </c>
      <c r="BJ121">
        <f t="shared" si="75"/>
        <v>11.796551529070904</v>
      </c>
      <c r="BK121">
        <f t="shared" si="76"/>
        <v>17.373110985140833</v>
      </c>
      <c r="BL121">
        <f t="shared" si="77"/>
        <v>16.719903165243824</v>
      </c>
      <c r="BM121">
        <f t="shared" si="78"/>
        <v>19.339491322967536</v>
      </c>
      <c r="BO121">
        <f t="shared" si="56"/>
        <v>0.72019081696708831</v>
      </c>
      <c r="BP121">
        <f t="shared" si="79"/>
        <v>1.1089082088583802</v>
      </c>
      <c r="BQ121">
        <f t="shared" si="80"/>
        <v>1.1996074176165057</v>
      </c>
      <c r="BR121">
        <f t="shared" si="81"/>
        <v>3.5542316973415131</v>
      </c>
      <c r="BS121">
        <f t="shared" si="82"/>
        <v>9.1373353804044335</v>
      </c>
      <c r="BT121">
        <f t="shared" si="83"/>
        <v>13.600956589893261</v>
      </c>
      <c r="BU121">
        <f t="shared" si="84"/>
        <v>12.299937356971858</v>
      </c>
      <c r="BV121">
        <f t="shared" si="85"/>
        <v>14.083007897678812</v>
      </c>
    </row>
    <row r="122" spans="1:74" hidden="1" x14ac:dyDescent="0.4">
      <c r="A122" s="9">
        <v>24</v>
      </c>
      <c r="B122" s="16">
        <f t="shared" si="23"/>
        <v>6569.3834762686356</v>
      </c>
      <c r="C122" s="16">
        <f t="shared" si="15"/>
        <v>14714.11164684647</v>
      </c>
      <c r="D122" s="16">
        <f t="shared" si="16"/>
        <v>18923.746431639494</v>
      </c>
      <c r="E122" s="16">
        <f t="shared" si="17"/>
        <v>9471.678265784325</v>
      </c>
      <c r="F122" s="16">
        <f t="shared" si="18"/>
        <v>10092.664763541066</v>
      </c>
      <c r="G122" s="16">
        <f t="shared" si="19"/>
        <v>6824.3147753477124</v>
      </c>
      <c r="H122" s="16">
        <f t="shared" si="20"/>
        <v>3353.3270878863777</v>
      </c>
      <c r="I122" s="16">
        <f t="shared" si="21"/>
        <v>4150.8044850055539</v>
      </c>
      <c r="J122" s="16">
        <f t="shared" si="24"/>
        <v>74100.030932319642</v>
      </c>
      <c r="L122">
        <v>24</v>
      </c>
      <c r="M122">
        <f t="shared" si="25"/>
        <v>6569.3834762686356</v>
      </c>
      <c r="N122">
        <f t="shared" si="26"/>
        <v>14714.11164684647</v>
      </c>
      <c r="O122">
        <f t="shared" si="27"/>
        <v>18923.746431639494</v>
      </c>
      <c r="P122">
        <f t="shared" si="28"/>
        <v>9471.678265784325</v>
      </c>
      <c r="Q122">
        <f t="shared" si="29"/>
        <v>10092.664763541066</v>
      </c>
      <c r="R122">
        <f t="shared" si="30"/>
        <v>6824.3147753477124</v>
      </c>
      <c r="S122">
        <f t="shared" si="31"/>
        <v>3353.3270878863777</v>
      </c>
      <c r="T122">
        <f t="shared" si="32"/>
        <v>4150.8044850055539</v>
      </c>
      <c r="V122">
        <f t="shared" si="38"/>
        <v>75.166849429033689</v>
      </c>
      <c r="W122">
        <f t="shared" si="39"/>
        <v>115.73757176868649</v>
      </c>
      <c r="X122">
        <f t="shared" si="40"/>
        <v>187.80587313025791</v>
      </c>
      <c r="Y122">
        <f t="shared" si="41"/>
        <v>309.13149744009343</v>
      </c>
      <c r="Z122">
        <f t="shared" si="42"/>
        <v>635.78031131049499</v>
      </c>
      <c r="AA122">
        <f t="shared" si="43"/>
        <v>624.14401720199442</v>
      </c>
      <c r="AB122">
        <f t="shared" si="44"/>
        <v>547.42269863154399</v>
      </c>
      <c r="AC122">
        <f t="shared" si="45"/>
        <v>874.11248704833997</v>
      </c>
      <c r="AE122">
        <f t="shared" si="46"/>
        <v>49.512921809433863</v>
      </c>
      <c r="AF122">
        <f t="shared" si="47"/>
        <v>76.237136249896707</v>
      </c>
      <c r="AG122">
        <f t="shared" si="48"/>
        <v>123.70902309042614</v>
      </c>
      <c r="AH122">
        <f t="shared" si="49"/>
        <v>203.62704806505437</v>
      </c>
      <c r="AI122">
        <f t="shared" si="50"/>
        <v>418.79287320155981</v>
      </c>
      <c r="AJ122">
        <f t="shared" si="51"/>
        <v>396.16986707675642</v>
      </c>
      <c r="AK122">
        <f t="shared" si="52"/>
        <v>335.12815869096028</v>
      </c>
      <c r="AL122">
        <f t="shared" si="53"/>
        <v>483.64352855592119</v>
      </c>
      <c r="AW122">
        <f t="shared" ref="AW122:BD122" si="92">IF(AW121+AN245/B$74-AW121/B$75&lt;0,0,AW121+AN245/B$74-AW121/B$75)</f>
        <v>1.406254801039033</v>
      </c>
      <c r="AX122">
        <f t="shared" si="92"/>
        <v>2.1652698922012972</v>
      </c>
      <c r="AY122">
        <f t="shared" si="92"/>
        <v>2.3423704532771623</v>
      </c>
      <c r="AZ122">
        <f t="shared" si="92"/>
        <v>6.9400432088819883</v>
      </c>
      <c r="BA122">
        <f t="shared" si="92"/>
        <v>17.841690625145468</v>
      </c>
      <c r="BB122">
        <f t="shared" si="92"/>
        <v>26.093731582838089</v>
      </c>
      <c r="BC122">
        <f t="shared" si="92"/>
        <v>26.549214074709774</v>
      </c>
      <c r="BD122">
        <f t="shared" si="92"/>
        <v>30.990177669881916</v>
      </c>
      <c r="BF122">
        <f t="shared" si="55"/>
        <v>1.0911735124729267</v>
      </c>
      <c r="BG122">
        <f t="shared" si="72"/>
        <v>1.6801259288000008</v>
      </c>
      <c r="BH122">
        <f t="shared" si="73"/>
        <v>1.8175458623335916</v>
      </c>
      <c r="BI122">
        <f t="shared" si="74"/>
        <v>5.3850776682535528</v>
      </c>
      <c r="BJ122">
        <f t="shared" si="75"/>
        <v>13.844134230518366</v>
      </c>
      <c r="BK122">
        <f t="shared" si="76"/>
        <v>20.317825622504245</v>
      </c>
      <c r="BL122">
        <f t="shared" si="77"/>
        <v>19.664340736602334</v>
      </c>
      <c r="BM122">
        <f t="shared" si="78"/>
        <v>22.833338139155387</v>
      </c>
      <c r="BO122">
        <f t="shared" si="56"/>
        <v>0.84594802982198591</v>
      </c>
      <c r="BP122">
        <f t="shared" si="79"/>
        <v>1.3025418992256366</v>
      </c>
      <c r="BQ122">
        <f t="shared" si="80"/>
        <v>1.4090786880151218</v>
      </c>
      <c r="BR122">
        <f t="shared" si="81"/>
        <v>4.1748592609926423</v>
      </c>
      <c r="BS122">
        <f t="shared" si="82"/>
        <v>10.732865069604314</v>
      </c>
      <c r="BT122">
        <f t="shared" si="83"/>
        <v>15.864249227041805</v>
      </c>
      <c r="BU122">
        <f t="shared" si="84"/>
        <v>14.50992026110784</v>
      </c>
      <c r="BV122">
        <f t="shared" si="85"/>
        <v>16.711249610323172</v>
      </c>
    </row>
    <row r="123" spans="1:74" hidden="1" x14ac:dyDescent="0.4">
      <c r="A123" s="9">
        <v>25</v>
      </c>
      <c r="B123" s="16">
        <f t="shared" si="23"/>
        <v>7703.894116073744</v>
      </c>
      <c r="C123" s="16">
        <f t="shared" si="15"/>
        <v>17255.189706748261</v>
      </c>
      <c r="D123" s="16">
        <f t="shared" si="16"/>
        <v>22191.814394063163</v>
      </c>
      <c r="E123" s="16">
        <f t="shared" si="17"/>
        <v>11107.405546458554</v>
      </c>
      <c r="F123" s="16">
        <f t="shared" si="18"/>
        <v>11835.634343500356</v>
      </c>
      <c r="G123" s="16">
        <f t="shared" si="19"/>
        <v>8002.8512011751081</v>
      </c>
      <c r="H123" s="16">
        <f t="shared" si="20"/>
        <v>3932.4355040257014</v>
      </c>
      <c r="I123" s="16">
        <f t="shared" si="21"/>
        <v>4867.6345907530604</v>
      </c>
      <c r="J123" s="16">
        <f t="shared" si="24"/>
        <v>86896.859402797956</v>
      </c>
      <c r="L123">
        <v>25</v>
      </c>
      <c r="M123">
        <f t="shared" si="25"/>
        <v>7703.894116073744</v>
      </c>
      <c r="N123">
        <f t="shared" si="26"/>
        <v>17255.189706748261</v>
      </c>
      <c r="O123">
        <f t="shared" si="27"/>
        <v>22191.814394063163</v>
      </c>
      <c r="P123">
        <f t="shared" si="28"/>
        <v>11107.405546458554</v>
      </c>
      <c r="Q123">
        <f t="shared" si="29"/>
        <v>11835.634343500356</v>
      </c>
      <c r="R123">
        <f t="shared" si="30"/>
        <v>8002.8512011751081</v>
      </c>
      <c r="S123">
        <f t="shared" si="31"/>
        <v>3932.4355040257014</v>
      </c>
      <c r="T123">
        <f t="shared" si="32"/>
        <v>4867.6345907530604</v>
      </c>
      <c r="V123">
        <f t="shared" si="38"/>
        <v>88.147963280284529</v>
      </c>
      <c r="W123">
        <f t="shared" si="39"/>
        <v>135.72514085544299</v>
      </c>
      <c r="X123">
        <f t="shared" si="40"/>
        <v>220.23944510455141</v>
      </c>
      <c r="Y123">
        <f t="shared" si="41"/>
        <v>362.51768022890553</v>
      </c>
      <c r="Z123">
        <f t="shared" si="42"/>
        <v>745.57787058291274</v>
      </c>
      <c r="AA123">
        <f t="shared" si="43"/>
        <v>731.929222448475</v>
      </c>
      <c r="AB123">
        <f t="shared" si="44"/>
        <v>641.963329825968</v>
      </c>
      <c r="AC123">
        <f t="shared" si="45"/>
        <v>1025.0914573368184</v>
      </c>
      <c r="AE123">
        <f t="shared" si="46"/>
        <v>58.064231015967138</v>
      </c>
      <c r="AF123">
        <f t="shared" si="47"/>
        <v>89.403948089493298</v>
      </c>
      <c r="AG123">
        <f t="shared" si="48"/>
        <v>145.07463977037006</v>
      </c>
      <c r="AH123">
        <f t="shared" si="49"/>
        <v>238.79519785673409</v>
      </c>
      <c r="AI123">
        <f t="shared" si="50"/>
        <v>491.12201923787154</v>
      </c>
      <c r="AJ123">
        <f t="shared" si="51"/>
        <v>464.56211211432782</v>
      </c>
      <c r="AK123">
        <f t="shared" si="52"/>
        <v>393.0266695838468</v>
      </c>
      <c r="AL123">
        <f t="shared" si="53"/>
        <v>567.31544823286799</v>
      </c>
      <c r="AW123">
        <f t="shared" ref="AW123:BD123" si="93">IF(AW122+AN246/B$74-AW122/B$75&lt;0,0,AW122+AN246/B$74-AW122/B$75)</f>
        <v>1.6494532837596019</v>
      </c>
      <c r="AX123">
        <f t="shared" si="93"/>
        <v>2.5397328643986601</v>
      </c>
      <c r="AY123">
        <f t="shared" si="93"/>
        <v>2.7474612944146255</v>
      </c>
      <c r="AZ123">
        <f t="shared" si="93"/>
        <v>8.140258118134728</v>
      </c>
      <c r="BA123">
        <f t="shared" si="93"/>
        <v>20.927242465394613</v>
      </c>
      <c r="BB123">
        <f t="shared" si="93"/>
        <v>30.57300764729564</v>
      </c>
      <c r="BC123">
        <f t="shared" si="93"/>
        <v>31.163070400451108</v>
      </c>
      <c r="BD123">
        <f t="shared" si="93"/>
        <v>36.442900309191678</v>
      </c>
      <c r="BF123">
        <f t="shared" si="55"/>
        <v>1.2802222856125907</v>
      </c>
      <c r="BG123">
        <f t="shared" si="72"/>
        <v>1.9712123068407783</v>
      </c>
      <c r="BH123">
        <f t="shared" si="73"/>
        <v>2.1324406168997343</v>
      </c>
      <c r="BI123">
        <f t="shared" si="74"/>
        <v>6.3180569926306145</v>
      </c>
      <c r="BJ123">
        <f t="shared" si="75"/>
        <v>16.242668067294623</v>
      </c>
      <c r="BK123">
        <f t="shared" si="76"/>
        <v>23.783369198704552</v>
      </c>
      <c r="BL123">
        <f t="shared" si="77"/>
        <v>23.106777405656057</v>
      </c>
      <c r="BM123">
        <f t="shared" si="78"/>
        <v>26.911757904518652</v>
      </c>
      <c r="BO123">
        <f t="shared" si="56"/>
        <v>0.99308331941255046</v>
      </c>
      <c r="BP123">
        <f t="shared" si="79"/>
        <v>1.529092316970255</v>
      </c>
      <c r="BQ123">
        <f t="shared" si="80"/>
        <v>1.6541589926062037</v>
      </c>
      <c r="BR123">
        <f t="shared" si="81"/>
        <v>4.9009903053491888</v>
      </c>
      <c r="BS123">
        <f t="shared" si="82"/>
        <v>12.599626566152745</v>
      </c>
      <c r="BT123">
        <f t="shared" si="83"/>
        <v>18.536395064319272</v>
      </c>
      <c r="BU123">
        <f t="shared" si="84"/>
        <v>17.087130498855089</v>
      </c>
      <c r="BV123">
        <f t="shared" si="85"/>
        <v>19.77229387473928</v>
      </c>
    </row>
    <row r="124" spans="1:74" hidden="1" x14ac:dyDescent="0.4">
      <c r="A124" s="9">
        <v>26</v>
      </c>
      <c r="B124" s="16">
        <f t="shared" si="23"/>
        <v>9034.3309636395334</v>
      </c>
      <c r="C124" s="16">
        <f t="shared" si="15"/>
        <v>20235.103481743878</v>
      </c>
      <c r="D124" s="16">
        <f t="shared" si="16"/>
        <v>26024.266805707899</v>
      </c>
      <c r="E124" s="16">
        <f t="shared" si="17"/>
        <v>13025.617478919079</v>
      </c>
      <c r="F124" s="16">
        <f t="shared" si="18"/>
        <v>13879.608963044217</v>
      </c>
      <c r="G124" s="16">
        <f t="shared" si="19"/>
        <v>9384.9169413330019</v>
      </c>
      <c r="H124" s="16">
        <f t="shared" si="20"/>
        <v>4611.5540142757018</v>
      </c>
      <c r="I124" s="16">
        <f t="shared" si="21"/>
        <v>5708.2588675732359</v>
      </c>
      <c r="J124" s="16">
        <f t="shared" si="24"/>
        <v>101903.65751623655</v>
      </c>
      <c r="L124">
        <v>26</v>
      </c>
      <c r="M124">
        <f t="shared" si="25"/>
        <v>9034.3309636395334</v>
      </c>
      <c r="N124">
        <f t="shared" si="26"/>
        <v>20235.103481743878</v>
      </c>
      <c r="O124">
        <f t="shared" si="27"/>
        <v>26024.266805707899</v>
      </c>
      <c r="P124">
        <f t="shared" si="28"/>
        <v>13025.617478919079</v>
      </c>
      <c r="Q124">
        <f t="shared" si="29"/>
        <v>13879.608963044217</v>
      </c>
      <c r="R124">
        <f t="shared" si="30"/>
        <v>9384.9169413330019</v>
      </c>
      <c r="S124">
        <f t="shared" si="31"/>
        <v>4611.5540142757018</v>
      </c>
      <c r="T124">
        <f t="shared" si="32"/>
        <v>5708.2588675732359</v>
      </c>
      <c r="V124">
        <f t="shared" si="38"/>
        <v>103.37085578559</v>
      </c>
      <c r="W124">
        <f t="shared" si="39"/>
        <v>159.16447118846693</v>
      </c>
      <c r="X124">
        <f t="shared" si="40"/>
        <v>258.27414577703519</v>
      </c>
      <c r="Y124">
        <f t="shared" si="41"/>
        <v>425.12341122974459</v>
      </c>
      <c r="Z124">
        <f t="shared" si="42"/>
        <v>874.33696331576527</v>
      </c>
      <c r="AA124">
        <f t="shared" si="43"/>
        <v>858.32928968217846</v>
      </c>
      <c r="AB124">
        <f t="shared" si="44"/>
        <v>752.83011625628762</v>
      </c>
      <c r="AC124">
        <f t="shared" si="45"/>
        <v>1202.1391379428023</v>
      </c>
      <c r="AE124">
        <f t="shared" si="46"/>
        <v>68.092141770739602</v>
      </c>
      <c r="AF124">
        <f t="shared" si="47"/>
        <v>104.84434567814318</v>
      </c>
      <c r="AG124">
        <f t="shared" si="48"/>
        <v>170.12957488176386</v>
      </c>
      <c r="AH124">
        <f t="shared" si="49"/>
        <v>280.03602531412457</v>
      </c>
      <c r="AI124">
        <f t="shared" si="50"/>
        <v>575.94063635288535</v>
      </c>
      <c r="AJ124">
        <f t="shared" si="51"/>
        <v>544.77224521457197</v>
      </c>
      <c r="AK124">
        <f t="shared" si="52"/>
        <v>460.9184860135162</v>
      </c>
      <c r="AL124">
        <f t="shared" si="53"/>
        <v>665.41030732657157</v>
      </c>
      <c r="AW124">
        <f t="shared" ref="AW124:BD124" si="94">IF(AW123+AN247/B$74-AW123/B$75&lt;0,0,AW123+AN247/B$74-AW123/B$75)</f>
        <v>1.9345591313935429</v>
      </c>
      <c r="AX124">
        <f t="shared" si="94"/>
        <v>2.9787223757704098</v>
      </c>
      <c r="AY124">
        <f t="shared" si="94"/>
        <v>3.2223563938381803</v>
      </c>
      <c r="AZ124">
        <f t="shared" si="94"/>
        <v>9.5472911111759036</v>
      </c>
      <c r="BA124">
        <f t="shared" si="94"/>
        <v>24.544489016408129</v>
      </c>
      <c r="BB124">
        <f t="shared" si="94"/>
        <v>35.83214037867269</v>
      </c>
      <c r="BC124">
        <f t="shared" si="94"/>
        <v>36.567930844708478</v>
      </c>
      <c r="BD124">
        <f t="shared" si="94"/>
        <v>42.823422661071092</v>
      </c>
      <c r="BF124">
        <f t="shared" si="55"/>
        <v>1.5017608845007975</v>
      </c>
      <c r="BG124">
        <f t="shared" si="72"/>
        <v>2.3123246413755068</v>
      </c>
      <c r="BH124">
        <f t="shared" si="73"/>
        <v>2.5014530234086689</v>
      </c>
      <c r="BI124">
        <f t="shared" si="74"/>
        <v>7.4113776679330829</v>
      </c>
      <c r="BJ124">
        <f t="shared" si="75"/>
        <v>19.053412706154617</v>
      </c>
      <c r="BK124">
        <f t="shared" si="76"/>
        <v>27.857152267859206</v>
      </c>
      <c r="BL124">
        <f t="shared" si="77"/>
        <v>27.134923903053583</v>
      </c>
      <c r="BM124">
        <f t="shared" si="78"/>
        <v>31.677329106855169</v>
      </c>
      <c r="BO124">
        <f t="shared" si="56"/>
        <v>1.1653666991325746</v>
      </c>
      <c r="BP124">
        <f t="shared" si="79"/>
        <v>1.7943643108925691</v>
      </c>
      <c r="BQ124">
        <f t="shared" si="80"/>
        <v>1.9411279671823221</v>
      </c>
      <c r="BR124">
        <f t="shared" si="81"/>
        <v>5.7512303177180444</v>
      </c>
      <c r="BS124">
        <f t="shared" si="82"/>
        <v>14.78545146683787</v>
      </c>
      <c r="BT124">
        <f t="shared" si="83"/>
        <v>21.684579544950438</v>
      </c>
      <c r="BU124">
        <f t="shared" si="84"/>
        <v>20.096953952255575</v>
      </c>
      <c r="BV124">
        <f t="shared" si="85"/>
        <v>23.342025889628964</v>
      </c>
    </row>
    <row r="125" spans="1:74" hidden="1" x14ac:dyDescent="0.4">
      <c r="A125" s="9">
        <v>27</v>
      </c>
      <c r="B125" s="16">
        <f t="shared" si="23"/>
        <v>10594.529822298864</v>
      </c>
      <c r="C125" s="16">
        <f t="shared" si="15"/>
        <v>23729.638437805723</v>
      </c>
      <c r="D125" s="16">
        <f t="shared" si="16"/>
        <v>30518.570980651937</v>
      </c>
      <c r="E125" s="16">
        <f t="shared" si="17"/>
        <v>15275.098221404021</v>
      </c>
      <c r="F125" s="16">
        <f t="shared" si="18"/>
        <v>16276.571189681037</v>
      </c>
      <c r="G125" s="16">
        <f t="shared" si="19"/>
        <v>11005.660830328365</v>
      </c>
      <c r="H125" s="16">
        <f t="shared" si="20"/>
        <v>5407.9540286958372</v>
      </c>
      <c r="I125" s="16">
        <f t="shared" si="21"/>
        <v>6694.0561563778874</v>
      </c>
      <c r="J125" s="16">
        <f t="shared" si="24"/>
        <v>119502.07966724368</v>
      </c>
      <c r="L125">
        <v>27</v>
      </c>
      <c r="M125">
        <f t="shared" si="25"/>
        <v>10594.529822298864</v>
      </c>
      <c r="N125">
        <f t="shared" si="26"/>
        <v>23729.638437805723</v>
      </c>
      <c r="O125">
        <f t="shared" si="27"/>
        <v>30518.570980651937</v>
      </c>
      <c r="P125">
        <f t="shared" si="28"/>
        <v>15275.098221404021</v>
      </c>
      <c r="Q125">
        <f t="shared" si="29"/>
        <v>16276.571189681037</v>
      </c>
      <c r="R125">
        <f t="shared" si="30"/>
        <v>11005.660830328365</v>
      </c>
      <c r="S125">
        <f t="shared" si="31"/>
        <v>5407.9540286958372</v>
      </c>
      <c r="T125">
        <f t="shared" si="32"/>
        <v>6694.0561563778874</v>
      </c>
      <c r="V125">
        <f t="shared" si="38"/>
        <v>121.22268013653289</v>
      </c>
      <c r="W125">
        <f t="shared" si="39"/>
        <v>186.65167888326201</v>
      </c>
      <c r="X125">
        <f t="shared" si="40"/>
        <v>302.87728512188897</v>
      </c>
      <c r="Y125">
        <f t="shared" si="41"/>
        <v>498.54089826775953</v>
      </c>
      <c r="Z125">
        <f t="shared" si="42"/>
        <v>1025.332229573643</v>
      </c>
      <c r="AA125">
        <f t="shared" si="43"/>
        <v>1006.5587287096096</v>
      </c>
      <c r="AB125">
        <f t="shared" si="44"/>
        <v>882.84272057590999</v>
      </c>
      <c r="AC125">
        <f t="shared" si="45"/>
        <v>1409.7585486126641</v>
      </c>
      <c r="AE125">
        <f t="shared" si="46"/>
        <v>79.851713109023066</v>
      </c>
      <c r="AF125">
        <f t="shared" si="47"/>
        <v>122.95105418158445</v>
      </c>
      <c r="AG125">
        <f t="shared" si="48"/>
        <v>199.51109851352095</v>
      </c>
      <c r="AH125">
        <f t="shared" si="49"/>
        <v>328.39848728599787</v>
      </c>
      <c r="AI125">
        <f t="shared" si="50"/>
        <v>675.4060786738454</v>
      </c>
      <c r="AJ125">
        <f t="shared" si="51"/>
        <v>638.83935855485402</v>
      </c>
      <c r="AK125">
        <f t="shared" si="52"/>
        <v>540.53074880699933</v>
      </c>
      <c r="AL125">
        <f t="shared" si="53"/>
        <v>780.42362817290677</v>
      </c>
      <c r="AW125">
        <f t="shared" ref="AW125:BD125" si="95">IF(AW124+AN248/B$74-AW124/B$75&lt;0,0,AW124+AN248/B$74-AW124/B$75)</f>
        <v>2.2688336535501867</v>
      </c>
      <c r="AX125">
        <f t="shared" si="95"/>
        <v>3.4934189713098309</v>
      </c>
      <c r="AY125">
        <f t="shared" si="95"/>
        <v>3.7791507695121598</v>
      </c>
      <c r="AZ125">
        <f t="shared" si="95"/>
        <v>11.19697765850816</v>
      </c>
      <c r="BA125">
        <f t="shared" si="95"/>
        <v>28.785557280694626</v>
      </c>
      <c r="BB125">
        <f t="shared" si="95"/>
        <v>42.004402966041056</v>
      </c>
      <c r="BC125">
        <f t="shared" si="95"/>
        <v>42.901482985296184</v>
      </c>
      <c r="BD125">
        <f t="shared" si="95"/>
        <v>50.293572275258278</v>
      </c>
      <c r="BF125">
        <f t="shared" si="55"/>
        <v>1.7614398326364449</v>
      </c>
      <c r="BG125">
        <f t="shared" si="72"/>
        <v>2.7121632820124484</v>
      </c>
      <c r="BH125">
        <f t="shared" si="73"/>
        <v>2.9339950456663759</v>
      </c>
      <c r="BI125">
        <f t="shared" si="74"/>
        <v>8.6929257338787771</v>
      </c>
      <c r="BJ125">
        <f t="shared" si="75"/>
        <v>22.348058492306727</v>
      </c>
      <c r="BK125">
        <f t="shared" si="76"/>
        <v>32.642145134347302</v>
      </c>
      <c r="BL125">
        <f t="shared" si="77"/>
        <v>31.851427373881027</v>
      </c>
      <c r="BM125">
        <f t="shared" si="78"/>
        <v>37.25037588396313</v>
      </c>
      <c r="BO125">
        <f t="shared" si="56"/>
        <v>1.3672032103535083</v>
      </c>
      <c r="BP125">
        <f t="shared" si="79"/>
        <v>2.1051405091823319</v>
      </c>
      <c r="BQ125">
        <f t="shared" si="80"/>
        <v>2.2773230009181304</v>
      </c>
      <c r="BR125">
        <f t="shared" si="81"/>
        <v>6.7473187278470679</v>
      </c>
      <c r="BS125">
        <f t="shared" si="82"/>
        <v>17.346228210427917</v>
      </c>
      <c r="BT125">
        <f t="shared" si="83"/>
        <v>25.388123178695697</v>
      </c>
      <c r="BU125">
        <f t="shared" si="84"/>
        <v>23.615938927654582</v>
      </c>
      <c r="BV125">
        <f t="shared" si="85"/>
        <v>27.509677498242066</v>
      </c>
    </row>
    <row r="126" spans="1:74" hidden="1" x14ac:dyDescent="0.4">
      <c r="A126" s="9">
        <v>28</v>
      </c>
      <c r="B126" s="16">
        <f t="shared" si="23"/>
        <v>12424.169825892875</v>
      </c>
      <c r="C126" s="16">
        <f t="shared" si="15"/>
        <v>27827.667938392908</v>
      </c>
      <c r="D126" s="16">
        <f t="shared" si="16"/>
        <v>35789.026513392892</v>
      </c>
      <c r="E126" s="16">
        <f t="shared" si="17"/>
        <v>17913.056793750013</v>
      </c>
      <c r="F126" s="16">
        <f t="shared" si="18"/>
        <v>19087.480807142882</v>
      </c>
      <c r="G126" s="16">
        <f t="shared" si="19"/>
        <v>12906.301789285724</v>
      </c>
      <c r="H126" s="16">
        <f t="shared" si="20"/>
        <v>6341.8896723214366</v>
      </c>
      <c r="I126" s="16">
        <f t="shared" si="21"/>
        <v>7850.097352678581</v>
      </c>
      <c r="J126" s="16">
        <f t="shared" si="24"/>
        <v>140139.69069285732</v>
      </c>
      <c r="L126">
        <v>28</v>
      </c>
      <c r="M126">
        <f t="shared" si="25"/>
        <v>12424.169825892875</v>
      </c>
      <c r="N126">
        <f t="shared" si="26"/>
        <v>27827.667938392908</v>
      </c>
      <c r="O126">
        <f t="shared" si="27"/>
        <v>35789.026513392892</v>
      </c>
      <c r="P126">
        <f t="shared" si="28"/>
        <v>17913.056793750013</v>
      </c>
      <c r="Q126">
        <f t="shared" si="29"/>
        <v>19087.480807142882</v>
      </c>
      <c r="R126">
        <f t="shared" si="30"/>
        <v>12906.301789285724</v>
      </c>
      <c r="S126">
        <f t="shared" si="31"/>
        <v>6341.8896723214366</v>
      </c>
      <c r="T126">
        <f t="shared" si="32"/>
        <v>7850.097352678581</v>
      </c>
      <c r="V126">
        <f t="shared" si="38"/>
        <v>142.15744776213236</v>
      </c>
      <c r="W126">
        <f t="shared" si="39"/>
        <v>218.88582450640845</v>
      </c>
      <c r="X126">
        <f t="shared" si="40"/>
        <v>355.18321975357412</v>
      </c>
      <c r="Y126">
        <f t="shared" si="41"/>
        <v>584.63731063331829</v>
      </c>
      <c r="Z126">
        <f t="shared" si="42"/>
        <v>1202.4038133811114</v>
      </c>
      <c r="AA126">
        <f t="shared" si="43"/>
        <v>1180.3872489238354</v>
      </c>
      <c r="AB126">
        <f t="shared" si="44"/>
        <v>1035.3076999564048</v>
      </c>
      <c r="AC126">
        <f t="shared" si="45"/>
        <v>1653.2301426739346</v>
      </c>
      <c r="AE126">
        <f t="shared" si="46"/>
        <v>93.64203545152634</v>
      </c>
      <c r="AF126">
        <f t="shared" si="47"/>
        <v>144.1845957488103</v>
      </c>
      <c r="AG126">
        <f t="shared" si="48"/>
        <v>233.96649404964364</v>
      </c>
      <c r="AH126">
        <f t="shared" si="49"/>
        <v>385.11262427991846</v>
      </c>
      <c r="AI126">
        <f t="shared" si="50"/>
        <v>792.04812897377792</v>
      </c>
      <c r="AJ126">
        <f t="shared" si="51"/>
        <v>749.1551696012807</v>
      </c>
      <c r="AK126">
        <f t="shared" si="52"/>
        <v>633.88855928942962</v>
      </c>
      <c r="AL126">
        <f t="shared" si="53"/>
        <v>915.28111112428348</v>
      </c>
      <c r="AW126">
        <f t="shared" ref="AW126:BD126" si="96">IF(AW125+AN249/B$74-AW125/B$75&lt;0,0,AW125+AN249/B$74-AW125/B$75)</f>
        <v>2.6607861484234725</v>
      </c>
      <c r="AX126">
        <f t="shared" si="96"/>
        <v>4.0969247767266346</v>
      </c>
      <c r="AY126">
        <f t="shared" si="96"/>
        <v>4.4320181889877066</v>
      </c>
      <c r="AZ126">
        <f t="shared" si="96"/>
        <v>13.131312210283458</v>
      </c>
      <c r="BA126">
        <f t="shared" si="96"/>
        <v>33.75840796758019</v>
      </c>
      <c r="BB126">
        <f t="shared" si="96"/>
        <v>49.246377841766531</v>
      </c>
      <c r="BC126">
        <f t="shared" si="96"/>
        <v>50.325012445192044</v>
      </c>
      <c r="BD126">
        <f t="shared" si="96"/>
        <v>59.043013686940299</v>
      </c>
      <c r="BF126">
        <f t="shared" si="55"/>
        <v>2.0658761251846904</v>
      </c>
      <c r="BG126">
        <f t="shared" si="72"/>
        <v>3.1809166955908785</v>
      </c>
      <c r="BH126">
        <f t="shared" si="73"/>
        <v>3.4410884799738461</v>
      </c>
      <c r="BI126">
        <f t="shared" si="74"/>
        <v>10.195356888656407</v>
      </c>
      <c r="BJ126">
        <f t="shared" si="75"/>
        <v>26.210557765339466</v>
      </c>
      <c r="BK126">
        <f t="shared" si="76"/>
        <v>38.259499833363549</v>
      </c>
      <c r="BL126">
        <f t="shared" si="77"/>
        <v>37.376455179588604</v>
      </c>
      <c r="BM126">
        <f t="shared" si="78"/>
        <v>43.7719740796107</v>
      </c>
      <c r="BO126">
        <f t="shared" si="56"/>
        <v>1.6037451837232704</v>
      </c>
      <c r="BP126">
        <f t="shared" si="79"/>
        <v>2.4693541728804016</v>
      </c>
      <c r="BQ126">
        <f t="shared" si="80"/>
        <v>2.6713262277670777</v>
      </c>
      <c r="BR126">
        <f t="shared" si="81"/>
        <v>7.9146829314660936</v>
      </c>
      <c r="BS126">
        <f t="shared" si="82"/>
        <v>20.347326379555202</v>
      </c>
      <c r="BT126">
        <f t="shared" si="83"/>
        <v>29.740536352086657</v>
      </c>
      <c r="BU126">
        <f t="shared" si="84"/>
        <v>27.733683150767803</v>
      </c>
      <c r="BV126">
        <f t="shared" si="85"/>
        <v>32.3800266911026</v>
      </c>
    </row>
    <row r="127" spans="1:74" hidden="1" x14ac:dyDescent="0.4">
      <c r="A127" s="9">
        <v>29</v>
      </c>
      <c r="B127" s="16">
        <f t="shared" si="23"/>
        <v>14569.782562482142</v>
      </c>
      <c r="C127" s="16">
        <f t="shared" si="15"/>
        <v>32633.413480743591</v>
      </c>
      <c r="D127" s="16">
        <f t="shared" si="16"/>
        <v>41969.672157597786</v>
      </c>
      <c r="E127" s="16">
        <f t="shared" si="17"/>
        <v>21006.582022921997</v>
      </c>
      <c r="F127" s="16">
        <f t="shared" si="18"/>
        <v>22383.825150718825</v>
      </c>
      <c r="G127" s="16">
        <f t="shared" si="19"/>
        <v>15135.177109682929</v>
      </c>
      <c r="H127" s="16">
        <f t="shared" si="20"/>
        <v>7437.1128901028223</v>
      </c>
      <c r="I127" s="16">
        <f t="shared" si="21"/>
        <v>9205.7830121155785</v>
      </c>
      <c r="J127" s="16">
        <f t="shared" si="24"/>
        <v>164341.34838636566</v>
      </c>
      <c r="L127">
        <v>29</v>
      </c>
      <c r="M127">
        <f t="shared" si="25"/>
        <v>14569.782562482142</v>
      </c>
      <c r="N127">
        <f t="shared" si="26"/>
        <v>32633.413480743591</v>
      </c>
      <c r="O127">
        <f t="shared" si="27"/>
        <v>41969.672157597786</v>
      </c>
      <c r="P127">
        <f t="shared" si="28"/>
        <v>21006.582022921997</v>
      </c>
      <c r="Q127">
        <f t="shared" si="29"/>
        <v>22383.825150718825</v>
      </c>
      <c r="R127">
        <f t="shared" si="30"/>
        <v>15135.177109682929</v>
      </c>
      <c r="S127">
        <f t="shared" si="31"/>
        <v>7437.1128901028223</v>
      </c>
      <c r="T127">
        <f t="shared" si="32"/>
        <v>9205.7830121155785</v>
      </c>
      <c r="V127">
        <f t="shared" si="38"/>
        <v>166.70757513334132</v>
      </c>
      <c r="W127">
        <f t="shared" si="39"/>
        <v>256.68669217797799</v>
      </c>
      <c r="X127">
        <f t="shared" si="40"/>
        <v>416.52220284826859</v>
      </c>
      <c r="Y127">
        <f t="shared" si="41"/>
        <v>685.60226651818562</v>
      </c>
      <c r="Z127">
        <f t="shared" si="42"/>
        <v>1410.0550285290308</v>
      </c>
      <c r="AA127">
        <f t="shared" si="43"/>
        <v>1384.2356210876521</v>
      </c>
      <c r="AB127">
        <f t="shared" si="44"/>
        <v>1214.10260528359</v>
      </c>
      <c r="AC127">
        <f t="shared" si="45"/>
        <v>1938.7461149946985</v>
      </c>
      <c r="AE127">
        <f t="shared" si="46"/>
        <v>109.81383955506169</v>
      </c>
      <c r="AF127">
        <f t="shared" si="47"/>
        <v>169.08500533467634</v>
      </c>
      <c r="AG127">
        <f t="shared" si="48"/>
        <v>274.37206928428714</v>
      </c>
      <c r="AH127">
        <f t="shared" si="49"/>
        <v>451.62085306438507</v>
      </c>
      <c r="AI127">
        <f t="shared" si="50"/>
        <v>928.83335710955566</v>
      </c>
      <c r="AJ127">
        <f t="shared" si="51"/>
        <v>878.52479339804711</v>
      </c>
      <c r="AK127">
        <f t="shared" si="52"/>
        <v>743.36650674405928</v>
      </c>
      <c r="AL127">
        <f t="shared" si="53"/>
        <v>1073.4130464563516</v>
      </c>
      <c r="AW127">
        <f t="shared" ref="AW127:BD127" si="97">IF(AW126+AN250/B$74-AW126/B$75&lt;0,0,AW126+AN250/B$74-AW126/B$75)</f>
        <v>3.1203908408052436</v>
      </c>
      <c r="AX127">
        <f t="shared" si="97"/>
        <v>4.8045975270656154</v>
      </c>
      <c r="AY127">
        <f t="shared" si="97"/>
        <v>5.1975725187060213</v>
      </c>
      <c r="AZ127">
        <f t="shared" si="97"/>
        <v>15.399518812513488</v>
      </c>
      <c r="BA127">
        <f t="shared" si="97"/>
        <v>39.589587868464392</v>
      </c>
      <c r="BB127">
        <f t="shared" si="97"/>
        <v>57.741927400768191</v>
      </c>
      <c r="BC127">
        <f t="shared" si="97"/>
        <v>59.02750126712516</v>
      </c>
      <c r="BD127">
        <f t="shared" si="97"/>
        <v>69.294042637166626</v>
      </c>
      <c r="BF127">
        <f t="shared" si="55"/>
        <v>2.4228221391279599</v>
      </c>
      <c r="BG127">
        <f t="shared" si="72"/>
        <v>3.7305215442723321</v>
      </c>
      <c r="BH127">
        <f t="shared" si="73"/>
        <v>4.0356463053821621</v>
      </c>
      <c r="BI127">
        <f t="shared" si="74"/>
        <v>11.956930081632638</v>
      </c>
      <c r="BJ127">
        <f t="shared" si="75"/>
        <v>30.739267886683898</v>
      </c>
      <c r="BK127">
        <f t="shared" si="76"/>
        <v>44.851626638405335</v>
      </c>
      <c r="BL127">
        <f t="shared" si="77"/>
        <v>43.850733812390324</v>
      </c>
      <c r="BM127">
        <f t="shared" si="78"/>
        <v>51.4074938832755</v>
      </c>
      <c r="BO127">
        <f t="shared" si="56"/>
        <v>1.8810237486001222</v>
      </c>
      <c r="BP127">
        <f t="shared" si="79"/>
        <v>2.8962916865066886</v>
      </c>
      <c r="BQ127">
        <f t="shared" si="80"/>
        <v>3.1331835790911389</v>
      </c>
      <c r="BR127">
        <f t="shared" si="81"/>
        <v>9.2830873057802812</v>
      </c>
      <c r="BS127">
        <f t="shared" si="82"/>
        <v>23.865265211025765</v>
      </c>
      <c r="BT127">
        <f t="shared" si="83"/>
        <v>34.851914440852788</v>
      </c>
      <c r="BU127">
        <f t="shared" si="84"/>
        <v>32.555069165178203</v>
      </c>
      <c r="BV127">
        <f t="shared" si="85"/>
        <v>38.07600038535665</v>
      </c>
    </row>
    <row r="128" spans="1:74" hidden="1" x14ac:dyDescent="0.4">
      <c r="A128" s="9">
        <v>30</v>
      </c>
      <c r="B128" s="16">
        <f t="shared" si="23"/>
        <v>17085.935470360739</v>
      </c>
      <c r="C128" s="16">
        <f t="shared" si="15"/>
        <v>38269.095267444805</v>
      </c>
      <c r="D128" s="16">
        <f t="shared" si="16"/>
        <v>49217.694713128665</v>
      </c>
      <c r="E128" s="16">
        <f t="shared" si="17"/>
        <v>24634.348752788745</v>
      </c>
      <c r="F128" s="16">
        <f t="shared" si="18"/>
        <v>26249.437180335295</v>
      </c>
      <c r="G128" s="16">
        <f t="shared" si="19"/>
        <v>17748.971772195619</v>
      </c>
      <c r="H128" s="16">
        <f t="shared" si="20"/>
        <v>8721.477508751299</v>
      </c>
      <c r="I128" s="16">
        <f t="shared" si="21"/>
        <v>10795.591068337377</v>
      </c>
      <c r="J128" s="16">
        <f t="shared" si="24"/>
        <v>192722.55173334255</v>
      </c>
      <c r="L128">
        <v>30</v>
      </c>
      <c r="M128">
        <f t="shared" si="25"/>
        <v>17085.935470360739</v>
      </c>
      <c r="N128">
        <f t="shared" si="26"/>
        <v>38269.095267444805</v>
      </c>
      <c r="O128">
        <f t="shared" si="27"/>
        <v>49217.694713128665</v>
      </c>
      <c r="P128">
        <f t="shared" si="28"/>
        <v>24634.348752788745</v>
      </c>
      <c r="Q128">
        <f t="shared" si="29"/>
        <v>26249.437180335295</v>
      </c>
      <c r="R128">
        <f t="shared" si="30"/>
        <v>17748.971772195619</v>
      </c>
      <c r="S128">
        <f t="shared" si="31"/>
        <v>8721.477508751299</v>
      </c>
      <c r="T128">
        <f t="shared" si="32"/>
        <v>10795.591068337377</v>
      </c>
      <c r="V128">
        <f t="shared" si="38"/>
        <v>195.49742445899915</v>
      </c>
      <c r="W128">
        <f t="shared" si="39"/>
        <v>301.01563875280885</v>
      </c>
      <c r="X128">
        <f t="shared" si="40"/>
        <v>488.45421584288636</v>
      </c>
      <c r="Y128">
        <f t="shared" si="41"/>
        <v>804.00352053798804</v>
      </c>
      <c r="Z128">
        <f t="shared" si="42"/>
        <v>1653.5668892214242</v>
      </c>
      <c r="AA128">
        <f t="shared" si="43"/>
        <v>1623.2880999280519</v>
      </c>
      <c r="AB128">
        <f t="shared" si="44"/>
        <v>1423.7746001496139</v>
      </c>
      <c r="AC128">
        <f t="shared" si="45"/>
        <v>2273.5678942436825</v>
      </c>
      <c r="AE128">
        <f t="shared" si="46"/>
        <v>128.77841808115491</v>
      </c>
      <c r="AF128">
        <f t="shared" si="47"/>
        <v>198.2855676157769</v>
      </c>
      <c r="AG128">
        <f t="shared" si="48"/>
        <v>321.75544713894766</v>
      </c>
      <c r="AH128">
        <f t="shared" si="49"/>
        <v>529.61465754898518</v>
      </c>
      <c r="AI128">
        <f t="shared" si="50"/>
        <v>1089.2405809160473</v>
      </c>
      <c r="AJ128">
        <f t="shared" si="51"/>
        <v>1030.2380417049287</v>
      </c>
      <c r="AK128">
        <f t="shared" si="52"/>
        <v>871.74907907302213</v>
      </c>
      <c r="AL128">
        <f t="shared" si="53"/>
        <v>1258.8415611431401</v>
      </c>
      <c r="AW128">
        <f t="shared" ref="AW128:BD128" si="98">IF(AW127+AN251/B$74-AW127/B$75&lt;0,0,AW127+AN251/B$74-AW127/B$75)</f>
        <v>3.6593409845185154</v>
      </c>
      <c r="AX128">
        <f t="shared" si="98"/>
        <v>5.6344418189518919</v>
      </c>
      <c r="AY128">
        <f t="shared" si="98"/>
        <v>6.0952909773315058</v>
      </c>
      <c r="AZ128">
        <f t="shared" si="98"/>
        <v>18.059305134337713</v>
      </c>
      <c r="BA128">
        <f t="shared" si="98"/>
        <v>46.427453751236932</v>
      </c>
      <c r="BB128">
        <f t="shared" si="98"/>
        <v>67.70685841558111</v>
      </c>
      <c r="BC128">
        <f t="shared" si="98"/>
        <v>69.23043339944789</v>
      </c>
      <c r="BD128">
        <f t="shared" si="98"/>
        <v>81.307216109090419</v>
      </c>
      <c r="BF128">
        <f t="shared" si="55"/>
        <v>2.8413633601343307</v>
      </c>
      <c r="BG128">
        <f t="shared" si="72"/>
        <v>4.3749671339483021</v>
      </c>
      <c r="BH128">
        <f t="shared" si="73"/>
        <v>4.732802033376478</v>
      </c>
      <c r="BI128">
        <f t="shared" si="74"/>
        <v>14.022483320161147</v>
      </c>
      <c r="BJ128">
        <f t="shared" si="75"/>
        <v>36.049459875752191</v>
      </c>
      <c r="BK128">
        <f t="shared" si="76"/>
        <v>52.585807095823057</v>
      </c>
      <c r="BL128">
        <f t="shared" si="77"/>
        <v>51.439117539757746</v>
      </c>
      <c r="BM128">
        <f t="shared" si="78"/>
        <v>60.350768260221059</v>
      </c>
      <c r="BO128">
        <f t="shared" si="56"/>
        <v>2.2061027829168247</v>
      </c>
      <c r="BP128">
        <f t="shared" si="79"/>
        <v>3.3968296011660746</v>
      </c>
      <c r="BQ128">
        <f t="shared" si="80"/>
        <v>3.6746612148657527</v>
      </c>
      <c r="BR128">
        <f t="shared" si="81"/>
        <v>10.887392971291694</v>
      </c>
      <c r="BS128">
        <f t="shared" si="82"/>
        <v>27.989666816420637</v>
      </c>
      <c r="BT128">
        <f t="shared" si="83"/>
        <v>40.851741759384318</v>
      </c>
      <c r="BU128">
        <f t="shared" si="84"/>
        <v>38.202901488784264</v>
      </c>
      <c r="BV128">
        <f t="shared" si="85"/>
        <v>44.741747134316071</v>
      </c>
    </row>
    <row r="129" spans="1:74" hidden="1" x14ac:dyDescent="0.4">
      <c r="A129" s="9">
        <v>31</v>
      </c>
      <c r="B129" s="16">
        <f t="shared" si="23"/>
        <v>20036.619602619347</v>
      </c>
      <c r="C129" s="16">
        <f t="shared" si="15"/>
        <v>44878.040522881747</v>
      </c>
      <c r="D129" s="16">
        <f t="shared" si="16"/>
        <v>57717.426616500474</v>
      </c>
      <c r="E129" s="16">
        <f t="shared" si="17"/>
        <v>28888.618710642197</v>
      </c>
      <c r="F129" s="16">
        <f t="shared" si="18"/>
        <v>30782.627528800258</v>
      </c>
      <c r="G129" s="16">
        <f t="shared" si="19"/>
        <v>20814.160064810527</v>
      </c>
      <c r="H129" s="16">
        <f t="shared" si="20"/>
        <v>10227.647618053454</v>
      </c>
      <c r="I129" s="16">
        <f t="shared" si="21"/>
        <v>12659.953679266944</v>
      </c>
      <c r="J129" s="16">
        <f t="shared" si="24"/>
        <v>226005.09434357492</v>
      </c>
      <c r="L129">
        <v>31</v>
      </c>
      <c r="M129">
        <f t="shared" ref="M129:M158" si="99">M128*$C$45</f>
        <v>20036.619602619347</v>
      </c>
      <c r="N129">
        <f t="shared" ref="N129:N158" si="100">N128*$C$45</f>
        <v>44878.040522881747</v>
      </c>
      <c r="O129">
        <f t="shared" ref="O129:O158" si="101">O128*$C$45</f>
        <v>57717.426616500474</v>
      </c>
      <c r="P129">
        <f t="shared" ref="P129:P158" si="102">P128*$C$45</f>
        <v>28888.618710642197</v>
      </c>
      <c r="Q129">
        <f t="shared" ref="Q129:Q158" si="103">Q128*$C$45</f>
        <v>30782.627528800258</v>
      </c>
      <c r="R129">
        <f t="shared" ref="R129:R158" si="104">R128*$C$45</f>
        <v>20814.160064810527</v>
      </c>
      <c r="S129">
        <f t="shared" ref="S129:S158" si="105">S128*$C$45</f>
        <v>10227.647618053454</v>
      </c>
      <c r="T129">
        <f t="shared" ref="T129:T158" si="106">T128*$C$45</f>
        <v>12659.953679266944</v>
      </c>
      <c r="V129">
        <f t="shared" si="38"/>
        <v>229.25918267938812</v>
      </c>
      <c r="W129">
        <f t="shared" si="39"/>
        <v>353.00004337732952</v>
      </c>
      <c r="X129">
        <f t="shared" si="40"/>
        <v>572.80864241731831</v>
      </c>
      <c r="Y129">
        <f t="shared" si="41"/>
        <v>942.85226774712578</v>
      </c>
      <c r="Z129">
        <f t="shared" si="42"/>
        <v>1939.1324186376075</v>
      </c>
      <c r="AA129">
        <f t="shared" si="43"/>
        <v>1903.6242657987088</v>
      </c>
      <c r="AB129">
        <f t="shared" si="44"/>
        <v>1669.6561082127869</v>
      </c>
      <c r="AC129">
        <f t="shared" si="45"/>
        <v>2666.2108254960499</v>
      </c>
      <c r="AE129">
        <f t="shared" si="46"/>
        <v>151.01808687376965</v>
      </c>
      <c r="AF129">
        <f t="shared" si="47"/>
        <v>232.5289246614542</v>
      </c>
      <c r="AG129">
        <f t="shared" si="48"/>
        <v>377.32170337359389</v>
      </c>
      <c r="AH129">
        <f t="shared" si="49"/>
        <v>621.07761187865287</v>
      </c>
      <c r="AI129">
        <f t="shared" si="50"/>
        <v>1277.3493503511729</v>
      </c>
      <c r="AJ129">
        <f t="shared" si="51"/>
        <v>1208.1530591718656</v>
      </c>
      <c r="AK129">
        <f t="shared" si="52"/>
        <v>1022.3014939120925</v>
      </c>
      <c r="AL129">
        <f t="shared" si="53"/>
        <v>1476.2829182361133</v>
      </c>
      <c r="AW129">
        <f t="shared" ref="AW129:BD129" si="107">IF(AW128+AN252/B$74-AW128/B$75&lt;0,0,AW128+AN252/B$74-AW128/B$75)</f>
        <v>4.2913465987723693</v>
      </c>
      <c r="AX129">
        <f t="shared" si="107"/>
        <v>6.607567547827589</v>
      </c>
      <c r="AY129">
        <f t="shared" si="107"/>
        <v>7.148010069234128</v>
      </c>
      <c r="AZ129">
        <f t="shared" si="107"/>
        <v>21.17833183414843</v>
      </c>
      <c r="BA129">
        <f t="shared" si="107"/>
        <v>54.445949854888156</v>
      </c>
      <c r="BB129">
        <f t="shared" si="107"/>
        <v>79.394399626477252</v>
      </c>
      <c r="BC129">
        <f t="shared" si="107"/>
        <v>81.193428458573507</v>
      </c>
      <c r="BD129">
        <f t="shared" si="107"/>
        <v>95.387960355790398</v>
      </c>
      <c r="BF129">
        <f t="shared" si="55"/>
        <v>3.3321499347648418</v>
      </c>
      <c r="BG129">
        <f t="shared" si="72"/>
        <v>5.130651944950456</v>
      </c>
      <c r="BH129">
        <f t="shared" si="73"/>
        <v>5.5502953997494959</v>
      </c>
      <c r="BI129">
        <f t="shared" si="74"/>
        <v>16.444576408667089</v>
      </c>
      <c r="BJ129">
        <f t="shared" si="75"/>
        <v>42.27625620104304</v>
      </c>
      <c r="BK129">
        <f t="shared" si="76"/>
        <v>61.658437887677898</v>
      </c>
      <c r="BL129">
        <f t="shared" si="77"/>
        <v>60.334775469602818</v>
      </c>
      <c r="BM129">
        <f t="shared" si="78"/>
        <v>70.828992184655732</v>
      </c>
      <c r="BO129">
        <f t="shared" si="56"/>
        <v>2.5872591292473279</v>
      </c>
      <c r="BP129">
        <f t="shared" si="79"/>
        <v>3.9837121208354112</v>
      </c>
      <c r="BQ129">
        <f t="shared" si="80"/>
        <v>4.3095457059721873</v>
      </c>
      <c r="BR129">
        <f t="shared" si="81"/>
        <v>12.768447180613366</v>
      </c>
      <c r="BS129">
        <f t="shared" si="82"/>
        <v>32.825542652019564</v>
      </c>
      <c r="BT129">
        <f t="shared" si="83"/>
        <v>47.892180961247561</v>
      </c>
      <c r="BU129">
        <f t="shared" si="84"/>
        <v>44.821009514271005</v>
      </c>
      <c r="BV129">
        <f t="shared" si="85"/>
        <v>52.546257697268565</v>
      </c>
    </row>
    <row r="130" spans="1:74" hidden="1" x14ac:dyDescent="0.4">
      <c r="A130" s="9">
        <v>32</v>
      </c>
      <c r="B130" s="16">
        <f t="shared" ref="B130:B158" si="108">M130</f>
        <v>23496.877054024928</v>
      </c>
      <c r="C130" s="16">
        <f t="shared" ref="C130:C158" si="109">N130</f>
        <v>52628.32860558221</v>
      </c>
      <c r="D130" s="16">
        <f t="shared" ref="D130:D158" si="110">O130</f>
        <v>67685.033901892661</v>
      </c>
      <c r="E130" s="16">
        <f t="shared" ref="E130:E158" si="111">P130</f>
        <v>33877.586916698601</v>
      </c>
      <c r="F130" s="16">
        <f t="shared" ref="F130:F158" si="112">Q130</f>
        <v>36098.684747676096</v>
      </c>
      <c r="G130" s="16">
        <f t="shared" ref="G130:G158" si="113">R130</f>
        <v>24408.696163584085</v>
      </c>
      <c r="H130" s="16">
        <f t="shared" ref="H130:H158" si="114">S130</f>
        <v>11993.928287278392</v>
      </c>
      <c r="I130" s="16">
        <f t="shared" ref="I130:I158" si="115">T130</f>
        <v>14846.285501796838</v>
      </c>
      <c r="J130" s="16">
        <f t="shared" si="24"/>
        <v>265035.42117853381</v>
      </c>
      <c r="L130">
        <v>32</v>
      </c>
      <c r="M130">
        <f t="shared" si="99"/>
        <v>23496.877054024928</v>
      </c>
      <c r="N130">
        <f t="shared" si="100"/>
        <v>52628.32860558221</v>
      </c>
      <c r="O130">
        <f t="shared" si="101"/>
        <v>67685.033901892661</v>
      </c>
      <c r="P130">
        <f t="shared" si="102"/>
        <v>33877.586916698601</v>
      </c>
      <c r="Q130">
        <f t="shared" si="103"/>
        <v>36098.684747676096</v>
      </c>
      <c r="R130">
        <f t="shared" si="104"/>
        <v>24408.696163584085</v>
      </c>
      <c r="S130">
        <f t="shared" si="105"/>
        <v>11993.928287278392</v>
      </c>
      <c r="T130">
        <f t="shared" si="106"/>
        <v>14846.285501796838</v>
      </c>
      <c r="V130">
        <f t="shared" si="38"/>
        <v>268.8514826187581</v>
      </c>
      <c r="W130">
        <f t="shared" si="39"/>
        <v>413.96197926432495</v>
      </c>
      <c r="X130">
        <f t="shared" si="40"/>
        <v>671.73079381556965</v>
      </c>
      <c r="Y130">
        <f t="shared" si="41"/>
        <v>1105.6797250680559</v>
      </c>
      <c r="Z130">
        <f t="shared" si="42"/>
        <v>2274.0141513716162</v>
      </c>
      <c r="AA130">
        <f t="shared" si="43"/>
        <v>2232.3736378006865</v>
      </c>
      <c r="AB130">
        <f t="shared" si="44"/>
        <v>1958.0004304321683</v>
      </c>
      <c r="AC130">
        <f t="shared" si="45"/>
        <v>3126.660740590492</v>
      </c>
      <c r="AE130">
        <f t="shared" si="46"/>
        <v>177.09845214230913</v>
      </c>
      <c r="AF130">
        <f t="shared" si="47"/>
        <v>272.68596423341262</v>
      </c>
      <c r="AG130">
        <f t="shared" si="48"/>
        <v>442.48401638816875</v>
      </c>
      <c r="AH130">
        <f t="shared" si="49"/>
        <v>728.33583050147718</v>
      </c>
      <c r="AI130">
        <f t="shared" si="50"/>
        <v>1497.943706446651</v>
      </c>
      <c r="AJ130">
        <f t="shared" si="51"/>
        <v>1416.7944211599188</v>
      </c>
      <c r="AK130">
        <f t="shared" si="52"/>
        <v>1198.8527523577366</v>
      </c>
      <c r="AL130">
        <f t="shared" si="53"/>
        <v>1731.2674697918139</v>
      </c>
      <c r="AW130">
        <f t="shared" ref="AW130:BD130" si="116">IF(AW129+AN253/B$74-AW129/B$75&lt;0,0,AW129+AN253/B$74-AW129/B$75)</f>
        <v>5.0324834214984238</v>
      </c>
      <c r="AX130">
        <f t="shared" si="116"/>
        <v>7.7487272061375592</v>
      </c>
      <c r="AY130">
        <f t="shared" si="116"/>
        <v>8.3825068290720584</v>
      </c>
      <c r="AZ130">
        <f t="shared" si="116"/>
        <v>24.835934687921409</v>
      </c>
      <c r="BA130">
        <f t="shared" si="116"/>
        <v>63.849035193484966</v>
      </c>
      <c r="BB130">
        <f t="shared" si="116"/>
        <v>93.101632233680562</v>
      </c>
      <c r="BC130">
        <f t="shared" si="116"/>
        <v>95.220846316138534</v>
      </c>
      <c r="BD130">
        <f t="shared" si="116"/>
        <v>111.89432408689582</v>
      </c>
      <c r="BF130">
        <f t="shared" si="55"/>
        <v>3.9076679331693582</v>
      </c>
      <c r="BG130">
        <f t="shared" si="72"/>
        <v>6.0168013066767347</v>
      </c>
      <c r="BH130">
        <f t="shared" si="73"/>
        <v>6.5089242014402755</v>
      </c>
      <c r="BI130">
        <f t="shared" si="74"/>
        <v>19.284829663955893</v>
      </c>
      <c r="BJ130">
        <f t="shared" si="75"/>
        <v>49.578072393350112</v>
      </c>
      <c r="BK130">
        <f t="shared" si="76"/>
        <v>72.300014930957516</v>
      </c>
      <c r="BL130">
        <f t="shared" si="77"/>
        <v>70.764101964088169</v>
      </c>
      <c r="BM130">
        <f t="shared" si="78"/>
        <v>83.108476270223065</v>
      </c>
      <c r="BO130">
        <f t="shared" si="56"/>
        <v>3.0341936125578366</v>
      </c>
      <c r="BP130">
        <f t="shared" si="79"/>
        <v>4.6718760153044379</v>
      </c>
      <c r="BQ130">
        <f t="shared" si="80"/>
        <v>5.0539955222385728</v>
      </c>
      <c r="BR130">
        <f t="shared" si="81"/>
        <v>14.974124717445601</v>
      </c>
      <c r="BS130">
        <f t="shared" si="82"/>
        <v>38.495970781433641</v>
      </c>
      <c r="BT130">
        <f t="shared" si="83"/>
        <v>56.151935117105765</v>
      </c>
      <c r="BU130">
        <f t="shared" si="84"/>
        <v>52.577892491936922</v>
      </c>
      <c r="BV130">
        <f t="shared" si="85"/>
        <v>61.687624940962138</v>
      </c>
    </row>
    <row r="131" spans="1:74" hidden="1" x14ac:dyDescent="0.4">
      <c r="A131" s="9">
        <v>33</v>
      </c>
      <c r="B131" s="16">
        <f t="shared" si="108"/>
        <v>27554.709439100588</v>
      </c>
      <c r="C131" s="16">
        <f t="shared" si="109"/>
        <v>61717.065619318841</v>
      </c>
      <c r="D131" s="16">
        <f t="shared" si="110"/>
        <v>79374.013757409106</v>
      </c>
      <c r="E131" s="16">
        <f t="shared" si="111"/>
        <v>39728.133310703204</v>
      </c>
      <c r="F131" s="16">
        <f t="shared" si="112"/>
        <v>42332.807337284867</v>
      </c>
      <c r="G131" s="16">
        <f t="shared" si="113"/>
        <v>28623.996671065663</v>
      </c>
      <c r="H131" s="16">
        <f t="shared" si="114"/>
        <v>14065.239743540893</v>
      </c>
      <c r="I131" s="16">
        <f t="shared" si="115"/>
        <v>17410.189546098372</v>
      </c>
      <c r="J131" s="16">
        <f t="shared" si="24"/>
        <v>310806.15542452154</v>
      </c>
      <c r="L131">
        <v>33</v>
      </c>
      <c r="M131">
        <f t="shared" si="99"/>
        <v>27554.709439100588</v>
      </c>
      <c r="N131">
        <f t="shared" si="100"/>
        <v>61717.065619318841</v>
      </c>
      <c r="O131">
        <f t="shared" si="101"/>
        <v>79374.013757409106</v>
      </c>
      <c r="P131">
        <f t="shared" si="102"/>
        <v>39728.133310703204</v>
      </c>
      <c r="Q131">
        <f t="shared" si="103"/>
        <v>42332.807337284867</v>
      </c>
      <c r="R131">
        <f t="shared" si="104"/>
        <v>28623.996671065663</v>
      </c>
      <c r="S131">
        <f t="shared" si="105"/>
        <v>14065.239743540893</v>
      </c>
      <c r="T131">
        <f t="shared" si="106"/>
        <v>17410.189546098372</v>
      </c>
      <c r="V131">
        <f t="shared" si="38"/>
        <v>315.28123988864309</v>
      </c>
      <c r="W131">
        <f t="shared" si="39"/>
        <v>485.45183689497338</v>
      </c>
      <c r="X131">
        <f t="shared" si="40"/>
        <v>787.73646878441582</v>
      </c>
      <c r="Y131">
        <f t="shared" si="41"/>
        <v>1296.6269378306501</v>
      </c>
      <c r="Z131">
        <f t="shared" si="42"/>
        <v>2666.7288355089058</v>
      </c>
      <c r="AA131">
        <f t="shared" si="43"/>
        <v>2617.8969900636312</v>
      </c>
      <c r="AB131">
        <f t="shared" si="44"/>
        <v>2296.1407814638342</v>
      </c>
      <c r="AC131">
        <f t="shared" si="45"/>
        <v>3666.6279245002015</v>
      </c>
      <c r="AE131">
        <f t="shared" si="46"/>
        <v>207.68279563445878</v>
      </c>
      <c r="AF131">
        <f t="shared" si="47"/>
        <v>319.77796924371671</v>
      </c>
      <c r="AG131">
        <f t="shared" si="48"/>
        <v>518.89960886396898</v>
      </c>
      <c r="AH131">
        <f t="shared" si="49"/>
        <v>854.11712869033681</v>
      </c>
      <c r="AI131">
        <f t="shared" si="50"/>
        <v>1756.6338547549728</v>
      </c>
      <c r="AJ131">
        <f t="shared" si="51"/>
        <v>1661.468186152149</v>
      </c>
      <c r="AK131">
        <f t="shared" si="52"/>
        <v>1405.893028196218</v>
      </c>
      <c r="AL131">
        <f t="shared" si="53"/>
        <v>2030.2803135343877</v>
      </c>
      <c r="AW131">
        <f t="shared" ref="AW131:BD131" si="117">IF(AW130+AN254/B$74-AW130/B$75&lt;0,0,AW130+AN254/B$74-AW130/B$75)</f>
        <v>5.9016019663009045</v>
      </c>
      <c r="AX131">
        <f t="shared" si="117"/>
        <v>9.0869457255866397</v>
      </c>
      <c r="AY131">
        <f t="shared" si="117"/>
        <v>9.8301801797595694</v>
      </c>
      <c r="AZ131">
        <f t="shared" si="117"/>
        <v>29.125143336391961</v>
      </c>
      <c r="BA131">
        <f t="shared" si="117"/>
        <v>74.87587341759999</v>
      </c>
      <c r="BB131">
        <f t="shared" si="117"/>
        <v>109.17703698175976</v>
      </c>
      <c r="BC131">
        <f t="shared" si="117"/>
        <v>111.66952998542283</v>
      </c>
      <c r="BD131">
        <f t="shared" si="117"/>
        <v>131.24607322796459</v>
      </c>
      <c r="BF131">
        <f t="shared" si="55"/>
        <v>4.5825572261667968</v>
      </c>
      <c r="BG131">
        <f t="shared" si="72"/>
        <v>7.0559568463532294</v>
      </c>
      <c r="BH131">
        <f t="shared" si="73"/>
        <v>7.6330737780193445</v>
      </c>
      <c r="BI131">
        <f t="shared" si="74"/>
        <v>22.615492678335201</v>
      </c>
      <c r="BJ131">
        <f t="shared" si="75"/>
        <v>58.140650073431033</v>
      </c>
      <c r="BK131">
        <f t="shared" si="76"/>
        <v>84.780985312591355</v>
      </c>
      <c r="BL131">
        <f t="shared" si="77"/>
        <v>82.992474140113359</v>
      </c>
      <c r="BM131">
        <f t="shared" si="78"/>
        <v>97.50140017855945</v>
      </c>
      <c r="BO131">
        <f t="shared" si="56"/>
        <v>3.5582782049247488</v>
      </c>
      <c r="BP131">
        <f t="shared" si="79"/>
        <v>5.4788311901278153</v>
      </c>
      <c r="BQ131">
        <f t="shared" si="80"/>
        <v>5.926952729759595</v>
      </c>
      <c r="BR131">
        <f t="shared" si="81"/>
        <v>17.560547685351771</v>
      </c>
      <c r="BS131">
        <f t="shared" si="82"/>
        <v>45.145231748583527</v>
      </c>
      <c r="BT131">
        <f t="shared" si="83"/>
        <v>65.840783005416824</v>
      </c>
      <c r="BU131">
        <f t="shared" si="84"/>
        <v>61.670997228012553</v>
      </c>
      <c r="BV131">
        <f t="shared" si="85"/>
        <v>72.398050605592601</v>
      </c>
    </row>
    <row r="132" spans="1:74" hidden="1" x14ac:dyDescent="0.4">
      <c r="A132" s="9">
        <v>34</v>
      </c>
      <c r="B132" s="16">
        <f t="shared" si="108"/>
        <v>32313.315958011546</v>
      </c>
      <c r="C132" s="16">
        <f t="shared" si="109"/>
        <v>72375.397235307464</v>
      </c>
      <c r="D132" s="16">
        <f t="shared" si="110"/>
        <v>93081.641490988433</v>
      </c>
      <c r="E132" s="16">
        <f t="shared" si="111"/>
        <v>46589.049575282283</v>
      </c>
      <c r="F132" s="16">
        <f t="shared" si="112"/>
        <v>49643.542128527173</v>
      </c>
      <c r="G132" s="16">
        <f t="shared" si="113"/>
        <v>33567.265532501522</v>
      </c>
      <c r="H132" s="16">
        <f t="shared" si="114"/>
        <v>16494.259787522307</v>
      </c>
      <c r="I132" s="16">
        <f t="shared" si="115"/>
        <v>20416.871276952559</v>
      </c>
      <c r="J132" s="16">
        <f t="shared" si="24"/>
        <v>364481.3429850933</v>
      </c>
      <c r="L132">
        <v>34</v>
      </c>
      <c r="M132">
        <f t="shared" si="99"/>
        <v>32313.315958011546</v>
      </c>
      <c r="N132">
        <f t="shared" si="100"/>
        <v>72375.397235307464</v>
      </c>
      <c r="O132">
        <f t="shared" si="101"/>
        <v>93081.641490988433</v>
      </c>
      <c r="P132">
        <f t="shared" si="102"/>
        <v>46589.049575282283</v>
      </c>
      <c r="Q132">
        <f t="shared" si="103"/>
        <v>49643.542128527173</v>
      </c>
      <c r="R132">
        <f t="shared" si="104"/>
        <v>33567.265532501522</v>
      </c>
      <c r="S132">
        <f t="shared" si="105"/>
        <v>16494.259787522307</v>
      </c>
      <c r="T132">
        <f t="shared" si="106"/>
        <v>20416.871276952559</v>
      </c>
      <c r="V132">
        <f t="shared" si="38"/>
        <v>369.72926091148781</v>
      </c>
      <c r="W132">
        <f t="shared" si="39"/>
        <v>569.28775377404872</v>
      </c>
      <c r="X132">
        <f t="shared" si="40"/>
        <v>923.7759357314003</v>
      </c>
      <c r="Y132">
        <f t="shared" si="41"/>
        <v>1520.5500954366194</v>
      </c>
      <c r="Z132">
        <f t="shared" si="42"/>
        <v>3127.2640317968262</v>
      </c>
      <c r="AA132">
        <f t="shared" si="43"/>
        <v>3069.9989821374002</v>
      </c>
      <c r="AB132">
        <f t="shared" si="44"/>
        <v>2692.676790034458</v>
      </c>
      <c r="AC132">
        <f t="shared" si="45"/>
        <v>4299.8449369487116</v>
      </c>
      <c r="AE132">
        <f t="shared" si="46"/>
        <v>243.54894371918687</v>
      </c>
      <c r="AF132">
        <f t="shared" si="47"/>
        <v>375.00259179413564</v>
      </c>
      <c r="AG132">
        <f t="shared" si="48"/>
        <v>608.51189550411789</v>
      </c>
      <c r="AH132">
        <f t="shared" si="49"/>
        <v>1001.6203984037745</v>
      </c>
      <c r="AI132">
        <f t="shared" si="50"/>
        <v>2059.9988483396173</v>
      </c>
      <c r="AJ132">
        <f t="shared" si="51"/>
        <v>1948.3968273255934</v>
      </c>
      <c r="AK132">
        <f t="shared" si="52"/>
        <v>1648.687869996477</v>
      </c>
      <c r="AL132">
        <f t="shared" si="53"/>
        <v>2380.9262301699191</v>
      </c>
      <c r="AW132">
        <f t="shared" ref="AW132:BD132" si="118">IF(AW131+AN255/B$74-AW131/B$75&lt;0,0,AW131+AN255/B$74-AW131/B$75)</f>
        <v>6.9208070976803748</v>
      </c>
      <c r="AX132">
        <f t="shared" si="118"/>
        <v>10.656258899360317</v>
      </c>
      <c r="AY132">
        <f t="shared" si="118"/>
        <v>11.527849751310761</v>
      </c>
      <c r="AZ132">
        <f t="shared" si="118"/>
        <v>34.155048048725405</v>
      </c>
      <c r="BA132">
        <f t="shared" si="118"/>
        <v>87.806917367954838</v>
      </c>
      <c r="BB132">
        <f t="shared" si="118"/>
        <v>128.0293497623432</v>
      </c>
      <c r="BC132">
        <f t="shared" si="118"/>
        <v>130.95788340260725</v>
      </c>
      <c r="BD132">
        <f t="shared" si="118"/>
        <v>153.93535790341369</v>
      </c>
      <c r="BF132">
        <f t="shared" si="55"/>
        <v>5.3739840702472623</v>
      </c>
      <c r="BG132">
        <f t="shared" si="72"/>
        <v>8.2745501738932781</v>
      </c>
      <c r="BH132">
        <f t="shared" si="73"/>
        <v>8.9513376190634801</v>
      </c>
      <c r="BI132">
        <f t="shared" si="74"/>
        <v>26.521283073169261</v>
      </c>
      <c r="BJ132">
        <f t="shared" si="75"/>
        <v>68.181784079932413</v>
      </c>
      <c r="BK132">
        <f t="shared" si="76"/>
        <v>99.41861631409239</v>
      </c>
      <c r="BL132">
        <f t="shared" si="77"/>
        <v>97.331002062768107</v>
      </c>
      <c r="BM132">
        <f t="shared" si="78"/>
        <v>114.37373670326204</v>
      </c>
      <c r="BO132">
        <f t="shared" si="56"/>
        <v>4.172845617669978</v>
      </c>
      <c r="BP132">
        <f t="shared" si="79"/>
        <v>6.4251065838630641</v>
      </c>
      <c r="BQ132">
        <f t="shared" si="80"/>
        <v>6.9506253587154436</v>
      </c>
      <c r="BR132">
        <f t="shared" si="81"/>
        <v>20.593514681141826</v>
      </c>
      <c r="BS132">
        <f t="shared" si="82"/>
        <v>52.942482743492036</v>
      </c>
      <c r="BT132">
        <f t="shared" si="83"/>
        <v>77.204904389721548</v>
      </c>
      <c r="BU132">
        <f t="shared" si="84"/>
        <v>72.331735684062949</v>
      </c>
      <c r="BV132">
        <f t="shared" si="85"/>
        <v>84.949725392076019</v>
      </c>
    </row>
    <row r="133" spans="1:74" hidden="1" x14ac:dyDescent="0.4">
      <c r="A133" s="9">
        <v>35</v>
      </c>
      <c r="B133" s="16">
        <f t="shared" si="108"/>
        <v>37893.71796897328</v>
      </c>
      <c r="C133" s="16">
        <f t="shared" si="109"/>
        <v>84874.387212098387</v>
      </c>
      <c r="D133" s="16">
        <f t="shared" si="110"/>
        <v>109156.53086584836</v>
      </c>
      <c r="E133" s="16">
        <f t="shared" si="111"/>
        <v>54634.823220937556</v>
      </c>
      <c r="F133" s="16">
        <f t="shared" si="112"/>
        <v>58216.816461785798</v>
      </c>
      <c r="G133" s="16">
        <f t="shared" si="113"/>
        <v>39364.220457321469</v>
      </c>
      <c r="H133" s="16">
        <f t="shared" si="114"/>
        <v>19342.763500580386</v>
      </c>
      <c r="I133" s="16">
        <f t="shared" si="115"/>
        <v>23942.796925669674</v>
      </c>
      <c r="J133" s="16">
        <f t="shared" si="24"/>
        <v>427426.05661321495</v>
      </c>
      <c r="L133">
        <v>35</v>
      </c>
      <c r="M133">
        <f t="shared" si="99"/>
        <v>37893.71796897328</v>
      </c>
      <c r="N133">
        <f t="shared" si="100"/>
        <v>84874.387212098387</v>
      </c>
      <c r="O133">
        <f t="shared" si="101"/>
        <v>109156.53086584836</v>
      </c>
      <c r="P133">
        <f t="shared" si="102"/>
        <v>54634.823220937556</v>
      </c>
      <c r="Q133">
        <f t="shared" si="103"/>
        <v>58216.816461785798</v>
      </c>
      <c r="R133">
        <f t="shared" si="104"/>
        <v>39364.220457321469</v>
      </c>
      <c r="S133">
        <f t="shared" si="105"/>
        <v>19342.763500580386</v>
      </c>
      <c r="T133">
        <f t="shared" si="106"/>
        <v>23942.796925669674</v>
      </c>
      <c r="V133">
        <f t="shared" si="38"/>
        <v>433.58027333787879</v>
      </c>
      <c r="W133">
        <f t="shared" si="39"/>
        <v>667.60185353127883</v>
      </c>
      <c r="X133">
        <f t="shared" si="40"/>
        <v>1083.3089643214939</v>
      </c>
      <c r="Y133">
        <f t="shared" si="41"/>
        <v>1783.1440345782562</v>
      </c>
      <c r="Z133">
        <f t="shared" si="42"/>
        <v>3667.3321185438663</v>
      </c>
      <c r="AA133">
        <f t="shared" si="43"/>
        <v>3600.177510918862</v>
      </c>
      <c r="AB133">
        <f t="shared" si="44"/>
        <v>3157.6932065237133</v>
      </c>
      <c r="AC133">
        <f t="shared" si="45"/>
        <v>5042.4158637612827</v>
      </c>
      <c r="AE133">
        <f t="shared" si="46"/>
        <v>285.60904944995383</v>
      </c>
      <c r="AF133">
        <f t="shared" si="47"/>
        <v>439.76431245410669</v>
      </c>
      <c r="AG133">
        <f t="shared" si="48"/>
        <v>713.59990891321206</v>
      </c>
      <c r="AH133">
        <f t="shared" si="49"/>
        <v>1174.5969640813894</v>
      </c>
      <c r="AI133">
        <f t="shared" si="50"/>
        <v>2415.7539094920207</v>
      </c>
      <c r="AJ133">
        <f t="shared" si="51"/>
        <v>2284.8774737691356</v>
      </c>
      <c r="AK133">
        <f t="shared" si="52"/>
        <v>1933.4121209159262</v>
      </c>
      <c r="AL133">
        <f t="shared" si="53"/>
        <v>2792.1230959082318</v>
      </c>
      <c r="AW133">
        <f t="shared" ref="AW133:BD133" si="119">IF(AW132+AN256/B$74-AW132/B$75&lt;0,0,AW132+AN256/B$74-AW132/B$75)</f>
        <v>8.1160203313394774</v>
      </c>
      <c r="AX133">
        <f t="shared" si="119"/>
        <v>12.496579179646977</v>
      </c>
      <c r="AY133">
        <f t="shared" si="119"/>
        <v>13.518692493195363</v>
      </c>
      <c r="AZ133">
        <f t="shared" si="119"/>
        <v>40.053574744807065</v>
      </c>
      <c r="BA133">
        <f t="shared" si="119"/>
        <v>102.97104319370806</v>
      </c>
      <c r="BB133">
        <f t="shared" si="119"/>
        <v>150.13795085133637</v>
      </c>
      <c r="BC133">
        <f t="shared" si="119"/>
        <v>153.57651476969986</v>
      </c>
      <c r="BD133">
        <f t="shared" si="119"/>
        <v>180.53922238658396</v>
      </c>
      <c r="BF133">
        <f t="shared" si="55"/>
        <v>6.3020778867071297</v>
      </c>
      <c r="BG133">
        <f t="shared" si="72"/>
        <v>9.7035754091735011</v>
      </c>
      <c r="BH133">
        <f t="shared" si="73"/>
        <v>10.49724489841185</v>
      </c>
      <c r="BI133">
        <f t="shared" si="74"/>
        <v>31.101542058502943</v>
      </c>
      <c r="BJ133">
        <f t="shared" si="75"/>
        <v>79.956864052745885</v>
      </c>
      <c r="BK133">
        <f t="shared" si="76"/>
        <v>116.58505638304285</v>
      </c>
      <c r="BL133">
        <f t="shared" si="77"/>
        <v>114.14444273268768</v>
      </c>
      <c r="BM133">
        <f t="shared" si="78"/>
        <v>134.15454730333789</v>
      </c>
      <c r="BO133">
        <f t="shared" si="56"/>
        <v>4.8935286892163479</v>
      </c>
      <c r="BP133">
        <f t="shared" si="79"/>
        <v>7.5347727378811928</v>
      </c>
      <c r="BQ133">
        <f t="shared" si="80"/>
        <v>8.1510527149242655</v>
      </c>
      <c r="BR133">
        <f t="shared" si="81"/>
        <v>24.150175716358291</v>
      </c>
      <c r="BS133">
        <f t="shared" si="82"/>
        <v>62.086063545356254</v>
      </c>
      <c r="BT133">
        <f t="shared" si="83"/>
        <v>90.533131544344059</v>
      </c>
      <c r="BU133">
        <f t="shared" si="84"/>
        <v>84.831368873415528</v>
      </c>
      <c r="BV133">
        <f t="shared" si="85"/>
        <v>99.661731047669036</v>
      </c>
    </row>
    <row r="134" spans="1:74" hidden="1" x14ac:dyDescent="0.4">
      <c r="A134" s="9">
        <v>36</v>
      </c>
      <c r="B134" s="16">
        <f t="shared" si="108"/>
        <v>44437.836815570539</v>
      </c>
      <c r="C134" s="16">
        <f t="shared" si="109"/>
        <v>99531.911116267976</v>
      </c>
      <c r="D134" s="16">
        <f t="shared" si="110"/>
        <v>128007.50008067329</v>
      </c>
      <c r="E134" s="16">
        <f t="shared" si="111"/>
        <v>64070.07516991211</v>
      </c>
      <c r="F134" s="16">
        <f t="shared" si="112"/>
        <v>68270.666709692436</v>
      </c>
      <c r="G134" s="16">
        <f t="shared" si="113"/>
        <v>46162.290184532947</v>
      </c>
      <c r="H134" s="16">
        <f t="shared" si="114"/>
        <v>22683.194314813612</v>
      </c>
      <c r="I134" s="16">
        <f t="shared" si="115"/>
        <v>28077.638186952518</v>
      </c>
      <c r="J134" s="16">
        <f t="shared" si="24"/>
        <v>501241.11257841537</v>
      </c>
      <c r="L134">
        <v>36</v>
      </c>
      <c r="M134">
        <f t="shared" si="99"/>
        <v>44437.836815570539</v>
      </c>
      <c r="N134">
        <f t="shared" si="100"/>
        <v>99531.911116267976</v>
      </c>
      <c r="O134">
        <f t="shared" si="101"/>
        <v>128007.50008067329</v>
      </c>
      <c r="P134">
        <f t="shared" si="102"/>
        <v>64070.07516991211</v>
      </c>
      <c r="Q134">
        <f t="shared" si="103"/>
        <v>68270.666709692436</v>
      </c>
      <c r="R134">
        <f t="shared" si="104"/>
        <v>46162.290184532947</v>
      </c>
      <c r="S134">
        <f t="shared" si="105"/>
        <v>22683.194314813612</v>
      </c>
      <c r="T134">
        <f t="shared" si="106"/>
        <v>28077.638186952518</v>
      </c>
      <c r="V134">
        <f t="shared" si="38"/>
        <v>508.45814259894121</v>
      </c>
      <c r="W134">
        <f t="shared" si="39"/>
        <v>782.89447033398812</v>
      </c>
      <c r="X134">
        <f t="shared" si="40"/>
        <v>1270.3928147359477</v>
      </c>
      <c r="Y134">
        <f t="shared" si="41"/>
        <v>2091.087070978223</v>
      </c>
      <c r="Z134">
        <f t="shared" si="42"/>
        <v>4300.6681621678617</v>
      </c>
      <c r="AA134">
        <f t="shared" si="43"/>
        <v>4221.9161255081544</v>
      </c>
      <c r="AB134">
        <f t="shared" si="44"/>
        <v>3703.01638004708</v>
      </c>
      <c r="AC134">
        <f t="shared" si="45"/>
        <v>5913.2258803526593</v>
      </c>
      <c r="AE134">
        <f t="shared" si="46"/>
        <v>334.93279074592886</v>
      </c>
      <c r="AF134">
        <f t="shared" si="47"/>
        <v>515.71015947983074</v>
      </c>
      <c r="AG134">
        <f t="shared" si="48"/>
        <v>836.83626071597268</v>
      </c>
      <c r="AH134">
        <f t="shared" si="49"/>
        <v>1377.445987580345</v>
      </c>
      <c r="AI134">
        <f t="shared" si="50"/>
        <v>2832.9466458426359</v>
      </c>
      <c r="AJ134">
        <f t="shared" si="51"/>
        <v>2679.4674849140538</v>
      </c>
      <c r="AK134">
        <f t="shared" si="52"/>
        <v>2267.3069624453228</v>
      </c>
      <c r="AL134">
        <f t="shared" si="53"/>
        <v>3274.3286890196</v>
      </c>
      <c r="AW134">
        <f t="shared" ref="AW134:BD134" si="120">IF(AW133+AN257/B$74-AW133/B$75&lt;0,0,AW133+AN257/B$74-AW133/B$75)</f>
        <v>9.5176391687049744</v>
      </c>
      <c r="AX134">
        <f t="shared" si="120"/>
        <v>14.654710882839975</v>
      </c>
      <c r="AY134">
        <f t="shared" si="120"/>
        <v>15.853340914644907</v>
      </c>
      <c r="AZ134">
        <f t="shared" si="120"/>
        <v>46.970738893517762</v>
      </c>
      <c r="BA134">
        <f t="shared" si="120"/>
        <v>120.75391558082761</v>
      </c>
      <c r="BB134">
        <f t="shared" si="120"/>
        <v>176.06505185882816</v>
      </c>
      <c r="BC134">
        <f t="shared" si="120"/>
        <v>180.1007160262443</v>
      </c>
      <c r="BD134">
        <f t="shared" si="120"/>
        <v>211.73427572661754</v>
      </c>
      <c r="BF134">
        <f t="shared" si="55"/>
        <v>7.390443353486539</v>
      </c>
      <c r="BG134">
        <f t="shared" si="72"/>
        <v>11.379377671457586</v>
      </c>
      <c r="BH134">
        <f t="shared" si="73"/>
        <v>12.310113455281957</v>
      </c>
      <c r="BI134">
        <f t="shared" si="74"/>
        <v>36.472761670285415</v>
      </c>
      <c r="BJ134">
        <f t="shared" si="75"/>
        <v>93.765371537323176</v>
      </c>
      <c r="BK134">
        <f t="shared" si="76"/>
        <v>136.71679306401899</v>
      </c>
      <c r="BL134">
        <f t="shared" si="77"/>
        <v>133.86047875119374</v>
      </c>
      <c r="BM134">
        <f t="shared" si="78"/>
        <v>157.34688484496093</v>
      </c>
      <c r="BO134">
        <f t="shared" si="56"/>
        <v>5.7386582077108166</v>
      </c>
      <c r="BP134">
        <f t="shared" si="79"/>
        <v>8.8360543406565775</v>
      </c>
      <c r="BQ134">
        <f t="shared" si="80"/>
        <v>9.5587680250168177</v>
      </c>
      <c r="BR134">
        <f t="shared" si="81"/>
        <v>28.320995521645081</v>
      </c>
      <c r="BS134">
        <f t="shared" si="82"/>
        <v>72.808543849790041</v>
      </c>
      <c r="BT134">
        <f t="shared" si="83"/>
        <v>106.16428644756334</v>
      </c>
      <c r="BU134">
        <f t="shared" si="84"/>
        <v>99.487905803051589</v>
      </c>
      <c r="BV134">
        <f t="shared" si="85"/>
        <v>116.90813917550346</v>
      </c>
    </row>
    <row r="135" spans="1:74" hidden="1" x14ac:dyDescent="0.4">
      <c r="A135" s="9">
        <v>37</v>
      </c>
      <c r="B135" s="16">
        <f t="shared" si="108"/>
        <v>52112.103184600259</v>
      </c>
      <c r="C135" s="16">
        <f t="shared" si="109"/>
        <v>116720.74056570668</v>
      </c>
      <c r="D135" s="16">
        <f t="shared" si="110"/>
        <v>150113.96887504245</v>
      </c>
      <c r="E135" s="16">
        <f t="shared" si="111"/>
        <v>75134.763696005699</v>
      </c>
      <c r="F135" s="16">
        <f t="shared" si="112"/>
        <v>80060.783400022672</v>
      </c>
      <c r="G135" s="16">
        <f t="shared" si="113"/>
        <v>54134.363905196653</v>
      </c>
      <c r="H135" s="16">
        <f t="shared" si="114"/>
        <v>26600.506401691469</v>
      </c>
      <c r="I135" s="16">
        <f t="shared" si="115"/>
        <v>32926.552758429003</v>
      </c>
      <c r="J135" s="16">
        <f t="shared" si="24"/>
        <v>587803.78278669482</v>
      </c>
      <c r="L135">
        <v>37</v>
      </c>
      <c r="M135">
        <f t="shared" si="99"/>
        <v>52112.103184600259</v>
      </c>
      <c r="N135">
        <f t="shared" si="100"/>
        <v>116720.74056570668</v>
      </c>
      <c r="O135">
        <f t="shared" si="101"/>
        <v>150113.96887504245</v>
      </c>
      <c r="P135">
        <f t="shared" si="102"/>
        <v>75134.763696005699</v>
      </c>
      <c r="Q135">
        <f t="shared" si="103"/>
        <v>80060.783400022672</v>
      </c>
      <c r="R135">
        <f t="shared" si="104"/>
        <v>54134.363905196653</v>
      </c>
      <c r="S135">
        <f t="shared" si="105"/>
        <v>26600.506401691469</v>
      </c>
      <c r="T135">
        <f t="shared" si="106"/>
        <v>32926.552758429003</v>
      </c>
      <c r="V135">
        <f t="shared" si="38"/>
        <v>596.26717022811431</v>
      </c>
      <c r="W135">
        <f t="shared" si="39"/>
        <v>918.09773765683735</v>
      </c>
      <c r="X135">
        <f t="shared" si="40"/>
        <v>1489.7854223532893</v>
      </c>
      <c r="Y135">
        <f t="shared" si="41"/>
        <v>2452.2108430393687</v>
      </c>
      <c r="Z135">
        <f t="shared" si="42"/>
        <v>5043.3792288948898</v>
      </c>
      <c r="AA135">
        <f t="shared" si="43"/>
        <v>4951.02694161413</v>
      </c>
      <c r="AB135">
        <f t="shared" si="44"/>
        <v>4342.5150278615074</v>
      </c>
      <c r="AC135">
        <f t="shared" si="45"/>
        <v>6934.4215435723117</v>
      </c>
      <c r="AE135">
        <f t="shared" si="46"/>
        <v>392.77457469693292</v>
      </c>
      <c r="AF135">
        <f t="shared" si="47"/>
        <v>604.77159643121649</v>
      </c>
      <c r="AG135">
        <f t="shared" si="48"/>
        <v>981.35511205596436</v>
      </c>
      <c r="AH135">
        <f t="shared" si="49"/>
        <v>1615.3263487129711</v>
      </c>
      <c r="AI135">
        <f t="shared" si="50"/>
        <v>3322.1871512843777</v>
      </c>
      <c r="AJ135">
        <f t="shared" si="51"/>
        <v>3142.2020770922836</v>
      </c>
      <c r="AK135">
        <f t="shared" si="52"/>
        <v>2658.8640763367112</v>
      </c>
      <c r="AL135">
        <f t="shared" si="53"/>
        <v>3839.8066585909701</v>
      </c>
      <c r="AW135">
        <f t="shared" ref="AW135:BD135" si="121">IF(AW134+AN258/B$74-AW134/B$75&lt;0,0,AW134+AN258/B$74-AW134/B$75)</f>
        <v>11.161310241038709</v>
      </c>
      <c r="AX135">
        <f t="shared" si="121"/>
        <v>17.185540632169072</v>
      </c>
      <c r="AY135">
        <f t="shared" si="121"/>
        <v>18.591170895311446</v>
      </c>
      <c r="AZ135">
        <f t="shared" si="121"/>
        <v>55.082461075555585</v>
      </c>
      <c r="BA135">
        <f t="shared" si="121"/>
        <v>141.6077969260943</v>
      </c>
      <c r="BB135">
        <f t="shared" si="121"/>
        <v>206.46999017679607</v>
      </c>
      <c r="BC135">
        <f t="shared" si="121"/>
        <v>211.20509577081282</v>
      </c>
      <c r="BD135">
        <f t="shared" si="121"/>
        <v>248.31389579509096</v>
      </c>
      <c r="BF135">
        <f t="shared" si="55"/>
        <v>8.6667608426176006</v>
      </c>
      <c r="BG135">
        <f t="shared" si="72"/>
        <v>13.344577598287017</v>
      </c>
      <c r="BH135">
        <f t="shared" si="73"/>
        <v>14.436049930899728</v>
      </c>
      <c r="BI135">
        <f t="shared" si="74"/>
        <v>42.771548004224826</v>
      </c>
      <c r="BJ135">
        <f t="shared" si="75"/>
        <v>109.95849796342584</v>
      </c>
      <c r="BK135">
        <f t="shared" si="76"/>
        <v>160.32574834090448</v>
      </c>
      <c r="BL135">
        <f t="shared" si="77"/>
        <v>156.98059738871902</v>
      </c>
      <c r="BM135">
        <f t="shared" si="78"/>
        <v>184.54058028578922</v>
      </c>
      <c r="BO135">
        <f t="shared" si="56"/>
        <v>6.7297292951762504</v>
      </c>
      <c r="BP135">
        <f t="shared" si="79"/>
        <v>10.362048339137184</v>
      </c>
      <c r="BQ135">
        <f t="shared" si="80"/>
        <v>11.209575283175901</v>
      </c>
      <c r="BR135">
        <f t="shared" si="81"/>
        <v>33.212055210829277</v>
      </c>
      <c r="BS135">
        <f t="shared" si="82"/>
        <v>85.382640462309922</v>
      </c>
      <c r="BT135">
        <f t="shared" si="83"/>
        <v>124.49579041743672</v>
      </c>
      <c r="BU135">
        <f t="shared" si="84"/>
        <v>116.67419227712264</v>
      </c>
      <c r="BV135">
        <f t="shared" si="85"/>
        <v>137.12751201023218</v>
      </c>
    </row>
    <row r="136" spans="1:74" hidden="1" x14ac:dyDescent="0.4">
      <c r="A136" s="9">
        <v>38</v>
      </c>
      <c r="B136" s="16">
        <f t="shared" si="108"/>
        <v>61111.689787989017</v>
      </c>
      <c r="C136" s="16">
        <f t="shared" si="109"/>
        <v>136878.02359478935</v>
      </c>
      <c r="D136" s="16">
        <f t="shared" si="110"/>
        <v>176038.15118032647</v>
      </c>
      <c r="E136" s="16">
        <f t="shared" si="111"/>
        <v>88110.287067458732</v>
      </c>
      <c r="F136" s="16">
        <f t="shared" si="112"/>
        <v>93887.013962840821</v>
      </c>
      <c r="G136" s="16">
        <f t="shared" si="113"/>
        <v>63483.188197672134</v>
      </c>
      <c r="H136" s="16">
        <f t="shared" si="114"/>
        <v>31194.325235063043</v>
      </c>
      <c r="I136" s="16">
        <f t="shared" si="115"/>
        <v>38612.858721764183</v>
      </c>
      <c r="J136" s="16">
        <f t="shared" si="24"/>
        <v>689315.53774790373</v>
      </c>
      <c r="L136">
        <v>38</v>
      </c>
      <c r="M136">
        <f t="shared" si="99"/>
        <v>61111.689787989017</v>
      </c>
      <c r="N136">
        <f t="shared" si="100"/>
        <v>136878.02359478935</v>
      </c>
      <c r="O136">
        <f t="shared" si="101"/>
        <v>176038.15118032647</v>
      </c>
      <c r="P136">
        <f t="shared" si="102"/>
        <v>88110.287067458732</v>
      </c>
      <c r="Q136">
        <f t="shared" si="103"/>
        <v>93887.013962840821</v>
      </c>
      <c r="R136">
        <f t="shared" si="104"/>
        <v>63483.188197672134</v>
      </c>
      <c r="S136">
        <f t="shared" si="105"/>
        <v>31194.325235063043</v>
      </c>
      <c r="T136">
        <f t="shared" si="106"/>
        <v>38612.858721764183</v>
      </c>
      <c r="V136">
        <f t="shared" si="38"/>
        <v>699.24052425757839</v>
      </c>
      <c r="W136">
        <f t="shared" si="39"/>
        <v>1076.6501586080353</v>
      </c>
      <c r="X136">
        <f t="shared" si="40"/>
        <v>1747.066402061145</v>
      </c>
      <c r="Y136">
        <f t="shared" si="41"/>
        <v>2875.6994868944039</v>
      </c>
      <c r="Z136">
        <f t="shared" si="42"/>
        <v>5914.3540213577344</v>
      </c>
      <c r="AA136">
        <f t="shared" si="43"/>
        <v>5806.0527764695626</v>
      </c>
      <c r="AB136">
        <f t="shared" si="44"/>
        <v>5092.4529463436802</v>
      </c>
      <c r="AC136">
        <f t="shared" si="45"/>
        <v>8131.9740268643709</v>
      </c>
      <c r="AE136">
        <f t="shared" si="46"/>
        <v>460.60543987399342</v>
      </c>
      <c r="AF136">
        <f t="shared" si="47"/>
        <v>709.21364350642341</v>
      </c>
      <c r="AG136">
        <f t="shared" si="48"/>
        <v>1150.8318821550727</v>
      </c>
      <c r="AH136">
        <f t="shared" si="49"/>
        <v>1894.2878468217705</v>
      </c>
      <c r="AI136">
        <f t="shared" si="50"/>
        <v>3895.9178438212148</v>
      </c>
      <c r="AJ136">
        <f t="shared" si="51"/>
        <v>3684.8495364488376</v>
      </c>
      <c r="AK136">
        <f t="shared" si="52"/>
        <v>3118.0416085707466</v>
      </c>
      <c r="AL136">
        <f t="shared" si="53"/>
        <v>4502.9384196584006</v>
      </c>
      <c r="AW136">
        <f t="shared" ref="AW136:BD136" si="122">IF(AW135+AN259/B$74-AW135/B$75&lt;0,0,AW135+AN259/B$74-AW135/B$75)</f>
        <v>13.088835931519178</v>
      </c>
      <c r="AX136">
        <f t="shared" si="122"/>
        <v>20.153433321998914</v>
      </c>
      <c r="AY136">
        <f t="shared" si="122"/>
        <v>21.801811827508178</v>
      </c>
      <c r="AZ136">
        <f t="shared" si="122"/>
        <v>64.595041276725823</v>
      </c>
      <c r="BA136">
        <f t="shared" si="122"/>
        <v>166.06304999699049</v>
      </c>
      <c r="BB136">
        <f t="shared" si="122"/>
        <v>242.12599431194104</v>
      </c>
      <c r="BC136">
        <f t="shared" si="122"/>
        <v>247.68073775746683</v>
      </c>
      <c r="BD136">
        <f t="shared" si="122"/>
        <v>291.20840399580635</v>
      </c>
      <c r="BF136">
        <f t="shared" si="55"/>
        <v>10.163490481670266</v>
      </c>
      <c r="BG136">
        <f t="shared" si="72"/>
        <v>15.64915541861625</v>
      </c>
      <c r="BH136">
        <f t="shared" si="73"/>
        <v>16.929122509546758</v>
      </c>
      <c r="BI136">
        <f t="shared" si="74"/>
        <v>50.15809584702329</v>
      </c>
      <c r="BJ136">
        <f t="shared" si="75"/>
        <v>128.94807734102693</v>
      </c>
      <c r="BK136">
        <f t="shared" si="76"/>
        <v>188.01229344243944</v>
      </c>
      <c r="BL136">
        <f t="shared" si="77"/>
        <v>184.09284657976588</v>
      </c>
      <c r="BM136">
        <f t="shared" si="78"/>
        <v>216.4272380404401</v>
      </c>
      <c r="BO136">
        <f t="shared" si="56"/>
        <v>7.8919482236410596</v>
      </c>
      <c r="BP136">
        <f t="shared" si="79"/>
        <v>12.151565894627083</v>
      </c>
      <c r="BQ136">
        <f t="shared" si="80"/>
        <v>13.145460071810195</v>
      </c>
      <c r="BR136">
        <f t="shared" si="81"/>
        <v>38.947750886866601</v>
      </c>
      <c r="BS136">
        <f t="shared" si="82"/>
        <v>100.12815496297947</v>
      </c>
      <c r="BT136">
        <f t="shared" si="83"/>
        <v>145.99376517151734</v>
      </c>
      <c r="BU136">
        <f t="shared" si="84"/>
        <v>136.82739483292085</v>
      </c>
      <c r="BV136">
        <f t="shared" si="85"/>
        <v>160.83404614801071</v>
      </c>
    </row>
    <row r="137" spans="1:74" hidden="1" x14ac:dyDescent="0.4">
      <c r="A137" s="9">
        <v>39</v>
      </c>
      <c r="B137" s="16">
        <f t="shared" si="108"/>
        <v>71665.47501477605</v>
      </c>
      <c r="C137" s="16">
        <f t="shared" si="109"/>
        <v>160516.40224702578</v>
      </c>
      <c r="D137" s="16">
        <f t="shared" si="110"/>
        <v>206439.35340077267</v>
      </c>
      <c r="E137" s="16">
        <f t="shared" si="111"/>
        <v>103326.64009593076</v>
      </c>
      <c r="F137" s="16">
        <f t="shared" si="112"/>
        <v>110100.98848041212</v>
      </c>
      <c r="G137" s="16">
        <f t="shared" si="113"/>
        <v>74446.523298931483</v>
      </c>
      <c r="H137" s="16">
        <f t="shared" si="114"/>
        <v>36581.481276199105</v>
      </c>
      <c r="I137" s="16">
        <f t="shared" si="115"/>
        <v>45281.170780480359</v>
      </c>
      <c r="J137" s="16">
        <f t="shared" si="24"/>
        <v>808358.03459452849</v>
      </c>
      <c r="L137">
        <v>39</v>
      </c>
      <c r="M137">
        <f t="shared" si="99"/>
        <v>71665.47501477605</v>
      </c>
      <c r="N137">
        <f t="shared" si="100"/>
        <v>160516.40224702578</v>
      </c>
      <c r="O137">
        <f t="shared" si="101"/>
        <v>206439.35340077267</v>
      </c>
      <c r="P137">
        <f t="shared" si="102"/>
        <v>103326.64009593076</v>
      </c>
      <c r="Q137">
        <f t="shared" si="103"/>
        <v>110100.98848041212</v>
      </c>
      <c r="R137">
        <f t="shared" si="104"/>
        <v>74446.523298931483</v>
      </c>
      <c r="S137">
        <f t="shared" si="105"/>
        <v>36581.481276199105</v>
      </c>
      <c r="T137">
        <f t="shared" si="106"/>
        <v>45281.170780480359</v>
      </c>
      <c r="V137">
        <f t="shared" si="38"/>
        <v>819.99703337750861</v>
      </c>
      <c r="W137">
        <f t="shared" si="39"/>
        <v>1262.5840542943115</v>
      </c>
      <c r="X137">
        <f t="shared" si="40"/>
        <v>2048.7789495963702</v>
      </c>
      <c r="Y137">
        <f t="shared" si="41"/>
        <v>3372.3232083013504</v>
      </c>
      <c r="Z137">
        <f t="shared" si="42"/>
        <v>6935.7432580254508</v>
      </c>
      <c r="AA137">
        <f t="shared" si="43"/>
        <v>6808.738731340547</v>
      </c>
      <c r="AB137">
        <f t="shared" si="44"/>
        <v>5971.9026337596997</v>
      </c>
      <c r="AC137">
        <f t="shared" si="45"/>
        <v>9536.3396230949729</v>
      </c>
      <c r="AE137">
        <f t="shared" si="46"/>
        <v>540.15046800185507</v>
      </c>
      <c r="AF137">
        <f t="shared" si="47"/>
        <v>831.69248187362746</v>
      </c>
      <c r="AG137">
        <f t="shared" si="48"/>
        <v>1349.5767221237634</v>
      </c>
      <c r="AH137">
        <f t="shared" si="49"/>
        <v>2221.4250601793151</v>
      </c>
      <c r="AI137">
        <f t="shared" si="50"/>
        <v>4568.729903000054</v>
      </c>
      <c r="AJ137">
        <f t="shared" si="51"/>
        <v>4321.2105084550549</v>
      </c>
      <c r="AK137">
        <f t="shared" si="52"/>
        <v>3656.5174279633648</v>
      </c>
      <c r="AL137">
        <f t="shared" si="53"/>
        <v>5280.5889069168225</v>
      </c>
      <c r="AW137">
        <f t="shared" ref="AW137:BD137" si="123">IF(AW136+AN260/B$74-AW136/B$75&lt;0,0,AW136+AN260/B$74-AW136/B$75)</f>
        <v>15.349237537087166</v>
      </c>
      <c r="AX137">
        <f t="shared" si="123"/>
        <v>23.63386911301172</v>
      </c>
      <c r="AY137">
        <f t="shared" si="123"/>
        <v>25.56691750359948</v>
      </c>
      <c r="AZ137">
        <f t="shared" si="123"/>
        <v>75.750405724532328</v>
      </c>
      <c r="BA137">
        <f t="shared" si="123"/>
        <v>194.7416266712377</v>
      </c>
      <c r="BB137">
        <f t="shared" si="123"/>
        <v>283.93984634384708</v>
      </c>
      <c r="BC137">
        <f t="shared" si="123"/>
        <v>290.45532134642804</v>
      </c>
      <c r="BD137">
        <f t="shared" si="123"/>
        <v>341.50872349016026</v>
      </c>
      <c r="BF137">
        <f t="shared" si="55"/>
        <v>11.918697751579614</v>
      </c>
      <c r="BG137">
        <f t="shared" si="72"/>
        <v>18.351722160645846</v>
      </c>
      <c r="BH137">
        <f t="shared" si="73"/>
        <v>19.852736100323611</v>
      </c>
      <c r="BI137">
        <f t="shared" si="74"/>
        <v>58.820263104844798</v>
      </c>
      <c r="BJ137">
        <f t="shared" si="75"/>
        <v>151.21706093460506</v>
      </c>
      <c r="BK137">
        <f t="shared" si="76"/>
        <v>220.48051396414041</v>
      </c>
      <c r="BL137">
        <f t="shared" si="77"/>
        <v>215.88679216861632</v>
      </c>
      <c r="BM137">
        <f t="shared" si="78"/>
        <v>253.8178210181232</v>
      </c>
      <c r="BO137">
        <f t="shared" si="56"/>
        <v>9.2548735784585823</v>
      </c>
      <c r="BP137">
        <f t="shared" si="79"/>
        <v>14.250119609020583</v>
      </c>
      <c r="BQ137">
        <f t="shared" si="80"/>
        <v>15.41565753445213</v>
      </c>
      <c r="BR137">
        <f t="shared" si="81"/>
        <v>45.67395786296062</v>
      </c>
      <c r="BS137">
        <f t="shared" si="82"/>
        <v>117.42010838980792</v>
      </c>
      <c r="BT137">
        <f t="shared" si="83"/>
        <v>171.2048821340706</v>
      </c>
      <c r="BU137">
        <f t="shared" si="84"/>
        <v>160.46012070634336</v>
      </c>
      <c r="BV137">
        <f t="shared" si="85"/>
        <v>188.63064209422541</v>
      </c>
    </row>
    <row r="138" spans="1:74" hidden="1" x14ac:dyDescent="0.4">
      <c r="A138" s="9">
        <v>40</v>
      </c>
      <c r="B138" s="16">
        <f t="shared" si="108"/>
        <v>84041.863789256822</v>
      </c>
      <c r="C138" s="16">
        <f t="shared" si="109"/>
        <v>188237.0501389225</v>
      </c>
      <c r="D138" s="16">
        <f t="shared" si="110"/>
        <v>242090.74196009783</v>
      </c>
      <c r="E138" s="16">
        <f t="shared" si="111"/>
        <v>121170.80659764481</v>
      </c>
      <c r="F138" s="16">
        <f t="shared" si="112"/>
        <v>129115.0623787189</v>
      </c>
      <c r="G138" s="16">
        <f t="shared" si="113"/>
        <v>87303.189846750305</v>
      </c>
      <c r="H138" s="16">
        <f t="shared" si="114"/>
        <v>42898.981217799737</v>
      </c>
      <c r="I138" s="16">
        <f t="shared" si="115"/>
        <v>53101.078115600045</v>
      </c>
      <c r="J138" s="16">
        <f t="shared" si="24"/>
        <v>947958.77404479089</v>
      </c>
      <c r="L138">
        <v>40</v>
      </c>
      <c r="M138">
        <f t="shared" si="99"/>
        <v>84041.863789256822</v>
      </c>
      <c r="N138">
        <f t="shared" si="100"/>
        <v>188237.0501389225</v>
      </c>
      <c r="O138">
        <f t="shared" si="101"/>
        <v>242090.74196009783</v>
      </c>
      <c r="P138">
        <f t="shared" si="102"/>
        <v>121170.80659764481</v>
      </c>
      <c r="Q138">
        <f t="shared" si="103"/>
        <v>129115.0623787189</v>
      </c>
      <c r="R138">
        <f t="shared" si="104"/>
        <v>87303.189846750305</v>
      </c>
      <c r="S138">
        <f t="shared" si="105"/>
        <v>42898.981217799737</v>
      </c>
      <c r="T138">
        <f t="shared" si="106"/>
        <v>53101.078115600045</v>
      </c>
      <c r="V138">
        <f t="shared" si="38"/>
        <v>961.60778925389241</v>
      </c>
      <c r="W138">
        <f t="shared" si="39"/>
        <v>1480.628114221749</v>
      </c>
      <c r="X138">
        <f t="shared" si="40"/>
        <v>2402.5962487650568</v>
      </c>
      <c r="Y138">
        <f t="shared" si="41"/>
        <v>3954.7121916126707</v>
      </c>
      <c r="Z138">
        <f t="shared" si="42"/>
        <v>8133.5230125301778</v>
      </c>
      <c r="AA138">
        <f t="shared" si="43"/>
        <v>7984.5852149279926</v>
      </c>
      <c r="AB138">
        <f t="shared" si="44"/>
        <v>7003.230344149486</v>
      </c>
      <c r="AC138">
        <f t="shared" si="45"/>
        <v>11183.234313099449</v>
      </c>
      <c r="AE138">
        <f t="shared" si="46"/>
        <v>633.43265646040629</v>
      </c>
      <c r="AF138">
        <f t="shared" si="47"/>
        <v>975.32300601385555</v>
      </c>
      <c r="AG138">
        <f t="shared" si="48"/>
        <v>1582.6441312812992</v>
      </c>
      <c r="AH138">
        <f t="shared" si="49"/>
        <v>2605.0577762199937</v>
      </c>
      <c r="AI138">
        <f t="shared" si="50"/>
        <v>5357.7343546751863</v>
      </c>
      <c r="AJ138">
        <f t="shared" si="51"/>
        <v>5067.4689753207022</v>
      </c>
      <c r="AK138">
        <f t="shared" si="52"/>
        <v>4287.9861204532735</v>
      </c>
      <c r="AL138">
        <f t="shared" si="53"/>
        <v>6192.5354889549972</v>
      </c>
      <c r="AW138">
        <f t="shared" ref="AW138:BD138" si="124">IF(AW137+AN261/B$74-AW137/B$75&lt;0,0,AW137+AN261/B$74-AW137/B$75)</f>
        <v>18.000002011976676</v>
      </c>
      <c r="AX138">
        <f t="shared" si="124"/>
        <v>27.715363095861939</v>
      </c>
      <c r="AY138">
        <f t="shared" si="124"/>
        <v>29.982242791726698</v>
      </c>
      <c r="AZ138">
        <f t="shared" si="124"/>
        <v>88.832259723331191</v>
      </c>
      <c r="BA138">
        <f t="shared" si="124"/>
        <v>228.37288584714298</v>
      </c>
      <c r="BB138">
        <f t="shared" si="124"/>
        <v>332.97494144566036</v>
      </c>
      <c r="BC138">
        <f t="shared" si="124"/>
        <v>340.61671563057666</v>
      </c>
      <c r="BD138">
        <f t="shared" si="124"/>
        <v>400.49412243222457</v>
      </c>
      <c r="BF138">
        <f t="shared" si="55"/>
        <v>13.977021622884145</v>
      </c>
      <c r="BG138">
        <f t="shared" si="72"/>
        <v>21.521010332065366</v>
      </c>
      <c r="BH138">
        <f t="shared" si="73"/>
        <v>23.281244942289135</v>
      </c>
      <c r="BI138">
        <f t="shared" si="74"/>
        <v>68.978348676657319</v>
      </c>
      <c r="BJ138">
        <f t="shared" si="75"/>
        <v>177.33180037658462</v>
      </c>
      <c r="BK138">
        <f t="shared" si="76"/>
        <v>258.55611339196446</v>
      </c>
      <c r="BL138">
        <f t="shared" si="77"/>
        <v>253.17105675752219</v>
      </c>
      <c r="BM138">
        <f t="shared" si="78"/>
        <v>297.6632722541417</v>
      </c>
      <c r="BO138">
        <f t="shared" si="56"/>
        <v>10.853168082331202</v>
      </c>
      <c r="BP138">
        <f t="shared" si="79"/>
        <v>16.711081139995741</v>
      </c>
      <c r="BQ138">
        <f t="shared" si="80"/>
        <v>18.077904673975016</v>
      </c>
      <c r="BR138">
        <f t="shared" si="81"/>
        <v>53.561741008091126</v>
      </c>
      <c r="BS138">
        <f t="shared" si="82"/>
        <v>137.6982799166862</v>
      </c>
      <c r="BT138">
        <f t="shared" si="83"/>
        <v>200.77026123211249</v>
      </c>
      <c r="BU138">
        <f t="shared" si="84"/>
        <v>188.17345643747984</v>
      </c>
      <c r="BV138">
        <f t="shared" si="85"/>
        <v>221.22423155617429</v>
      </c>
    </row>
    <row r="139" spans="1:74" hidden="1" x14ac:dyDescent="0.4">
      <c r="A139" s="9">
        <v>41</v>
      </c>
      <c r="B139" s="16">
        <f t="shared" si="108"/>
        <v>98555.613671935251</v>
      </c>
      <c r="C139" s="16">
        <f t="shared" si="109"/>
        <v>220744.9615676878</v>
      </c>
      <c r="D139" s="16">
        <f t="shared" si="110"/>
        <v>283899.00654751476</v>
      </c>
      <c r="E139" s="16">
        <f t="shared" si="111"/>
        <v>142096.60120461101</v>
      </c>
      <c r="F139" s="16">
        <f t="shared" si="112"/>
        <v>151412.80349200795</v>
      </c>
      <c r="G139" s="16">
        <f t="shared" si="113"/>
        <v>102380.15987412968</v>
      </c>
      <c r="H139" s="16">
        <f t="shared" si="114"/>
        <v>50307.492351943052</v>
      </c>
      <c r="I139" s="16">
        <f t="shared" si="115"/>
        <v>62271.457394705314</v>
      </c>
      <c r="J139" s="16">
        <f t="shared" si="24"/>
        <v>1111668.0961045348</v>
      </c>
      <c r="L139">
        <v>41</v>
      </c>
      <c r="M139">
        <f t="shared" si="99"/>
        <v>98555.613671935251</v>
      </c>
      <c r="N139">
        <f t="shared" si="100"/>
        <v>220744.9615676878</v>
      </c>
      <c r="O139">
        <f t="shared" si="101"/>
        <v>283899.00654751476</v>
      </c>
      <c r="P139">
        <f t="shared" si="102"/>
        <v>142096.60120461101</v>
      </c>
      <c r="Q139">
        <f t="shared" si="103"/>
        <v>151412.80349200795</v>
      </c>
      <c r="R139">
        <f t="shared" si="104"/>
        <v>102380.15987412968</v>
      </c>
      <c r="S139">
        <f t="shared" si="105"/>
        <v>50307.492351943052</v>
      </c>
      <c r="T139">
        <f t="shared" si="106"/>
        <v>62271.457394705314</v>
      </c>
      <c r="V139">
        <f t="shared" si="38"/>
        <v>1127.674250842392</v>
      </c>
      <c r="W139">
        <f t="shared" si="39"/>
        <v>1736.3276568055687</v>
      </c>
      <c r="X139">
        <f t="shared" si="40"/>
        <v>2817.5166166291633</v>
      </c>
      <c r="Y139">
        <f t="shared" si="41"/>
        <v>4637.6778119011487</v>
      </c>
      <c r="Z139">
        <f t="shared" si="42"/>
        <v>9538.1553397989974</v>
      </c>
      <c r="AA139">
        <f t="shared" si="43"/>
        <v>9363.4964721828146</v>
      </c>
      <c r="AB139">
        <f t="shared" si="44"/>
        <v>8212.6649082849472</v>
      </c>
      <c r="AC139">
        <f t="shared" si="45"/>
        <v>13114.54209891587</v>
      </c>
      <c r="AE139">
        <f t="shared" si="46"/>
        <v>742.82436739156833</v>
      </c>
      <c r="AF139">
        <f t="shared" si="47"/>
        <v>1143.7580420831534</v>
      </c>
      <c r="AG139">
        <f t="shared" si="48"/>
        <v>1855.9615037758851</v>
      </c>
      <c r="AH139">
        <f t="shared" si="49"/>
        <v>3054.9425813508856</v>
      </c>
      <c r="AI139">
        <f t="shared" si="50"/>
        <v>6282.9972406268498</v>
      </c>
      <c r="AJ139">
        <f t="shared" si="51"/>
        <v>5942.6038472028895</v>
      </c>
      <c r="AK139">
        <f t="shared" si="52"/>
        <v>5028.5072723704225</v>
      </c>
      <c r="AL139">
        <f t="shared" si="53"/>
        <v>7261.9709512716654</v>
      </c>
      <c r="AW139">
        <f t="shared" ref="AW139:BD139" si="125">IF(AW138+AN262/B$74-AW138/B$75&lt;0,0,AW138+AN262/B$74-AW138/B$75)</f>
        <v>21.108544002905823</v>
      </c>
      <c r="AX139">
        <f t="shared" si="125"/>
        <v>32.501716448489915</v>
      </c>
      <c r="AY139">
        <f t="shared" si="125"/>
        <v>35.160078918539455</v>
      </c>
      <c r="AZ139">
        <f t="shared" si="125"/>
        <v>104.17330298073554</v>
      </c>
      <c r="BA139">
        <f t="shared" si="125"/>
        <v>267.81214284129004</v>
      </c>
      <c r="BB139">
        <f t="shared" si="125"/>
        <v>390.47833081687054</v>
      </c>
      <c r="BC139">
        <f t="shared" si="125"/>
        <v>399.44064730935781</v>
      </c>
      <c r="BD139">
        <f t="shared" si="125"/>
        <v>469.66474763777427</v>
      </c>
      <c r="BF139">
        <f t="shared" si="55"/>
        <v>16.390809856339665</v>
      </c>
      <c r="BG139">
        <f t="shared" si="72"/>
        <v>25.237621990343307</v>
      </c>
      <c r="BH139">
        <f t="shared" si="73"/>
        <v>27.301843651951675</v>
      </c>
      <c r="BI139">
        <f t="shared" si="74"/>
        <v>80.890695304661648</v>
      </c>
      <c r="BJ139">
        <f t="shared" si="75"/>
        <v>207.95645165891963</v>
      </c>
      <c r="BK139">
        <f t="shared" si="76"/>
        <v>303.20741022418201</v>
      </c>
      <c r="BL139">
        <f t="shared" si="77"/>
        <v>296.8938861940494</v>
      </c>
      <c r="BM139">
        <f t="shared" si="78"/>
        <v>349.07869734318314</v>
      </c>
      <c r="BO139">
        <f t="shared" si="56"/>
        <v>12.727480206662968</v>
      </c>
      <c r="BP139">
        <f t="shared" si="79"/>
        <v>19.597038655237519</v>
      </c>
      <c r="BQ139">
        <f t="shared" si="80"/>
        <v>21.199908834963487</v>
      </c>
      <c r="BR139">
        <f t="shared" si="81"/>
        <v>62.811705609230849</v>
      </c>
      <c r="BS139">
        <f t="shared" si="82"/>
        <v>161.47839219262525</v>
      </c>
      <c r="BT139">
        <f t="shared" si="83"/>
        <v>235.44177252802365</v>
      </c>
      <c r="BU139">
        <f t="shared" si="84"/>
        <v>220.67225659750105</v>
      </c>
      <c r="BV139">
        <f t="shared" si="85"/>
        <v>259.44375190515802</v>
      </c>
    </row>
    <row r="140" spans="1:74" hidden="1" x14ac:dyDescent="0.4">
      <c r="A140" s="9">
        <v>42</v>
      </c>
      <c r="B140" s="16">
        <f t="shared" si="108"/>
        <v>115575.83980536855</v>
      </c>
      <c r="C140" s="16">
        <f t="shared" si="109"/>
        <v>258866.88099690012</v>
      </c>
      <c r="D140" s="16">
        <f t="shared" si="110"/>
        <v>332927.4191408375</v>
      </c>
      <c r="E140" s="16">
        <f t="shared" si="111"/>
        <v>166636.21082385961</v>
      </c>
      <c r="F140" s="16">
        <f t="shared" si="112"/>
        <v>177561.29020844676</v>
      </c>
      <c r="G140" s="16">
        <f t="shared" si="113"/>
        <v>120060.87239483053</v>
      </c>
      <c r="H140" s="16">
        <f t="shared" si="114"/>
        <v>58995.4286767702</v>
      </c>
      <c r="I140" s="16">
        <f t="shared" si="115"/>
        <v>73025.530623292521</v>
      </c>
      <c r="J140" s="16">
        <f t="shared" si="24"/>
        <v>1303649.4726703058</v>
      </c>
      <c r="L140">
        <v>42</v>
      </c>
      <c r="M140">
        <f t="shared" si="99"/>
        <v>115575.83980536855</v>
      </c>
      <c r="N140">
        <f t="shared" si="100"/>
        <v>258866.88099690012</v>
      </c>
      <c r="O140">
        <f t="shared" si="101"/>
        <v>332927.4191408375</v>
      </c>
      <c r="P140">
        <f t="shared" si="102"/>
        <v>166636.21082385961</v>
      </c>
      <c r="Q140">
        <f t="shared" si="103"/>
        <v>177561.29020844676</v>
      </c>
      <c r="R140">
        <f t="shared" si="104"/>
        <v>120060.87239483053</v>
      </c>
      <c r="S140">
        <f t="shared" si="105"/>
        <v>58995.4286767702</v>
      </c>
      <c r="T140">
        <f t="shared" si="106"/>
        <v>73025.530623292521</v>
      </c>
      <c r="V140">
        <f t="shared" si="38"/>
        <v>1322.4198370554329</v>
      </c>
      <c r="W140">
        <f t="shared" si="39"/>
        <v>2036.1856584668803</v>
      </c>
      <c r="X140">
        <f t="shared" si="40"/>
        <v>3304.092349612818</v>
      </c>
      <c r="Y140">
        <f t="shared" si="41"/>
        <v>5438.5893193433221</v>
      </c>
      <c r="Z140">
        <f t="shared" si="42"/>
        <v>11185.362990104579</v>
      </c>
      <c r="AA140">
        <f t="shared" si="43"/>
        <v>10980.541111967152</v>
      </c>
      <c r="AB140">
        <f t="shared" si="44"/>
        <v>9630.9647880281263</v>
      </c>
      <c r="AC140">
        <f t="shared" si="45"/>
        <v>15379.380202575148</v>
      </c>
      <c r="AE140">
        <f t="shared" si="46"/>
        <v>871.10766187517618</v>
      </c>
      <c r="AF140">
        <f t="shared" si="47"/>
        <v>1341.281246990625</v>
      </c>
      <c r="AG140">
        <f t="shared" si="48"/>
        <v>2176.4798747269779</v>
      </c>
      <c r="AH140">
        <f t="shared" si="49"/>
        <v>3582.5209915343071</v>
      </c>
      <c r="AI140">
        <f t="shared" si="50"/>
        <v>7368.0499403509002</v>
      </c>
      <c r="AJ140">
        <f t="shared" si="51"/>
        <v>6968.8716346968667</v>
      </c>
      <c r="AK140">
        <f t="shared" si="52"/>
        <v>5896.9139003471109</v>
      </c>
      <c r="AL140">
        <f t="shared" si="53"/>
        <v>8516.0933400525664</v>
      </c>
      <c r="AW140">
        <f t="shared" ref="AW140:BD140" si="126">IF(AW139+AN263/B$74-AW139/B$75&lt;0,0,AW139+AN263/B$74-AW139/B$75)</f>
        <v>24.753920360576942</v>
      </c>
      <c r="AX140">
        <f t="shared" si="126"/>
        <v>38.114656341868901</v>
      </c>
      <c r="AY140">
        <f t="shared" si="126"/>
        <v>41.232109296657924</v>
      </c>
      <c r="AZ140">
        <f t="shared" si="126"/>
        <v>122.16369093616281</v>
      </c>
      <c r="BA140">
        <f t="shared" si="126"/>
        <v>314.06242204939099</v>
      </c>
      <c r="BB140">
        <f t="shared" si="126"/>
        <v>457.91243570146958</v>
      </c>
      <c r="BC140">
        <f t="shared" si="126"/>
        <v>468.42314598842717</v>
      </c>
      <c r="BD140">
        <f t="shared" si="126"/>
        <v>550.77977597443532</v>
      </c>
      <c r="BF140">
        <f t="shared" si="55"/>
        <v>19.221450344279361</v>
      </c>
      <c r="BG140">
        <f t="shared" si="72"/>
        <v>29.596078665231271</v>
      </c>
      <c r="BH140">
        <f t="shared" si="73"/>
        <v>32.016784811904344</v>
      </c>
      <c r="BI140">
        <f t="shared" si="74"/>
        <v>94.860259910305999</v>
      </c>
      <c r="BJ140">
        <f t="shared" si="75"/>
        <v>243.86986636834183</v>
      </c>
      <c r="BK140">
        <f t="shared" si="76"/>
        <v>355.56996257979512</v>
      </c>
      <c r="BL140">
        <f t="shared" si="77"/>
        <v>348.16726675170361</v>
      </c>
      <c r="BM140">
        <f t="shared" si="78"/>
        <v>409.37172249047865</v>
      </c>
      <c r="BO140">
        <f t="shared" si="56"/>
        <v>14.925477996468985</v>
      </c>
      <c r="BP140">
        <f t="shared" si="79"/>
        <v>22.981388656300993</v>
      </c>
      <c r="BQ140">
        <f t="shared" si="80"/>
        <v>24.861069725156405</v>
      </c>
      <c r="BR140">
        <f t="shared" si="81"/>
        <v>73.659099426489334</v>
      </c>
      <c r="BS140">
        <f t="shared" si="82"/>
        <v>189.36522787240187</v>
      </c>
      <c r="BT140">
        <f t="shared" si="83"/>
        <v>276.10115514571862</v>
      </c>
      <c r="BU140">
        <f t="shared" si="84"/>
        <v>258.78307139577521</v>
      </c>
      <c r="BV140">
        <f t="shared" si="85"/>
        <v>304.26122462417061</v>
      </c>
    </row>
    <row r="141" spans="1:74" hidden="1" x14ac:dyDescent="0.4">
      <c r="A141" s="9">
        <v>43</v>
      </c>
      <c r="B141" s="16">
        <f t="shared" si="108"/>
        <v>135535.4022874902</v>
      </c>
      <c r="C141" s="16">
        <f t="shared" si="109"/>
        <v>303572.3289046174</v>
      </c>
      <c r="D141" s="16">
        <f t="shared" si="110"/>
        <v>390422.87524605356</v>
      </c>
      <c r="E141" s="16">
        <f t="shared" si="111"/>
        <v>195413.72926823201</v>
      </c>
      <c r="F141" s="16">
        <f t="shared" si="112"/>
        <v>208225.533464562</v>
      </c>
      <c r="G141" s="16">
        <f t="shared" si="113"/>
        <v>140794.98506282555</v>
      </c>
      <c r="H141" s="16">
        <f t="shared" si="114"/>
        <v>69183.742660181553</v>
      </c>
      <c r="I141" s="16">
        <f t="shared" si="115"/>
        <v>85636.796470205198</v>
      </c>
      <c r="J141" s="16">
        <f t="shared" si="24"/>
        <v>1528785.3933641675</v>
      </c>
      <c r="L141">
        <v>43</v>
      </c>
      <c r="M141">
        <f t="shared" si="99"/>
        <v>135535.4022874902</v>
      </c>
      <c r="N141">
        <f t="shared" si="100"/>
        <v>303572.3289046174</v>
      </c>
      <c r="O141">
        <f t="shared" si="101"/>
        <v>390422.87524605356</v>
      </c>
      <c r="P141">
        <f t="shared" si="102"/>
        <v>195413.72926823201</v>
      </c>
      <c r="Q141">
        <f t="shared" si="103"/>
        <v>208225.533464562</v>
      </c>
      <c r="R141">
        <f t="shared" si="104"/>
        <v>140794.98506282555</v>
      </c>
      <c r="S141">
        <f t="shared" si="105"/>
        <v>69183.742660181553</v>
      </c>
      <c r="T141">
        <f t="shared" si="106"/>
        <v>85636.796470205198</v>
      </c>
      <c r="V141">
        <f t="shared" si="38"/>
        <v>1550.7973371767057</v>
      </c>
      <c r="W141">
        <f t="shared" si="39"/>
        <v>2387.8281379829841</v>
      </c>
      <c r="X141">
        <f t="shared" si="40"/>
        <v>3874.6980905661494</v>
      </c>
      <c r="Y141">
        <f t="shared" si="41"/>
        <v>6377.8155757366749</v>
      </c>
      <c r="Z141">
        <f t="shared" si="42"/>
        <v>13117.037913642504</v>
      </c>
      <c r="AA141">
        <f t="shared" si="43"/>
        <v>12876.843975365107</v>
      </c>
      <c r="AB141">
        <f t="shared" si="44"/>
        <v>11294.200328693269</v>
      </c>
      <c r="AC141">
        <f t="shared" si="45"/>
        <v>18035.348220728156</v>
      </c>
      <c r="AE141">
        <f t="shared" si="46"/>
        <v>1021.5450536019284</v>
      </c>
      <c r="AF141">
        <f t="shared" si="47"/>
        <v>1572.9160508160435</v>
      </c>
      <c r="AG141">
        <f t="shared" si="48"/>
        <v>2552.3506996889241</v>
      </c>
      <c r="AH141">
        <f t="shared" si="49"/>
        <v>4201.2104341373124</v>
      </c>
      <c r="AI141">
        <f t="shared" si="50"/>
        <v>8640.4876236021264</v>
      </c>
      <c r="AJ141">
        <f t="shared" si="51"/>
        <v>8172.3724778779524</v>
      </c>
      <c r="AK141">
        <f t="shared" si="52"/>
        <v>6915.2914151692057</v>
      </c>
      <c r="AL141">
        <f t="shared" si="53"/>
        <v>9986.7976677359766</v>
      </c>
      <c r="AW141">
        <f t="shared" ref="AW141:BD141" si="127">IF(AW140+AN264/B$74-AW140/B$75&lt;0,0,AW140+AN264/B$74-AW140/B$75)</f>
        <v>29.028840732635729</v>
      </c>
      <c r="AX141">
        <f t="shared" si="127"/>
        <v>44.696931734875662</v>
      </c>
      <c r="AY141">
        <f t="shared" si="127"/>
        <v>48.352758529090409</v>
      </c>
      <c r="AZ141">
        <f t="shared" si="127"/>
        <v>143.26095728838933</v>
      </c>
      <c r="BA141">
        <f t="shared" si="127"/>
        <v>368.2999661054539</v>
      </c>
      <c r="BB141">
        <f t="shared" si="127"/>
        <v>536.99223897576212</v>
      </c>
      <c r="BC141">
        <f t="shared" si="127"/>
        <v>549.31859208344213</v>
      </c>
      <c r="BD141">
        <f t="shared" si="127"/>
        <v>645.90215365635504</v>
      </c>
      <c r="BF141">
        <f t="shared" si="55"/>
        <v>22.540932354057908</v>
      </c>
      <c r="BG141">
        <f t="shared" si="72"/>
        <v>34.707225271213844</v>
      </c>
      <c r="BH141">
        <f t="shared" si="73"/>
        <v>37.545979502756495</v>
      </c>
      <c r="BI141">
        <f t="shared" si="74"/>
        <v>111.24231852582007</v>
      </c>
      <c r="BJ141">
        <f t="shared" si="75"/>
        <v>285.98539977697135</v>
      </c>
      <c r="BK141">
        <f t="shared" si="76"/>
        <v>416.97544645279982</v>
      </c>
      <c r="BL141">
        <f t="shared" si="77"/>
        <v>408.29520637006533</v>
      </c>
      <c r="BM141">
        <f t="shared" si="78"/>
        <v>480.07574923245699</v>
      </c>
      <c r="BO141">
        <f t="shared" si="56"/>
        <v>17.503061405155208</v>
      </c>
      <c r="BP141">
        <f t="shared" si="79"/>
        <v>26.950202661659155</v>
      </c>
      <c r="BQ141">
        <f t="shared" si="80"/>
        <v>29.15449877720517</v>
      </c>
      <c r="BR141">
        <f t="shared" si="81"/>
        <v>86.379795716779327</v>
      </c>
      <c r="BS141">
        <f t="shared" si="82"/>
        <v>222.06801096996583</v>
      </c>
      <c r="BT141">
        <f t="shared" si="83"/>
        <v>323.78243960616453</v>
      </c>
      <c r="BU141">
        <f t="shared" si="84"/>
        <v>303.47516907373944</v>
      </c>
      <c r="BV141">
        <f t="shared" si="85"/>
        <v>356.81647355732463</v>
      </c>
    </row>
    <row r="142" spans="1:74" hidden="1" x14ac:dyDescent="0.4">
      <c r="A142" s="9">
        <v>44</v>
      </c>
      <c r="B142" s="16">
        <f t="shared" si="108"/>
        <v>158941.91471303086</v>
      </c>
      <c r="C142" s="16">
        <f t="shared" si="109"/>
        <v>355998.2587254055</v>
      </c>
      <c r="D142" s="16">
        <f t="shared" si="110"/>
        <v>457847.60506887955</v>
      </c>
      <c r="E142" s="16">
        <f t="shared" si="111"/>
        <v>229161.02927281745</v>
      </c>
      <c r="F142" s="16">
        <f t="shared" si="112"/>
        <v>244185.38937006923</v>
      </c>
      <c r="G142" s="16">
        <f t="shared" si="113"/>
        <v>165109.80991084984</v>
      </c>
      <c r="H142" s="16">
        <f t="shared" si="114"/>
        <v>81131.544525159014</v>
      </c>
      <c r="I142" s="16">
        <f t="shared" si="115"/>
        <v>100425.98591320848</v>
      </c>
      <c r="J142" s="16">
        <f t="shared" si="24"/>
        <v>1792801.5374994199</v>
      </c>
      <c r="L142">
        <v>44</v>
      </c>
      <c r="M142">
        <f t="shared" si="99"/>
        <v>158941.91471303086</v>
      </c>
      <c r="N142">
        <f t="shared" si="100"/>
        <v>355998.2587254055</v>
      </c>
      <c r="O142">
        <f t="shared" si="101"/>
        <v>457847.60506887955</v>
      </c>
      <c r="P142">
        <f t="shared" si="102"/>
        <v>229161.02927281745</v>
      </c>
      <c r="Q142">
        <f t="shared" si="103"/>
        <v>244185.38937006923</v>
      </c>
      <c r="R142">
        <f t="shared" si="104"/>
        <v>165109.80991084984</v>
      </c>
      <c r="S142">
        <f t="shared" si="105"/>
        <v>81131.544525159014</v>
      </c>
      <c r="T142">
        <f t="shared" si="106"/>
        <v>100425.98591320848</v>
      </c>
      <c r="V142">
        <f t="shared" si="38"/>
        <v>1818.6148706957056</v>
      </c>
      <c r="W142">
        <f t="shared" si="39"/>
        <v>2800.1981021629008</v>
      </c>
      <c r="X142">
        <f t="shared" si="40"/>
        <v>4543.845541925205</v>
      </c>
      <c r="Y142">
        <f t="shared" si="41"/>
        <v>7479.2430774388049</v>
      </c>
      <c r="Z142">
        <f t="shared" si="42"/>
        <v>15382.306660816434</v>
      </c>
      <c r="AA142">
        <f t="shared" si="43"/>
        <v>15100.632026718766</v>
      </c>
      <c r="AB142">
        <f t="shared" si="44"/>
        <v>13244.671103741</v>
      </c>
      <c r="AC142">
        <f t="shared" si="45"/>
        <v>21149.993003765412</v>
      </c>
      <c r="AE142">
        <f t="shared" si="46"/>
        <v>1197.9624814601873</v>
      </c>
      <c r="AF142">
        <f t="shared" si="47"/>
        <v>1844.5534132050238</v>
      </c>
      <c r="AG142">
        <f t="shared" si="48"/>
        <v>2993.133163314666</v>
      </c>
      <c r="AH142">
        <f t="shared" si="49"/>
        <v>4926.7454813370996</v>
      </c>
      <c r="AI142">
        <f t="shared" si="50"/>
        <v>10132.671053615584</v>
      </c>
      <c r="AJ142">
        <f t="shared" si="51"/>
        <v>9583.7139271240994</v>
      </c>
      <c r="AK142">
        <f t="shared" si="52"/>
        <v>8109.5393006757677</v>
      </c>
      <c r="AL142">
        <f t="shared" si="53"/>
        <v>11711.487071948586</v>
      </c>
      <c r="AW142">
        <f t="shared" ref="AW142:BD142" si="128">IF(AW141+AN265/B$74-AW141/B$75&lt;0,0,AW141+AN265/B$74-AW141/B$75)</f>
        <v>34.04202537282621</v>
      </c>
      <c r="AX142">
        <f t="shared" si="128"/>
        <v>52.415943792598171</v>
      </c>
      <c r="AY142">
        <f t="shared" si="128"/>
        <v>56.703119764713421</v>
      </c>
      <c r="AZ142">
        <f t="shared" si="128"/>
        <v>168.00165007842929</v>
      </c>
      <c r="BA142">
        <f t="shared" si="128"/>
        <v>431.90415030516152</v>
      </c>
      <c r="BB142">
        <f t="shared" si="128"/>
        <v>629.72890010965159</v>
      </c>
      <c r="BC142">
        <f t="shared" si="128"/>
        <v>644.18433499090952</v>
      </c>
      <c r="BD142">
        <f t="shared" si="128"/>
        <v>757.45106119154798</v>
      </c>
      <c r="BF142">
        <f t="shared" si="55"/>
        <v>26.4336773812046</v>
      </c>
      <c r="BG142">
        <f t="shared" si="72"/>
        <v>40.701049149410935</v>
      </c>
      <c r="BH142">
        <f t="shared" si="73"/>
        <v>44.030046918556835</v>
      </c>
      <c r="BI142">
        <f t="shared" si="74"/>
        <v>130.45350178336162</v>
      </c>
      <c r="BJ142">
        <f t="shared" si="75"/>
        <v>335.37413957406091</v>
      </c>
      <c r="BK142">
        <f t="shared" si="76"/>
        <v>488.98552196657715</v>
      </c>
      <c r="BL142">
        <f t="shared" si="77"/>
        <v>478.80689922675373</v>
      </c>
      <c r="BM142">
        <f t="shared" si="78"/>
        <v>562.98895144440598</v>
      </c>
      <c r="BO142">
        <f t="shared" si="56"/>
        <v>20.525783974496825</v>
      </c>
      <c r="BP142">
        <f t="shared" si="79"/>
        <v>31.604416227391972</v>
      </c>
      <c r="BQ142">
        <f t="shared" si="80"/>
        <v>34.189387212535962</v>
      </c>
      <c r="BR142">
        <f t="shared" si="81"/>
        <v>101.29730940220378</v>
      </c>
      <c r="BS142">
        <f t="shared" si="82"/>
        <v>260.41844425416917</v>
      </c>
      <c r="BT142">
        <f t="shared" si="83"/>
        <v>379.69824371414575</v>
      </c>
      <c r="BU142">
        <f t="shared" si="84"/>
        <v>355.88518772190241</v>
      </c>
      <c r="BV142">
        <f t="shared" si="85"/>
        <v>418.44611139489086</v>
      </c>
    </row>
    <row r="143" spans="1:74" hidden="1" x14ac:dyDescent="0.4">
      <c r="A143" s="9">
        <v>45</v>
      </c>
      <c r="B143" s="16">
        <f t="shared" si="108"/>
        <v>186390.65385336656</v>
      </c>
      <c r="C143" s="16">
        <f t="shared" si="109"/>
        <v>417477.97196410771</v>
      </c>
      <c r="D143" s="16">
        <f t="shared" si="110"/>
        <v>536916.36109999579</v>
      </c>
      <c r="E143" s="16">
        <f t="shared" si="111"/>
        <v>268736.37555574923</v>
      </c>
      <c r="F143" s="16">
        <f t="shared" si="112"/>
        <v>286355.39258666459</v>
      </c>
      <c r="G143" s="16">
        <f t="shared" si="113"/>
        <v>193623.72400290007</v>
      </c>
      <c r="H143" s="16">
        <f t="shared" si="114"/>
        <v>95142.691966942322</v>
      </c>
      <c r="I143" s="16">
        <f t="shared" si="115"/>
        <v>117769.21910138079</v>
      </c>
      <c r="J143" s="16">
        <f t="shared" si="24"/>
        <v>2102412.3901311071</v>
      </c>
      <c r="L143">
        <v>45</v>
      </c>
      <c r="M143">
        <f t="shared" si="99"/>
        <v>186390.65385336656</v>
      </c>
      <c r="N143">
        <f t="shared" si="100"/>
        <v>417477.97196410771</v>
      </c>
      <c r="O143">
        <f t="shared" si="101"/>
        <v>536916.36109999579</v>
      </c>
      <c r="P143">
        <f t="shared" si="102"/>
        <v>268736.37555574923</v>
      </c>
      <c r="Q143">
        <f t="shared" si="103"/>
        <v>286355.39258666459</v>
      </c>
      <c r="R143">
        <f t="shared" si="104"/>
        <v>193623.72400290007</v>
      </c>
      <c r="S143">
        <f t="shared" si="105"/>
        <v>95142.691966942322</v>
      </c>
      <c r="T143">
        <f t="shared" si="106"/>
        <v>117769.21910138079</v>
      </c>
      <c r="V143">
        <f t="shared" si="38"/>
        <v>2132.6835999855857</v>
      </c>
      <c r="W143">
        <f t="shared" si="39"/>
        <v>3283.7829852942064</v>
      </c>
      <c r="X143">
        <f t="shared" si="40"/>
        <v>5328.5525287849414</v>
      </c>
      <c r="Y143">
        <f t="shared" si="41"/>
        <v>8770.8834391404198</v>
      </c>
      <c r="Z143">
        <f t="shared" si="42"/>
        <v>18038.779773599104</v>
      </c>
      <c r="AA143">
        <f t="shared" si="43"/>
        <v>17708.460866589136</v>
      </c>
      <c r="AB143">
        <f t="shared" si="44"/>
        <v>15531.98168181252</v>
      </c>
      <c r="AC143">
        <f t="shared" si="45"/>
        <v>24802.526514405512</v>
      </c>
      <c r="AE143">
        <f t="shared" si="46"/>
        <v>1404.84661120536</v>
      </c>
      <c r="AF143">
        <f t="shared" si="47"/>
        <v>2163.1016428576495</v>
      </c>
      <c r="AG143">
        <f t="shared" si="48"/>
        <v>3510.037289518179</v>
      </c>
      <c r="AH143">
        <f t="shared" si="49"/>
        <v>5777.5780133710014</v>
      </c>
      <c r="AI143">
        <f t="shared" si="50"/>
        <v>11882.549589349203</v>
      </c>
      <c r="AJ143">
        <f t="shared" si="51"/>
        <v>11238.789357002499</v>
      </c>
      <c r="AK143">
        <f t="shared" si="52"/>
        <v>9510.0297924208317</v>
      </c>
      <c r="AL143">
        <f t="shared" si="53"/>
        <v>13734.024057337905</v>
      </c>
      <c r="AW143">
        <f t="shared" ref="AW143:BD143" si="129">IF(AW142+AN266/B$74-AW142/B$75&lt;0,0,AW142+AN266/B$74-AW142/B$75)</f>
        <v>39.920970131222077</v>
      </c>
      <c r="AX143">
        <f t="shared" si="129"/>
        <v>61.468003258538353</v>
      </c>
      <c r="AY143">
        <f t="shared" si="129"/>
        <v>66.495560287114088</v>
      </c>
      <c r="AZ143">
        <f t="shared" si="129"/>
        <v>197.01497726191826</v>
      </c>
      <c r="BA143">
        <f t="shared" si="129"/>
        <v>506.49256309075338</v>
      </c>
      <c r="BB143">
        <f t="shared" si="129"/>
        <v>738.48090267647433</v>
      </c>
      <c r="BC143">
        <f t="shared" si="129"/>
        <v>755.43301628236304</v>
      </c>
      <c r="BD143">
        <f t="shared" si="129"/>
        <v>888.26343822581362</v>
      </c>
      <c r="BF143">
        <f t="shared" si="55"/>
        <v>30.998686176177568</v>
      </c>
      <c r="BG143">
        <f t="shared" si="72"/>
        <v>47.72998593532327</v>
      </c>
      <c r="BH143">
        <f t="shared" si="73"/>
        <v>51.633890626250789</v>
      </c>
      <c r="BI143">
        <f t="shared" si="74"/>
        <v>152.98239076040221</v>
      </c>
      <c r="BJ143">
        <f t="shared" si="75"/>
        <v>393.29214601272133</v>
      </c>
      <c r="BK143">
        <f t="shared" si="76"/>
        <v>573.43154885242188</v>
      </c>
      <c r="BL143">
        <f t="shared" si="77"/>
        <v>561.49561710883165</v>
      </c>
      <c r="BM143">
        <f t="shared" si="78"/>
        <v>660.22000631797698</v>
      </c>
      <c r="BO143">
        <f t="shared" si="56"/>
        <v>24.070520018521485</v>
      </c>
      <c r="BP143">
        <f t="shared" si="79"/>
        <v>37.062395980603348</v>
      </c>
      <c r="BQ143">
        <f t="shared" si="80"/>
        <v>40.09378303614848</v>
      </c>
      <c r="BR143">
        <f t="shared" si="81"/>
        <v>118.79102483089846</v>
      </c>
      <c r="BS143">
        <f t="shared" si="82"/>
        <v>305.39186144610426</v>
      </c>
      <c r="BT143">
        <f t="shared" si="83"/>
        <v>445.27061066560464</v>
      </c>
      <c r="BU143">
        <f t="shared" si="84"/>
        <v>417.3460434743281</v>
      </c>
      <c r="BV143">
        <f t="shared" si="85"/>
        <v>490.71753141964842</v>
      </c>
    </row>
    <row r="144" spans="1:74" hidden="1" x14ac:dyDescent="0.4">
      <c r="A144" s="9">
        <v>46</v>
      </c>
      <c r="B144" s="16">
        <f t="shared" si="108"/>
        <v>218579.698795067</v>
      </c>
      <c r="C144" s="16">
        <f t="shared" si="109"/>
        <v>489575.0268534288</v>
      </c>
      <c r="D144" s="16">
        <f t="shared" si="110"/>
        <v>629640.0278723567</v>
      </c>
      <c r="E144" s="16">
        <f t="shared" si="111"/>
        <v>315146.25229258894</v>
      </c>
      <c r="F144" s="16">
        <f t="shared" si="112"/>
        <v>335808.01486525708</v>
      </c>
      <c r="G144" s="16">
        <f t="shared" si="113"/>
        <v>227061.89606174111</v>
      </c>
      <c r="H144" s="16">
        <f t="shared" si="114"/>
        <v>111573.51789240733</v>
      </c>
      <c r="I144" s="16">
        <f t="shared" si="115"/>
        <v>138107.57088046512</v>
      </c>
      <c r="J144" s="16">
        <f t="shared" si="24"/>
        <v>2465492.0055133118</v>
      </c>
      <c r="L144">
        <v>46</v>
      </c>
      <c r="M144">
        <f t="shared" si="99"/>
        <v>218579.698795067</v>
      </c>
      <c r="N144">
        <f t="shared" si="100"/>
        <v>489575.0268534288</v>
      </c>
      <c r="O144">
        <f t="shared" si="101"/>
        <v>629640.0278723567</v>
      </c>
      <c r="P144">
        <f t="shared" si="102"/>
        <v>315146.25229258894</v>
      </c>
      <c r="Q144">
        <f t="shared" si="103"/>
        <v>335808.01486525708</v>
      </c>
      <c r="R144">
        <f t="shared" si="104"/>
        <v>227061.89606174111</v>
      </c>
      <c r="S144">
        <f t="shared" si="105"/>
        <v>111573.51789240733</v>
      </c>
      <c r="T144">
        <f t="shared" si="106"/>
        <v>138107.57088046512</v>
      </c>
      <c r="V144">
        <f t="shared" si="38"/>
        <v>2500.9909524680493</v>
      </c>
      <c r="W144">
        <f t="shared" si="39"/>
        <v>3850.8813666241163</v>
      </c>
      <c r="X144">
        <f t="shared" si="40"/>
        <v>6248.7757979345633</v>
      </c>
      <c r="Y144">
        <f t="shared" si="41"/>
        <v>10285.585788060778</v>
      </c>
      <c r="Z144">
        <f t="shared" si="42"/>
        <v>21154.016942616301</v>
      </c>
      <c r="AA144">
        <f t="shared" si="43"/>
        <v>20766.653059438548</v>
      </c>
      <c r="AB144">
        <f t="shared" si="44"/>
        <v>18214.303175122935</v>
      </c>
      <c r="AC144">
        <f t="shared" si="45"/>
        <v>29085.840354522596</v>
      </c>
      <c r="AE144">
        <f t="shared" si="46"/>
        <v>1647.4589407987685</v>
      </c>
      <c r="AF144">
        <f t="shared" si="47"/>
        <v>2536.6620903365019</v>
      </c>
      <c r="AG144">
        <f t="shared" si="48"/>
        <v>4116.2090359404328</v>
      </c>
      <c r="AH144">
        <f t="shared" si="49"/>
        <v>6775.3464886274751</v>
      </c>
      <c r="AI144">
        <f t="shared" si="50"/>
        <v>13934.626317432503</v>
      </c>
      <c r="AJ144">
        <f t="shared" si="51"/>
        <v>13179.690809878492</v>
      </c>
      <c r="AK144">
        <f t="shared" si="52"/>
        <v>11152.380307709474</v>
      </c>
      <c r="AL144">
        <f t="shared" si="53"/>
        <v>16105.846012423819</v>
      </c>
      <c r="AW144">
        <f t="shared" ref="AW144:BD144" si="130">IF(AW143+AN267/B$74-AW143/B$75&lt;0,0,AW143+AN267/B$74-AW143/B$75)</f>
        <v>46.815188945663095</v>
      </c>
      <c r="AX144">
        <f t="shared" si="130"/>
        <v>72.083323055581644</v>
      </c>
      <c r="AY144">
        <f t="shared" si="130"/>
        <v>77.979122467625274</v>
      </c>
      <c r="AZ144">
        <f t="shared" si="130"/>
        <v>231.0388088096264</v>
      </c>
      <c r="BA144">
        <f t="shared" si="130"/>
        <v>593.96214477568697</v>
      </c>
      <c r="BB144">
        <f t="shared" si="130"/>
        <v>866.01403516439768</v>
      </c>
      <c r="BC144">
        <f t="shared" si="130"/>
        <v>885.89392863038938</v>
      </c>
      <c r="BD144">
        <f t="shared" si="130"/>
        <v>1041.6661329519702</v>
      </c>
      <c r="BF144">
        <f t="shared" si="55"/>
        <v>36.352056549204278</v>
      </c>
      <c r="BG144">
        <f t="shared" si="72"/>
        <v>55.972796329252333</v>
      </c>
      <c r="BH144">
        <f t="shared" si="73"/>
        <v>60.550892422768769</v>
      </c>
      <c r="BI144">
        <f t="shared" si="74"/>
        <v>179.40194266131181</v>
      </c>
      <c r="BJ144">
        <f t="shared" si="75"/>
        <v>461.21239625954047</v>
      </c>
      <c r="BK144">
        <f t="shared" si="76"/>
        <v>672.46116114685333</v>
      </c>
      <c r="BL144">
        <f t="shared" si="77"/>
        <v>658.46431669559729</v>
      </c>
      <c r="BM144">
        <f t="shared" si="78"/>
        <v>774.24172227189524</v>
      </c>
      <c r="BO144">
        <f t="shared" si="56"/>
        <v>28.22741971311514</v>
      </c>
      <c r="BP144">
        <f t="shared" si="79"/>
        <v>43.462949953435299</v>
      </c>
      <c r="BQ144">
        <f t="shared" si="80"/>
        <v>47.017847590209868</v>
      </c>
      <c r="BR144">
        <f t="shared" si="81"/>
        <v>139.30584438860069</v>
      </c>
      <c r="BS144">
        <f t="shared" si="82"/>
        <v>358.13203218607453</v>
      </c>
      <c r="BT144">
        <f t="shared" si="83"/>
        <v>522.16717357769494</v>
      </c>
      <c r="BU144">
        <f t="shared" si="84"/>
        <v>489.42083029157982</v>
      </c>
      <c r="BV144">
        <f t="shared" si="85"/>
        <v>575.46876886881273</v>
      </c>
    </row>
    <row r="145" spans="1:74" hidden="1" x14ac:dyDescent="0.4">
      <c r="A145" s="9">
        <v>47</v>
      </c>
      <c r="B145" s="16">
        <f t="shared" si="108"/>
        <v>256327.68455723336</v>
      </c>
      <c r="C145" s="16">
        <f t="shared" si="109"/>
        <v>574123.00292371388</v>
      </c>
      <c r="D145" s="16">
        <f t="shared" si="110"/>
        <v>738376.76297829847</v>
      </c>
      <c r="E145" s="16">
        <f t="shared" si="111"/>
        <v>369570.96012281679</v>
      </c>
      <c r="F145" s="16">
        <f t="shared" si="112"/>
        <v>393800.94025509275</v>
      </c>
      <c r="G145" s="16">
        <f t="shared" si="113"/>
        <v>266274.72903258854</v>
      </c>
      <c r="H145" s="16">
        <f t="shared" si="114"/>
        <v>130841.89271428925</v>
      </c>
      <c r="I145" s="16">
        <f t="shared" si="115"/>
        <v>161958.28825258015</v>
      </c>
      <c r="J145" s="16">
        <f t="shared" si="24"/>
        <v>2891274.2608366134</v>
      </c>
      <c r="L145">
        <v>47</v>
      </c>
      <c r="M145">
        <f t="shared" si="99"/>
        <v>256327.68455723336</v>
      </c>
      <c r="N145">
        <f t="shared" si="100"/>
        <v>574123.00292371388</v>
      </c>
      <c r="O145">
        <f t="shared" si="101"/>
        <v>738376.76297829847</v>
      </c>
      <c r="P145">
        <f t="shared" si="102"/>
        <v>369570.96012281679</v>
      </c>
      <c r="Q145">
        <f t="shared" si="103"/>
        <v>393800.94025509275</v>
      </c>
      <c r="R145">
        <f t="shared" si="104"/>
        <v>266274.72903258854</v>
      </c>
      <c r="S145">
        <f t="shared" si="105"/>
        <v>130841.89271428925</v>
      </c>
      <c r="T145">
        <f t="shared" si="106"/>
        <v>161958.28825258015</v>
      </c>
      <c r="V145">
        <f t="shared" si="38"/>
        <v>2932.9037576688042</v>
      </c>
      <c r="W145">
        <f t="shared" si="39"/>
        <v>4515.9157490606467</v>
      </c>
      <c r="X145">
        <f t="shared" si="40"/>
        <v>7327.9185598438462</v>
      </c>
      <c r="Y145">
        <f t="shared" si="41"/>
        <v>12061.872186246419</v>
      </c>
      <c r="Z145">
        <f t="shared" si="42"/>
        <v>24807.245191976162</v>
      </c>
      <c r="AA145">
        <f t="shared" si="43"/>
        <v>24352.984855725299</v>
      </c>
      <c r="AB145">
        <f t="shared" si="44"/>
        <v>21359.852653042009</v>
      </c>
      <c r="AC145">
        <f t="shared" si="45"/>
        <v>34108.86819387562</v>
      </c>
      <c r="AE145">
        <f t="shared" si="46"/>
        <v>1931.9696113551954</v>
      </c>
      <c r="AF145">
        <f t="shared" si="47"/>
        <v>2974.7351824323732</v>
      </c>
      <c r="AG145">
        <f t="shared" si="48"/>
        <v>4827.06462327181</v>
      </c>
      <c r="AH145">
        <f t="shared" si="49"/>
        <v>7945.4262551052425</v>
      </c>
      <c r="AI145">
        <f t="shared" si="50"/>
        <v>16341.089859160435</v>
      </c>
      <c r="AJ145">
        <f t="shared" si="51"/>
        <v>15455.779484746507</v>
      </c>
      <c r="AK145">
        <f t="shared" si="52"/>
        <v>13078.359271549509</v>
      </c>
      <c r="AL145">
        <f t="shared" si="53"/>
        <v>18887.273371444982</v>
      </c>
      <c r="AW145">
        <f t="shared" ref="AW145:BD145" si="131">IF(AW144+AN268/B$74-AW144/B$75&lt;0,0,AW144+AN268/B$74-AW144/B$75)</f>
        <v>54.900016298218731</v>
      </c>
      <c r="AX145">
        <f t="shared" si="131"/>
        <v>84.53187308876187</v>
      </c>
      <c r="AY145">
        <f t="shared" si="131"/>
        <v>91.445857440889711</v>
      </c>
      <c r="AZ145">
        <f t="shared" si="131"/>
        <v>270.9384423053699</v>
      </c>
      <c r="BA145">
        <f t="shared" si="131"/>
        <v>696.53743075901866</v>
      </c>
      <c r="BB145">
        <f t="shared" si="131"/>
        <v>1015.5717304994847</v>
      </c>
      <c r="BC145">
        <f t="shared" si="131"/>
        <v>1038.8849709699243</v>
      </c>
      <c r="BD145">
        <f t="shared" si="131"/>
        <v>1221.5605109679793</v>
      </c>
      <c r="BF145">
        <f t="shared" si="55"/>
        <v>42.62993598707957</v>
      </c>
      <c r="BG145">
        <f t="shared" si="72"/>
        <v>65.639112365049925</v>
      </c>
      <c r="BH145">
        <f t="shared" si="73"/>
        <v>71.007830449682672</v>
      </c>
      <c r="BI145">
        <f t="shared" si="74"/>
        <v>210.38406235030055</v>
      </c>
      <c r="BJ145">
        <f t="shared" si="75"/>
        <v>540.86224536922839</v>
      </c>
      <c r="BK145">
        <f t="shared" si="76"/>
        <v>788.59288555737976</v>
      </c>
      <c r="BL145">
        <f t="shared" si="77"/>
        <v>772.17912266299334</v>
      </c>
      <c r="BM145">
        <f t="shared" si="78"/>
        <v>907.95392761193273</v>
      </c>
      <c r="BO145">
        <f t="shared" si="56"/>
        <v>33.10220181476862</v>
      </c>
      <c r="BP145">
        <f t="shared" si="79"/>
        <v>50.968857778925511</v>
      </c>
      <c r="BQ145">
        <f t="shared" si="80"/>
        <v>55.137674489745223</v>
      </c>
      <c r="BR145">
        <f t="shared" si="81"/>
        <v>163.36350335222733</v>
      </c>
      <c r="BS145">
        <f t="shared" si="82"/>
        <v>419.9802506301541</v>
      </c>
      <c r="BT145">
        <f t="shared" si="83"/>
        <v>612.34356611918997</v>
      </c>
      <c r="BU145">
        <f t="shared" si="84"/>
        <v>573.9425734935885</v>
      </c>
      <c r="BV145">
        <f t="shared" si="85"/>
        <v>674.85524557035399</v>
      </c>
    </row>
    <row r="146" spans="1:74" hidden="1" x14ac:dyDescent="0.4">
      <c r="A146" s="9">
        <v>48</v>
      </c>
      <c r="B146" s="16">
        <f t="shared" si="108"/>
        <v>300594.62169940257</v>
      </c>
      <c r="C146" s="16">
        <f t="shared" si="109"/>
        <v>673272.13278144819</v>
      </c>
      <c r="D146" s="16">
        <f t="shared" si="110"/>
        <v>865891.96996992012</v>
      </c>
      <c r="E146" s="16">
        <f t="shared" si="111"/>
        <v>433394.63367406372</v>
      </c>
      <c r="F146" s="16">
        <f t="shared" si="112"/>
        <v>461809.05065062433</v>
      </c>
      <c r="G146" s="16">
        <f t="shared" si="113"/>
        <v>312259.48761609563</v>
      </c>
      <c r="H146" s="16">
        <f t="shared" si="114"/>
        <v>153437.85167342637</v>
      </c>
      <c r="I146" s="16">
        <f t="shared" si="115"/>
        <v>189927.94505385123</v>
      </c>
      <c r="J146" s="16">
        <f t="shared" si="24"/>
        <v>3390587.6931188325</v>
      </c>
      <c r="L146">
        <v>48</v>
      </c>
      <c r="M146">
        <f t="shared" si="99"/>
        <v>300594.62169940257</v>
      </c>
      <c r="N146">
        <f t="shared" si="100"/>
        <v>673272.13278144819</v>
      </c>
      <c r="O146">
        <f t="shared" si="101"/>
        <v>865891.96996992012</v>
      </c>
      <c r="P146">
        <f t="shared" si="102"/>
        <v>433394.63367406372</v>
      </c>
      <c r="Q146">
        <f t="shared" si="103"/>
        <v>461809.05065062433</v>
      </c>
      <c r="R146">
        <f t="shared" si="104"/>
        <v>312259.48761609563</v>
      </c>
      <c r="S146">
        <f t="shared" si="105"/>
        <v>153437.85167342637</v>
      </c>
      <c r="T146">
        <f t="shared" si="106"/>
        <v>189927.94505385123</v>
      </c>
      <c r="V146">
        <f t="shared" si="38"/>
        <v>3439.4064653655837</v>
      </c>
      <c r="W146">
        <f t="shared" si="39"/>
        <v>5295.7993537131943</v>
      </c>
      <c r="X146">
        <f t="shared" si="40"/>
        <v>8593.4256814592318</v>
      </c>
      <c r="Y146">
        <f t="shared" si="41"/>
        <v>14144.91732751702</v>
      </c>
      <c r="Z146">
        <f t="shared" si="42"/>
        <v>29091.373788893026</v>
      </c>
      <c r="AA146">
        <f t="shared" si="43"/>
        <v>28558.664205294037</v>
      </c>
      <c r="AB146">
        <f t="shared" si="44"/>
        <v>25048.628045458965</v>
      </c>
      <c r="AC146">
        <f t="shared" si="45"/>
        <v>39999.356182275209</v>
      </c>
      <c r="AE146">
        <f t="shared" si="46"/>
        <v>2265.6143267930652</v>
      </c>
      <c r="AF146">
        <f t="shared" si="47"/>
        <v>3488.4620379751309</v>
      </c>
      <c r="AG146">
        <f t="shared" si="48"/>
        <v>5660.6826021291554</v>
      </c>
      <c r="AH146">
        <f t="shared" si="49"/>
        <v>9317.574898818968</v>
      </c>
      <c r="AI146">
        <f t="shared" si="50"/>
        <v>19163.141636765675</v>
      </c>
      <c r="AJ146">
        <f t="shared" si="51"/>
        <v>18124.941096040144</v>
      </c>
      <c r="AK146">
        <f t="shared" si="52"/>
        <v>15336.948375592918</v>
      </c>
      <c r="AL146">
        <f t="shared" si="53"/>
        <v>22149.043690537263</v>
      </c>
      <c r="AW146">
        <f t="shared" ref="AW146:BD146" si="132">IF(AW145+AN269/B$74-AW145/B$75&lt;0,0,AW145+AN269/B$74-AW145/B$75)</f>
        <v>64.381066341465043</v>
      </c>
      <c r="AX146">
        <f t="shared" si="132"/>
        <v>99.130246150263133</v>
      </c>
      <c r="AY146">
        <f t="shared" si="132"/>
        <v>107.23825258217809</v>
      </c>
      <c r="AZ146">
        <f t="shared" si="132"/>
        <v>317.72860929152728</v>
      </c>
      <c r="BA146">
        <f t="shared" si="132"/>
        <v>816.82712615997855</v>
      </c>
      <c r="BB146">
        <f t="shared" si="132"/>
        <v>1190.9575531404857</v>
      </c>
      <c r="BC146">
        <f t="shared" si="132"/>
        <v>1218.2970298801647</v>
      </c>
      <c r="BD146">
        <f t="shared" si="132"/>
        <v>1432.5216753450391</v>
      </c>
      <c r="BF146">
        <f t="shared" si="55"/>
        <v>49.991984173763065</v>
      </c>
      <c r="BG146">
        <f t="shared" si="72"/>
        <v>76.974768799277086</v>
      </c>
      <c r="BH146">
        <f t="shared" si="73"/>
        <v>83.270646644406895</v>
      </c>
      <c r="BI146">
        <f t="shared" si="74"/>
        <v>246.71669032334216</v>
      </c>
      <c r="BJ146">
        <f t="shared" si="75"/>
        <v>634.2673566031026</v>
      </c>
      <c r="BK146">
        <f t="shared" si="76"/>
        <v>924.78019252264266</v>
      </c>
      <c r="BL146">
        <f t="shared" si="77"/>
        <v>905.53204681645889</v>
      </c>
      <c r="BM146">
        <f t="shared" si="78"/>
        <v>1064.7572192899561</v>
      </c>
      <c r="BO146">
        <f t="shared" si="56"/>
        <v>38.818842318155191</v>
      </c>
      <c r="BP146">
        <f t="shared" si="79"/>
        <v>59.771010530600165</v>
      </c>
      <c r="BQ146">
        <f t="shared" si="80"/>
        <v>64.659768065707695</v>
      </c>
      <c r="BR146">
        <f t="shared" si="81"/>
        <v>191.57583875107127</v>
      </c>
      <c r="BS146">
        <f t="shared" si="82"/>
        <v>492.5094474735987</v>
      </c>
      <c r="BT146">
        <f t="shared" si="83"/>
        <v>718.09315778210384</v>
      </c>
      <c r="BU146">
        <f t="shared" si="84"/>
        <v>673.06084807829097</v>
      </c>
      <c r="BV146">
        <f t="shared" si="85"/>
        <v>791.40458659114347</v>
      </c>
    </row>
    <row r="147" spans="1:74" hidden="1" x14ac:dyDescent="0.4">
      <c r="A147" s="9">
        <v>49</v>
      </c>
      <c r="B147" s="16">
        <f t="shared" si="108"/>
        <v>352506.31140637415</v>
      </c>
      <c r="C147" s="16">
        <f t="shared" si="109"/>
        <v>789543.98704054579</v>
      </c>
      <c r="D147" s="16">
        <f t="shared" si="110"/>
        <v>1015428.6283795546</v>
      </c>
      <c r="E147" s="16">
        <f t="shared" si="111"/>
        <v>508240.44301277195</v>
      </c>
      <c r="F147" s="16">
        <f t="shared" si="112"/>
        <v>541561.93513576279</v>
      </c>
      <c r="G147" s="16">
        <f t="shared" si="113"/>
        <v>366185.66080423322</v>
      </c>
      <c r="H147" s="16">
        <f t="shared" si="114"/>
        <v>179936.05746414917</v>
      </c>
      <c r="I147" s="16">
        <f t="shared" si="115"/>
        <v>222727.86840104221</v>
      </c>
      <c r="J147" s="16">
        <f t="shared" si="24"/>
        <v>3976130.8916444341</v>
      </c>
      <c r="L147">
        <v>49</v>
      </c>
      <c r="M147">
        <f t="shared" si="99"/>
        <v>352506.31140637415</v>
      </c>
      <c r="N147">
        <f t="shared" si="100"/>
        <v>789543.98704054579</v>
      </c>
      <c r="O147">
        <f t="shared" si="101"/>
        <v>1015428.6283795546</v>
      </c>
      <c r="P147">
        <f t="shared" si="102"/>
        <v>508240.44301277195</v>
      </c>
      <c r="Q147">
        <f t="shared" si="103"/>
        <v>541561.93513576279</v>
      </c>
      <c r="R147">
        <f t="shared" si="104"/>
        <v>366185.66080423322</v>
      </c>
      <c r="S147">
        <f t="shared" si="105"/>
        <v>179936.05746414917</v>
      </c>
      <c r="T147">
        <f t="shared" si="106"/>
        <v>222727.86840104221</v>
      </c>
      <c r="V147">
        <f t="shared" si="38"/>
        <v>4033.3805032165974</v>
      </c>
      <c r="W147">
        <f t="shared" si="39"/>
        <v>6210.3662586281271</v>
      </c>
      <c r="X147">
        <f t="shared" si="40"/>
        <v>10077.481666812619</v>
      </c>
      <c r="Y147">
        <f t="shared" si="41"/>
        <v>16587.697424809478</v>
      </c>
      <c r="Z147">
        <f t="shared" si="42"/>
        <v>34115.357121489695</v>
      </c>
      <c r="AA147">
        <f t="shared" si="43"/>
        <v>33490.650367095332</v>
      </c>
      <c r="AB147">
        <f t="shared" si="44"/>
        <v>29374.442658169341</v>
      </c>
      <c r="AC147">
        <f t="shared" si="45"/>
        <v>46907.111802597057</v>
      </c>
      <c r="AE147">
        <f t="shared" si="46"/>
        <v>2656.8783729839051</v>
      </c>
      <c r="AF147">
        <f t="shared" si="47"/>
        <v>4090.907809887819</v>
      </c>
      <c r="AG147">
        <f t="shared" si="48"/>
        <v>6638.2636285725139</v>
      </c>
      <c r="AH147">
        <f t="shared" si="49"/>
        <v>10926.689041718317</v>
      </c>
      <c r="AI147">
        <f t="shared" si="50"/>
        <v>22472.552354141459</v>
      </c>
      <c r="AJ147">
        <f t="shared" si="51"/>
        <v>21255.058028816315</v>
      </c>
      <c r="AK147">
        <f t="shared" si="52"/>
        <v>17985.588285556387</v>
      </c>
      <c r="AL147">
        <f t="shared" si="53"/>
        <v>25974.110653052536</v>
      </c>
      <c r="AW147">
        <f t="shared" ref="AW147:BD147" si="133">IF(AW146+AN270/B$74-AW146/B$75&lt;0,0,AW146+AN270/B$74-AW146/B$75)</f>
        <v>75.499462099762098</v>
      </c>
      <c r="AX147">
        <f t="shared" si="133"/>
        <v>116.249709541415</v>
      </c>
      <c r="AY147">
        <f t="shared" si="133"/>
        <v>125.75794168321057</v>
      </c>
      <c r="AZ147">
        <f t="shared" si="133"/>
        <v>372.59928203093364</v>
      </c>
      <c r="BA147">
        <f t="shared" si="133"/>
        <v>957.89045068757923</v>
      </c>
      <c r="BB147">
        <f t="shared" si="133"/>
        <v>1396.6319315485948</v>
      </c>
      <c r="BC147">
        <f t="shared" si="133"/>
        <v>1428.6929331949618</v>
      </c>
      <c r="BD147">
        <f t="shared" si="133"/>
        <v>1679.9148212662442</v>
      </c>
      <c r="BF147">
        <f t="shared" si="55"/>
        <v>58.625433474384252</v>
      </c>
      <c r="BG147">
        <f t="shared" si="72"/>
        <v>90.268055209868706</v>
      </c>
      <c r="BH147">
        <f t="shared" si="73"/>
        <v>97.651210207069624</v>
      </c>
      <c r="BI147">
        <f t="shared" si="74"/>
        <v>289.32384170425325</v>
      </c>
      <c r="BJ147">
        <f t="shared" si="75"/>
        <v>743.80321833722815</v>
      </c>
      <c r="BK147">
        <f t="shared" si="76"/>
        <v>1084.4866088933486</v>
      </c>
      <c r="BL147">
        <f t="shared" si="77"/>
        <v>1061.9145383483119</v>
      </c>
      <c r="BM147">
        <f t="shared" si="78"/>
        <v>1248.6394473174976</v>
      </c>
      <c r="BO147">
        <f t="shared" si="56"/>
        <v>45.522727431519911</v>
      </c>
      <c r="BP147">
        <f t="shared" si="79"/>
        <v>70.093265491806306</v>
      </c>
      <c r="BQ147">
        <f t="shared" si="80"/>
        <v>75.826295212927221</v>
      </c>
      <c r="BR147">
        <f t="shared" si="81"/>
        <v>224.66034969443379</v>
      </c>
      <c r="BS147">
        <f t="shared" si="82"/>
        <v>577.56419295130104</v>
      </c>
      <c r="BT147">
        <f t="shared" si="83"/>
        <v>842.10537862642707</v>
      </c>
      <c r="BU147">
        <f t="shared" si="84"/>
        <v>789.29644744737482</v>
      </c>
      <c r="BV147">
        <f t="shared" si="85"/>
        <v>928.08090294054978</v>
      </c>
    </row>
    <row r="148" spans="1:74" hidden="1" x14ac:dyDescent="0.4">
      <c r="A148" s="9">
        <v>50</v>
      </c>
      <c r="B148" s="16">
        <f t="shared" si="108"/>
        <v>413382.97697684524</v>
      </c>
      <c r="C148" s="16">
        <f t="shared" si="109"/>
        <v>925895.60315908352</v>
      </c>
      <c r="D148" s="16">
        <f t="shared" si="110"/>
        <v>1190789.7695004637</v>
      </c>
      <c r="E148" s="16">
        <f t="shared" si="111"/>
        <v>596011.87426810781</v>
      </c>
      <c r="F148" s="16">
        <f t="shared" si="112"/>
        <v>635087.87706691434</v>
      </c>
      <c r="G148" s="16">
        <f t="shared" si="113"/>
        <v>429424.70444161806</v>
      </c>
      <c r="H148" s="16">
        <f t="shared" si="114"/>
        <v>211010.41511355378</v>
      </c>
      <c r="I148" s="16">
        <f t="shared" si="115"/>
        <v>261192.2292341259</v>
      </c>
      <c r="J148" s="16">
        <f t="shared" si="24"/>
        <v>4662795.4497607127</v>
      </c>
      <c r="L148">
        <v>50</v>
      </c>
      <c r="M148">
        <f t="shared" si="99"/>
        <v>413382.97697684524</v>
      </c>
      <c r="N148">
        <f t="shared" si="100"/>
        <v>925895.60315908352</v>
      </c>
      <c r="O148">
        <f t="shared" si="101"/>
        <v>1190789.7695004637</v>
      </c>
      <c r="P148">
        <f t="shared" si="102"/>
        <v>596011.87426810781</v>
      </c>
      <c r="Q148">
        <f t="shared" si="103"/>
        <v>635087.87706691434</v>
      </c>
      <c r="R148">
        <f t="shared" si="104"/>
        <v>429424.70444161806</v>
      </c>
      <c r="S148">
        <f t="shared" si="105"/>
        <v>211010.41511355378</v>
      </c>
      <c r="T148">
        <f t="shared" si="106"/>
        <v>261192.2292341259</v>
      </c>
      <c r="V148">
        <f t="shared" si="38"/>
        <v>4729.9318785206378</v>
      </c>
      <c r="W148">
        <f t="shared" si="39"/>
        <v>7282.875821050864</v>
      </c>
      <c r="X148">
        <f t="shared" si="40"/>
        <v>11817.82917655577</v>
      </c>
      <c r="Y148">
        <f t="shared" si="41"/>
        <v>19452.337506538424</v>
      </c>
      <c r="Z148">
        <f t="shared" si="42"/>
        <v>40006.965637723464</v>
      </c>
      <c r="AA148">
        <f t="shared" si="43"/>
        <v>39274.374107780444</v>
      </c>
      <c r="AB148">
        <f t="shared" si="44"/>
        <v>34447.311042284331</v>
      </c>
      <c r="AC148">
        <f t="shared" si="45"/>
        <v>55007.813789804546</v>
      </c>
      <c r="AE148">
        <f t="shared" si="46"/>
        <v>3115.7124163948024</v>
      </c>
      <c r="AF148">
        <f t="shared" si="47"/>
        <v>4797.3939594679214</v>
      </c>
      <c r="AG148">
        <f t="shared" si="48"/>
        <v>7784.6696413192149</v>
      </c>
      <c r="AH148">
        <f t="shared" si="49"/>
        <v>12813.691836082036</v>
      </c>
      <c r="AI148">
        <f t="shared" si="50"/>
        <v>26353.487276590869</v>
      </c>
      <c r="AJ148">
        <f t="shared" si="51"/>
        <v>24925.735730300021</v>
      </c>
      <c r="AK148">
        <f t="shared" si="52"/>
        <v>21091.639478087192</v>
      </c>
      <c r="AL148">
        <f t="shared" si="53"/>
        <v>30459.753756526363</v>
      </c>
      <c r="AW148">
        <f t="shared" ref="AW148:BD148" si="134">IF(AW147+AN271/B$74-AW147/B$75&lt;0,0,AW147+AN271/B$74-AW147/B$75)</f>
        <v>88.537967735278528</v>
      </c>
      <c r="AX148">
        <f t="shared" si="134"/>
        <v>136.32564718160728</v>
      </c>
      <c r="AY148">
        <f t="shared" si="134"/>
        <v>147.47591934483751</v>
      </c>
      <c r="AZ148">
        <f t="shared" si="134"/>
        <v>436.9459370061748</v>
      </c>
      <c r="BA148">
        <f t="shared" si="134"/>
        <v>1123.3149410368515</v>
      </c>
      <c r="BB148">
        <f t="shared" si="134"/>
        <v>1637.825596129082</v>
      </c>
      <c r="BC148">
        <f t="shared" si="134"/>
        <v>1675.4234924498526</v>
      </c>
      <c r="BD148">
        <f t="shared" si="134"/>
        <v>1970.0316843688697</v>
      </c>
      <c r="BF148">
        <f t="shared" si="55"/>
        <v>68.749850649610963</v>
      </c>
      <c r="BG148">
        <f t="shared" si="72"/>
        <v>105.85704780879649</v>
      </c>
      <c r="BH148">
        <f t="shared" si="73"/>
        <v>114.5152490927542</v>
      </c>
      <c r="BI148">
        <f t="shared" si="74"/>
        <v>339.28910590026157</v>
      </c>
      <c r="BJ148">
        <f t="shared" si="75"/>
        <v>872.25555774743862</v>
      </c>
      <c r="BK148">
        <f t="shared" si="76"/>
        <v>1271.7738024864962</v>
      </c>
      <c r="BL148">
        <f t="shared" si="77"/>
        <v>1245.3037357716369</v>
      </c>
      <c r="BM148">
        <f t="shared" si="78"/>
        <v>1464.2771342918709</v>
      </c>
      <c r="BO148">
        <f t="shared" si="56"/>
        <v>53.384351057238518</v>
      </c>
      <c r="BP148">
        <f t="shared" si="79"/>
        <v>82.19813932264374</v>
      </c>
      <c r="BQ148">
        <f t="shared" si="80"/>
        <v>88.921244209412663</v>
      </c>
      <c r="BR148">
        <f t="shared" si="81"/>
        <v>263.45844490032545</v>
      </c>
      <c r="BS148">
        <f t="shared" si="82"/>
        <v>677.30760818285739</v>
      </c>
      <c r="BT148">
        <f t="shared" si="83"/>
        <v>987.53411678657994</v>
      </c>
      <c r="BU148">
        <f t="shared" si="84"/>
        <v>925.60549289784331</v>
      </c>
      <c r="BV148">
        <f t="shared" si="85"/>
        <v>1088.3601751290234</v>
      </c>
    </row>
    <row r="149" spans="1:74" hidden="1" x14ac:dyDescent="0.4">
      <c r="A149" s="9">
        <v>51</v>
      </c>
      <c r="B149" s="16">
        <f t="shared" si="108"/>
        <v>484772.83987474424</v>
      </c>
      <c r="C149" s="16">
        <f t="shared" si="109"/>
        <v>1085794.6891124872</v>
      </c>
      <c r="D149" s="16">
        <f t="shared" si="110"/>
        <v>1396435.1954600832</v>
      </c>
      <c r="E149" s="16">
        <f t="shared" si="111"/>
        <v>698941.1392820935</v>
      </c>
      <c r="F149" s="16">
        <f t="shared" si="112"/>
        <v>744765.43757871143</v>
      </c>
      <c r="G149" s="16">
        <f t="shared" si="113"/>
        <v>503584.92022809223</v>
      </c>
      <c r="H149" s="16">
        <f t="shared" si="114"/>
        <v>247451.21080173505</v>
      </c>
      <c r="I149" s="16">
        <f t="shared" si="115"/>
        <v>306299.25703528593</v>
      </c>
      <c r="J149" s="16">
        <f t="shared" si="24"/>
        <v>5468044.6893732334</v>
      </c>
      <c r="L149">
        <v>51</v>
      </c>
      <c r="M149">
        <f t="shared" si="99"/>
        <v>484772.83987474424</v>
      </c>
      <c r="N149">
        <f t="shared" si="100"/>
        <v>1085794.6891124872</v>
      </c>
      <c r="O149">
        <f t="shared" si="101"/>
        <v>1396435.1954600832</v>
      </c>
      <c r="P149">
        <f t="shared" si="102"/>
        <v>698941.1392820935</v>
      </c>
      <c r="Q149">
        <f t="shared" si="103"/>
        <v>744765.43757871143</v>
      </c>
      <c r="R149">
        <f t="shared" si="104"/>
        <v>503584.92022809223</v>
      </c>
      <c r="S149">
        <f t="shared" si="105"/>
        <v>247451.21080173505</v>
      </c>
      <c r="T149">
        <f t="shared" si="106"/>
        <v>306299.25703528593</v>
      </c>
      <c r="V149">
        <f t="shared" si="38"/>
        <v>5546.7753557096921</v>
      </c>
      <c r="W149">
        <f t="shared" si="39"/>
        <v>8540.6042117320249</v>
      </c>
      <c r="X149">
        <f t="shared" si="40"/>
        <v>13858.728903091222</v>
      </c>
      <c r="Y149">
        <f t="shared" si="41"/>
        <v>22811.691386549403</v>
      </c>
      <c r="Z149">
        <f t="shared" si="42"/>
        <v>46916.035316232686</v>
      </c>
      <c r="AA149">
        <f t="shared" si="43"/>
        <v>46056.927669534045</v>
      </c>
      <c r="AB149">
        <f t="shared" si="44"/>
        <v>40396.246895333592</v>
      </c>
      <c r="AC149">
        <f t="shared" si="45"/>
        <v>64507.480010228821</v>
      </c>
      <c r="AE149">
        <f t="shared" si="46"/>
        <v>3653.7855704367475</v>
      </c>
      <c r="AF149">
        <f t="shared" si="47"/>
        <v>5625.887913328902</v>
      </c>
      <c r="AG149">
        <f t="shared" si="48"/>
        <v>9129.0561530647337</v>
      </c>
      <c r="AH149">
        <f t="shared" si="49"/>
        <v>15026.573726234164</v>
      </c>
      <c r="AI149">
        <f t="shared" si="50"/>
        <v>30904.646730301734</v>
      </c>
      <c r="AJ149">
        <f t="shared" si="51"/>
        <v>29230.327243544147</v>
      </c>
      <c r="AK149">
        <f t="shared" si="52"/>
        <v>24734.095359231869</v>
      </c>
      <c r="AL149">
        <f t="shared" si="53"/>
        <v>35720.052335085973</v>
      </c>
      <c r="AW149">
        <f t="shared" ref="AW149:BD149" si="135">IF(AW148+AN272/B$74-AW148/B$75&lt;0,0,AW148+AN272/B$74-AW148/B$75)</f>
        <v>103.82817983529279</v>
      </c>
      <c r="AX149">
        <f t="shared" si="135"/>
        <v>159.86863233697957</v>
      </c>
      <c r="AY149">
        <f t="shared" si="135"/>
        <v>172.94451936024836</v>
      </c>
      <c r="AZ149">
        <f t="shared" si="135"/>
        <v>512.40504482124834</v>
      </c>
      <c r="BA149">
        <f t="shared" si="135"/>
        <v>1317.3076894916449</v>
      </c>
      <c r="BB149">
        <f t="shared" si="135"/>
        <v>1920.6726075999754</v>
      </c>
      <c r="BC149">
        <f t="shared" si="135"/>
        <v>1964.7635853770844</v>
      </c>
      <c r="BD149">
        <f t="shared" si="135"/>
        <v>2310.2505529516725</v>
      </c>
      <c r="BF149">
        <f t="shared" si="55"/>
        <v>80.62272090101149</v>
      </c>
      <c r="BG149">
        <f t="shared" si="72"/>
        <v>124.13820743248297</v>
      </c>
      <c r="BH149">
        <f t="shared" si="73"/>
        <v>134.29165124400419</v>
      </c>
      <c r="BI149">
        <f t="shared" si="74"/>
        <v>397.8832045638095</v>
      </c>
      <c r="BJ149">
        <f t="shared" si="75"/>
        <v>1022.8911877210863</v>
      </c>
      <c r="BK149">
        <f t="shared" si="76"/>
        <v>1491.4048786720475</v>
      </c>
      <c r="BL149">
        <f t="shared" si="77"/>
        <v>1460.3636141107449</v>
      </c>
      <c r="BM149">
        <f t="shared" si="78"/>
        <v>1717.1544093303703</v>
      </c>
      <c r="BO149">
        <f t="shared" si="56"/>
        <v>62.603650812661975</v>
      </c>
      <c r="BP149">
        <f t="shared" si="79"/>
        <v>96.393484414335404</v>
      </c>
      <c r="BQ149">
        <f t="shared" si="80"/>
        <v>104.27764713941758</v>
      </c>
      <c r="BR149">
        <f t="shared" si="81"/>
        <v>308.95684150028711</v>
      </c>
      <c r="BS149">
        <f t="shared" si="82"/>
        <v>794.27637792160601</v>
      </c>
      <c r="BT149">
        <f t="shared" si="83"/>
        <v>1158.0779282065296</v>
      </c>
      <c r="BU149">
        <f t="shared" si="84"/>
        <v>1085.45461433474</v>
      </c>
      <c r="BV149">
        <f t="shared" si="85"/>
        <v>1276.3186547104472</v>
      </c>
    </row>
    <row r="150" spans="1:74" hidden="1" x14ac:dyDescent="0.4">
      <c r="A150" s="9">
        <v>52</v>
      </c>
      <c r="B150" s="16">
        <f t="shared" si="108"/>
        <v>568491.49425276823</v>
      </c>
      <c r="C150" s="16">
        <f t="shared" si="109"/>
        <v>1273307.814490529</v>
      </c>
      <c r="D150" s="16">
        <f t="shared" si="110"/>
        <v>1637594.9013549879</v>
      </c>
      <c r="E150" s="16">
        <f t="shared" si="111"/>
        <v>819645.94544503547</v>
      </c>
      <c r="F150" s="16">
        <f t="shared" si="112"/>
        <v>873383.94738932734</v>
      </c>
      <c r="G150" s="16">
        <f t="shared" si="113"/>
        <v>590552.35820884549</v>
      </c>
      <c r="H150" s="16">
        <f t="shared" si="114"/>
        <v>290185.21049917414</v>
      </c>
      <c r="I150" s="16">
        <f t="shared" si="115"/>
        <v>359196.11825921148</v>
      </c>
      <c r="J150" s="16">
        <f t="shared" si="24"/>
        <v>6412357.7898998782</v>
      </c>
      <c r="L150">
        <v>52</v>
      </c>
      <c r="M150">
        <f t="shared" si="99"/>
        <v>568491.49425276823</v>
      </c>
      <c r="N150">
        <f t="shared" si="100"/>
        <v>1273307.814490529</v>
      </c>
      <c r="O150">
        <f t="shared" si="101"/>
        <v>1637594.9013549879</v>
      </c>
      <c r="P150">
        <f t="shared" si="102"/>
        <v>819645.94544503547</v>
      </c>
      <c r="Q150">
        <f t="shared" si="103"/>
        <v>873383.94738932734</v>
      </c>
      <c r="R150">
        <f t="shared" si="104"/>
        <v>590552.35820884549</v>
      </c>
      <c r="S150">
        <f t="shared" si="105"/>
        <v>290185.21049917414</v>
      </c>
      <c r="T150">
        <f t="shared" si="106"/>
        <v>359196.11825921148</v>
      </c>
      <c r="V150">
        <f t="shared" si="38"/>
        <v>6504.6849800145628</v>
      </c>
      <c r="W150">
        <f t="shared" si="39"/>
        <v>10015.538105237449</v>
      </c>
      <c r="X150">
        <f t="shared" si="40"/>
        <v>16252.085212940303</v>
      </c>
      <c r="Y150">
        <f t="shared" si="41"/>
        <v>26751.194489618989</v>
      </c>
      <c r="Z150">
        <f t="shared" si="42"/>
        <v>55018.278309972316</v>
      </c>
      <c r="AA150">
        <f t="shared" si="43"/>
        <v>54010.805634726144</v>
      </c>
      <c r="AB150">
        <f t="shared" si="44"/>
        <v>47372.544150563495</v>
      </c>
      <c r="AC150">
        <f t="shared" si="45"/>
        <v>75647.706928664484</v>
      </c>
      <c r="AE150">
        <f t="shared" si="46"/>
        <v>4284.7821655277294</v>
      </c>
      <c r="AF150">
        <f t="shared" si="47"/>
        <v>6597.4600127966096</v>
      </c>
      <c r="AG150">
        <f t="shared" si="48"/>
        <v>10705.613736406896</v>
      </c>
      <c r="AH150">
        <f t="shared" si="49"/>
        <v>17621.612946339243</v>
      </c>
      <c r="AI150">
        <f t="shared" si="50"/>
        <v>36241.776258945385</v>
      </c>
      <c r="AJ150">
        <f t="shared" si="51"/>
        <v>34278.307371341121</v>
      </c>
      <c r="AK150">
        <f t="shared" si="52"/>
        <v>29005.59123271416</v>
      </c>
      <c r="AL150">
        <f t="shared" si="53"/>
        <v>41888.786836902298</v>
      </c>
      <c r="AW150">
        <f t="shared" ref="AW150:BD150" si="136">IF(AW149+AN273/B$74-AW149/B$75&lt;0,0,AW149+AN273/B$74-AW149/B$75)</f>
        <v>121.75896061040251</v>
      </c>
      <c r="AX150">
        <f t="shared" si="136"/>
        <v>187.47741257177091</v>
      </c>
      <c r="AY150">
        <f t="shared" si="136"/>
        <v>202.81146172430249</v>
      </c>
      <c r="AZ150">
        <f t="shared" si="136"/>
        <v>600.89568908877868</v>
      </c>
      <c r="BA150">
        <f t="shared" si="136"/>
        <v>1544.8023391244419</v>
      </c>
      <c r="BB150">
        <f t="shared" si="136"/>
        <v>2252.3663589710304</v>
      </c>
      <c r="BC150">
        <f t="shared" si="136"/>
        <v>2304.0717393189643</v>
      </c>
      <c r="BD150">
        <f t="shared" si="136"/>
        <v>2709.223913489569</v>
      </c>
      <c r="BF150">
        <f t="shared" si="55"/>
        <v>94.545996261580271</v>
      </c>
      <c r="BG150">
        <f t="shared" si="72"/>
        <v>145.57646237518094</v>
      </c>
      <c r="BH150">
        <f t="shared" si="73"/>
        <v>157.48337211375068</v>
      </c>
      <c r="BI150">
        <f t="shared" si="74"/>
        <v>466.59630871827278</v>
      </c>
      <c r="BJ150">
        <f t="shared" si="75"/>
        <v>1199.5410887834214</v>
      </c>
      <c r="BK150">
        <f t="shared" si="76"/>
        <v>1748.9655160288044</v>
      </c>
      <c r="BL150">
        <f t="shared" si="77"/>
        <v>1712.5635997439147</v>
      </c>
      <c r="BM150">
        <f t="shared" si="78"/>
        <v>2013.7024811410215</v>
      </c>
      <c r="BO150">
        <f t="shared" si="56"/>
        <v>73.415092865671681</v>
      </c>
      <c r="BP150">
        <f t="shared" si="79"/>
        <v>113.04031822522396</v>
      </c>
      <c r="BQ150">
        <f t="shared" si="80"/>
        <v>122.28604960216954</v>
      </c>
      <c r="BR150">
        <f t="shared" si="81"/>
        <v>362.31265933840052</v>
      </c>
      <c r="BS150">
        <f t="shared" si="82"/>
        <v>931.44526380129423</v>
      </c>
      <c r="BT150">
        <f t="shared" si="83"/>
        <v>1358.0740984858403</v>
      </c>
      <c r="BU150">
        <f t="shared" si="84"/>
        <v>1272.9091142227426</v>
      </c>
      <c r="BV150">
        <f t="shared" si="85"/>
        <v>1496.736532020409</v>
      </c>
    </row>
    <row r="151" spans="1:74" hidden="1" x14ac:dyDescent="0.4">
      <c r="A151" s="9">
        <v>53</v>
      </c>
      <c r="B151" s="16">
        <f t="shared" si="108"/>
        <v>666668.08132495463</v>
      </c>
      <c r="C151" s="16">
        <f t="shared" si="109"/>
        <v>1493203.8319029585</v>
      </c>
      <c r="D151" s="16">
        <f t="shared" si="110"/>
        <v>1920402.0850106888</v>
      </c>
      <c r="E151" s="16">
        <f t="shared" si="111"/>
        <v>961196.06949239667</v>
      </c>
      <c r="F151" s="16">
        <f t="shared" si="112"/>
        <v>1024214.4453390345</v>
      </c>
      <c r="G151" s="16">
        <f t="shared" si="113"/>
        <v>692538.78298831068</v>
      </c>
      <c r="H151" s="16">
        <f t="shared" si="114"/>
        <v>340299.22957184241</v>
      </c>
      <c r="I151" s="16">
        <f t="shared" si="115"/>
        <v>421228.09118541877</v>
      </c>
      <c r="J151" s="16">
        <f t="shared" si="24"/>
        <v>7519750.6168156052</v>
      </c>
      <c r="L151">
        <v>53</v>
      </c>
      <c r="M151">
        <f t="shared" si="99"/>
        <v>666668.08132495463</v>
      </c>
      <c r="N151">
        <f t="shared" si="100"/>
        <v>1493203.8319029585</v>
      </c>
      <c r="O151">
        <f t="shared" si="101"/>
        <v>1920402.0850106888</v>
      </c>
      <c r="P151">
        <f t="shared" si="102"/>
        <v>961196.06949239667</v>
      </c>
      <c r="Q151">
        <f t="shared" si="103"/>
        <v>1024214.4453390345</v>
      </c>
      <c r="R151">
        <f t="shared" si="104"/>
        <v>692538.78298831068</v>
      </c>
      <c r="S151">
        <f t="shared" si="105"/>
        <v>340299.22957184241</v>
      </c>
      <c r="T151">
        <f t="shared" si="106"/>
        <v>421228.09118541877</v>
      </c>
      <c r="V151">
        <f t="shared" si="38"/>
        <v>7628.0224050665711</v>
      </c>
      <c r="W151">
        <f t="shared" si="39"/>
        <v>11745.188168263636</v>
      </c>
      <c r="X151">
        <f t="shared" si="40"/>
        <v>19058.76618379791</v>
      </c>
      <c r="Y151">
        <f t="shared" si="41"/>
        <v>31371.036653745861</v>
      </c>
      <c r="Z151">
        <f t="shared" si="42"/>
        <v>64519.751675309773</v>
      </c>
      <c r="AA151">
        <f t="shared" si="43"/>
        <v>63338.291825428081</v>
      </c>
      <c r="AB151">
        <f t="shared" si="44"/>
        <v>55553.624699423373</v>
      </c>
      <c r="AC151">
        <f t="shared" si="45"/>
        <v>88711.813913937091</v>
      </c>
      <c r="AE151">
        <f t="shared" si="46"/>
        <v>5024.7497703566733</v>
      </c>
      <c r="AF151">
        <f t="shared" si="47"/>
        <v>7736.8193769435566</v>
      </c>
      <c r="AG151">
        <f t="shared" si="48"/>
        <v>12554.43756191803</v>
      </c>
      <c r="AH151">
        <f t="shared" si="49"/>
        <v>20664.806794099157</v>
      </c>
      <c r="AI151">
        <f t="shared" si="50"/>
        <v>42500.610275954365</v>
      </c>
      <c r="AJ151">
        <f t="shared" si="51"/>
        <v>40198.056850356632</v>
      </c>
      <c r="AK151">
        <f t="shared" si="52"/>
        <v>34014.76021030944</v>
      </c>
      <c r="AL151">
        <f t="shared" si="53"/>
        <v>49122.841142279911</v>
      </c>
      <c r="AW151">
        <f t="shared" ref="AW151:BD151" si="137">IF(AW150+AN274/B$74-AW150/B$75&lt;0,0,AW150+AN274/B$74-AW150/B$75)</f>
        <v>142.78632747764846</v>
      </c>
      <c r="AX151">
        <f t="shared" si="137"/>
        <v>219.8541371570156</v>
      </c>
      <c r="AY151">
        <f t="shared" si="137"/>
        <v>237.83632551403969</v>
      </c>
      <c r="AZ151">
        <f t="shared" si="137"/>
        <v>704.66837275881994</v>
      </c>
      <c r="BA151">
        <f t="shared" si="137"/>
        <v>1811.5845567066613</v>
      </c>
      <c r="BB151">
        <f t="shared" si="137"/>
        <v>2641.3425185851997</v>
      </c>
      <c r="BC151">
        <f t="shared" si="137"/>
        <v>2701.9772741062998</v>
      </c>
      <c r="BD151">
        <f t="shared" si="137"/>
        <v>3177.0985016728387</v>
      </c>
      <c r="BF151">
        <f t="shared" si="55"/>
        <v>110.87377487087362</v>
      </c>
      <c r="BG151">
        <f t="shared" si="72"/>
        <v>170.71703249313492</v>
      </c>
      <c r="BH151">
        <f t="shared" si="73"/>
        <v>184.68022588008176</v>
      </c>
      <c r="BI151">
        <f t="shared" si="74"/>
        <v>547.17593694057632</v>
      </c>
      <c r="BJ151">
        <f t="shared" si="75"/>
        <v>1406.6978389880337</v>
      </c>
      <c r="BK151">
        <f t="shared" si="76"/>
        <v>2051.00602179414</v>
      </c>
      <c r="BL151">
        <f t="shared" si="77"/>
        <v>2008.3176695314396</v>
      </c>
      <c r="BM151">
        <f t="shared" si="78"/>
        <v>2361.4631973152955</v>
      </c>
      <c r="BO151">
        <f t="shared" si="56"/>
        <v>86.093634903216838</v>
      </c>
      <c r="BP151">
        <f t="shared" si="79"/>
        <v>132.56200471519816</v>
      </c>
      <c r="BQ151">
        <f t="shared" si="80"/>
        <v>143.40444310911823</v>
      </c>
      <c r="BR151">
        <f t="shared" si="81"/>
        <v>424.88284896632388</v>
      </c>
      <c r="BS151">
        <f t="shared" si="82"/>
        <v>1092.3027587905706</v>
      </c>
      <c r="BT151">
        <f t="shared" si="83"/>
        <v>1592.6089490116187</v>
      </c>
      <c r="BU151">
        <f t="shared" si="84"/>
        <v>1492.7363569833287</v>
      </c>
      <c r="BV151">
        <f t="shared" si="85"/>
        <v>1755.219506580715</v>
      </c>
    </row>
    <row r="152" spans="1:74" hidden="1" x14ac:dyDescent="0.4">
      <c r="A152" s="9">
        <v>54</v>
      </c>
      <c r="B152" s="16">
        <f t="shared" si="108"/>
        <v>781799.43789956206</v>
      </c>
      <c r="C152" s="16">
        <f t="shared" si="109"/>
        <v>1751075.1589173279</v>
      </c>
      <c r="D152" s="16">
        <f t="shared" si="110"/>
        <v>2252049.1270838114</v>
      </c>
      <c r="E152" s="16">
        <f t="shared" si="111"/>
        <v>1127191.4283745917</v>
      </c>
      <c r="F152" s="16">
        <f t="shared" si="112"/>
        <v>1201092.8677780333</v>
      </c>
      <c r="G152" s="16">
        <f t="shared" si="113"/>
        <v>812137.92354939529</v>
      </c>
      <c r="H152" s="16">
        <f t="shared" si="114"/>
        <v>399067.77277858229</v>
      </c>
      <c r="I152" s="16">
        <f t="shared" si="115"/>
        <v>493972.77917036967</v>
      </c>
      <c r="J152" s="16">
        <f t="shared" si="24"/>
        <v>8818386.4955516737</v>
      </c>
      <c r="L152">
        <v>54</v>
      </c>
      <c r="M152">
        <f t="shared" si="99"/>
        <v>781799.43789956206</v>
      </c>
      <c r="N152">
        <f t="shared" si="100"/>
        <v>1751075.1589173279</v>
      </c>
      <c r="O152">
        <f t="shared" si="101"/>
        <v>2252049.1270838114</v>
      </c>
      <c r="P152">
        <f t="shared" si="102"/>
        <v>1127191.4283745917</v>
      </c>
      <c r="Q152">
        <f t="shared" si="103"/>
        <v>1201092.8677780333</v>
      </c>
      <c r="R152">
        <f t="shared" si="104"/>
        <v>812137.92354939529</v>
      </c>
      <c r="S152">
        <f t="shared" si="105"/>
        <v>399067.77277858229</v>
      </c>
      <c r="T152">
        <f t="shared" si="106"/>
        <v>493972.77917036967</v>
      </c>
      <c r="V152">
        <f t="shared" si="38"/>
        <v>8945.3564609158675</v>
      </c>
      <c r="W152">
        <f t="shared" si="39"/>
        <v>13773.543034675029</v>
      </c>
      <c r="X152">
        <f t="shared" si="40"/>
        <v>22350.151607588734</v>
      </c>
      <c r="Y152">
        <f t="shared" si="41"/>
        <v>36788.710168158577</v>
      </c>
      <c r="Z152">
        <f t="shared" si="42"/>
        <v>75662.09783574735</v>
      </c>
      <c r="AA152">
        <f t="shared" si="43"/>
        <v>74276.603805860519</v>
      </c>
      <c r="AB152">
        <f t="shared" si="44"/>
        <v>65147.550602904259</v>
      </c>
      <c r="AC152">
        <f t="shared" si="45"/>
        <v>104032.0486455403</v>
      </c>
      <c r="AE152">
        <f t="shared" si="46"/>
        <v>5892.5073152599734</v>
      </c>
      <c r="AF152">
        <f t="shared" si="47"/>
        <v>9072.9423073835824</v>
      </c>
      <c r="AG152">
        <f t="shared" si="48"/>
        <v>14722.547102544655</v>
      </c>
      <c r="AH152">
        <f t="shared" si="49"/>
        <v>24233.550080648056</v>
      </c>
      <c r="AI152">
        <f t="shared" si="50"/>
        <v>49840.324075739496</v>
      </c>
      <c r="AJ152">
        <f t="shared" si="51"/>
        <v>47140.127342878062</v>
      </c>
      <c r="AK152">
        <f t="shared" si="52"/>
        <v>39888.99598006779</v>
      </c>
      <c r="AL152">
        <f t="shared" si="53"/>
        <v>57606.192450492163</v>
      </c>
      <c r="AW152">
        <f t="shared" ref="AW152:BD152" si="138">IF(AW151+AN275/B$74-AW151/B$75&lt;0,0,AW151+AN275/B$74-AW151/B$75)</f>
        <v>167.44505054147027</v>
      </c>
      <c r="AX152">
        <f t="shared" si="138"/>
        <v>257.82221420164012</v>
      </c>
      <c r="AY152">
        <f t="shared" si="138"/>
        <v>278.90986658039787</v>
      </c>
      <c r="AZ152">
        <f t="shared" si="138"/>
        <v>826.36225313692364</v>
      </c>
      <c r="BA152">
        <f t="shared" si="138"/>
        <v>2124.4391743696769</v>
      </c>
      <c r="BB152">
        <f t="shared" si="138"/>
        <v>3097.493566844018</v>
      </c>
      <c r="BC152">
        <f t="shared" si="138"/>
        <v>3168.5997638427102</v>
      </c>
      <c r="BD152">
        <f t="shared" si="138"/>
        <v>3725.7733553297758</v>
      </c>
      <c r="BF152">
        <f t="shared" si="55"/>
        <v>130.02130643493851</v>
      </c>
      <c r="BG152">
        <f t="shared" si="72"/>
        <v>200.19929529146336</v>
      </c>
      <c r="BH152">
        <f t="shared" si="73"/>
        <v>216.57388566045654</v>
      </c>
      <c r="BI152">
        <f t="shared" si="74"/>
        <v>641.67139843152245</v>
      </c>
      <c r="BJ152">
        <f t="shared" si="75"/>
        <v>1649.6298696192102</v>
      </c>
      <c r="BK152">
        <f t="shared" si="76"/>
        <v>2405.2079198687761</v>
      </c>
      <c r="BL152">
        <f t="shared" si="77"/>
        <v>2355.1474718188697</v>
      </c>
      <c r="BM152">
        <f t="shared" si="78"/>
        <v>2769.2808494940673</v>
      </c>
      <c r="BO152">
        <f t="shared" si="56"/>
        <v>100.9617188838109</v>
      </c>
      <c r="BP152">
        <f t="shared" si="79"/>
        <v>155.45502138196019</v>
      </c>
      <c r="BQ152">
        <f t="shared" si="80"/>
        <v>168.16991277169632</v>
      </c>
      <c r="BR152">
        <f t="shared" si="81"/>
        <v>498.25870175087539</v>
      </c>
      <c r="BS152">
        <f t="shared" si="82"/>
        <v>1280.9398069090485</v>
      </c>
      <c r="BT152">
        <f t="shared" si="83"/>
        <v>1867.6471926811314</v>
      </c>
      <c r="BU152">
        <f t="shared" si="84"/>
        <v>1750.5270132573842</v>
      </c>
      <c r="BV152">
        <f t="shared" si="85"/>
        <v>2058.3413519480055</v>
      </c>
    </row>
    <row r="153" spans="1:74" hidden="1" x14ac:dyDescent="0.4">
      <c r="A153" s="9">
        <v>55</v>
      </c>
      <c r="B153" s="16">
        <f t="shared" si="108"/>
        <v>916813.59618317825</v>
      </c>
      <c r="C153" s="16">
        <f t="shared" si="109"/>
        <v>2053480.0049834175</v>
      </c>
      <c r="D153" s="16">
        <f t="shared" si="110"/>
        <v>2640970.5084082577</v>
      </c>
      <c r="E153" s="16">
        <f t="shared" si="111"/>
        <v>1321853.632705895</v>
      </c>
      <c r="F153" s="16">
        <f t="shared" si="112"/>
        <v>1408517.6044844047</v>
      </c>
      <c r="G153" s="16">
        <f t="shared" si="113"/>
        <v>952391.437229092</v>
      </c>
      <c r="H153" s="16">
        <f t="shared" si="114"/>
        <v>467985.44760395051</v>
      </c>
      <c r="I153" s="16">
        <f t="shared" si="115"/>
        <v>579280.23241424654</v>
      </c>
      <c r="J153" s="16">
        <f t="shared" si="24"/>
        <v>10341292.46401244</v>
      </c>
      <c r="L153">
        <v>55</v>
      </c>
      <c r="M153">
        <f t="shared" si="99"/>
        <v>916813.59618317825</v>
      </c>
      <c r="N153">
        <f t="shared" si="100"/>
        <v>2053480.0049834175</v>
      </c>
      <c r="O153">
        <f t="shared" si="101"/>
        <v>2640970.5084082577</v>
      </c>
      <c r="P153">
        <f t="shared" si="102"/>
        <v>1321853.632705895</v>
      </c>
      <c r="Q153">
        <f t="shared" si="103"/>
        <v>1408517.6044844047</v>
      </c>
      <c r="R153">
        <f t="shared" si="104"/>
        <v>952391.437229092</v>
      </c>
      <c r="S153">
        <f t="shared" si="105"/>
        <v>467985.44760395051</v>
      </c>
      <c r="T153">
        <f t="shared" si="106"/>
        <v>579280.23241424654</v>
      </c>
      <c r="V153">
        <f t="shared" si="38"/>
        <v>10490.189719382375</v>
      </c>
      <c r="W153">
        <f t="shared" si="39"/>
        <v>16152.18802885195</v>
      </c>
      <c r="X153">
        <f t="shared" si="40"/>
        <v>26209.948328493996</v>
      </c>
      <c r="Y153">
        <f t="shared" si="41"/>
        <v>43141.997848998253</v>
      </c>
      <c r="Z153">
        <f t="shared" si="42"/>
        <v>88728.69005627044</v>
      </c>
      <c r="AA153">
        <f t="shared" si="43"/>
        <v>87103.925823275669</v>
      </c>
      <c r="AB153">
        <f t="shared" si="44"/>
        <v>76398.315546741578</v>
      </c>
      <c r="AC153">
        <f t="shared" si="45"/>
        <v>121998.03686996913</v>
      </c>
      <c r="AE153">
        <f t="shared" si="46"/>
        <v>6910.1236971452709</v>
      </c>
      <c r="AF153">
        <f t="shared" si="47"/>
        <v>10639.809216480731</v>
      </c>
      <c r="AG153">
        <f t="shared" si="48"/>
        <v>17265.081937559349</v>
      </c>
      <c r="AH153">
        <f t="shared" si="49"/>
        <v>28418.603443151562</v>
      </c>
      <c r="AI153">
        <f t="shared" si="50"/>
        <v>58447.581995742119</v>
      </c>
      <c r="AJ153">
        <f t="shared" si="51"/>
        <v>55281.070281772802</v>
      </c>
      <c r="AK153">
        <f t="shared" si="52"/>
        <v>46777.692695386831</v>
      </c>
      <c r="AL153">
        <f t="shared" si="53"/>
        <v>67554.590206573906</v>
      </c>
      <c r="AW153">
        <f t="shared" ref="AW153:BD153" si="139">IF(AW152+AN276/B$74-AW152/B$75&lt;0,0,AW152+AN276/B$74-AW152/B$75)</f>
        <v>196.36225292082503</v>
      </c>
      <c r="AX153">
        <f t="shared" si="139"/>
        <v>302.34725165036252</v>
      </c>
      <c r="AY153">
        <f t="shared" si="139"/>
        <v>327.07667134066594</v>
      </c>
      <c r="AZ153">
        <f t="shared" si="139"/>
        <v>969.07226119835548</v>
      </c>
      <c r="BA153">
        <f t="shared" si="139"/>
        <v>2491.3227421384518</v>
      </c>
      <c r="BB153">
        <f t="shared" si="139"/>
        <v>3632.4203827331235</v>
      </c>
      <c r="BC153">
        <f t="shared" si="139"/>
        <v>3715.8063989723669</v>
      </c>
      <c r="BD153">
        <f t="shared" si="139"/>
        <v>4369.2024320602995</v>
      </c>
      <c r="BF153">
        <f t="shared" si="55"/>
        <v>152.47555289885759</v>
      </c>
      <c r="BG153">
        <f t="shared" si="72"/>
        <v>234.77304663756942</v>
      </c>
      <c r="BH153">
        <f t="shared" si="73"/>
        <v>253.97547421242132</v>
      </c>
      <c r="BI153">
        <f t="shared" si="74"/>
        <v>752.4859112547631</v>
      </c>
      <c r="BJ153">
        <f t="shared" si="75"/>
        <v>1934.5154524694904</v>
      </c>
      <c r="BK153">
        <f t="shared" si="76"/>
        <v>2820.5793080539215</v>
      </c>
      <c r="BL153">
        <f t="shared" si="77"/>
        <v>2761.87361783079</v>
      </c>
      <c r="BM153">
        <f t="shared" si="78"/>
        <v>3247.527102411922</v>
      </c>
      <c r="BO153">
        <f t="shared" si="56"/>
        <v>118.39747141448746</v>
      </c>
      <c r="BP153">
        <f t="shared" si="79"/>
        <v>182.30158572766206</v>
      </c>
      <c r="BQ153">
        <f t="shared" si="80"/>
        <v>197.21229650495246</v>
      </c>
      <c r="BR153">
        <f t="shared" si="81"/>
        <v>584.3063197592636</v>
      </c>
      <c r="BS153">
        <f t="shared" si="82"/>
        <v>1502.1538445351455</v>
      </c>
      <c r="BT153">
        <f t="shared" si="83"/>
        <v>2190.1836289937182</v>
      </c>
      <c r="BU153">
        <f t="shared" si="84"/>
        <v>2052.8372425381267</v>
      </c>
      <c r="BV153">
        <f t="shared" si="85"/>
        <v>2413.8111007210364</v>
      </c>
    </row>
    <row r="154" spans="1:74" hidden="1" x14ac:dyDescent="0.4">
      <c r="A154" s="9">
        <v>56</v>
      </c>
      <c r="B154" s="16">
        <f t="shared" si="108"/>
        <v>1075144.2497894417</v>
      </c>
      <c r="C154" s="16">
        <f t="shared" si="109"/>
        <v>2408109.1604736652</v>
      </c>
      <c r="D154" s="16">
        <f t="shared" si="110"/>
        <v>3097057.316557643</v>
      </c>
      <c r="E154" s="16">
        <f t="shared" si="111"/>
        <v>1550133.3511889551</v>
      </c>
      <c r="F154" s="16">
        <f t="shared" si="112"/>
        <v>1651763.9021640769</v>
      </c>
      <c r="G154" s="16">
        <f t="shared" si="113"/>
        <v>1116866.2654529118</v>
      </c>
      <c r="H154" s="16">
        <f t="shared" si="114"/>
        <v>548804.97526565508</v>
      </c>
      <c r="I154" s="16">
        <f t="shared" si="115"/>
        <v>679319.99862317904</v>
      </c>
      <c r="J154" s="16">
        <f t="shared" si="24"/>
        <v>12127199.219515529</v>
      </c>
      <c r="L154">
        <v>56</v>
      </c>
      <c r="M154">
        <f t="shared" si="99"/>
        <v>1075144.2497894417</v>
      </c>
      <c r="N154">
        <f t="shared" si="100"/>
        <v>2408109.1604736652</v>
      </c>
      <c r="O154">
        <f t="shared" si="101"/>
        <v>3097057.316557643</v>
      </c>
      <c r="P154">
        <f t="shared" si="102"/>
        <v>1550133.3511889551</v>
      </c>
      <c r="Q154">
        <f t="shared" si="103"/>
        <v>1651763.9021640769</v>
      </c>
      <c r="R154">
        <f t="shared" si="104"/>
        <v>1116866.2654529118</v>
      </c>
      <c r="S154">
        <f t="shared" si="105"/>
        <v>548804.97526565508</v>
      </c>
      <c r="T154">
        <f t="shared" si="106"/>
        <v>679319.99862317904</v>
      </c>
      <c r="V154">
        <f t="shared" si="38"/>
        <v>12301.810534822185</v>
      </c>
      <c r="W154">
        <f t="shared" si="39"/>
        <v>18941.617088833595</v>
      </c>
      <c r="X154">
        <f t="shared" si="40"/>
        <v>30736.319083807386</v>
      </c>
      <c r="Y154">
        <f t="shared" si="41"/>
        <v>50592.477145716475</v>
      </c>
      <c r="Z154">
        <f t="shared" si="42"/>
        <v>104051.83922064138</v>
      </c>
      <c r="AA154">
        <f t="shared" si="43"/>
        <v>102146.48361763099</v>
      </c>
      <c r="AB154">
        <f t="shared" si="44"/>
        <v>89592.050113301375</v>
      </c>
      <c r="AC154">
        <f t="shared" si="45"/>
        <v>143066.69140180157</v>
      </c>
      <c r="AE154">
        <f t="shared" si="46"/>
        <v>8103.4790378909729</v>
      </c>
      <c r="AF154">
        <f t="shared" si="47"/>
        <v>12477.26882060447</v>
      </c>
      <c r="AG154">
        <f t="shared" si="48"/>
        <v>20246.704067870898</v>
      </c>
      <c r="AH154">
        <f t="shared" si="49"/>
        <v>33326.40157843379</v>
      </c>
      <c r="AI154">
        <f t="shared" si="50"/>
        <v>68541.284682584897</v>
      </c>
      <c r="AJ154">
        <f t="shared" si="51"/>
        <v>64827.926944223669</v>
      </c>
      <c r="AK154">
        <f t="shared" si="52"/>
        <v>54856.044382119944</v>
      </c>
      <c r="AL154">
        <f t="shared" si="53"/>
        <v>79221.043063015735</v>
      </c>
      <c r="AW154">
        <f t="shared" ref="AW154:BD154" si="140">IF(AW153+AN277/B$74-AW153/B$75&lt;0,0,AW153+AN277/B$74-AW153/B$75)</f>
        <v>230.27335980737655</v>
      </c>
      <c r="AX154">
        <f t="shared" si="140"/>
        <v>354.56161472198914</v>
      </c>
      <c r="AY154">
        <f t="shared" si="140"/>
        <v>383.56172280523134</v>
      </c>
      <c r="AZ154">
        <f t="shared" si="140"/>
        <v>1136.4278121837069</v>
      </c>
      <c r="BA154">
        <f t="shared" si="140"/>
        <v>2921.5658797114265</v>
      </c>
      <c r="BB154">
        <f t="shared" si="140"/>
        <v>4259.7272785191835</v>
      </c>
      <c r="BC154">
        <f t="shared" si="140"/>
        <v>4357.5137938918397</v>
      </c>
      <c r="BD154">
        <f t="shared" si="140"/>
        <v>5123.7494877827903</v>
      </c>
      <c r="BF154">
        <f t="shared" si="55"/>
        <v>178.80757291203807</v>
      </c>
      <c r="BG154">
        <f t="shared" si="72"/>
        <v>275.31756964524533</v>
      </c>
      <c r="BH154">
        <f t="shared" si="73"/>
        <v>297.83619248936805</v>
      </c>
      <c r="BI154">
        <f t="shared" si="74"/>
        <v>882.43772122091855</v>
      </c>
      <c r="BJ154">
        <f t="shared" si="75"/>
        <v>2268.5998262708672</v>
      </c>
      <c r="BK154">
        <f t="shared" si="76"/>
        <v>3307.6839528614432</v>
      </c>
      <c r="BL154">
        <f t="shared" si="77"/>
        <v>3238.8400084015784</v>
      </c>
      <c r="BM154">
        <f t="shared" si="78"/>
        <v>3808.3647672361108</v>
      </c>
      <c r="BO154">
        <f t="shared" si="56"/>
        <v>138.84432030510953</v>
      </c>
      <c r="BP154">
        <f t="shared" si="79"/>
        <v>213.78446227360644</v>
      </c>
      <c r="BQ154">
        <f t="shared" si="80"/>
        <v>231.27020312943381</v>
      </c>
      <c r="BR154">
        <f t="shared" si="81"/>
        <v>685.21407465656318</v>
      </c>
      <c r="BS154">
        <f t="shared" si="82"/>
        <v>1761.5708092957525</v>
      </c>
      <c r="BT154">
        <f t="shared" si="83"/>
        <v>2568.4210364298401</v>
      </c>
      <c r="BU154">
        <f t="shared" si="84"/>
        <v>2407.3554301844583</v>
      </c>
      <c r="BV154">
        <f t="shared" si="85"/>
        <v>2830.6691015664792</v>
      </c>
    </row>
    <row r="155" spans="1:74" hidden="1" x14ac:dyDescent="0.4">
      <c r="A155" s="9">
        <v>57</v>
      </c>
      <c r="B155" s="16">
        <f t="shared" si="108"/>
        <v>1260818.0797793786</v>
      </c>
      <c r="C155" s="16">
        <f t="shared" si="109"/>
        <v>2823981.5896352055</v>
      </c>
      <c r="D155" s="16">
        <f t="shared" si="110"/>
        <v>3631908.7969764159</v>
      </c>
      <c r="E155" s="16">
        <f t="shared" si="111"/>
        <v>1817836.2165177295</v>
      </c>
      <c r="F155" s="16">
        <f t="shared" si="112"/>
        <v>1937018.0250540893</v>
      </c>
      <c r="G155" s="16">
        <f t="shared" si="113"/>
        <v>1309745.3485469357</v>
      </c>
      <c r="H155" s="16">
        <f t="shared" si="114"/>
        <v>643581.76609633921</v>
      </c>
      <c r="I155" s="16">
        <f t="shared" si="115"/>
        <v>796636.29916408425</v>
      </c>
      <c r="J155" s="16">
        <f t="shared" si="24"/>
        <v>14221526.121770177</v>
      </c>
      <c r="L155">
        <v>57</v>
      </c>
      <c r="M155">
        <f t="shared" si="99"/>
        <v>1260818.0797793786</v>
      </c>
      <c r="N155">
        <f t="shared" si="100"/>
        <v>2823981.5896352055</v>
      </c>
      <c r="O155">
        <f t="shared" si="101"/>
        <v>3631908.7969764159</v>
      </c>
      <c r="P155">
        <f t="shared" si="102"/>
        <v>1817836.2165177295</v>
      </c>
      <c r="Q155">
        <f t="shared" si="103"/>
        <v>1937018.0250540893</v>
      </c>
      <c r="R155">
        <f t="shared" si="104"/>
        <v>1309745.3485469357</v>
      </c>
      <c r="S155">
        <f t="shared" si="105"/>
        <v>643581.76609633921</v>
      </c>
      <c r="T155">
        <f t="shared" si="106"/>
        <v>796636.29916408425</v>
      </c>
      <c r="V155">
        <f t="shared" si="38"/>
        <v>14426.292229495659</v>
      </c>
      <c r="W155">
        <f t="shared" si="39"/>
        <v>22212.771254217012</v>
      </c>
      <c r="X155">
        <f t="shared" si="40"/>
        <v>36044.378988514371</v>
      </c>
      <c r="Y155">
        <f t="shared" si="41"/>
        <v>59329.629394973919</v>
      </c>
      <c r="Z155">
        <f t="shared" si="42"/>
        <v>122021.2451951218</v>
      </c>
      <c r="AA155">
        <f t="shared" si="43"/>
        <v>119786.84102732358</v>
      </c>
      <c r="AB155">
        <f t="shared" si="44"/>
        <v>105064.29868324714</v>
      </c>
      <c r="AC155">
        <f t="shared" si="45"/>
        <v>167773.8323762386</v>
      </c>
      <c r="AE155">
        <f t="shared" si="46"/>
        <v>9502.9228702013788</v>
      </c>
      <c r="AF155">
        <f t="shared" si="47"/>
        <v>14632.051576680842</v>
      </c>
      <c r="AG155">
        <f t="shared" si="48"/>
        <v>23743.242406516394</v>
      </c>
      <c r="AH155">
        <f t="shared" si="49"/>
        <v>39081.760100861356</v>
      </c>
      <c r="AI155">
        <f t="shared" si="50"/>
        <v>80378.136195270388</v>
      </c>
      <c r="AJ155">
        <f t="shared" si="51"/>
        <v>76023.493946245857</v>
      </c>
      <c r="AK155">
        <f t="shared" si="52"/>
        <v>64329.50049062397</v>
      </c>
      <c r="AL155">
        <f t="shared" si="53"/>
        <v>92902.253421326983</v>
      </c>
      <c r="AW155">
        <f t="shared" ref="AW155:BD155" si="141">IF(AW154+AN278/B$74-AW154/B$75&lt;0,0,AW154+AN278/B$74-AW154/B$75)</f>
        <v>270.04080187281807</v>
      </c>
      <c r="AX155">
        <f t="shared" si="141"/>
        <v>415.79322433536663</v>
      </c>
      <c r="AY155">
        <f t="shared" si="141"/>
        <v>449.80155446850875</v>
      </c>
      <c r="AZ155">
        <f t="shared" si="141"/>
        <v>1332.6851092517468</v>
      </c>
      <c r="BA155">
        <f t="shared" si="141"/>
        <v>3426.1105737176367</v>
      </c>
      <c r="BB155">
        <f t="shared" si="141"/>
        <v>4995.3679859683743</v>
      </c>
      <c r="BC155">
        <f t="shared" si="141"/>
        <v>5110.0419157096539</v>
      </c>
      <c r="BD155">
        <f t="shared" si="141"/>
        <v>6008.6042415016027</v>
      </c>
      <c r="BF155">
        <f t="shared" si="55"/>
        <v>209.68704504924116</v>
      </c>
      <c r="BG155">
        <f t="shared" si="72"/>
        <v>322.86399669129162</v>
      </c>
      <c r="BH155">
        <f t="shared" si="73"/>
        <v>349.2715106788861</v>
      </c>
      <c r="BI155">
        <f t="shared" si="74"/>
        <v>1034.8317757985917</v>
      </c>
      <c r="BJ155">
        <f t="shared" si="75"/>
        <v>2660.3794583352028</v>
      </c>
      <c r="BK155">
        <f t="shared" si="76"/>
        <v>3878.9099482560873</v>
      </c>
      <c r="BL155">
        <f t="shared" si="77"/>
        <v>3798.176901146709</v>
      </c>
      <c r="BM155">
        <f t="shared" si="78"/>
        <v>4466.0571275094499</v>
      </c>
      <c r="BO155">
        <f t="shared" si="56"/>
        <v>162.82227186926667</v>
      </c>
      <c r="BP155">
        <f t="shared" si="79"/>
        <v>250.70432669658979</v>
      </c>
      <c r="BQ155">
        <f t="shared" si="80"/>
        <v>271.20979674539433</v>
      </c>
      <c r="BR155">
        <f t="shared" si="81"/>
        <v>803.54826259517631</v>
      </c>
      <c r="BS155">
        <f t="shared" si="82"/>
        <v>2065.7882194808217</v>
      </c>
      <c r="BT155">
        <f t="shared" si="83"/>
        <v>3011.978786288802</v>
      </c>
      <c r="BU155">
        <f t="shared" si="84"/>
        <v>2823.0977192930186</v>
      </c>
      <c r="BV155">
        <f t="shared" si="85"/>
        <v>3319.5169344012952</v>
      </c>
    </row>
    <row r="156" spans="1:74" hidden="1" x14ac:dyDescent="0.4">
      <c r="A156" s="9">
        <v>58</v>
      </c>
      <c r="B156" s="16">
        <f t="shared" si="108"/>
        <v>1478557.1616179708</v>
      </c>
      <c r="C156" s="16">
        <f t="shared" si="109"/>
        <v>3311673.8017930868</v>
      </c>
      <c r="D156" s="16">
        <f t="shared" si="110"/>
        <v>4259127.3461532556</v>
      </c>
      <c r="E156" s="16">
        <f t="shared" si="111"/>
        <v>2131770.4748103861</v>
      </c>
      <c r="F156" s="16">
        <f t="shared" si="112"/>
        <v>2271534.5846150704</v>
      </c>
      <c r="G156" s="16">
        <f t="shared" si="113"/>
        <v>1535934.006695682</v>
      </c>
      <c r="H156" s="16">
        <f t="shared" si="114"/>
        <v>754726.1929452921</v>
      </c>
      <c r="I156" s="16">
        <f t="shared" si="115"/>
        <v>934212.73395762243</v>
      </c>
      <c r="J156" s="16">
        <f t="shared" si="24"/>
        <v>16677536.302588366</v>
      </c>
      <c r="L156">
        <v>58</v>
      </c>
      <c r="M156">
        <f t="shared" si="99"/>
        <v>1478557.1616179708</v>
      </c>
      <c r="N156">
        <f t="shared" si="100"/>
        <v>3311673.8017930868</v>
      </c>
      <c r="O156">
        <f t="shared" si="101"/>
        <v>4259127.3461532556</v>
      </c>
      <c r="P156">
        <f t="shared" si="102"/>
        <v>2131770.4748103861</v>
      </c>
      <c r="Q156">
        <f t="shared" si="103"/>
        <v>2271534.5846150704</v>
      </c>
      <c r="R156">
        <f t="shared" si="104"/>
        <v>1535934.006695682</v>
      </c>
      <c r="S156">
        <f t="shared" si="105"/>
        <v>754726.1929452921</v>
      </c>
      <c r="T156">
        <f t="shared" si="106"/>
        <v>934212.73395762243</v>
      </c>
      <c r="V156">
        <f t="shared" si="38"/>
        <v>16917.664834919709</v>
      </c>
      <c r="W156">
        <f t="shared" si="39"/>
        <v>26048.842845790594</v>
      </c>
      <c r="X156">
        <f t="shared" si="40"/>
        <v>42269.123154441084</v>
      </c>
      <c r="Y156">
        <f t="shared" si="41"/>
        <v>69575.65872899683</v>
      </c>
      <c r="Z156">
        <f t="shared" si="42"/>
        <v>143093.90771455318</v>
      </c>
      <c r="AA156">
        <f t="shared" si="43"/>
        <v>140473.62939109409</v>
      </c>
      <c r="AB156">
        <f t="shared" si="44"/>
        <v>123208.55303388013</v>
      </c>
      <c r="AC156">
        <f t="shared" si="45"/>
        <v>196747.81428053236</v>
      </c>
      <c r="AE156">
        <f t="shared" si="46"/>
        <v>11144.045989966138</v>
      </c>
      <c r="AF156">
        <f t="shared" si="47"/>
        <v>17158.958135859568</v>
      </c>
      <c r="AG156">
        <f t="shared" si="48"/>
        <v>27843.621267182385</v>
      </c>
      <c r="AH156">
        <f t="shared" si="49"/>
        <v>45831.049865565546</v>
      </c>
      <c r="AI156">
        <f t="shared" si="50"/>
        <v>94259.172528554191</v>
      </c>
      <c r="AJ156">
        <f t="shared" si="51"/>
        <v>89152.498070569171</v>
      </c>
      <c r="AK156">
        <f t="shared" si="52"/>
        <v>75438.990906793915</v>
      </c>
      <c r="AL156">
        <f t="shared" si="53"/>
        <v>108946.16319737947</v>
      </c>
      <c r="AW156">
        <f t="shared" ref="AW156:BD156" si="142">IF(AW155+AN279/B$74-AW155/B$75&lt;0,0,AW155+AN279/B$74-AW155/B$75)</f>
        <v>316.67594869227185</v>
      </c>
      <c r="AX156">
        <f t="shared" si="142"/>
        <v>487.59932892746588</v>
      </c>
      <c r="AY156">
        <f t="shared" si="142"/>
        <v>527.48078437294691</v>
      </c>
      <c r="AZ156">
        <f t="shared" si="142"/>
        <v>1562.835387665325</v>
      </c>
      <c r="BA156">
        <f t="shared" si="142"/>
        <v>4017.7884554188472</v>
      </c>
      <c r="BB156">
        <f t="shared" si="142"/>
        <v>5858.0513932412068</v>
      </c>
      <c r="BC156">
        <f t="shared" si="142"/>
        <v>5992.5291353070079</v>
      </c>
      <c r="BD156">
        <f t="shared" si="142"/>
        <v>7046.2704102402076</v>
      </c>
      <c r="BF156">
        <f t="shared" si="55"/>
        <v>245.89929914338731</v>
      </c>
      <c r="BG156">
        <f t="shared" si="72"/>
        <v>378.6215332777366</v>
      </c>
      <c r="BH156">
        <f t="shared" si="73"/>
        <v>409.58953695265973</v>
      </c>
      <c r="BI156">
        <f t="shared" si="74"/>
        <v>1213.5437758704848</v>
      </c>
      <c r="BJ156">
        <f t="shared" si="75"/>
        <v>3119.818127564663</v>
      </c>
      <c r="BK156">
        <f t="shared" si="76"/>
        <v>4548.7847708834597</v>
      </c>
      <c r="BL156">
        <f t="shared" si="77"/>
        <v>4454.1094084281813</v>
      </c>
      <c r="BM156">
        <f t="shared" si="78"/>
        <v>5237.3306845055258</v>
      </c>
      <c r="BO156">
        <f t="shared" si="56"/>
        <v>190.94113577725133</v>
      </c>
      <c r="BP156">
        <f t="shared" si="79"/>
        <v>294.00012869341083</v>
      </c>
      <c r="BQ156">
        <f t="shared" si="80"/>
        <v>318.04682510548935</v>
      </c>
      <c r="BR156">
        <f t="shared" si="81"/>
        <v>942.31837051722562</v>
      </c>
      <c r="BS156">
        <f t="shared" si="82"/>
        <v>2422.54296279345</v>
      </c>
      <c r="BT156">
        <f t="shared" si="83"/>
        <v>3532.1374834691733</v>
      </c>
      <c r="BU156">
        <f t="shared" si="84"/>
        <v>3310.637310219864</v>
      </c>
      <c r="BV156">
        <f t="shared" si="85"/>
        <v>3892.7870309553718</v>
      </c>
    </row>
    <row r="157" spans="1:74" hidden="1" x14ac:dyDescent="0.4">
      <c r="A157" s="9">
        <v>59</v>
      </c>
      <c r="B157" s="16">
        <f t="shared" si="108"/>
        <v>1733899.057470944</v>
      </c>
      <c r="C157" s="16">
        <f t="shared" si="109"/>
        <v>3883588.8341961144</v>
      </c>
      <c r="D157" s="16">
        <f t="shared" si="110"/>
        <v>4994664.4491327154</v>
      </c>
      <c r="E157" s="16">
        <f t="shared" si="111"/>
        <v>2499920.1336073591</v>
      </c>
      <c r="F157" s="16">
        <f t="shared" si="112"/>
        <v>2663821.0395374489</v>
      </c>
      <c r="G157" s="16">
        <f t="shared" si="113"/>
        <v>1801184.6925369792</v>
      </c>
      <c r="H157" s="16">
        <f t="shared" si="114"/>
        <v>885064.8920224813</v>
      </c>
      <c r="I157" s="16">
        <f t="shared" si="115"/>
        <v>1095548.1606905954</v>
      </c>
      <c r="J157" s="16">
        <f t="shared" si="24"/>
        <v>19557691.259194639</v>
      </c>
      <c r="L157">
        <v>59</v>
      </c>
      <c r="M157">
        <f t="shared" si="99"/>
        <v>1733899.057470944</v>
      </c>
      <c r="N157">
        <f t="shared" si="100"/>
        <v>3883588.8341961144</v>
      </c>
      <c r="O157">
        <f t="shared" si="101"/>
        <v>4994664.4491327154</v>
      </c>
      <c r="P157">
        <f t="shared" si="102"/>
        <v>2499920.1336073591</v>
      </c>
      <c r="Q157">
        <f t="shared" si="103"/>
        <v>2663821.0395374489</v>
      </c>
      <c r="R157">
        <f t="shared" si="104"/>
        <v>1801184.6925369792</v>
      </c>
      <c r="S157">
        <f t="shared" si="105"/>
        <v>885064.8920224813</v>
      </c>
      <c r="T157">
        <f t="shared" si="106"/>
        <v>1095548.1606905954</v>
      </c>
      <c r="V157">
        <f t="shared" si="38"/>
        <v>19839.289189047857</v>
      </c>
      <c r="W157">
        <f t="shared" si="39"/>
        <v>30547.391220979494</v>
      </c>
      <c r="X157">
        <f t="shared" si="40"/>
        <v>49568.859899476505</v>
      </c>
      <c r="Y157">
        <f t="shared" si="41"/>
        <v>81591.143193352036</v>
      </c>
      <c r="Z157">
        <f t="shared" si="42"/>
        <v>167805.74884544458</v>
      </c>
      <c r="AA157">
        <f t="shared" si="43"/>
        <v>164732.95718522544</v>
      </c>
      <c r="AB157">
        <f t="shared" si="44"/>
        <v>144486.25966148241</v>
      </c>
      <c r="AC157">
        <f t="shared" si="45"/>
        <v>230725.50632833241</v>
      </c>
      <c r="AE157">
        <f t="shared" si="46"/>
        <v>13068.585604950664</v>
      </c>
      <c r="AF157">
        <f t="shared" si="47"/>
        <v>20122.253039169911</v>
      </c>
      <c r="AG157">
        <f t="shared" si="48"/>
        <v>32652.121896268618</v>
      </c>
      <c r="AH157">
        <f t="shared" si="49"/>
        <v>53745.91948670931</v>
      </c>
      <c r="AI157">
        <f t="shared" si="50"/>
        <v>110537.41759055386</v>
      </c>
      <c r="AJ157">
        <f t="shared" si="51"/>
        <v>104548.83746672665</v>
      </c>
      <c r="AK157">
        <f t="shared" si="52"/>
        <v>88467.053305090158</v>
      </c>
      <c r="AL157">
        <f t="shared" si="53"/>
        <v>127760.80271519793</v>
      </c>
      <c r="AW157">
        <f t="shared" ref="AW157:BD157" si="143">IF(AW156+AN280/B$74-AW156/B$75&lt;0,0,AW156+AN280/B$74-AW156/B$75)</f>
        <v>371.36482999679828</v>
      </c>
      <c r="AX157">
        <f t="shared" si="143"/>
        <v>571.80610855187501</v>
      </c>
      <c r="AY157">
        <f t="shared" si="143"/>
        <v>618.5749584841069</v>
      </c>
      <c r="AZ157">
        <f t="shared" si="143"/>
        <v>1832.731852387366</v>
      </c>
      <c r="BA157">
        <f t="shared" si="143"/>
        <v>4711.6471360432406</v>
      </c>
      <c r="BB157">
        <f t="shared" si="143"/>
        <v>6869.7173512040845</v>
      </c>
      <c r="BC157">
        <f t="shared" si="143"/>
        <v>7027.4189563211812</v>
      </c>
      <c r="BD157">
        <f t="shared" si="143"/>
        <v>8263.1380258943282</v>
      </c>
      <c r="BF157">
        <f t="shared" si="55"/>
        <v>288.365288872718</v>
      </c>
      <c r="BG157">
        <f t="shared" si="72"/>
        <v>444.00821066757408</v>
      </c>
      <c r="BH157">
        <f t="shared" si="73"/>
        <v>480.32428540483198</v>
      </c>
      <c r="BI157">
        <f t="shared" si="74"/>
        <v>1423.1187429473889</v>
      </c>
      <c r="BJ157">
        <f t="shared" si="75"/>
        <v>3658.600324277174</v>
      </c>
      <c r="BK157">
        <f t="shared" si="76"/>
        <v>5334.3447442981078</v>
      </c>
      <c r="BL157">
        <f t="shared" si="77"/>
        <v>5223.3192718675946</v>
      </c>
      <c r="BM157">
        <f t="shared" si="78"/>
        <v>6141.8005473728663</v>
      </c>
      <c r="BO157">
        <f t="shared" si="56"/>
        <v>223.91603379693294</v>
      </c>
      <c r="BP157">
        <f t="shared" si="79"/>
        <v>344.77297144400632</v>
      </c>
      <c r="BQ157">
        <f t="shared" si="80"/>
        <v>372.97245221379148</v>
      </c>
      <c r="BR157">
        <f t="shared" si="81"/>
        <v>1105.0536137291811</v>
      </c>
      <c r="BS157">
        <f t="shared" si="82"/>
        <v>2840.9080616561778</v>
      </c>
      <c r="BT157">
        <f t="shared" si="83"/>
        <v>4142.125855917745</v>
      </c>
      <c r="BU157">
        <f t="shared" si="84"/>
        <v>3882.3733593240227</v>
      </c>
      <c r="BV157">
        <f t="shared" si="85"/>
        <v>4565.0588577304479</v>
      </c>
    </row>
    <row r="158" spans="1:74" hidden="1" x14ac:dyDescent="0.4">
      <c r="A158" s="9">
        <v>60</v>
      </c>
      <c r="B158" s="16">
        <f t="shared" si="108"/>
        <v>2033337.6480411126</v>
      </c>
      <c r="C158" s="16">
        <f t="shared" si="109"/>
        <v>4554271.6873040246</v>
      </c>
      <c r="D158" s="16">
        <f t="shared" si="110"/>
        <v>5857226.3592826035</v>
      </c>
      <c r="E158" s="16">
        <f t="shared" si="111"/>
        <v>2931648.0119518107</v>
      </c>
      <c r="F158" s="16">
        <f t="shared" si="112"/>
        <v>3123854.0582840559</v>
      </c>
      <c r="G158" s="16">
        <f t="shared" si="113"/>
        <v>2112243.288114348</v>
      </c>
      <c r="H158" s="16">
        <f t="shared" si="114"/>
        <v>1037912.6501941195</v>
      </c>
      <c r="I158" s="16">
        <f t="shared" si="115"/>
        <v>1284745.6781155276</v>
      </c>
      <c r="J158" s="16">
        <f t="shared" si="24"/>
        <v>22935239.381287601</v>
      </c>
      <c r="L158">
        <v>60</v>
      </c>
      <c r="M158">
        <f t="shared" si="99"/>
        <v>2033337.6480411126</v>
      </c>
      <c r="N158">
        <f t="shared" si="100"/>
        <v>4554271.6873040246</v>
      </c>
      <c r="O158">
        <f t="shared" si="101"/>
        <v>5857226.3592826035</v>
      </c>
      <c r="P158">
        <f t="shared" si="102"/>
        <v>2931648.0119518107</v>
      </c>
      <c r="Q158">
        <f t="shared" si="103"/>
        <v>3123854.0582840559</v>
      </c>
      <c r="R158">
        <f t="shared" si="104"/>
        <v>2112243.288114348</v>
      </c>
      <c r="S158">
        <f t="shared" si="105"/>
        <v>1037912.6501941195</v>
      </c>
      <c r="T158">
        <f t="shared" si="106"/>
        <v>1284745.6781155276</v>
      </c>
      <c r="V158">
        <f t="shared" si="38"/>
        <v>23265.468335455338</v>
      </c>
      <c r="W158">
        <f t="shared" si="39"/>
        <v>35822.823913207612</v>
      </c>
      <c r="X158">
        <f t="shared" si="40"/>
        <v>58129.236860589343</v>
      </c>
      <c r="Y158">
        <f t="shared" si="41"/>
        <v>95681.661793934298</v>
      </c>
      <c r="Z158">
        <f t="shared" si="42"/>
        <v>196785.24260971416</v>
      </c>
      <c r="AA158">
        <f t="shared" si="43"/>
        <v>193181.79006707313</v>
      </c>
      <c r="AB158">
        <f t="shared" si="44"/>
        <v>169438.55533488767</v>
      </c>
      <c r="AC158">
        <f t="shared" si="45"/>
        <v>270571.03259143414</v>
      </c>
      <c r="AE158">
        <f t="shared" si="46"/>
        <v>15325.486799649727</v>
      </c>
      <c r="AF158">
        <f t="shared" si="47"/>
        <v>23597.299099773107</v>
      </c>
      <c r="AG158">
        <f t="shared" si="48"/>
        <v>38291.034564004578</v>
      </c>
      <c r="AH158">
        <f t="shared" si="49"/>
        <v>63027.660722256893</v>
      </c>
      <c r="AI158">
        <f t="shared" si="50"/>
        <v>129626.8613421841</v>
      </c>
      <c r="AJ158">
        <f t="shared" si="51"/>
        <v>122604.07338227628</v>
      </c>
      <c r="AK158">
        <f t="shared" si="52"/>
        <v>103745.01867501532</v>
      </c>
      <c r="AL158">
        <f t="shared" si="53"/>
        <v>149824.66777515531</v>
      </c>
      <c r="AW158">
        <f t="shared" ref="AW158:BD158" si="144">IF(AW157+AN281/B$74-AW157/B$75&lt;0,0,AW157+AN281/B$74-AW157/B$75)</f>
        <v>435.49829890049153</v>
      </c>
      <c r="AX158">
        <f t="shared" si="144"/>
        <v>670.5551184731155</v>
      </c>
      <c r="AY158">
        <f t="shared" si="144"/>
        <v>725.40079297383454</v>
      </c>
      <c r="AZ158">
        <f t="shared" si="144"/>
        <v>2149.2385373766447</v>
      </c>
      <c r="BA158">
        <f t="shared" si="144"/>
        <v>5525.3328991436674</v>
      </c>
      <c r="BB158">
        <f t="shared" si="144"/>
        <v>8056.094649910614</v>
      </c>
      <c r="BC158">
        <f t="shared" si="144"/>
        <v>8241.0308005930056</v>
      </c>
      <c r="BD158">
        <f t="shared" si="144"/>
        <v>9690.1545892256454</v>
      </c>
      <c r="BF158">
        <f t="shared" si="55"/>
        <v>338.16501354716615</v>
      </c>
      <c r="BG158">
        <f t="shared" si="72"/>
        <v>520.68694939815464</v>
      </c>
      <c r="BH158">
        <f t="shared" si="73"/>
        <v>563.27468925239691</v>
      </c>
      <c r="BI158">
        <f t="shared" si="74"/>
        <v>1668.8866086113749</v>
      </c>
      <c r="BJ158">
        <f t="shared" si="75"/>
        <v>4290.428411336814</v>
      </c>
      <c r="BK158">
        <f t="shared" si="76"/>
        <v>6255.5683084416942</v>
      </c>
      <c r="BL158">
        <f t="shared" si="77"/>
        <v>6125.3691140943874</v>
      </c>
      <c r="BM158">
        <f t="shared" si="78"/>
        <v>7202.4692866335972</v>
      </c>
      <c r="BO158">
        <f t="shared" si="56"/>
        <v>262.58558684240398</v>
      </c>
      <c r="BP158">
        <f t="shared" si="79"/>
        <v>404.3141149781469</v>
      </c>
      <c r="BQ158">
        <f t="shared" si="80"/>
        <v>437.38355212841577</v>
      </c>
      <c r="BR158">
        <f t="shared" si="81"/>
        <v>1295.8926912601057</v>
      </c>
      <c r="BS158">
        <f t="shared" si="82"/>
        <v>3331.5234192287753</v>
      </c>
      <c r="BT158">
        <f t="shared" si="83"/>
        <v>4857.4571889459621</v>
      </c>
      <c r="BU158">
        <f t="shared" si="84"/>
        <v>4552.8463155958079</v>
      </c>
      <c r="BV158">
        <f t="shared" si="85"/>
        <v>5353.4297025516571</v>
      </c>
    </row>
    <row r="159" spans="1:74" hidden="1" x14ac:dyDescent="0.4">
      <c r="A159" s="9"/>
      <c r="B159" s="9"/>
      <c r="C159" s="9"/>
      <c r="D159" s="9"/>
      <c r="E159" s="9"/>
      <c r="F159" s="9"/>
      <c r="G159" s="9"/>
      <c r="H159" s="9"/>
      <c r="I159" s="9"/>
      <c r="J159" s="9"/>
      <c r="AM159" t="s">
        <v>52</v>
      </c>
    </row>
    <row r="160" spans="1:74" hidden="1" x14ac:dyDescent="0.4">
      <c r="A160" s="9"/>
      <c r="B160" s="9"/>
      <c r="C160" s="9"/>
      <c r="D160" s="9"/>
      <c r="E160" s="9"/>
      <c r="F160" s="9"/>
      <c r="G160" s="9"/>
      <c r="H160" s="9"/>
      <c r="I160" s="9"/>
      <c r="J160" s="9"/>
      <c r="AM160">
        <v>0</v>
      </c>
      <c r="AN160">
        <v>0</v>
      </c>
      <c r="AO160">
        <v>0</v>
      </c>
      <c r="AP160">
        <v>0</v>
      </c>
      <c r="AQ160">
        <v>0</v>
      </c>
      <c r="AR160">
        <v>0</v>
      </c>
      <c r="AS160">
        <f>2*($B$27-$B$28*2/3)/9-6*$B$28/18</f>
        <v>19</v>
      </c>
      <c r="AT160">
        <v>0</v>
      </c>
      <c r="AU160">
        <v>0</v>
      </c>
    </row>
    <row r="161" spans="1:47" hidden="1" x14ac:dyDescent="0.4">
      <c r="A161" s="9" t="s">
        <v>51</v>
      </c>
      <c r="B161" s="9"/>
      <c r="C161" s="9"/>
      <c r="D161" s="9"/>
      <c r="E161" s="9"/>
      <c r="F161" s="9"/>
      <c r="G161" s="9"/>
      <c r="H161" s="9"/>
      <c r="I161" s="9"/>
      <c r="J161" s="9"/>
      <c r="AM161">
        <v>1</v>
      </c>
      <c r="AN161">
        <f>IF(AN160+AE98/B$74*(1-B$68)-AN160/B$74&lt;0,0,AN160+AE98/B$74*(1-B$68)-AN160/B$74)</f>
        <v>0</v>
      </c>
      <c r="AO161">
        <f t="shared" ref="AO161:AU161" si="145">IF(AO160+AF98/C$74*(1-C$68)-AO160/C$74&lt;0,0,AO160+AF98/C$74*(1-C$68)-AO160/C$74)</f>
        <v>0</v>
      </c>
      <c r="AP161">
        <f t="shared" si="145"/>
        <v>0</v>
      </c>
      <c r="AQ161">
        <f t="shared" si="145"/>
        <v>0</v>
      </c>
      <c r="AR161">
        <f t="shared" si="145"/>
        <v>0</v>
      </c>
      <c r="AS161">
        <f t="shared" si="145"/>
        <v>19.900000000000002</v>
      </c>
      <c r="AT161">
        <f t="shared" si="145"/>
        <v>0</v>
      </c>
      <c r="AU161">
        <f t="shared" si="145"/>
        <v>0</v>
      </c>
    </row>
    <row r="162" spans="1:47" hidden="1" x14ac:dyDescent="0.4">
      <c r="A162" s="9"/>
      <c r="B162" s="9" t="s">
        <v>25</v>
      </c>
      <c r="C162" s="9" t="s">
        <v>0</v>
      </c>
      <c r="D162" s="9" t="s">
        <v>1</v>
      </c>
      <c r="E162" s="9" t="s">
        <v>2</v>
      </c>
      <c r="F162" s="9" t="s">
        <v>3</v>
      </c>
      <c r="G162" s="9" t="s">
        <v>4</v>
      </c>
      <c r="H162" s="9" t="s">
        <v>5</v>
      </c>
      <c r="I162" s="9" t="s">
        <v>17</v>
      </c>
      <c r="J162" s="9" t="s">
        <v>47</v>
      </c>
      <c r="AM162">
        <v>2</v>
      </c>
      <c r="AN162">
        <f t="shared" ref="AN162:AU162" si="146">IF(AN161+AE99/B$74*(1-B$68)-AN161/B$74&lt;0,0,AN161+AE99/B$74*(1-B$68)-AN161/B$74)</f>
        <v>0</v>
      </c>
      <c r="AO162">
        <f t="shared" si="146"/>
        <v>0</v>
      </c>
      <c r="AP162">
        <f t="shared" si="146"/>
        <v>0</v>
      </c>
      <c r="AQ162">
        <f t="shared" si="146"/>
        <v>0</v>
      </c>
      <c r="AR162">
        <f t="shared" si="146"/>
        <v>0</v>
      </c>
      <c r="AS162">
        <f t="shared" si="146"/>
        <v>21.190000000000005</v>
      </c>
      <c r="AT162">
        <f t="shared" si="146"/>
        <v>0</v>
      </c>
      <c r="AU162">
        <f t="shared" si="146"/>
        <v>0</v>
      </c>
    </row>
    <row r="163" spans="1:47" hidden="1" x14ac:dyDescent="0.4">
      <c r="A163" s="9">
        <v>0</v>
      </c>
      <c r="B163" s="16">
        <f>V98+AE98+AN160+AW98+BF98+BO98+AN222</f>
        <v>0</v>
      </c>
      <c r="C163" s="16">
        <f t="shared" ref="C163:I163" si="147">W98+AF98+AO160+AX98+BG98+BP98+AO222</f>
        <v>0</v>
      </c>
      <c r="D163" s="16">
        <f t="shared" si="147"/>
        <v>0</v>
      </c>
      <c r="E163" s="16">
        <f t="shared" si="147"/>
        <v>0</v>
      </c>
      <c r="F163" s="16">
        <f t="shared" si="147"/>
        <v>0</v>
      </c>
      <c r="G163" s="16">
        <f t="shared" si="147"/>
        <v>92</v>
      </c>
      <c r="H163" s="16">
        <f t="shared" si="147"/>
        <v>0</v>
      </c>
      <c r="I163" s="16">
        <f t="shared" si="147"/>
        <v>0</v>
      </c>
      <c r="J163" s="16">
        <f>SUM(B163:I163)</f>
        <v>92</v>
      </c>
      <c r="AM163">
        <v>3</v>
      </c>
      <c r="AN163">
        <f t="shared" ref="AN163:AU163" si="148">IF(AN162+AE100/B$74*(1-B$68)-AN162/B$74&lt;0,0,AN162+AE100/B$74*(1-B$68)-AN162/B$74)</f>
        <v>8.3127857142857156E-2</v>
      </c>
      <c r="AO163">
        <f t="shared" si="148"/>
        <v>0.12799547147618456</v>
      </c>
      <c r="AP163">
        <f t="shared" si="148"/>
        <v>0.21538907678002123</v>
      </c>
      <c r="AQ163">
        <f t="shared" si="148"/>
        <v>0.33427481595092029</v>
      </c>
      <c r="AR163">
        <f t="shared" si="148"/>
        <v>0.66405450748225869</v>
      </c>
      <c r="AS163">
        <f t="shared" si="148"/>
        <v>22.18855057613623</v>
      </c>
      <c r="AT163">
        <f t="shared" si="148"/>
        <v>0.26953202108696345</v>
      </c>
      <c r="AU163">
        <f t="shared" si="148"/>
        <v>0.2150056128406917</v>
      </c>
    </row>
    <row r="164" spans="1:47" hidden="1" x14ac:dyDescent="0.4">
      <c r="A164" s="9">
        <v>1</v>
      </c>
      <c r="B164" s="16">
        <f>V99+AE99+AN161+AW99+BF99+BO99+AN223</f>
        <v>0.83127857142857153</v>
      </c>
      <c r="C164" s="16">
        <f>W99+AF99+AO161+AX99+BG99+BP99+AO223</f>
        <v>1.2799547147618457</v>
      </c>
      <c r="D164" s="16">
        <f t="shared" ref="D164:D223" si="149">X99+AG99+AP161+AY99+BH99+BQ99+AP223</f>
        <v>2.0769660975216335</v>
      </c>
      <c r="E164" s="16">
        <f t="shared" ref="E164:E223" si="150">Y99+AH99+AQ161+AZ99+BI99+BR99+AQ223</f>
        <v>3.4187197085889571</v>
      </c>
      <c r="F164" s="16">
        <f t="shared" ref="F164:F223" si="151">Z99+AI99+AR161+BA99+BJ99+BS99+AR223</f>
        <v>7.0311653733415627</v>
      </c>
      <c r="G164" s="16">
        <f t="shared" ref="G164:G223" si="152">AA99+AJ99+AS161+BB99+BK99+BT99+AS223</f>
        <v>92.447736002064062</v>
      </c>
      <c r="H164" s="16">
        <f t="shared" ref="H164:H223" si="153">AB99+AK99+AT161+BC99+BL99+BU99+AT223</f>
        <v>5.3289827698566299</v>
      </c>
      <c r="I164" s="16">
        <f t="shared" ref="I164:I223" si="154">AC99+AL99+AU161+BD99+BM99+BV99+AU223</f>
        <v>7.3931754590834364</v>
      </c>
      <c r="J164" s="16">
        <f t="shared" ref="J164:J223" si="155">SUM(B164:I164)</f>
        <v>119.8079786966467</v>
      </c>
      <c r="AM164">
        <v>4</v>
      </c>
      <c r="AN164">
        <f t="shared" ref="AN164:AU164" si="156">IF(AN163+AE101/B$74*(1-B$68)-AN163/B$74&lt;0,0,AN163+AE101/B$74*(1-B$68)-AN163/B$74)</f>
        <v>0.26373947540851961</v>
      </c>
      <c r="AO164">
        <f t="shared" si="156"/>
        <v>0.40609080592300212</v>
      </c>
      <c r="AP164">
        <f t="shared" si="156"/>
        <v>0.68336420631010264</v>
      </c>
      <c r="AQ164">
        <f t="shared" si="156"/>
        <v>1.0605525948980932</v>
      </c>
      <c r="AR164">
        <f t="shared" si="156"/>
        <v>2.1068435235261278</v>
      </c>
      <c r="AS164">
        <f t="shared" si="156"/>
        <v>22.771397952757482</v>
      </c>
      <c r="AT164">
        <f t="shared" si="156"/>
        <v>0.90414916734601103</v>
      </c>
      <c r="AU164">
        <f t="shared" si="156"/>
        <v>0.75893531041901507</v>
      </c>
    </row>
    <row r="165" spans="1:47" hidden="1" x14ac:dyDescent="0.4">
      <c r="A165" s="9">
        <v>2</v>
      </c>
      <c r="B165" s="16">
        <f t="shared" ref="B165:B223" si="157">V100+AE100+AN162+AW100+BF100+BO100+AN224</f>
        <v>1.8061161826566243</v>
      </c>
      <c r="C165" s="16">
        <f t="shared" ref="C165:C223" si="158">W100+AF100+AO162+AX100+BG100+BP100+AO224</f>
        <v>2.780953344468176</v>
      </c>
      <c r="D165" s="16">
        <f t="shared" si="149"/>
        <v>4.5126173204686406</v>
      </c>
      <c r="E165" s="16">
        <f t="shared" si="150"/>
        <v>7.4278409210506329</v>
      </c>
      <c r="F165" s="16">
        <f t="shared" si="151"/>
        <v>15.27658958164097</v>
      </c>
      <c r="G165" s="16">
        <f t="shared" si="152"/>
        <v>93.678974530418643</v>
      </c>
      <c r="H165" s="16">
        <f t="shared" si="153"/>
        <v>11.578263110037838</v>
      </c>
      <c r="I165" s="16">
        <f t="shared" si="154"/>
        <v>16.06312768886017</v>
      </c>
      <c r="J165" s="16">
        <f t="shared" si="155"/>
        <v>153.12448267960167</v>
      </c>
      <c r="AM165">
        <v>5</v>
      </c>
      <c r="AN165">
        <f t="shared" ref="AN165:AU165" si="159">IF(AN164+AE102/B$74*(1-B$68)-AN164/B$74&lt;0,0,AN164+AE102/B$74*(1-B$68)-AN164/B$74)</f>
        <v>0.53096068985188227</v>
      </c>
      <c r="AO165">
        <f t="shared" si="159"/>
        <v>0.81754259244431227</v>
      </c>
      <c r="AP165">
        <f t="shared" si="159"/>
        <v>1.3757497994582544</v>
      </c>
      <c r="AQ165">
        <f t="shared" si="159"/>
        <v>2.13510600390428</v>
      </c>
      <c r="AR165">
        <f t="shared" si="159"/>
        <v>4.2415004008355872</v>
      </c>
      <c r="AS165">
        <f t="shared" si="159"/>
        <v>23.05616094312915</v>
      </c>
      <c r="AT165">
        <f t="shared" si="159"/>
        <v>1.9156670641972313</v>
      </c>
      <c r="AU165">
        <f t="shared" si="159"/>
        <v>1.6863992515013493</v>
      </c>
    </row>
    <row r="166" spans="1:47" hidden="1" x14ac:dyDescent="0.4">
      <c r="A166" s="9">
        <v>3</v>
      </c>
      <c r="B166" s="16">
        <f t="shared" si="157"/>
        <v>2.9493050015764837</v>
      </c>
      <c r="C166" s="16">
        <f t="shared" si="158"/>
        <v>4.5411694368003834</v>
      </c>
      <c r="D166" s="16">
        <f t="shared" si="149"/>
        <v>7.3688973950072461</v>
      </c>
      <c r="E166" s="16">
        <f t="shared" si="150"/>
        <v>12.129324010123231</v>
      </c>
      <c r="F166" s="16">
        <f t="shared" si="151"/>
        <v>24.945971080272827</v>
      </c>
      <c r="G166" s="16">
        <f t="shared" si="152"/>
        <v>95.769013761610964</v>
      </c>
      <c r="H166" s="16">
        <f t="shared" si="153"/>
        <v>18.9067733448769</v>
      </c>
      <c r="I166" s="16">
        <f t="shared" si="154"/>
        <v>26.23035178392168</v>
      </c>
      <c r="J166" s="16">
        <f t="shared" si="155"/>
        <v>192.84080581418974</v>
      </c>
      <c r="AM166">
        <v>6</v>
      </c>
      <c r="AN166">
        <f t="shared" ref="AN166:AU166" si="160">IF(AN165+AE103/B$74*(1-B$68)-AN165/B$74&lt;0,0,AN165+AE103/B$74*(1-B$68)-AN165/B$74)</f>
        <v>0.86896059394636005</v>
      </c>
      <c r="AO166">
        <f t="shared" si="160"/>
        <v>1.3379753158468932</v>
      </c>
      <c r="AP166">
        <f t="shared" si="160"/>
        <v>2.2515270635050619</v>
      </c>
      <c r="AQ166">
        <f t="shared" si="160"/>
        <v>3.4942755965769625</v>
      </c>
      <c r="AR166">
        <f t="shared" si="160"/>
        <v>6.9415623001431292</v>
      </c>
      <c r="AS166">
        <f t="shared" si="160"/>
        <v>23.240946763722899</v>
      </c>
      <c r="AT166">
        <f t="shared" si="160"/>
        <v>3.2833137753599626</v>
      </c>
      <c r="AU166">
        <f t="shared" si="160"/>
        <v>3.0205373738124743</v>
      </c>
    </row>
    <row r="167" spans="1:47" hidden="1" x14ac:dyDescent="0.4">
      <c r="A167" s="9">
        <v>4</v>
      </c>
      <c r="B167" s="16">
        <f t="shared" si="157"/>
        <v>4.2622094351636504</v>
      </c>
      <c r="C167" s="16">
        <f t="shared" si="158"/>
        <v>6.5627038267867848</v>
      </c>
      <c r="D167" s="16">
        <f t="shared" si="149"/>
        <v>10.646651163514301</v>
      </c>
      <c r="E167" s="16">
        <f t="shared" si="150"/>
        <v>17.531312626575534</v>
      </c>
      <c r="F167" s="16">
        <f t="shared" si="151"/>
        <v>36.063871046729858</v>
      </c>
      <c r="G167" s="16">
        <f t="shared" si="152"/>
        <v>99.095595953776993</v>
      </c>
      <c r="H167" s="16">
        <f t="shared" si="153"/>
        <v>27.427384148597088</v>
      </c>
      <c r="I167" s="16">
        <f t="shared" si="154"/>
        <v>38.107348975771316</v>
      </c>
      <c r="J167" s="16">
        <f t="shared" si="155"/>
        <v>239.69707717691551</v>
      </c>
      <c r="AM167">
        <v>7</v>
      </c>
      <c r="AN167">
        <f t="shared" ref="AN167:AU167" si="161">IF(AN166+AE104/B$74*(1-B$68)-AN166/B$74&lt;0,0,AN166+AE104/B$74*(1-B$68)-AN166/B$74)</f>
        <v>1.2653319553980653</v>
      </c>
      <c r="AO167">
        <f t="shared" si="161"/>
        <v>1.9482850367083497</v>
      </c>
      <c r="AP167">
        <f t="shared" si="161"/>
        <v>3.2785481433147532</v>
      </c>
      <c r="AQ167">
        <f t="shared" si="161"/>
        <v>5.0881692496971827</v>
      </c>
      <c r="AR167">
        <f t="shared" si="161"/>
        <v>10.107915893939591</v>
      </c>
      <c r="AS167">
        <f t="shared" si="161"/>
        <v>23.528832197794685</v>
      </c>
      <c r="AT167">
        <f t="shared" si="161"/>
        <v>4.9814046435828274</v>
      </c>
      <c r="AU167">
        <f t="shared" si="161"/>
        <v>4.7713093103883626</v>
      </c>
    </row>
    <row r="168" spans="1:47" hidden="1" x14ac:dyDescent="0.4">
      <c r="A168" s="9">
        <v>5</v>
      </c>
      <c r="B168" s="16">
        <f t="shared" si="157"/>
        <v>5.7464295189326373</v>
      </c>
      <c r="C168" s="16">
        <f t="shared" si="158"/>
        <v>8.8480201566659478</v>
      </c>
      <c r="D168" s="16">
        <f t="shared" si="149"/>
        <v>14.346869369830461</v>
      </c>
      <c r="E168" s="16">
        <f t="shared" si="150"/>
        <v>23.643356802532715</v>
      </c>
      <c r="F168" s="16">
        <f t="shared" si="151"/>
        <v>48.659092292029797</v>
      </c>
      <c r="G168" s="16">
        <f t="shared" si="152"/>
        <v>103.93772387977745</v>
      </c>
      <c r="H168" s="16">
        <f t="shared" si="153"/>
        <v>37.259093360634154</v>
      </c>
      <c r="I168" s="16">
        <f t="shared" si="154"/>
        <v>51.926864239437549</v>
      </c>
      <c r="J168" s="16">
        <f t="shared" si="155"/>
        <v>294.36744961984073</v>
      </c>
      <c r="AM168">
        <v>8</v>
      </c>
      <c r="AN168">
        <f t="shared" ref="AN168:AU168" si="162">IF(AN167+AE105/B$74*(1-B$68)-AN167/B$74&lt;0,0,AN167+AE105/B$74*(1-B$68)-AN167/B$74)</f>
        <v>1.7137350129620288</v>
      </c>
      <c r="AO168">
        <f t="shared" si="162"/>
        <v>2.638710156961722</v>
      </c>
      <c r="AP168">
        <f t="shared" si="162"/>
        <v>4.440386351510881</v>
      </c>
      <c r="AQ168">
        <f t="shared" si="162"/>
        <v>6.8912934332237059</v>
      </c>
      <c r="AR168">
        <f t="shared" si="162"/>
        <v>13.689916943629374</v>
      </c>
      <c r="AS168">
        <f t="shared" si="162"/>
        <v>24.098418351424577</v>
      </c>
      <c r="AT168">
        <f t="shared" si="162"/>
        <v>6.9933151204439579</v>
      </c>
      <c r="AU168">
        <f t="shared" si="162"/>
        <v>6.9473472470757383</v>
      </c>
    </row>
    <row r="169" spans="1:47" hidden="1" x14ac:dyDescent="0.4">
      <c r="A169" s="9">
        <v>6</v>
      </c>
      <c r="B169" s="16">
        <f t="shared" si="157"/>
        <v>7.4130780377720678</v>
      </c>
      <c r="C169" s="16">
        <f t="shared" si="158"/>
        <v>11.414229250536087</v>
      </c>
      <c r="D169" s="16">
        <f t="shared" si="149"/>
        <v>18.494645975599131</v>
      </c>
      <c r="E169" s="16">
        <f t="shared" si="150"/>
        <v>30.513797475067886</v>
      </c>
      <c r="F169" s="16">
        <f t="shared" si="151"/>
        <v>62.839195610858411</v>
      </c>
      <c r="G169" s="16">
        <f t="shared" si="152"/>
        <v>110.55692061555253</v>
      </c>
      <c r="H169" s="16">
        <f t="shared" si="153"/>
        <v>48.555422085217828</v>
      </c>
      <c r="I169" s="16">
        <f t="shared" si="154"/>
        <v>67.962306960614526</v>
      </c>
      <c r="J169" s="16">
        <f t="shared" si="155"/>
        <v>357.74959601121844</v>
      </c>
      <c r="AM169">
        <v>9</v>
      </c>
      <c r="AN169">
        <f t="shared" ref="AN169:AU169" si="163">IF(AN168+AE106/B$74*(1-B$68)-AN168/B$74&lt;0,0,AN168+AE106/B$74*(1-B$68)-AN168/B$74)</f>
        <v>2.2140330686190648</v>
      </c>
      <c r="AO169">
        <f t="shared" si="163"/>
        <v>3.40904019689519</v>
      </c>
      <c r="AP169">
        <f t="shared" si="163"/>
        <v>5.7366874956342375</v>
      </c>
      <c r="AQ169">
        <f t="shared" si="163"/>
        <v>8.9030984553110457</v>
      </c>
      <c r="AR169">
        <f t="shared" si="163"/>
        <v>17.686473457443125</v>
      </c>
      <c r="AS169">
        <f t="shared" si="163"/>
        <v>25.097730212898586</v>
      </c>
      <c r="AT169">
        <f t="shared" si="163"/>
        <v>9.3177776976920867</v>
      </c>
      <c r="AU169">
        <f t="shared" si="163"/>
        <v>9.5635629578814658</v>
      </c>
    </row>
    <row r="170" spans="1:47" hidden="1" x14ac:dyDescent="0.4">
      <c r="A170" s="9">
        <v>7</v>
      </c>
      <c r="B170" s="16">
        <f t="shared" si="157"/>
        <v>9.2847845930530504</v>
      </c>
      <c r="C170" s="16">
        <f t="shared" si="158"/>
        <v>14.296174861097755</v>
      </c>
      <c r="D170" s="16">
        <f t="shared" si="149"/>
        <v>23.144892114831432</v>
      </c>
      <c r="E170" s="16">
        <f t="shared" si="150"/>
        <v>38.237310424910234</v>
      </c>
      <c r="F170" s="16">
        <f t="shared" si="151"/>
        <v>78.803861828307163</v>
      </c>
      <c r="G170" s="16">
        <f t="shared" si="152"/>
        <v>119.26924414783252</v>
      </c>
      <c r="H170" s="16">
        <f t="shared" si="153"/>
        <v>61.515496723113905</v>
      </c>
      <c r="I170" s="16">
        <f t="shared" si="154"/>
        <v>86.540203886078686</v>
      </c>
      <c r="J170" s="16">
        <f t="shared" si="155"/>
        <v>431.09196857922478</v>
      </c>
      <c r="AM170">
        <v>10</v>
      </c>
      <c r="AN170">
        <f t="shared" ref="AN170:AU170" si="164">IF(AN169+AE107/B$74*(1-B$68)-AN169/B$74&lt;0,0,AN169+AE107/B$74*(1-B$68)-AN169/B$74)</f>
        <v>2.7715392562109362</v>
      </c>
      <c r="AO170">
        <f t="shared" si="164"/>
        <v>4.2674560130166244</v>
      </c>
      <c r="AP170">
        <f t="shared" si="164"/>
        <v>7.1812182121929578</v>
      </c>
      <c r="AQ170">
        <f t="shared" si="164"/>
        <v>11.144949558588104</v>
      </c>
      <c r="AR170">
        <f t="shared" si="164"/>
        <v>22.140028613850074</v>
      </c>
      <c r="AS170">
        <f t="shared" si="164"/>
        <v>26.648877171551977</v>
      </c>
      <c r="AT170">
        <f t="shared" si="164"/>
        <v>11.971151610396824</v>
      </c>
      <c r="AU170">
        <f t="shared" si="164"/>
        <v>12.64604379338617</v>
      </c>
    </row>
    <row r="171" spans="1:47" hidden="1" x14ac:dyDescent="0.4">
      <c r="A171" s="9">
        <v>8</v>
      </c>
      <c r="B171" s="16">
        <f t="shared" si="157"/>
        <v>11.395498974212332</v>
      </c>
      <c r="C171" s="16">
        <f t="shared" si="158"/>
        <v>17.546130912578381</v>
      </c>
      <c r="D171" s="16">
        <f t="shared" si="149"/>
        <v>28.381945628375487</v>
      </c>
      <c r="E171" s="16">
        <f t="shared" si="150"/>
        <v>46.953998056232088</v>
      </c>
      <c r="F171" s="16">
        <f t="shared" si="151"/>
        <v>96.842716734935465</v>
      </c>
      <c r="G171" s="16">
        <f t="shared" si="152"/>
        <v>130.46299580382987</v>
      </c>
      <c r="H171" s="16">
        <f t="shared" si="153"/>
        <v>76.389338136846931</v>
      </c>
      <c r="I171" s="16">
        <f t="shared" si="154"/>
        <v>108.05019510366259</v>
      </c>
      <c r="J171" s="16">
        <f t="shared" si="155"/>
        <v>516.02281935067322</v>
      </c>
      <c r="AM171">
        <v>11</v>
      </c>
      <c r="AN171">
        <f t="shared" ref="AN171:AU171" si="165">IF(AN170+AE108/B$74*(1-B$68)-AN170/B$74&lt;0,0,AN170+AE108/B$74*(1-B$68)-AN170/B$74)</f>
        <v>3.3961332295282762</v>
      </c>
      <c r="AO171">
        <f t="shared" si="165"/>
        <v>5.22916972540727</v>
      </c>
      <c r="AP171">
        <f t="shared" si="165"/>
        <v>8.7995772545052464</v>
      </c>
      <c r="AQ171">
        <f t="shared" si="165"/>
        <v>13.656574934855223</v>
      </c>
      <c r="AR171">
        <f t="shared" si="165"/>
        <v>27.129504555890193</v>
      </c>
      <c r="AS171">
        <f t="shared" si="165"/>
        <v>28.856813457594626</v>
      </c>
      <c r="AT171">
        <f t="shared" si="165"/>
        <v>14.98782483535841</v>
      </c>
      <c r="AU171">
        <f t="shared" si="165"/>
        <v>16.235307275047852</v>
      </c>
    </row>
    <row r="172" spans="1:47" hidden="1" x14ac:dyDescent="0.4">
      <c r="A172" s="9">
        <v>9</v>
      </c>
      <c r="B172" s="16">
        <f t="shared" si="157"/>
        <v>13.790090677711625</v>
      </c>
      <c r="C172" s="16">
        <f t="shared" si="158"/>
        <v>21.233184863164766</v>
      </c>
      <c r="D172" s="16">
        <f t="shared" si="149"/>
        <v>34.318197049814522</v>
      </c>
      <c r="E172" s="16">
        <f t="shared" si="150"/>
        <v>56.84811115428942</v>
      </c>
      <c r="F172" s="16">
        <f t="shared" si="151"/>
        <v>117.33383984763398</v>
      </c>
      <c r="G172" s="16">
        <f t="shared" si="152"/>
        <v>144.59236386437064</v>
      </c>
      <c r="H172" s="16">
        <f t="shared" si="153"/>
        <v>93.483399122617897</v>
      </c>
      <c r="I172" s="16">
        <f t="shared" si="154"/>
        <v>132.95602515839732</v>
      </c>
      <c r="J172" s="16">
        <f t="shared" si="155"/>
        <v>614.55521173800014</v>
      </c>
      <c r="AM172">
        <v>12</v>
      </c>
      <c r="AN172">
        <f t="shared" ref="AN172:AU172" si="166">IF(AN171+AE109/B$74*(1-B$68)-AN171/B$74&lt;0,0,AN171+AE109/B$74*(1-B$68)-AN171/B$74)</f>
        <v>4.1015631719885475</v>
      </c>
      <c r="AO172">
        <f t="shared" si="166"/>
        <v>6.3153499925522727</v>
      </c>
      <c r="AP172">
        <f t="shared" si="166"/>
        <v>10.627386959480388</v>
      </c>
      <c r="AQ172">
        <f t="shared" si="166"/>
        <v>16.493258957359679</v>
      </c>
      <c r="AR172">
        <f t="shared" si="166"/>
        <v>32.764726599430446</v>
      </c>
      <c r="AS172">
        <f t="shared" si="166"/>
        <v>31.818915279030549</v>
      </c>
      <c r="AT172">
        <f t="shared" si="166"/>
        <v>18.41999022871498</v>
      </c>
      <c r="AU172">
        <f t="shared" si="166"/>
        <v>20.38865738573551</v>
      </c>
    </row>
    <row r="173" spans="1:47" hidden="1" x14ac:dyDescent="0.4">
      <c r="A173" s="9">
        <v>10</v>
      </c>
      <c r="B173" s="16">
        <f t="shared" si="157"/>
        <v>16.524305511370319</v>
      </c>
      <c r="C173" s="16">
        <f t="shared" si="158"/>
        <v>25.44317088686191</v>
      </c>
      <c r="D173" s="16">
        <f t="shared" si="149"/>
        <v>41.093469683814163</v>
      </c>
      <c r="E173" s="16">
        <f t="shared" si="150"/>
        <v>68.148375575324991</v>
      </c>
      <c r="F173" s="16">
        <f t="shared" si="151"/>
        <v>140.74599471722246</v>
      </c>
      <c r="G173" s="16">
        <f t="shared" si="152"/>
        <v>162.17035796721385</v>
      </c>
      <c r="H173" s="16">
        <f t="shared" si="153"/>
        <v>113.16820816224926</v>
      </c>
      <c r="I173" s="16">
        <f t="shared" si="154"/>
        <v>161.80883332668344</v>
      </c>
      <c r="J173" s="16">
        <f t="shared" si="155"/>
        <v>729.10271583074041</v>
      </c>
      <c r="AM173">
        <v>13</v>
      </c>
      <c r="AN173">
        <f t="shared" ref="AN173:AU173" si="167">IF(AN172+AE110/B$74*(1-B$68)-AN172/B$74&lt;0,0,AN172+AE110/B$74*(1-B$68)-AN172/B$74)</f>
        <v>4.9050327056480958</v>
      </c>
      <c r="AO173">
        <f t="shared" si="167"/>
        <v>7.5524859577049668</v>
      </c>
      <c r="AP173">
        <f t="shared" si="167"/>
        <v>12.709222905021473</v>
      </c>
      <c r="AQ173">
        <f t="shared" si="167"/>
        <v>19.724181053963914</v>
      </c>
      <c r="AR173">
        <f t="shared" si="167"/>
        <v>39.183123317324629</v>
      </c>
      <c r="AS173">
        <f t="shared" si="167"/>
        <v>35.633958497718268</v>
      </c>
      <c r="AT173">
        <f t="shared" si="167"/>
        <v>22.337484135564239</v>
      </c>
      <c r="AU173">
        <f t="shared" si="167"/>
        <v>25.182159129884504</v>
      </c>
    </row>
    <row r="174" spans="1:47" hidden="1" x14ac:dyDescent="0.4">
      <c r="A174" s="9">
        <v>11</v>
      </c>
      <c r="B174" s="16">
        <f t="shared" si="157"/>
        <v>19.6651827661684</v>
      </c>
      <c r="C174" s="16">
        <f t="shared" si="158"/>
        <v>30.279312210531877</v>
      </c>
      <c r="D174" s="16">
        <f t="shared" si="149"/>
        <v>48.875635044810892</v>
      </c>
      <c r="E174" s="16">
        <f t="shared" si="150"/>
        <v>81.130129493346942</v>
      </c>
      <c r="F174" s="16">
        <f t="shared" si="151"/>
        <v>167.6443251189753</v>
      </c>
      <c r="G174" s="16">
        <f t="shared" si="152"/>
        <v>183.77011576751121</v>
      </c>
      <c r="H174" s="16">
        <f t="shared" si="153"/>
        <v>135.88820334811044</v>
      </c>
      <c r="I174" s="16">
        <f t="shared" si="154"/>
        <v>195.26301190875</v>
      </c>
      <c r="J174" s="16">
        <f t="shared" si="155"/>
        <v>862.51591565820513</v>
      </c>
      <c r="AM174">
        <v>14</v>
      </c>
      <c r="AN174">
        <f t="shared" ref="AN174:AU174" si="168">IF(AN173+AE111/B$74*(1-B$68)-AN173/B$74&lt;0,0,AN173+AE111/B$74*(1-B$68)-AN173/B$74)</f>
        <v>5.8270768518322091</v>
      </c>
      <c r="AO174">
        <f t="shared" si="168"/>
        <v>8.9721962602317831</v>
      </c>
      <c r="AP174">
        <f t="shared" si="168"/>
        <v>15.098292516857175</v>
      </c>
      <c r="AQ174">
        <f t="shared" si="168"/>
        <v>23.431916918424385</v>
      </c>
      <c r="AR174">
        <f t="shared" si="168"/>
        <v>46.548735669378416</v>
      </c>
      <c r="AS174">
        <f t="shared" si="168"/>
        <v>40.410068202859328</v>
      </c>
      <c r="AT174">
        <f t="shared" si="168"/>
        <v>26.828051805469403</v>
      </c>
      <c r="AU174">
        <f t="shared" si="168"/>
        <v>30.712593473765466</v>
      </c>
    </row>
    <row r="175" spans="1:47" hidden="1" x14ac:dyDescent="0.4">
      <c r="A175" s="9">
        <v>12</v>
      </c>
      <c r="B175" s="16">
        <f t="shared" si="157"/>
        <v>23.291942328000331</v>
      </c>
      <c r="C175" s="16">
        <f t="shared" si="158"/>
        <v>35.863587037316883</v>
      </c>
      <c r="D175" s="16">
        <f t="shared" si="149"/>
        <v>57.862560124577882</v>
      </c>
      <c r="E175" s="16">
        <f t="shared" si="150"/>
        <v>96.119237603007861</v>
      </c>
      <c r="F175" s="16">
        <f t="shared" si="151"/>
        <v>198.69922544989046</v>
      </c>
      <c r="G175" s="16">
        <f t="shared" si="152"/>
        <v>210.03553093955827</v>
      </c>
      <c r="H175" s="16">
        <f t="shared" si="153"/>
        <v>162.17348781348878</v>
      </c>
      <c r="I175" s="16">
        <f t="shared" si="154"/>
        <v>234.09466151588964</v>
      </c>
      <c r="J175" s="16">
        <f t="shared" si="155"/>
        <v>1018.1402328117301</v>
      </c>
      <c r="AM175">
        <v>15</v>
      </c>
      <c r="AN175">
        <f t="shared" ref="AN175:AU175" si="169">IF(AN174+AE112/B$74*(1-B$68)-AN174/B$74&lt;0,0,AN174+AE112/B$74*(1-B$68)-AN174/B$74)</f>
        <v>6.8916968747334222</v>
      </c>
      <c r="AO175">
        <f t="shared" si="169"/>
        <v>10.611436659993922</v>
      </c>
      <c r="AP175">
        <f t="shared" si="169"/>
        <v>17.856784456089375</v>
      </c>
      <c r="AQ175">
        <f t="shared" si="169"/>
        <v>27.712980745215766</v>
      </c>
      <c r="AR175">
        <f t="shared" si="169"/>
        <v>55.053294180353596</v>
      </c>
      <c r="AS175">
        <f t="shared" si="169"/>
        <v>46.271699964533298</v>
      </c>
      <c r="AT175">
        <f t="shared" si="169"/>
        <v>31.998222736167044</v>
      </c>
      <c r="AU175">
        <f t="shared" si="169"/>
        <v>37.099652123733691</v>
      </c>
    </row>
    <row r="176" spans="1:47" hidden="1" x14ac:dyDescent="0.4">
      <c r="A176" s="9">
        <v>13</v>
      </c>
      <c r="B176" s="16">
        <f t="shared" si="157"/>
        <v>27.497350575140306</v>
      </c>
      <c r="C176" s="16">
        <f t="shared" si="158"/>
        <v>42.33883167663776</v>
      </c>
      <c r="D176" s="16">
        <f t="shared" si="149"/>
        <v>68.285391825505101</v>
      </c>
      <c r="E176" s="16">
        <f t="shared" si="150"/>
        <v>113.49783521445131</v>
      </c>
      <c r="F176" s="16">
        <f t="shared" si="151"/>
        <v>234.69854528168963</v>
      </c>
      <c r="G176" s="16">
        <f t="shared" si="152"/>
        <v>241.69927959777397</v>
      </c>
      <c r="H176" s="16">
        <f t="shared" si="153"/>
        <v>192.65343423851533</v>
      </c>
      <c r="I176" s="16">
        <f t="shared" si="154"/>
        <v>279.22279717921236</v>
      </c>
      <c r="J176" s="16">
        <f t="shared" si="155"/>
        <v>1199.8934655889259</v>
      </c>
      <c r="AM176">
        <v>16</v>
      </c>
      <c r="AN176">
        <f t="shared" ref="AN176:AU176" si="170">IF(AN175+AE113/B$74*(1-B$68)-AN175/B$74&lt;0,0,AN175+AE113/B$74*(1-B$68)-AN175/B$74)</f>
        <v>8.126718629302971</v>
      </c>
      <c r="AO176">
        <f t="shared" si="170"/>
        <v>12.513051800726046</v>
      </c>
      <c r="AP176">
        <f t="shared" si="170"/>
        <v>21.056797119267166</v>
      </c>
      <c r="AQ176">
        <f t="shared" si="170"/>
        <v>32.679266222713991</v>
      </c>
      <c r="AR176">
        <f t="shared" si="170"/>
        <v>64.919081548734312</v>
      </c>
      <c r="AS176">
        <f t="shared" si="170"/>
        <v>53.365927742444093</v>
      </c>
      <c r="AT176">
        <f t="shared" si="170"/>
        <v>37.974885363228637</v>
      </c>
      <c r="AU176">
        <f t="shared" si="170"/>
        <v>44.488566208359906</v>
      </c>
    </row>
    <row r="177" spans="1:47" hidden="1" x14ac:dyDescent="0.4">
      <c r="A177" s="9">
        <v>14</v>
      </c>
      <c r="B177" s="16">
        <f t="shared" si="157"/>
        <v>32.38958516516503</v>
      </c>
      <c r="C177" s="16">
        <f t="shared" si="158"/>
        <v>49.871611835353995</v>
      </c>
      <c r="D177" s="16">
        <f t="shared" si="149"/>
        <v>80.413180182120016</v>
      </c>
      <c r="E177" s="16">
        <f t="shared" si="150"/>
        <v>133.71203292370063</v>
      </c>
      <c r="F177" s="16">
        <f t="shared" si="151"/>
        <v>276.56354493690588</v>
      </c>
      <c r="G177" s="16">
        <f t="shared" si="152"/>
        <v>279.60611604779234</v>
      </c>
      <c r="H177" s="16">
        <f t="shared" si="153"/>
        <v>228.07235943468348</v>
      </c>
      <c r="I177" s="16">
        <f t="shared" si="154"/>
        <v>331.73368708460441</v>
      </c>
      <c r="J177" s="16">
        <f t="shared" si="155"/>
        <v>1412.3621176103256</v>
      </c>
      <c r="AM177">
        <v>17</v>
      </c>
      <c r="AN177">
        <f t="shared" ref="AN177:AU177" si="171">IF(AN176+AE114/B$74*(1-B$68)-AN176/B$74&lt;0,0,AN176+AE114/B$74*(1-B$68)-AN176/B$74)</f>
        <v>9.5643462727979074</v>
      </c>
      <c r="AO177">
        <f t="shared" si="171"/>
        <v>14.726627783084233</v>
      </c>
      <c r="AP177">
        <f t="shared" si="171"/>
        <v>24.781773336970847</v>
      </c>
      <c r="AQ177">
        <f t="shared" si="171"/>
        <v>38.460273125242061</v>
      </c>
      <c r="AR177">
        <f t="shared" si="171"/>
        <v>76.403355888962992</v>
      </c>
      <c r="AS177">
        <f t="shared" si="171"/>
        <v>61.868386939356668</v>
      </c>
      <c r="AT177">
        <f t="shared" si="171"/>
        <v>44.907609530317387</v>
      </c>
      <c r="AU177">
        <f t="shared" si="171"/>
        <v>53.053324427896264</v>
      </c>
    </row>
    <row r="178" spans="1:47" hidden="1" x14ac:dyDescent="0.4">
      <c r="A178" s="9">
        <v>15</v>
      </c>
      <c r="B178" s="16">
        <f t="shared" si="157"/>
        <v>38.094627976506672</v>
      </c>
      <c r="C178" s="16">
        <f t="shared" si="158"/>
        <v>58.655907130908084</v>
      </c>
      <c r="D178" s="16">
        <f t="shared" si="149"/>
        <v>94.558865646339669</v>
      </c>
      <c r="E178" s="16">
        <f t="shared" si="150"/>
        <v>157.28174946598702</v>
      </c>
      <c r="F178" s="16">
        <f t="shared" si="151"/>
        <v>325.36909257083289</v>
      </c>
      <c r="G178" s="16">
        <f t="shared" si="152"/>
        <v>324.74004576130119</v>
      </c>
      <c r="H178" s="16">
        <f t="shared" si="153"/>
        <v>269.30772015589054</v>
      </c>
      <c r="I178" s="16">
        <f t="shared" si="154"/>
        <v>392.90892466650342</v>
      </c>
      <c r="J178" s="16">
        <f t="shared" si="155"/>
        <v>1660.9169333742695</v>
      </c>
      <c r="AM178">
        <v>18</v>
      </c>
      <c r="AN178">
        <f t="shared" ref="AN178:AU178" si="172">IF(AN177+AE115/B$74*(1-B$68)-AN177/B$74&lt;0,0,AN177+AE115/B$74*(1-B$68)-AN177/B$74)</f>
        <v>11.241894653550357</v>
      </c>
      <c r="AO178">
        <f t="shared" si="172"/>
        <v>17.309619854556988</v>
      </c>
      <c r="AP178">
        <f t="shared" si="172"/>
        <v>29.12839803539346</v>
      </c>
      <c r="AQ178">
        <f t="shared" si="172"/>
        <v>45.206052404276122</v>
      </c>
      <c r="AR178">
        <f t="shared" si="172"/>
        <v>89.804201310057181</v>
      </c>
      <c r="AS178">
        <f t="shared" si="172"/>
        <v>71.989227692152312</v>
      </c>
      <c r="AT178">
        <f t="shared" si="172"/>
        <v>52.971755388400354</v>
      </c>
      <c r="AU178">
        <f t="shared" si="172"/>
        <v>63.000617313671235</v>
      </c>
    </row>
    <row r="179" spans="1:47" hidden="1" x14ac:dyDescent="0.4">
      <c r="A179" s="9">
        <v>16</v>
      </c>
      <c r="B179" s="16">
        <f t="shared" si="157"/>
        <v>44.759224912667662</v>
      </c>
      <c r="C179" s="16">
        <f t="shared" si="158"/>
        <v>68.917668426844003</v>
      </c>
      <c r="D179" s="16">
        <f t="shared" si="149"/>
        <v>111.08669209092007</v>
      </c>
      <c r="E179" s="16">
        <f t="shared" si="150"/>
        <v>184.81286656676562</v>
      </c>
      <c r="F179" s="16">
        <f t="shared" si="151"/>
        <v>382.36860818641378</v>
      </c>
      <c r="G179" s="16">
        <f t="shared" si="152"/>
        <v>378.25484515643262</v>
      </c>
      <c r="H179" s="16">
        <f t="shared" si="153"/>
        <v>317.39142815943973</v>
      </c>
      <c r="I179" s="16">
        <f t="shared" si="154"/>
        <v>464.25801682912947</v>
      </c>
      <c r="J179" s="16">
        <f t="shared" si="155"/>
        <v>1951.8493503286129</v>
      </c>
      <c r="AM179">
        <v>19</v>
      </c>
      <c r="AN179">
        <f t="shared" ref="AN179:AU179" si="173">IF(AN178+AE116/B$74*(1-B$68)-AN178/B$74&lt;0,0,AN178+AE116/B$74*(1-B$68)-AN178/B$74)</f>
        <v>13.202695639741624</v>
      </c>
      <c r="AO179">
        <f t="shared" si="173"/>
        <v>20.328747922145865</v>
      </c>
      <c r="AP179">
        <f t="shared" si="173"/>
        <v>34.208946586516326</v>
      </c>
      <c r="AQ179">
        <f t="shared" si="173"/>
        <v>53.090850729452093</v>
      </c>
      <c r="AR179">
        <f t="shared" si="173"/>
        <v>105.46776798805196</v>
      </c>
      <c r="AS179">
        <f t="shared" si="173"/>
        <v>83.979414309902893</v>
      </c>
      <c r="AT179">
        <f t="shared" si="173"/>
        <v>62.372415768532683</v>
      </c>
      <c r="AU179">
        <f t="shared" si="173"/>
        <v>74.574639838447411</v>
      </c>
    </row>
    <row r="180" spans="1:47" hidden="1" x14ac:dyDescent="0.4">
      <c r="A180" s="9">
        <v>17</v>
      </c>
      <c r="B180" s="16">
        <f t="shared" si="157"/>
        <v>52.554463889927085</v>
      </c>
      <c r="C180" s="16">
        <f t="shared" si="158"/>
        <v>80.920327011549077</v>
      </c>
      <c r="D180" s="16">
        <f t="shared" si="149"/>
        <v>130.4211524108714</v>
      </c>
      <c r="E180" s="16">
        <f t="shared" si="150"/>
        <v>217.01193793453956</v>
      </c>
      <c r="F180" s="16">
        <f t="shared" si="151"/>
        <v>449.02429706257044</v>
      </c>
      <c r="G180" s="16">
        <f t="shared" si="152"/>
        <v>441.50809736938476</v>
      </c>
      <c r="H180" s="16">
        <f t="shared" si="153"/>
        <v>373.53497468019327</v>
      </c>
      <c r="I180" s="16">
        <f t="shared" si="154"/>
        <v>547.55642467626603</v>
      </c>
      <c r="J180" s="16">
        <f t="shared" si="155"/>
        <v>2292.5316750353013</v>
      </c>
      <c r="AM180">
        <v>20</v>
      </c>
      <c r="AN180">
        <f t="shared" ref="AN180:AU180" si="174">IF(AN179+AE117/B$74*(1-B$68)-AN179/B$74&lt;0,0,AN179+AE117/B$74*(1-B$68)-AN179/B$74)</f>
        <v>15.497184697588249</v>
      </c>
      <c r="AO180">
        <f t="shared" si="174"/>
        <v>23.861669602676169</v>
      </c>
      <c r="AP180">
        <f t="shared" si="174"/>
        <v>40.15410019491668</v>
      </c>
      <c r="AQ180">
        <f t="shared" si="174"/>
        <v>62.317479850842673</v>
      </c>
      <c r="AR180">
        <f t="shared" si="174"/>
        <v>123.79695213402746</v>
      </c>
      <c r="AS180">
        <f t="shared" si="174"/>
        <v>98.137683403487955</v>
      </c>
      <c r="AT180">
        <f t="shared" si="174"/>
        <v>73.349258049920635</v>
      </c>
      <c r="AU180">
        <f t="shared" si="174"/>
        <v>88.06289132344375</v>
      </c>
    </row>
    <row r="181" spans="1:47" hidden="1" x14ac:dyDescent="0.4">
      <c r="A181" s="9">
        <v>18</v>
      </c>
      <c r="B181" s="16">
        <f t="shared" si="157"/>
        <v>61.680038988298428</v>
      </c>
      <c r="C181" s="16">
        <f t="shared" si="158"/>
        <v>94.971360291524988</v>
      </c>
      <c r="D181" s="16">
        <f t="shared" si="149"/>
        <v>153.05762563230473</v>
      </c>
      <c r="E181" s="16">
        <f t="shared" si="150"/>
        <v>254.70374277311379</v>
      </c>
      <c r="F181" s="16">
        <f t="shared" si="151"/>
        <v>527.04330313546996</v>
      </c>
      <c r="G181" s="16">
        <f t="shared" si="152"/>
        <v>516.09940865804072</v>
      </c>
      <c r="H181" s="16">
        <f t="shared" si="153"/>
        <v>439.15912645821805</v>
      </c>
      <c r="I181" s="16">
        <f t="shared" si="154"/>
        <v>644.89013726378926</v>
      </c>
      <c r="J181" s="16">
        <f t="shared" si="155"/>
        <v>2691.6047432007599</v>
      </c>
      <c r="AM181">
        <v>21</v>
      </c>
      <c r="AN181">
        <f t="shared" ref="AN181:AU181" si="175">IF(AN180+AE118/B$74*(1-B$68)-AN180/B$74&lt;0,0,AN180+AE118/B$74*(1-B$68)-AN180/B$74)</f>
        <v>18.184183906646801</v>
      </c>
      <c r="AO181">
        <f t="shared" si="175"/>
        <v>27.998955735633309</v>
      </c>
      <c r="AP181">
        <f t="shared" si="175"/>
        <v>47.116270264490026</v>
      </c>
      <c r="AQ181">
        <f t="shared" si="175"/>
        <v>73.122475876720557</v>
      </c>
      <c r="AR181">
        <f t="shared" si="175"/>
        <v>145.26164517080585</v>
      </c>
      <c r="AS181">
        <f t="shared" si="175"/>
        <v>114.81845630588202</v>
      </c>
      <c r="AT181">
        <f t="shared" si="175"/>
        <v>86.182356910937628</v>
      </c>
      <c r="AU181">
        <f t="shared" si="175"/>
        <v>103.80312720244667</v>
      </c>
    </row>
    <row r="182" spans="1:47" hidden="1" x14ac:dyDescent="0.4">
      <c r="A182" s="9">
        <v>19</v>
      </c>
      <c r="B182" s="16">
        <f t="shared" si="157"/>
        <v>72.369289134799217</v>
      </c>
      <c r="C182" s="16">
        <f t="shared" si="158"/>
        <v>111.43005006476191</v>
      </c>
      <c r="D182" s="16">
        <f t="shared" si="149"/>
        <v>179.57492184256645</v>
      </c>
      <c r="E182" s="16">
        <f t="shared" si="150"/>
        <v>298.85205166276285</v>
      </c>
      <c r="F182" s="16">
        <f t="shared" si="151"/>
        <v>618.42055251981662</v>
      </c>
      <c r="G182" s="16">
        <f t="shared" si="152"/>
        <v>603.91380694858367</v>
      </c>
      <c r="H182" s="16">
        <f t="shared" si="153"/>
        <v>515.92903355057604</v>
      </c>
      <c r="I182" s="16">
        <f t="shared" si="154"/>
        <v>758.70801197055766</v>
      </c>
      <c r="J182" s="16">
        <f t="shared" si="155"/>
        <v>3159.1977176944247</v>
      </c>
      <c r="AM182">
        <v>22</v>
      </c>
      <c r="AN182">
        <f t="shared" ref="AN182:AU182" si="176">IF(AN181+AE119/B$74*(1-B$68)-AN181/B$74&lt;0,0,AN181+AE119/B$74*(1-B$68)-AN181/B$74)</f>
        <v>21.332406547587258</v>
      </c>
      <c r="AO182">
        <f t="shared" si="176"/>
        <v>32.846407060484367</v>
      </c>
      <c r="AP182">
        <f t="shared" si="176"/>
        <v>55.273496872230055</v>
      </c>
      <c r="AQ182">
        <f t="shared" si="176"/>
        <v>85.782149541402745</v>
      </c>
      <c r="AR182">
        <f t="shared" si="176"/>
        <v>170.41075290831776</v>
      </c>
      <c r="AS182">
        <f t="shared" si="176"/>
        <v>134.44099550539624</v>
      </c>
      <c r="AT182">
        <f t="shared" si="176"/>
        <v>101.19913904215763</v>
      </c>
      <c r="AU182">
        <f t="shared" si="176"/>
        <v>122.19164043845076</v>
      </c>
    </row>
    <row r="183" spans="1:47" hidden="1" x14ac:dyDescent="0.4">
      <c r="A183" s="9">
        <v>20</v>
      </c>
      <c r="B183" s="16">
        <f t="shared" si="157"/>
        <v>84.895123270879736</v>
      </c>
      <c r="C183" s="16">
        <f t="shared" si="158"/>
        <v>130.71660575120157</v>
      </c>
      <c r="D183" s="16">
        <f t="shared" si="149"/>
        <v>210.65001345291563</v>
      </c>
      <c r="E183" s="16">
        <f t="shared" si="150"/>
        <v>350.58406641171626</v>
      </c>
      <c r="F183" s="16">
        <f t="shared" si="151"/>
        <v>725.48924019444564</v>
      </c>
      <c r="G183" s="16">
        <f t="shared" si="152"/>
        <v>707.17156469569113</v>
      </c>
      <c r="H183" s="16">
        <f t="shared" si="153"/>
        <v>605.79568968681917</v>
      </c>
      <c r="I183" s="16">
        <f t="shared" si="154"/>
        <v>891.88329182421774</v>
      </c>
      <c r="J183" s="16">
        <f t="shared" si="155"/>
        <v>3707.1855952878868</v>
      </c>
      <c r="AM183">
        <v>23</v>
      </c>
      <c r="AN183">
        <f t="shared" ref="AN183:AU183" si="177">IF(AN182+AE120/B$74*(1-B$68)-AN182/B$74&lt;0,0,AN182+AE120/B$74*(1-B$68)-AN182/B$74)</f>
        <v>25.022216839963015</v>
      </c>
      <c r="AO183">
        <f t="shared" si="177"/>
        <v>38.527763759222438</v>
      </c>
      <c r="AP183">
        <f t="shared" si="177"/>
        <v>64.834008350379264</v>
      </c>
      <c r="AQ183">
        <f t="shared" si="177"/>
        <v>100.61966248556624</v>
      </c>
      <c r="AR183">
        <f t="shared" si="177"/>
        <v>199.88625294671962</v>
      </c>
      <c r="AS183">
        <f t="shared" si="177"/>
        <v>157.50010164583244</v>
      </c>
      <c r="AT183">
        <f t="shared" si="177"/>
        <v>118.78259417401618</v>
      </c>
      <c r="AU183">
        <f t="shared" si="177"/>
        <v>143.69308064024062</v>
      </c>
    </row>
    <row r="184" spans="1:47" hidden="1" x14ac:dyDescent="0.4">
      <c r="A184" s="9">
        <v>21</v>
      </c>
      <c r="B184" s="16">
        <f t="shared" si="157"/>
        <v>99.576970473190102</v>
      </c>
      <c r="C184" s="16">
        <f t="shared" si="158"/>
        <v>153.32286578713092</v>
      </c>
      <c r="D184" s="16">
        <f t="shared" si="149"/>
        <v>247.07529868814717</v>
      </c>
      <c r="E184" s="16">
        <f t="shared" si="150"/>
        <v>411.21910341957096</v>
      </c>
      <c r="F184" s="16">
        <f t="shared" si="151"/>
        <v>850.98013143347328</v>
      </c>
      <c r="G184" s="16">
        <f t="shared" si="152"/>
        <v>828.48588620577618</v>
      </c>
      <c r="H184" s="16">
        <f t="shared" si="153"/>
        <v>711.044817913933</v>
      </c>
      <c r="I184" s="16">
        <f t="shared" si="154"/>
        <v>1047.7859216761581</v>
      </c>
      <c r="J184" s="16">
        <f t="shared" si="155"/>
        <v>4349.4909955973799</v>
      </c>
      <c r="AM184">
        <v>24</v>
      </c>
      <c r="AN184">
        <f t="shared" ref="AN184:AU184" si="178">IF(AN183+AE121/B$74*(1-B$68)-AN183/B$74&lt;0,0,AN183+AE121/B$74*(1-B$68)-AN183/B$74)</f>
        <v>29.347686810287705</v>
      </c>
      <c r="AO184">
        <f t="shared" si="178"/>
        <v>45.187872502989798</v>
      </c>
      <c r="AP184">
        <f t="shared" si="178"/>
        <v>76.041550750357928</v>
      </c>
      <c r="AQ184">
        <f t="shared" si="178"/>
        <v>118.01329836080254</v>
      </c>
      <c r="AR184">
        <f t="shared" si="178"/>
        <v>234.43962566071929</v>
      </c>
      <c r="AS184">
        <f t="shared" si="178"/>
        <v>184.57866749148039</v>
      </c>
      <c r="AT184">
        <f t="shared" si="178"/>
        <v>139.38094370412472</v>
      </c>
      <c r="AU184">
        <f t="shared" si="178"/>
        <v>168.85205612577852</v>
      </c>
    </row>
    <row r="185" spans="1:47" hidden="1" x14ac:dyDescent="0.4">
      <c r="A185" s="9">
        <v>22</v>
      </c>
      <c r="B185" s="16">
        <f t="shared" si="157"/>
        <v>116.7889231007082</v>
      </c>
      <c r="C185" s="16">
        <f t="shared" si="158"/>
        <v>179.82483597263604</v>
      </c>
      <c r="D185" s="16">
        <f t="shared" si="149"/>
        <v>289.77881701984097</v>
      </c>
      <c r="E185" s="16">
        <f t="shared" si="150"/>
        <v>482.30221198487726</v>
      </c>
      <c r="F185" s="16">
        <f t="shared" si="151"/>
        <v>998.09110068986979</v>
      </c>
      <c r="G185" s="16">
        <f t="shared" si="152"/>
        <v>970.93009405809346</v>
      </c>
      <c r="H185" s="16">
        <f t="shared" si="153"/>
        <v>834.35442264800304</v>
      </c>
      <c r="I185" s="16">
        <f t="shared" si="154"/>
        <v>1230.3675403378118</v>
      </c>
      <c r="J185" s="16">
        <f t="shared" si="155"/>
        <v>5102.4379458118401</v>
      </c>
      <c r="AM185">
        <v>25</v>
      </c>
      <c r="AN185">
        <f t="shared" ref="AN185:AU185" si="179">IF(AN184+AE122/B$74*(1-B$68)-AN184/B$74&lt;0,0,AN184+AE122/B$74*(1-B$68)-AN184/B$74)</f>
        <v>34.419001083021961</v>
      </c>
      <c r="AO185">
        <f t="shared" si="179"/>
        <v>52.99638921029554</v>
      </c>
      <c r="AP185">
        <f t="shared" si="179"/>
        <v>89.181618795037863</v>
      </c>
      <c r="AQ185">
        <f t="shared" si="179"/>
        <v>138.40613300628431</v>
      </c>
      <c r="AR185">
        <f t="shared" si="179"/>
        <v>274.95106451425477</v>
      </c>
      <c r="AS185">
        <f t="shared" si="179"/>
        <v>216.36243800092268</v>
      </c>
      <c r="AT185">
        <f t="shared" si="179"/>
        <v>163.51899939659606</v>
      </c>
      <c r="AU185">
        <f t="shared" si="179"/>
        <v>198.30680868855814</v>
      </c>
    </row>
    <row r="186" spans="1:47" hidden="1" x14ac:dyDescent="0.4">
      <c r="A186" s="9">
        <v>23</v>
      </c>
      <c r="B186" s="16">
        <f t="shared" si="157"/>
        <v>136.96927425554966</v>
      </c>
      <c r="C186" s="16">
        <f t="shared" si="158"/>
        <v>210.89737470270302</v>
      </c>
      <c r="D186" s="16">
        <f t="shared" si="149"/>
        <v>339.84791843148611</v>
      </c>
      <c r="E186" s="16">
        <f t="shared" si="150"/>
        <v>565.64355639131963</v>
      </c>
      <c r="F186" s="16">
        <f t="shared" si="151"/>
        <v>1170.5686157119139</v>
      </c>
      <c r="G186" s="16">
        <f t="shared" si="152"/>
        <v>1138.1161670639267</v>
      </c>
      <c r="H186" s="16">
        <f t="shared" si="153"/>
        <v>978.86245736368664</v>
      </c>
      <c r="I186" s="16">
        <f t="shared" si="154"/>
        <v>1444.2613325275067</v>
      </c>
      <c r="J186" s="16">
        <f t="shared" si="155"/>
        <v>5985.1666964480919</v>
      </c>
      <c r="AM186">
        <v>26</v>
      </c>
      <c r="AN186">
        <f t="shared" ref="AN186:AU186" si="180">IF(AN185+AE123/B$74*(1-B$68)-AN185/B$74&lt;0,0,AN185+AE123/B$74*(1-B$68)-AN185/B$74)</f>
        <v>40.365270026804779</v>
      </c>
      <c r="AO186">
        <f t="shared" si="180"/>
        <v>62.152110567045014</v>
      </c>
      <c r="AP186">
        <f t="shared" si="180"/>
        <v>104.58874490302924</v>
      </c>
      <c r="AQ186">
        <f t="shared" si="180"/>
        <v>162.31734670883154</v>
      </c>
      <c r="AR186">
        <f t="shared" si="180"/>
        <v>322.45194846023344</v>
      </c>
      <c r="AS186">
        <f t="shared" si="180"/>
        <v>253.65737126579802</v>
      </c>
      <c r="AT186">
        <f t="shared" si="180"/>
        <v>191.81149101125598</v>
      </c>
      <c r="AU186">
        <f t="shared" si="180"/>
        <v>232.80530337261345</v>
      </c>
    </row>
    <row r="187" spans="1:47" hidden="1" x14ac:dyDescent="0.4">
      <c r="A187" s="9">
        <v>24</v>
      </c>
      <c r="B187" s="16">
        <f t="shared" si="157"/>
        <v>160.63168848212115</v>
      </c>
      <c r="C187" s="16">
        <f t="shared" si="158"/>
        <v>247.33139296435439</v>
      </c>
      <c r="D187" s="16">
        <f t="shared" si="149"/>
        <v>398.55698131397912</v>
      </c>
      <c r="E187" s="16">
        <f t="shared" si="150"/>
        <v>663.36454650782434</v>
      </c>
      <c r="F187" s="16">
        <f t="shared" si="151"/>
        <v>1372.8031987440515</v>
      </c>
      <c r="G187" s="16">
        <f t="shared" si="152"/>
        <v>1334.2867415831499</v>
      </c>
      <c r="H187" s="16">
        <f t="shared" si="153"/>
        <v>1148.246308430402</v>
      </c>
      <c r="I187" s="16">
        <f t="shared" si="154"/>
        <v>1694.8992906959033</v>
      </c>
      <c r="J187" s="16">
        <f t="shared" si="155"/>
        <v>7020.1201487217859</v>
      </c>
      <c r="AM187">
        <v>27</v>
      </c>
      <c r="AN187">
        <f t="shared" ref="AN187:AU187" si="181">IF(AN186+AE124/B$74*(1-B$68)-AN186/B$74&lt;0,0,AN186+AE124/B$74*(1-B$68)-AN186/B$74)</f>
        <v>47.337822549091733</v>
      </c>
      <c r="AO187">
        <f t="shared" si="181"/>
        <v>72.88804408147297</v>
      </c>
      <c r="AP187">
        <f t="shared" si="181"/>
        <v>122.65503100967936</v>
      </c>
      <c r="AQ187">
        <f t="shared" si="181"/>
        <v>190.35546523136424</v>
      </c>
      <c r="AR187">
        <f t="shared" si="181"/>
        <v>378.15114594013983</v>
      </c>
      <c r="AS187">
        <f t="shared" si="181"/>
        <v>297.41005383326444</v>
      </c>
      <c r="AT187">
        <f t="shared" si="181"/>
        <v>224.97869450523825</v>
      </c>
      <c r="AU187">
        <f t="shared" si="181"/>
        <v>273.22413721565954</v>
      </c>
    </row>
    <row r="188" spans="1:47" hidden="1" x14ac:dyDescent="0.4">
      <c r="A188" s="9">
        <v>25</v>
      </c>
      <c r="B188" s="16">
        <f t="shared" si="157"/>
        <v>188.37828772172747</v>
      </c>
      <c r="C188" s="16">
        <f t="shared" si="158"/>
        <v>290.05400333347433</v>
      </c>
      <c r="D188" s="16">
        <f t="shared" si="149"/>
        <v>467.39988020209688</v>
      </c>
      <c r="E188" s="16">
        <f t="shared" si="150"/>
        <v>777.9518800998045</v>
      </c>
      <c r="F188" s="16">
        <f t="shared" si="151"/>
        <v>1609.9412675246317</v>
      </c>
      <c r="G188" s="16">
        <f t="shared" si="152"/>
        <v>1564.4230022065599</v>
      </c>
      <c r="H188" s="16">
        <f t="shared" si="153"/>
        <v>1346.8160944744768</v>
      </c>
      <c r="I188" s="16">
        <f t="shared" si="154"/>
        <v>1988.649871376912</v>
      </c>
      <c r="J188" s="16">
        <f t="shared" si="155"/>
        <v>8233.6142869396826</v>
      </c>
      <c r="AM188">
        <v>28</v>
      </c>
      <c r="AN188">
        <f t="shared" ref="AN188:AU188" si="182">IF(AN187+AE125/B$74*(1-B$68)-AN187/B$74&lt;0,0,AN187+AE125/B$74*(1-B$68)-AN187/B$74)</f>
        <v>55.514062298768081</v>
      </c>
      <c r="AO188">
        <f t="shared" si="182"/>
        <v>85.477345642123993</v>
      </c>
      <c r="AP188">
        <f t="shared" si="182"/>
        <v>143.84014021065943</v>
      </c>
      <c r="AQ188">
        <f t="shared" si="182"/>
        <v>223.23386642480219</v>
      </c>
      <c r="AR188">
        <f t="shared" si="182"/>
        <v>443.46581958434945</v>
      </c>
      <c r="AS188">
        <f t="shared" si="182"/>
        <v>348.73169656535299</v>
      </c>
      <c r="AT188">
        <f t="shared" si="182"/>
        <v>263.8647530552895</v>
      </c>
      <c r="AU188">
        <f t="shared" si="182"/>
        <v>320.59074306434127</v>
      </c>
    </row>
    <row r="189" spans="1:47" hidden="1" x14ac:dyDescent="0.4">
      <c r="A189" s="9">
        <v>26</v>
      </c>
      <c r="B189" s="16">
        <f t="shared" si="157"/>
        <v>220.91498430113958</v>
      </c>
      <c r="C189" s="16">
        <f t="shared" si="158"/>
        <v>340.15212882469859</v>
      </c>
      <c r="D189" s="16">
        <f t="shared" si="149"/>
        <v>548.12802758218811</v>
      </c>
      <c r="E189" s="16">
        <f t="shared" si="150"/>
        <v>912.32086599164109</v>
      </c>
      <c r="F189" s="16">
        <f t="shared" si="151"/>
        <v>1888.0161863406786</v>
      </c>
      <c r="G189" s="16">
        <f t="shared" si="152"/>
        <v>1834.3712677359372</v>
      </c>
      <c r="H189" s="16">
        <f t="shared" si="153"/>
        <v>1579.6241330451976</v>
      </c>
      <c r="I189" s="16">
        <f t="shared" si="154"/>
        <v>2332.9795440415819</v>
      </c>
      <c r="J189" s="16">
        <f t="shared" si="155"/>
        <v>9656.5071378630637</v>
      </c>
      <c r="AM189">
        <v>29</v>
      </c>
      <c r="AN189">
        <f t="shared" ref="AN189:AU189" si="183">IF(AN188+AE126/B$74*(1-B$68)-AN188/B$74&lt;0,0,AN188+AE126/B$74*(1-B$68)-AN188/B$74)</f>
        <v>65.10198550130329</v>
      </c>
      <c r="AO189">
        <f t="shared" si="183"/>
        <v>100.24027581939242</v>
      </c>
      <c r="AP189">
        <f t="shared" si="183"/>
        <v>168.68300273366208</v>
      </c>
      <c r="AQ189">
        <f t="shared" si="183"/>
        <v>261.78894740531086</v>
      </c>
      <c r="AR189">
        <f t="shared" si="183"/>
        <v>520.0575162654701</v>
      </c>
      <c r="AS189">
        <f t="shared" si="183"/>
        <v>408.9263249080289</v>
      </c>
      <c r="AT189">
        <f t="shared" si="183"/>
        <v>309.4591532175229</v>
      </c>
      <c r="AU189">
        <f t="shared" si="183"/>
        <v>376.10944891742093</v>
      </c>
    </row>
    <row r="190" spans="1:47" hidden="1" x14ac:dyDescent="0.4">
      <c r="A190" s="9">
        <v>27</v>
      </c>
      <c r="B190" s="16">
        <f t="shared" si="157"/>
        <v>259.06945055219802</v>
      </c>
      <c r="C190" s="16">
        <f t="shared" si="158"/>
        <v>398.90017147343212</v>
      </c>
      <c r="D190" s="16">
        <f t="shared" si="149"/>
        <v>642.79495710473464</v>
      </c>
      <c r="E190" s="16">
        <f t="shared" si="150"/>
        <v>1069.889636345996</v>
      </c>
      <c r="F190" s="16">
        <f t="shared" si="151"/>
        <v>2214.1018533369647</v>
      </c>
      <c r="G190" s="16">
        <f t="shared" si="152"/>
        <v>2150.9915345613122</v>
      </c>
      <c r="H190" s="16">
        <f t="shared" si="153"/>
        <v>1852.593340000974</v>
      </c>
      <c r="I190" s="16">
        <f t="shared" si="154"/>
        <v>2736.6423348888125</v>
      </c>
      <c r="J190" s="16">
        <f t="shared" si="155"/>
        <v>11324.983278264424</v>
      </c>
      <c r="AM190">
        <v>30</v>
      </c>
      <c r="AN190">
        <f t="shared" ref="AN190:AU190" si="184">IF(AN189+AE127/B$74*(1-B$68)-AN189/B$74&lt;0,0,AN189+AE127/B$74*(1-B$68)-AN189/B$74)</f>
        <v>76.345475534054017</v>
      </c>
      <c r="AO190">
        <f t="shared" si="184"/>
        <v>117.55235214666453</v>
      </c>
      <c r="AP190">
        <f t="shared" si="184"/>
        <v>197.81553448866404</v>
      </c>
      <c r="AQ190">
        <f t="shared" si="184"/>
        <v>307.00141516909349</v>
      </c>
      <c r="AR190">
        <f t="shared" si="184"/>
        <v>609.87446202468743</v>
      </c>
      <c r="AS190">
        <f t="shared" si="184"/>
        <v>479.52388198319068</v>
      </c>
      <c r="AT190">
        <f t="shared" si="184"/>
        <v>362.92189995436945</v>
      </c>
      <c r="AU190">
        <f t="shared" si="184"/>
        <v>441.19205188276413</v>
      </c>
    </row>
    <row r="191" spans="1:47" hidden="1" x14ac:dyDescent="0.4">
      <c r="A191" s="9">
        <v>28</v>
      </c>
      <c r="B191" s="16">
        <f t="shared" si="157"/>
        <v>303.81218211406582</v>
      </c>
      <c r="C191" s="16">
        <f t="shared" si="158"/>
        <v>467.79244439166553</v>
      </c>
      <c r="D191" s="16">
        <f t="shared" si="149"/>
        <v>753.80858263993866</v>
      </c>
      <c r="E191" s="16">
        <f t="shared" si="150"/>
        <v>1254.6661351536454</v>
      </c>
      <c r="F191" s="16">
        <f t="shared" si="151"/>
        <v>2596.492728096011</v>
      </c>
      <c r="G191" s="16">
        <f t="shared" si="152"/>
        <v>2522.331783331224</v>
      </c>
      <c r="H191" s="16">
        <f t="shared" si="153"/>
        <v>2172.6678115732793</v>
      </c>
      <c r="I191" s="16">
        <f t="shared" si="154"/>
        <v>3209.9021783574635</v>
      </c>
      <c r="J191" s="16">
        <f t="shared" si="155"/>
        <v>13281.473845657292</v>
      </c>
      <c r="AM191">
        <v>31</v>
      </c>
      <c r="AN191">
        <f t="shared" ref="AN191:AU191" si="185">IF(AN190+AE128/B$74*(1-B$68)-AN190/B$74&lt;0,0,AN190+AE128/B$74*(1-B$68)-AN190/B$74)</f>
        <v>89.530509113715823</v>
      </c>
      <c r="AO191">
        <f t="shared" si="185"/>
        <v>137.85390504917609</v>
      </c>
      <c r="AP191">
        <f t="shared" si="185"/>
        <v>231.97871765789307</v>
      </c>
      <c r="AQ191">
        <f t="shared" si="185"/>
        <v>360.02124299376464</v>
      </c>
      <c r="AR191">
        <f t="shared" si="185"/>
        <v>715.20113927600505</v>
      </c>
      <c r="AS191">
        <f t="shared" si="185"/>
        <v>562.3190865633178</v>
      </c>
      <c r="AT191">
        <f t="shared" si="185"/>
        <v>425.61302917672015</v>
      </c>
      <c r="AU191">
        <f t="shared" si="185"/>
        <v>517.49368120588372</v>
      </c>
    </row>
    <row r="192" spans="1:47" hidden="1" x14ac:dyDescent="0.4">
      <c r="A192" s="9">
        <v>29</v>
      </c>
      <c r="B192" s="16">
        <f t="shared" si="157"/>
        <v>356.28119086282891</v>
      </c>
      <c r="C192" s="16">
        <f t="shared" si="158"/>
        <v>548.58119251426831</v>
      </c>
      <c r="D192" s="16">
        <f t="shared" si="149"/>
        <v>883.99246317894438</v>
      </c>
      <c r="E192" s="16">
        <f t="shared" si="150"/>
        <v>1471.3500960158049</v>
      </c>
      <c r="F192" s="16">
        <f t="shared" si="151"/>
        <v>3044.9148786817846</v>
      </c>
      <c r="G192" s="16">
        <f t="shared" si="152"/>
        <v>2957.8324993913338</v>
      </c>
      <c r="H192" s="16">
        <f t="shared" si="153"/>
        <v>2547.989406298112</v>
      </c>
      <c r="I192" s="16">
        <f t="shared" si="154"/>
        <v>3764.7937229633026</v>
      </c>
      <c r="J192" s="16">
        <f t="shared" si="155"/>
        <v>15575.73544990638</v>
      </c>
      <c r="AM192">
        <v>32</v>
      </c>
      <c r="AN192">
        <f t="shared" ref="AN192:AU192" si="186">IF(AN191+AE129/B$74*(1-B$68)-AN191/B$74&lt;0,0,AN191+AE129/B$74*(1-B$68)-AN191/B$74)</f>
        <v>104.99243213794144</v>
      </c>
      <c r="AO192">
        <f t="shared" si="186"/>
        <v>161.66128076455365</v>
      </c>
      <c r="AP192">
        <f t="shared" si="186"/>
        <v>272.04145282149125</v>
      </c>
      <c r="AQ192">
        <f t="shared" si="186"/>
        <v>422.19692814691462</v>
      </c>
      <c r="AR192">
        <f t="shared" si="186"/>
        <v>838.7164087835024</v>
      </c>
      <c r="AS192">
        <f t="shared" si="186"/>
        <v>659.41703361213285</v>
      </c>
      <c r="AT192">
        <f t="shared" si="186"/>
        <v>499.12720736312997</v>
      </c>
      <c r="AU192">
        <f t="shared" si="186"/>
        <v>606.95485985095263</v>
      </c>
    </row>
    <row r="193" spans="1:47" hidden="1" x14ac:dyDescent="0.4">
      <c r="A193" s="9">
        <v>30</v>
      </c>
      <c r="B193" s="16">
        <f t="shared" si="157"/>
        <v>417.81095581667262</v>
      </c>
      <c r="C193" s="16">
        <f t="shared" si="158"/>
        <v>643.32116953005709</v>
      </c>
      <c r="D193" s="16">
        <f t="shared" si="149"/>
        <v>1036.6576327309765</v>
      </c>
      <c r="E193" s="16">
        <f t="shared" si="150"/>
        <v>1725.4526040230976</v>
      </c>
      <c r="F193" s="16">
        <f t="shared" si="151"/>
        <v>3570.7734176687491</v>
      </c>
      <c r="G193" s="16">
        <f t="shared" si="152"/>
        <v>3468.5666184211086</v>
      </c>
      <c r="H193" s="16">
        <f t="shared" si="153"/>
        <v>2988.1048080541109</v>
      </c>
      <c r="I193" s="16">
        <f t="shared" si="154"/>
        <v>4415.4282161790252</v>
      </c>
      <c r="J193" s="16">
        <f t="shared" si="155"/>
        <v>18266.115422423798</v>
      </c>
      <c r="AM193">
        <v>33</v>
      </c>
      <c r="AN193">
        <f t="shared" ref="AN193:AU193" si="187">IF(AN192+AE130/B$74*(1-B$68)-AN192/B$74&lt;0,0,AN192+AE130/B$74*(1-B$68)-AN192/B$74)</f>
        <v>123.12449040132037</v>
      </c>
      <c r="AO193">
        <f t="shared" si="187"/>
        <v>189.57997644639289</v>
      </c>
      <c r="AP193">
        <f t="shared" si="187"/>
        <v>319.02266253509111</v>
      </c>
      <c r="AQ193">
        <f t="shared" si="187"/>
        <v>495.10979571170981</v>
      </c>
      <c r="AR193">
        <f t="shared" si="187"/>
        <v>983.56165601555267</v>
      </c>
      <c r="AS193">
        <f t="shared" si="187"/>
        <v>773.28669618367508</v>
      </c>
      <c r="AT193">
        <f t="shared" si="187"/>
        <v>585.3342976104384</v>
      </c>
      <c r="AU193">
        <f t="shared" si="187"/>
        <v>711.85083221178036</v>
      </c>
    </row>
    <row r="194" spans="1:47" hidden="1" x14ac:dyDescent="0.4">
      <c r="A194" s="9">
        <v>31</v>
      </c>
      <c r="B194" s="16">
        <f t="shared" si="157"/>
        <v>489.9663686756266</v>
      </c>
      <c r="C194" s="16">
        <f t="shared" si="158"/>
        <v>754.42190526259276</v>
      </c>
      <c r="D194" s="16">
        <f t="shared" si="149"/>
        <v>1215.6868230278963</v>
      </c>
      <c r="E194" s="16">
        <f t="shared" si="150"/>
        <v>2023.436283905758</v>
      </c>
      <c r="F194" s="16">
        <f t="shared" si="151"/>
        <v>4187.4426227273252</v>
      </c>
      <c r="G194" s="16">
        <f t="shared" si="152"/>
        <v>4067.5210046195934</v>
      </c>
      <c r="H194" s="16">
        <f t="shared" si="153"/>
        <v>3504.2083290625037</v>
      </c>
      <c r="I194" s="16">
        <f t="shared" si="154"/>
        <v>5178.3522400844313</v>
      </c>
      <c r="J194" s="16">
        <f t="shared" si="155"/>
        <v>21421.035577365728</v>
      </c>
      <c r="AM194">
        <v>34</v>
      </c>
      <c r="AN194">
        <f t="shared" ref="AN194:AU194" si="188">IF(AN193+AE131/B$74*(1-B$68)-AN193/B$74&lt;0,0,AN193+AE131/B$74*(1-B$68)-AN193/B$74)</f>
        <v>144.3878322912179</v>
      </c>
      <c r="AO194">
        <f t="shared" si="188"/>
        <v>222.32004173737695</v>
      </c>
      <c r="AP194">
        <f t="shared" si="188"/>
        <v>374.11720889218446</v>
      </c>
      <c r="AQ194">
        <f t="shared" si="188"/>
        <v>580.61422155697198</v>
      </c>
      <c r="AR194">
        <f t="shared" si="188"/>
        <v>1153.420696190944</v>
      </c>
      <c r="AS194">
        <f t="shared" si="188"/>
        <v>906.8236882820454</v>
      </c>
      <c r="AT194">
        <f t="shared" si="188"/>
        <v>686.42692349125377</v>
      </c>
      <c r="AU194">
        <f t="shared" si="188"/>
        <v>834.84941071749427</v>
      </c>
    </row>
    <row r="195" spans="1:47" hidden="1" x14ac:dyDescent="0.4">
      <c r="A195" s="9">
        <v>32</v>
      </c>
      <c r="B195" s="16">
        <f t="shared" si="157"/>
        <v>574.58253765933898</v>
      </c>
      <c r="C195" s="16">
        <f t="shared" si="158"/>
        <v>884.70899331980479</v>
      </c>
      <c r="D195" s="16">
        <f t="shared" si="149"/>
        <v>1425.633221922373</v>
      </c>
      <c r="E195" s="16">
        <f t="shared" si="150"/>
        <v>2372.8796811694406</v>
      </c>
      <c r="F195" s="16">
        <f t="shared" si="151"/>
        <v>4910.6061229906563</v>
      </c>
      <c r="G195" s="16">
        <f t="shared" si="152"/>
        <v>4769.9266218154407</v>
      </c>
      <c r="H195" s="16">
        <f t="shared" si="153"/>
        <v>4109.4266226254949</v>
      </c>
      <c r="I195" s="16">
        <f t="shared" si="154"/>
        <v>6072.9684143924178</v>
      </c>
      <c r="J195" s="16">
        <f t="shared" si="155"/>
        <v>25120.732215894965</v>
      </c>
      <c r="AM195">
        <v>35</v>
      </c>
      <c r="AN195">
        <f t="shared" ref="AN195:AU195" si="189">IF(AN194+AE132/B$74*(1-B$68)-AN194/B$74&lt;0,0,AN194+AE132/B$74*(1-B$68)-AN194/B$74)</f>
        <v>169.32323797656801</v>
      </c>
      <c r="AO195">
        <f t="shared" si="189"/>
        <v>260.714138696492</v>
      </c>
      <c r="AP195">
        <f t="shared" si="189"/>
        <v>438.72628452940404</v>
      </c>
      <c r="AQ195">
        <f t="shared" si="189"/>
        <v>680.8847979030885</v>
      </c>
      <c r="AR195">
        <f t="shared" si="189"/>
        <v>1352.6134711568543</v>
      </c>
      <c r="AS195">
        <f t="shared" si="189"/>
        <v>1063.4238838090625</v>
      </c>
      <c r="AT195">
        <f t="shared" si="189"/>
        <v>804.97624024753122</v>
      </c>
      <c r="AU195">
        <f t="shared" si="189"/>
        <v>979.0788110868059</v>
      </c>
    </row>
    <row r="196" spans="1:47" hidden="1" x14ac:dyDescent="0.4">
      <c r="A196" s="9">
        <v>33</v>
      </c>
      <c r="B196" s="16">
        <f t="shared" si="157"/>
        <v>673.81146225529471</v>
      </c>
      <c r="C196" s="16">
        <f t="shared" si="158"/>
        <v>1037.4959581745277</v>
      </c>
      <c r="D196" s="16">
        <f t="shared" si="149"/>
        <v>1671.8362799092351</v>
      </c>
      <c r="E196" s="16">
        <f t="shared" si="150"/>
        <v>2782.6700180752814</v>
      </c>
      <c r="F196" s="16">
        <f t="shared" si="151"/>
        <v>5758.6558055217902</v>
      </c>
      <c r="G196" s="16">
        <f t="shared" si="152"/>
        <v>5593.6457942646875</v>
      </c>
      <c r="H196" s="16">
        <f t="shared" si="153"/>
        <v>4819.1525427936576</v>
      </c>
      <c r="I196" s="16">
        <f t="shared" si="154"/>
        <v>7122.0287602758317</v>
      </c>
      <c r="J196" s="16">
        <f t="shared" si="155"/>
        <v>29459.296621270307</v>
      </c>
      <c r="AM196">
        <v>36</v>
      </c>
      <c r="AN196">
        <f t="shared" ref="AN196:AU196" si="190">IF(AN195+AE133/B$74*(1-B$68)-AN195/B$74&lt;0,0,AN195+AE133/B$74*(1-B$68)-AN195/B$74)</f>
        <v>198.56487348603147</v>
      </c>
      <c r="AO196">
        <f t="shared" si="190"/>
        <v>305.73871953389335</v>
      </c>
      <c r="AP196">
        <f t="shared" si="190"/>
        <v>514.49305023704642</v>
      </c>
      <c r="AQ196">
        <f t="shared" si="190"/>
        <v>798.47164139926645</v>
      </c>
      <c r="AR196">
        <f t="shared" si="190"/>
        <v>1586.2059217939752</v>
      </c>
      <c r="AS196">
        <f t="shared" si="190"/>
        <v>1247.0697628955536</v>
      </c>
      <c r="AT196">
        <f t="shared" si="190"/>
        <v>943.99733169533988</v>
      </c>
      <c r="AU196">
        <f t="shared" si="190"/>
        <v>1148.2072002986076</v>
      </c>
    </row>
    <row r="197" spans="1:47" hidden="1" x14ac:dyDescent="0.4">
      <c r="A197" s="9">
        <v>34</v>
      </c>
      <c r="B197" s="16">
        <f t="shared" si="157"/>
        <v>790.17676618429232</v>
      </c>
      <c r="C197" s="16">
        <f t="shared" si="158"/>
        <v>1216.6685298223865</v>
      </c>
      <c r="D197" s="16">
        <f t="shared" si="149"/>
        <v>1960.5575106348053</v>
      </c>
      <c r="E197" s="16">
        <f t="shared" si="150"/>
        <v>3263.2292277763527</v>
      </c>
      <c r="F197" s="16">
        <f t="shared" si="151"/>
        <v>6753.1595892583455</v>
      </c>
      <c r="G197" s="16">
        <f t="shared" si="152"/>
        <v>6559.6264046991928</v>
      </c>
      <c r="H197" s="16">
        <f t="shared" si="153"/>
        <v>5651.4366392557449</v>
      </c>
      <c r="I197" s="16">
        <f t="shared" si="154"/>
        <v>8352.2132671976378</v>
      </c>
      <c r="J197" s="16">
        <f t="shared" si="155"/>
        <v>34547.067934828759</v>
      </c>
      <c r="AM197">
        <v>37</v>
      </c>
      <c r="AN197">
        <f t="shared" ref="AN197:AU197" si="191">IF(AN196+AE134/B$74*(1-B$68)-AN196/B$74&lt;0,0,AN196+AE134/B$74*(1-B$68)-AN196/B$74)</f>
        <v>232.85641954779965</v>
      </c>
      <c r="AO197">
        <f t="shared" si="191"/>
        <v>358.53886086654478</v>
      </c>
      <c r="AP197">
        <f t="shared" si="191"/>
        <v>603.34442571411137</v>
      </c>
      <c r="AQ197">
        <f t="shared" si="191"/>
        <v>936.36525062307874</v>
      </c>
      <c r="AR197">
        <f t="shared" si="191"/>
        <v>1860.138830851397</v>
      </c>
      <c r="AS197">
        <f t="shared" si="191"/>
        <v>1462.4316807079795</v>
      </c>
      <c r="AT197">
        <f t="shared" si="191"/>
        <v>1107.0258960864708</v>
      </c>
      <c r="AU197">
        <f t="shared" si="191"/>
        <v>1346.5359794587089</v>
      </c>
    </row>
    <row r="198" spans="1:47" hidden="1" x14ac:dyDescent="0.4">
      <c r="A198" s="9">
        <v>35</v>
      </c>
      <c r="B198" s="16">
        <f t="shared" si="157"/>
        <v>926.63788078017114</v>
      </c>
      <c r="C198" s="16">
        <f t="shared" si="158"/>
        <v>1426.7834696415227</v>
      </c>
      <c r="D198" s="16">
        <f t="shared" si="149"/>
        <v>2299.1397396227417</v>
      </c>
      <c r="E198" s="16">
        <f t="shared" si="150"/>
        <v>3826.7790160691875</v>
      </c>
      <c r="F198" s="16">
        <f t="shared" si="151"/>
        <v>7919.4099648945839</v>
      </c>
      <c r="G198" s="16">
        <f t="shared" si="152"/>
        <v>7692.4345790034276</v>
      </c>
      <c r="H198" s="16">
        <f t="shared" si="153"/>
        <v>6627.4462424147541</v>
      </c>
      <c r="I198" s="16">
        <f t="shared" si="154"/>
        <v>9794.8083726494297</v>
      </c>
      <c r="J198" s="16">
        <f t="shared" si="155"/>
        <v>40513.439265075816</v>
      </c>
      <c r="AM198">
        <v>38</v>
      </c>
      <c r="AN198">
        <f t="shared" ref="AN198:AU198" si="192">IF(AN197+AE135/B$74*(1-B$68)-AN197/B$74&lt;0,0,AN197+AE135/B$74*(1-B$68)-AN197/B$74)</f>
        <v>273.06998544094631</v>
      </c>
      <c r="AO198">
        <f t="shared" si="192"/>
        <v>420.45738617372808</v>
      </c>
      <c r="AP198">
        <f t="shared" si="192"/>
        <v>707.54009644904102</v>
      </c>
      <c r="AQ198">
        <f t="shared" si="192"/>
        <v>1098.072562704524</v>
      </c>
      <c r="AR198">
        <f t="shared" si="192"/>
        <v>2181.3789134315048</v>
      </c>
      <c r="AS198">
        <f t="shared" si="192"/>
        <v>1714.9866334558883</v>
      </c>
      <c r="AT198">
        <f t="shared" si="192"/>
        <v>1298.2081713107868</v>
      </c>
      <c r="AU198">
        <f t="shared" si="192"/>
        <v>1579.1091732406173</v>
      </c>
    </row>
    <row r="199" spans="1:47" hidden="1" x14ac:dyDescent="0.4">
      <c r="A199" s="9">
        <v>36</v>
      </c>
      <c r="B199" s="16">
        <f t="shared" si="157"/>
        <v>1086.665311281474</v>
      </c>
      <c r="C199" s="16">
        <f t="shared" si="158"/>
        <v>1673.1844610797657</v>
      </c>
      <c r="D199" s="16">
        <f t="shared" si="149"/>
        <v>2696.1938516722712</v>
      </c>
      <c r="E199" s="16">
        <f t="shared" si="150"/>
        <v>4487.6516925977285</v>
      </c>
      <c r="F199" s="16">
        <f t="shared" si="151"/>
        <v>9287.0672528537034</v>
      </c>
      <c r="G199" s="16">
        <f t="shared" si="152"/>
        <v>9020.8794027990552</v>
      </c>
      <c r="H199" s="16">
        <f t="shared" si="153"/>
        <v>7772.0038132130994</v>
      </c>
      <c r="I199" s="16">
        <f t="shared" si="154"/>
        <v>11486.502606432932</v>
      </c>
      <c r="J199" s="16">
        <f t="shared" si="155"/>
        <v>47510.148391930023</v>
      </c>
      <c r="AM199">
        <v>39</v>
      </c>
      <c r="AN199">
        <f t="shared" ref="AN199:AU199" si="193">IF(AN198+AE136/B$74*(1-B$68)-AN198/B$74&lt;0,0,AN198+AE136/B$74*(1-B$68)-AN198/B$74)</f>
        <v>320.22828892282888</v>
      </c>
      <c r="AO199">
        <f t="shared" si="193"/>
        <v>493.06901716774576</v>
      </c>
      <c r="AP199">
        <f t="shared" si="193"/>
        <v>829.72998319204976</v>
      </c>
      <c r="AQ199">
        <f t="shared" si="193"/>
        <v>1287.7061435374019</v>
      </c>
      <c r="AR199">
        <f t="shared" si="193"/>
        <v>2558.0959980370139</v>
      </c>
      <c r="AS199">
        <f t="shared" si="193"/>
        <v>2011.157541437866</v>
      </c>
      <c r="AT199">
        <f t="shared" si="193"/>
        <v>1522.4063865427834</v>
      </c>
      <c r="AU199">
        <f t="shared" si="193"/>
        <v>1851.8417073569824</v>
      </c>
    </row>
    <row r="200" spans="1:47" hidden="1" x14ac:dyDescent="0.4">
      <c r="A200" s="9">
        <v>37</v>
      </c>
      <c r="B200" s="16">
        <f t="shared" si="157"/>
        <v>1274.3289003569905</v>
      </c>
      <c r="C200" s="16">
        <f t="shared" si="158"/>
        <v>1962.1380127315858</v>
      </c>
      <c r="D200" s="16">
        <f t="shared" si="149"/>
        <v>3161.8177866409028</v>
      </c>
      <c r="E200" s="16">
        <f t="shared" si="150"/>
        <v>5262.6546772055381</v>
      </c>
      <c r="F200" s="16">
        <f t="shared" si="151"/>
        <v>10890.913940062153</v>
      </c>
      <c r="G200" s="16">
        <f t="shared" si="152"/>
        <v>10578.745555820275</v>
      </c>
      <c r="H200" s="16">
        <f t="shared" si="153"/>
        <v>9114.2182485855665</v>
      </c>
      <c r="I200" s="16">
        <f t="shared" si="154"/>
        <v>13470.319631504988</v>
      </c>
      <c r="J200" s="16">
        <f t="shared" si="155"/>
        <v>55715.136752907994</v>
      </c>
      <c r="AM200">
        <v>40</v>
      </c>
      <c r="AN200">
        <f t="shared" ref="AN200:AU200" si="194">IF(AN199+AE137/B$74*(1-B$68)-AN199/B$74&lt;0,0,AN199+AE137/B$74*(1-B$68)-AN199/B$74)</f>
        <v>375.53066634910914</v>
      </c>
      <c r="AO200">
        <f t="shared" si="194"/>
        <v>578.22042267391885</v>
      </c>
      <c r="AP200">
        <f t="shared" si="194"/>
        <v>973.02163567764842</v>
      </c>
      <c r="AQ200">
        <f t="shared" si="194"/>
        <v>1510.0887800108671</v>
      </c>
      <c r="AR200">
        <f t="shared" si="194"/>
        <v>2999.8708045413582</v>
      </c>
      <c r="AS200">
        <f t="shared" si="194"/>
        <v>2358.4765908666182</v>
      </c>
      <c r="AT200">
        <f t="shared" si="194"/>
        <v>1785.3224223079574</v>
      </c>
      <c r="AU200">
        <f t="shared" si="194"/>
        <v>2171.6698360049122</v>
      </c>
    </row>
    <row r="201" spans="1:47" hidden="1" x14ac:dyDescent="0.4">
      <c r="A201" s="9">
        <v>38</v>
      </c>
      <c r="B201" s="16">
        <f t="shared" si="157"/>
        <v>1494.4013337027873</v>
      </c>
      <c r="C201" s="16">
        <f t="shared" si="158"/>
        <v>2300.9928302760654</v>
      </c>
      <c r="D201" s="16">
        <f t="shared" si="149"/>
        <v>3707.8533533919122</v>
      </c>
      <c r="E201" s="16">
        <f t="shared" si="150"/>
        <v>6171.4979520728402</v>
      </c>
      <c r="F201" s="16">
        <f t="shared" si="151"/>
        <v>12771.739280928776</v>
      </c>
      <c r="G201" s="16">
        <f>AA136+AJ136+AS198+BB136+BK136+BT136+AS260</f>
        <v>12405.652494697089</v>
      </c>
      <c r="H201" s="16">
        <f t="shared" si="153"/>
        <v>10688.225197776914</v>
      </c>
      <c r="I201" s="16">
        <f t="shared" si="154"/>
        <v>15796.712408244846</v>
      </c>
      <c r="J201" s="16">
        <f t="shared" si="155"/>
        <v>65337.074851091224</v>
      </c>
      <c r="AM201">
        <v>41</v>
      </c>
      <c r="AN201">
        <f t="shared" ref="AN201:AU201" si="195">IF(AN200+AE138/B$74*(1-B$68)-AN200/B$74&lt;0,0,AN200+AE138/B$74*(1-B$68)-AN200/B$74)</f>
        <v>440.3835745041946</v>
      </c>
      <c r="AO201">
        <f t="shared" si="195"/>
        <v>678.07718358676925</v>
      </c>
      <c r="AP201">
        <f t="shared" si="195"/>
        <v>1141.0592646281698</v>
      </c>
      <c r="AQ201">
        <f t="shared" si="195"/>
        <v>1770.8761343651097</v>
      </c>
      <c r="AR201">
        <f t="shared" si="195"/>
        <v>3517.9386035188745</v>
      </c>
      <c r="AS201">
        <f t="shared" si="195"/>
        <v>2765.776788177187</v>
      </c>
      <c r="AT201">
        <f t="shared" si="195"/>
        <v>2093.6428240171217</v>
      </c>
      <c r="AU201">
        <f t="shared" si="195"/>
        <v>2546.727544647752</v>
      </c>
    </row>
    <row r="202" spans="1:47" hidden="1" x14ac:dyDescent="0.4">
      <c r="A202" s="9">
        <v>39</v>
      </c>
      <c r="B202" s="16">
        <f t="shared" si="157"/>
        <v>1752.4795201607435</v>
      </c>
      <c r="C202" s="16">
        <f t="shared" si="158"/>
        <v>2698.3667105703344</v>
      </c>
      <c r="D202" s="16">
        <f t="shared" si="149"/>
        <v>4348.1873934214191</v>
      </c>
      <c r="E202" s="16">
        <f t="shared" si="150"/>
        <v>7237.2953310109597</v>
      </c>
      <c r="F202" s="16">
        <f t="shared" si="151"/>
        <v>14977.376660594111</v>
      </c>
      <c r="G202" s="16">
        <f>AA137+AJ137+AS199+BB137+BK137+BT137+AS261</f>
        <v>14548.062033369264</v>
      </c>
      <c r="H202" s="16">
        <f t="shared" si="153"/>
        <v>12534.055217330897</v>
      </c>
      <c r="I202" s="16">
        <f t="shared" si="154"/>
        <v>18524.846307177959</v>
      </c>
      <c r="J202" s="16">
        <f t="shared" si="155"/>
        <v>76620.669173635688</v>
      </c>
      <c r="AM202">
        <v>42</v>
      </c>
      <c r="AN202">
        <f t="shared" ref="AN202:AU202" si="196">IF(AN201+AE139/B$74*(1-B$68)-AN201/B$74&lt;0,0,AN201+AE139/B$74*(1-B$68)-AN201/B$74)</f>
        <v>516.43635988693359</v>
      </c>
      <c r="AO202">
        <f t="shared" si="196"/>
        <v>795.17886834945887</v>
      </c>
      <c r="AP202">
        <f t="shared" si="196"/>
        <v>1338.1164220379444</v>
      </c>
      <c r="AQ202">
        <f t="shared" si="196"/>
        <v>2076.7005801063328</v>
      </c>
      <c r="AR202">
        <f t="shared" si="196"/>
        <v>4125.4749538568567</v>
      </c>
      <c r="AS202">
        <f t="shared" si="196"/>
        <v>3243.4165981086662</v>
      </c>
      <c r="AT202">
        <f t="shared" si="196"/>
        <v>2455.2088570702394</v>
      </c>
      <c r="AU202">
        <f t="shared" si="196"/>
        <v>2986.553414181531</v>
      </c>
    </row>
    <row r="203" spans="1:47" hidden="1" x14ac:dyDescent="0.4">
      <c r="A203" s="9">
        <v>40</v>
      </c>
      <c r="B203" s="16">
        <f t="shared" si="157"/>
        <v>2055.1269333749451</v>
      </c>
      <c r="C203" s="16">
        <f t="shared" si="158"/>
        <v>3164.3657111078815</v>
      </c>
      <c r="D203" s="16">
        <f t="shared" si="149"/>
        <v>5099.1049535375423</v>
      </c>
      <c r="E203" s="16">
        <f t="shared" si="150"/>
        <v>8487.1522945258184</v>
      </c>
      <c r="F203" s="16">
        <f t="shared" si="151"/>
        <v>17563.920103394437</v>
      </c>
      <c r="G203" s="16">
        <f t="shared" si="152"/>
        <v>17060.459944647071</v>
      </c>
      <c r="H203" s="16">
        <f t="shared" si="153"/>
        <v>14698.651843881218</v>
      </c>
      <c r="I203" s="16">
        <f t="shared" si="154"/>
        <v>21724.103800936322</v>
      </c>
      <c r="J203" s="16">
        <f t="shared" si="155"/>
        <v>89852.885585405238</v>
      </c>
      <c r="AM203">
        <v>43</v>
      </c>
      <c r="AN203">
        <f t="shared" ref="AN203:AU203" si="197">IF(AN202+AE140/B$74*(1-B$68)-AN202/B$74&lt;0,0,AN202+AE140/B$74*(1-B$68)-AN202/B$74)</f>
        <v>605.62320515384192</v>
      </c>
      <c r="AO203">
        <f t="shared" si="197"/>
        <v>932.50361966349351</v>
      </c>
      <c r="AP203">
        <f t="shared" si="197"/>
        <v>1569.204686829245</v>
      </c>
      <c r="AQ203">
        <f t="shared" si="197"/>
        <v>2435.3398775876185</v>
      </c>
      <c r="AR203">
        <f t="shared" si="197"/>
        <v>4837.9307856706591</v>
      </c>
      <c r="AS203">
        <f t="shared" si="197"/>
        <v>3803.5433783093767</v>
      </c>
      <c r="AT203">
        <f t="shared" si="197"/>
        <v>2879.2159284790932</v>
      </c>
      <c r="AU203">
        <f t="shared" si="197"/>
        <v>3502.3332072926232</v>
      </c>
    </row>
    <row r="204" spans="1:47" hidden="1" x14ac:dyDescent="0.4">
      <c r="A204" s="9">
        <v>41</v>
      </c>
      <c r="B204" s="16">
        <f t="shared" si="157"/>
        <v>2410.0405350823075</v>
      </c>
      <c r="C204" s="16">
        <f t="shared" si="158"/>
        <v>3710.8411688569809</v>
      </c>
      <c r="D204" s="16">
        <f t="shared" si="149"/>
        <v>5979.7034496263996</v>
      </c>
      <c r="E204" s="16">
        <f t="shared" si="150"/>
        <v>9952.8553407433756</v>
      </c>
      <c r="F204" s="16">
        <f t="shared" si="151"/>
        <v>20597.150865376181</v>
      </c>
      <c r="G204" s="16">
        <f t="shared" si="152"/>
        <v>20006.741632381036</v>
      </c>
      <c r="H204" s="16">
        <f t="shared" si="153"/>
        <v>17237.065476663811</v>
      </c>
      <c r="I204" s="16">
        <f t="shared" si="154"/>
        <v>25475.849001780625</v>
      </c>
      <c r="J204" s="16">
        <f t="shared" si="155"/>
        <v>105370.24747051072</v>
      </c>
      <c r="AM204">
        <v>44</v>
      </c>
      <c r="AN204">
        <f t="shared" ref="AN204:AU204" si="198">IF(AN203+AE141/B$74*(1-B$68)-AN203/B$74&lt;0,0,AN203+AE141/B$74*(1-B$68)-AN203/B$74)</f>
        <v>710.21231951647314</v>
      </c>
      <c r="AO204">
        <f t="shared" si="198"/>
        <v>1093.5438950204755</v>
      </c>
      <c r="AP204">
        <f t="shared" si="198"/>
        <v>1840.2011200116067</v>
      </c>
      <c r="AQ204">
        <f t="shared" si="198"/>
        <v>2855.9149790720239</v>
      </c>
      <c r="AR204">
        <f t="shared" si="198"/>
        <v>5673.4253504677081</v>
      </c>
      <c r="AS204">
        <f t="shared" si="198"/>
        <v>4460.4023099497126</v>
      </c>
      <c r="AT204">
        <f t="shared" si="198"/>
        <v>3376.4474467979931</v>
      </c>
      <c r="AU204">
        <f t="shared" si="198"/>
        <v>4107.1843463512296</v>
      </c>
    </row>
    <row r="205" spans="1:47" hidden="1" x14ac:dyDescent="0.4">
      <c r="A205" s="9">
        <v>42</v>
      </c>
      <c r="B205" s="16">
        <f t="shared" si="157"/>
        <v>2826.2465252840825</v>
      </c>
      <c r="C205" s="16">
        <f t="shared" si="158"/>
        <v>4351.6911050647486</v>
      </c>
      <c r="D205" s="16">
        <f t="shared" si="149"/>
        <v>7012.3783546427403</v>
      </c>
      <c r="E205" s="16">
        <f t="shared" si="150"/>
        <v>11671.680383998693</v>
      </c>
      <c r="F205" s="16">
        <f t="shared" si="151"/>
        <v>24154.210392459565</v>
      </c>
      <c r="G205" s="16">
        <f t="shared" si="152"/>
        <v>23461.837113850252</v>
      </c>
      <c r="H205" s="16">
        <f t="shared" si="153"/>
        <v>20213.853432908556</v>
      </c>
      <c r="I205" s="16">
        <f t="shared" si="154"/>
        <v>29875.496919687637</v>
      </c>
      <c r="J205" s="16">
        <f t="shared" si="155"/>
        <v>123567.39422789626</v>
      </c>
      <c r="AM205">
        <v>45</v>
      </c>
      <c r="AN205">
        <f t="shared" ref="AN205:AU205" si="199">IF(AN204+AE142/B$74*(1-B$68)-AN204/B$74&lt;0,0,AN204+AE142/B$74*(1-B$68)-AN204/B$74)</f>
        <v>832.86362411570497</v>
      </c>
      <c r="AO205">
        <f t="shared" si="199"/>
        <v>1282.3952873084909</v>
      </c>
      <c r="AP205">
        <f t="shared" si="199"/>
        <v>2157.9977308167449</v>
      </c>
      <c r="AQ205">
        <f t="shared" si="199"/>
        <v>3349.1219939068988</v>
      </c>
      <c r="AR205">
        <f t="shared" si="199"/>
        <v>6653.2070321695537</v>
      </c>
      <c r="AS205">
        <f t="shared" si="199"/>
        <v>5230.6986809321006</v>
      </c>
      <c r="AT205">
        <f t="shared" si="199"/>
        <v>3959.5490679784098</v>
      </c>
      <c r="AU205">
        <f t="shared" si="199"/>
        <v>4816.4895176118462</v>
      </c>
    </row>
    <row r="206" spans="1:47" hidden="1" x14ac:dyDescent="0.4">
      <c r="A206" s="9">
        <v>43</v>
      </c>
      <c r="B206" s="16">
        <f t="shared" si="157"/>
        <v>3314.3298976636406</v>
      </c>
      <c r="C206" s="16">
        <f t="shared" si="158"/>
        <v>5103.213681426214</v>
      </c>
      <c r="D206" s="16">
        <f t="shared" si="149"/>
        <v>8223.3927629526024</v>
      </c>
      <c r="E206" s="16">
        <f t="shared" si="150"/>
        <v>13687.340760481813</v>
      </c>
      <c r="F206" s="16">
        <f t="shared" si="151"/>
        <v>28325.562191356617</v>
      </c>
      <c r="G206" s="16">
        <f t="shared" si="152"/>
        <v>27513.616638318323</v>
      </c>
      <c r="H206" s="16">
        <f t="shared" si="153"/>
        <v>23704.721782682507</v>
      </c>
      <c r="I206" s="16">
        <f t="shared" si="154"/>
        <v>35034.94006589862</v>
      </c>
      <c r="J206" s="16">
        <f t="shared" si="155"/>
        <v>144907.11778078033</v>
      </c>
      <c r="AM206">
        <v>46</v>
      </c>
      <c r="AN206">
        <f t="shared" ref="AN206:AU206" si="200">IF(AN205+AE143/B$74*(1-B$68)-AN205/B$74&lt;0,0,AN205+AE143/B$74*(1-B$68)-AN205/B$74)</f>
        <v>976.69639943874472</v>
      </c>
      <c r="AO206">
        <f t="shared" si="200"/>
        <v>1503.8606843962887</v>
      </c>
      <c r="AP206">
        <f t="shared" si="200"/>
        <v>2530.6767550612635</v>
      </c>
      <c r="AQ206">
        <f t="shared" si="200"/>
        <v>3927.504213193426</v>
      </c>
      <c r="AR206">
        <f t="shared" si="200"/>
        <v>7802.193738428643</v>
      </c>
      <c r="AS206">
        <f t="shared" si="200"/>
        <v>6134.0227351930198</v>
      </c>
      <c r="AT206">
        <f t="shared" si="200"/>
        <v>4643.3503018514348</v>
      </c>
      <c r="AU206">
        <f t="shared" si="200"/>
        <v>5648.2878859051652</v>
      </c>
    </row>
    <row r="207" spans="1:47" hidden="1" x14ac:dyDescent="0.4">
      <c r="A207" s="9">
        <v>44</v>
      </c>
      <c r="B207" s="16">
        <f t="shared" si="157"/>
        <v>3886.7036383471686</v>
      </c>
      <c r="C207" s="16">
        <f t="shared" si="158"/>
        <v>5984.5216967822989</v>
      </c>
      <c r="D207" s="16">
        <f t="shared" si="149"/>
        <v>9643.5453162909707</v>
      </c>
      <c r="E207" s="16">
        <f t="shared" si="150"/>
        <v>16051.098950803564</v>
      </c>
      <c r="F207" s="16">
        <f t="shared" si="151"/>
        <v>33217.292507939186</v>
      </c>
      <c r="G207" s="16">
        <f t="shared" si="152"/>
        <v>32265.125405024995</v>
      </c>
      <c r="H207" s="16">
        <f t="shared" si="153"/>
        <v>27798.450718706325</v>
      </c>
      <c r="I207" s="16">
        <f t="shared" si="154"/>
        <v>41085.394115036259</v>
      </c>
      <c r="J207" s="16">
        <f t="shared" si="155"/>
        <v>169932.13234893078</v>
      </c>
      <c r="AM207">
        <v>47</v>
      </c>
      <c r="AN207">
        <f t="shared" ref="AN207:AU207" si="201">IF(AN206+AE144/B$74*(1-B$68)-AN206/B$74&lt;0,0,AN206+AE144/B$74*(1-B$68)-AN206/B$74)</f>
        <v>1145.3686151987936</v>
      </c>
      <c r="AO207">
        <f t="shared" si="201"/>
        <v>1763.5724166984762</v>
      </c>
      <c r="AP207">
        <f t="shared" si="201"/>
        <v>2967.7162034445323</v>
      </c>
      <c r="AQ207">
        <f t="shared" si="201"/>
        <v>4605.7711121263437</v>
      </c>
      <c r="AR207">
        <f t="shared" si="201"/>
        <v>9149.6066155583048</v>
      </c>
      <c r="AS207">
        <f t="shared" si="201"/>
        <v>7193.3478928083823</v>
      </c>
      <c r="AT207">
        <f t="shared" si="201"/>
        <v>5445.2416584126186</v>
      </c>
      <c r="AU207">
        <f t="shared" si="201"/>
        <v>6623.7338691830055</v>
      </c>
    </row>
    <row r="208" spans="1:47" hidden="1" x14ac:dyDescent="0.4">
      <c r="A208" s="9">
        <v>45</v>
      </c>
      <c r="B208" s="16">
        <f t="shared" si="157"/>
        <v>4557.9244143120941</v>
      </c>
      <c r="C208" s="16">
        <f t="shared" si="158"/>
        <v>7018.028665891311</v>
      </c>
      <c r="D208" s="16">
        <f t="shared" si="149"/>
        <v>11308.953478127718</v>
      </c>
      <c r="E208" s="16">
        <f t="shared" si="150"/>
        <v>18823.070292986115</v>
      </c>
      <c r="F208" s="16">
        <f t="shared" si="151"/>
        <v>38953.808324285594</v>
      </c>
      <c r="G208" s="16">
        <f t="shared" si="152"/>
        <v>37837.204213697602</v>
      </c>
      <c r="H208" s="16">
        <f t="shared" si="153"/>
        <v>32599.152427537716</v>
      </c>
      <c r="I208" s="16">
        <f t="shared" si="154"/>
        <v>48180.734996567662</v>
      </c>
      <c r="J208" s="16">
        <f t="shared" si="155"/>
        <v>199278.8768134058</v>
      </c>
      <c r="AM208">
        <v>48</v>
      </c>
      <c r="AN208">
        <f t="shared" ref="AN208:AU208" si="202">IF(AN207+AE145/B$74*(1-B$68)-AN207/B$74&lt;0,0,AN207+AE145/B$74*(1-B$68)-AN207/B$74)</f>
        <v>1343.1699602057543</v>
      </c>
      <c r="AO208">
        <f t="shared" si="202"/>
        <v>2068.1354991953626</v>
      </c>
      <c r="AP208">
        <f t="shared" si="202"/>
        <v>3480.2309073142515</v>
      </c>
      <c r="AQ208">
        <f t="shared" si="202"/>
        <v>5401.1724429151</v>
      </c>
      <c r="AR208">
        <f t="shared" si="202"/>
        <v>10729.713203800993</v>
      </c>
      <c r="AS208">
        <f t="shared" si="202"/>
        <v>8435.615011610098</v>
      </c>
      <c r="AT208">
        <f t="shared" si="202"/>
        <v>6385.6169255692676</v>
      </c>
      <c r="AU208">
        <f t="shared" si="202"/>
        <v>7767.6351404827519</v>
      </c>
    </row>
    <row r="209" spans="1:47" hidden="1" x14ac:dyDescent="0.4">
      <c r="A209" s="9">
        <v>46</v>
      </c>
      <c r="B209" s="16">
        <f t="shared" si="157"/>
        <v>5345.0627800734055</v>
      </c>
      <c r="C209" s="16">
        <f t="shared" si="158"/>
        <v>8230.0188422947649</v>
      </c>
      <c r="D209" s="16">
        <f t="shared" si="149"/>
        <v>13261.972076778382</v>
      </c>
      <c r="E209" s="16">
        <f t="shared" si="150"/>
        <v>22073.751842085774</v>
      </c>
      <c r="F209" s="16">
        <f t="shared" si="151"/>
        <v>45681.001290244989</v>
      </c>
      <c r="G209" s="16">
        <f t="shared" si="152"/>
        <v>44371.562695844761</v>
      </c>
      <c r="H209" s="16">
        <f t="shared" si="153"/>
        <v>38228.918884702078</v>
      </c>
      <c r="I209" s="16">
        <f t="shared" si="154"/>
        <v>56501.412284573562</v>
      </c>
      <c r="J209" s="16">
        <f t="shared" si="155"/>
        <v>233693.70069659775</v>
      </c>
      <c r="AM209">
        <v>49</v>
      </c>
      <c r="AN209">
        <f t="shared" ref="AN209:AU209" si="203">IF(AN208+AE146/B$74*(1-B$68)-AN208/B$74&lt;0,0,AN208+AE146/B$74*(1-B$68)-AN208/B$74)</f>
        <v>1575.1309381750891</v>
      </c>
      <c r="AO209">
        <f t="shared" si="203"/>
        <v>2425.2956108561143</v>
      </c>
      <c r="AP209">
        <f t="shared" si="203"/>
        <v>4081.255192205238</v>
      </c>
      <c r="AQ209">
        <f t="shared" si="203"/>
        <v>6333.9369322636312</v>
      </c>
      <c r="AR209">
        <f t="shared" si="203"/>
        <v>12582.698932950936</v>
      </c>
      <c r="AS209">
        <f t="shared" si="203"/>
        <v>9892.4175492559007</v>
      </c>
      <c r="AT209">
        <f t="shared" si="203"/>
        <v>7488.3918264330623</v>
      </c>
      <c r="AU209">
        <f t="shared" si="203"/>
        <v>9109.0835398093623</v>
      </c>
    </row>
    <row r="210" spans="1:47" hidden="1" x14ac:dyDescent="0.4">
      <c r="A210" s="9">
        <v>47</v>
      </c>
      <c r="B210" s="16">
        <f t="shared" si="157"/>
        <v>6268.1373177893929</v>
      </c>
      <c r="C210" s="16">
        <f t="shared" si="158"/>
        <v>9651.3156821685079</v>
      </c>
      <c r="D210" s="16">
        <f t="shared" si="149"/>
        <v>15552.270477757971</v>
      </c>
      <c r="E210" s="16">
        <f t="shared" si="150"/>
        <v>25885.815258594041</v>
      </c>
      <c r="F210" s="16">
        <f t="shared" si="151"/>
        <v>53569.95805502242</v>
      </c>
      <c r="G210" s="16">
        <f t="shared" si="152"/>
        <v>52034.383285258547</v>
      </c>
      <c r="H210" s="16">
        <f t="shared" si="153"/>
        <v>44830.926912913048</v>
      </c>
      <c r="I210" s="16">
        <f t="shared" si="154"/>
        <v>66259.038411338784</v>
      </c>
      <c r="J210" s="16">
        <f t="shared" si="155"/>
        <v>274051.84540084272</v>
      </c>
      <c r="AM210">
        <v>50</v>
      </c>
      <c r="AN210">
        <f t="shared" ref="AN210:AU210" si="204">IF(AN209+AE147/B$74*(1-B$68)-AN209/B$74&lt;0,0,AN209+AE147/B$74*(1-B$68)-AN209/B$74)</f>
        <v>1847.1508040118977</v>
      </c>
      <c r="AO210">
        <f t="shared" si="204"/>
        <v>2844.1360835370883</v>
      </c>
      <c r="AP210">
        <f t="shared" si="204"/>
        <v>4786.0743681371632</v>
      </c>
      <c r="AQ210">
        <f t="shared" si="204"/>
        <v>7427.7867404131284</v>
      </c>
      <c r="AR210">
        <f t="shared" si="204"/>
        <v>14755.689122307371</v>
      </c>
      <c r="AS210">
        <f t="shared" si="204"/>
        <v>11600.805050818719</v>
      </c>
      <c r="AT210">
        <f t="shared" si="204"/>
        <v>8781.6122467272289</v>
      </c>
      <c r="AU210">
        <f t="shared" si="204"/>
        <v>10682.194941335914</v>
      </c>
    </row>
    <row r="211" spans="1:47" hidden="1" x14ac:dyDescent="0.4">
      <c r="A211" s="9">
        <v>48</v>
      </c>
      <c r="B211" s="16">
        <f t="shared" si="157"/>
        <v>7350.6237518873149</v>
      </c>
      <c r="C211" s="16">
        <f t="shared" si="158"/>
        <v>11318.065749607758</v>
      </c>
      <c r="D211" s="16">
        <f t="shared" si="149"/>
        <v>18238.095780145948</v>
      </c>
      <c r="E211" s="16">
        <f t="shared" si="150"/>
        <v>30356.209322559997</v>
      </c>
      <c r="F211" s="16">
        <f t="shared" si="151"/>
        <v>62821.31136036713</v>
      </c>
      <c r="G211" s="16">
        <f t="shared" si="152"/>
        <v>61020.547584030843</v>
      </c>
      <c r="H211" s="16">
        <f t="shared" si="153"/>
        <v>52573.07947166395</v>
      </c>
      <c r="I211" s="16">
        <f t="shared" si="154"/>
        <v>77701.770417958745</v>
      </c>
      <c r="J211" s="16">
        <f t="shared" si="155"/>
        <v>321379.70343822165</v>
      </c>
      <c r="AM211">
        <v>51</v>
      </c>
      <c r="AN211">
        <f t="shared" ref="AN211:AU211" si="205">IF(AN210+AE148/B$74*(1-B$68)-AN210/B$74&lt;0,0,AN210+AE148/B$74*(1-B$68)-AN210/B$74)</f>
        <v>2166.1475942597062</v>
      </c>
      <c r="AO211">
        <f t="shared" si="205"/>
        <v>3335.3089101984356</v>
      </c>
      <c r="AP211">
        <f t="shared" si="205"/>
        <v>5612.6134671685313</v>
      </c>
      <c r="AQ211">
        <f t="shared" si="205"/>
        <v>8710.5407655261497</v>
      </c>
      <c r="AR211">
        <f t="shared" si="205"/>
        <v>17303.947476572324</v>
      </c>
      <c r="AS211">
        <f t="shared" si="205"/>
        <v>13604.225396239108</v>
      </c>
      <c r="AT211">
        <f t="shared" si="205"/>
        <v>10298.1675008287</v>
      </c>
      <c r="AU211">
        <f t="shared" si="205"/>
        <v>12526.97689229251</v>
      </c>
    </row>
    <row r="212" spans="1:47" hidden="1" x14ac:dyDescent="0.4">
      <c r="A212" s="9">
        <v>49</v>
      </c>
      <c r="B212" s="16">
        <f t="shared" si="157"/>
        <v>8620.0519860673794</v>
      </c>
      <c r="C212" s="16">
        <f t="shared" si="158"/>
        <v>13272.657999710274</v>
      </c>
      <c r="D212" s="16">
        <f t="shared" si="149"/>
        <v>21387.754162708236</v>
      </c>
      <c r="E212" s="16">
        <f t="shared" si="150"/>
        <v>35598.625544802453</v>
      </c>
      <c r="F212" s="16">
        <f t="shared" si="151"/>
        <v>73670.342552843664</v>
      </c>
      <c r="G212" s="16">
        <f t="shared" si="152"/>
        <v>71558.592609268046</v>
      </c>
      <c r="H212" s="16">
        <f t="shared" si="153"/>
        <v>61652.27578394147</v>
      </c>
      <c r="I212" s="16">
        <f t="shared" si="154"/>
        <v>91120.621111083397</v>
      </c>
      <c r="J212" s="16">
        <f t="shared" si="155"/>
        <v>376880.9217504249</v>
      </c>
      <c r="AM212">
        <v>52</v>
      </c>
      <c r="AN212">
        <f t="shared" ref="AN212:AU212" si="206">IF(AN211+AE149/B$74*(1-B$68)-AN211/B$74&lt;0,0,AN211+AE149/B$74*(1-B$68)-AN211/B$74)</f>
        <v>2540.2340673041622</v>
      </c>
      <c r="AO212">
        <f t="shared" si="206"/>
        <v>3911.3056474642945</v>
      </c>
      <c r="AP212">
        <f t="shared" si="206"/>
        <v>6581.8931146213818</v>
      </c>
      <c r="AQ212">
        <f t="shared" si="206"/>
        <v>10214.822136712788</v>
      </c>
      <c r="AR212">
        <f t="shared" si="206"/>
        <v>20292.281557967039</v>
      </c>
      <c r="AS212">
        <f t="shared" si="206"/>
        <v>15953.629770947087</v>
      </c>
      <c r="AT212">
        <f t="shared" si="206"/>
        <v>12076.626776314781</v>
      </c>
      <c r="AU212">
        <f t="shared" si="206"/>
        <v>14690.346089420069</v>
      </c>
    </row>
    <row r="213" spans="1:47" hidden="1" x14ac:dyDescent="0.4">
      <c r="A213" s="9">
        <v>50</v>
      </c>
      <c r="B213" s="16">
        <f t="shared" si="157"/>
        <v>10108.70624659301</v>
      </c>
      <c r="C213" s="16">
        <f t="shared" si="158"/>
        <v>15564.801818761931</v>
      </c>
      <c r="D213" s="16">
        <f t="shared" si="149"/>
        <v>25081.348053526093</v>
      </c>
      <c r="E213" s="16">
        <f t="shared" si="150"/>
        <v>41746.389580896684</v>
      </c>
      <c r="F213" s="16">
        <f t="shared" si="151"/>
        <v>86392.965282819569</v>
      </c>
      <c r="G213" s="16">
        <f t="shared" si="152"/>
        <v>83916.522968129153</v>
      </c>
      <c r="H213" s="16">
        <f t="shared" si="153"/>
        <v>72299.418898442658</v>
      </c>
      <c r="I213" s="16">
        <f t="shared" si="154"/>
        <v>106856.8601317037</v>
      </c>
      <c r="J213" s="16">
        <f t="shared" si="155"/>
        <v>441967.01298087277</v>
      </c>
      <c r="AM213">
        <v>53</v>
      </c>
      <c r="AN213">
        <f t="shared" ref="AN213:AU213" si="207">IF(AN212+AE150/B$74*(1-B$68)-AN212/B$74&lt;0,0,AN212+AE150/B$74*(1-B$68)-AN212/B$74)</f>
        <v>2978.9240278610937</v>
      </c>
      <c r="AO213">
        <f t="shared" si="207"/>
        <v>4586.7751021485128</v>
      </c>
      <c r="AP213">
        <f t="shared" si="207"/>
        <v>7718.5641277408449</v>
      </c>
      <c r="AQ213">
        <f t="shared" si="207"/>
        <v>11978.887888734702</v>
      </c>
      <c r="AR213">
        <f t="shared" si="207"/>
        <v>23796.690978679217</v>
      </c>
      <c r="AS213">
        <f t="shared" si="207"/>
        <v>18708.768461358006</v>
      </c>
      <c r="AT213">
        <f t="shared" si="207"/>
        <v>14162.220029568647</v>
      </c>
      <c r="AU213">
        <f t="shared" si="207"/>
        <v>17227.32156955251</v>
      </c>
    </row>
    <row r="214" spans="1:47" hidden="1" x14ac:dyDescent="0.4">
      <c r="A214" s="9">
        <v>51</v>
      </c>
      <c r="B214" s="16">
        <f t="shared" si="157"/>
        <v>11854.446137983969</v>
      </c>
      <c r="C214" s="16">
        <f t="shared" si="158"/>
        <v>18252.791238354101</v>
      </c>
      <c r="D214" s="16">
        <f t="shared" si="149"/>
        <v>29412.813303008763</v>
      </c>
      <c r="E214" s="16">
        <f t="shared" si="150"/>
        <v>48955.851982675907</v>
      </c>
      <c r="F214" s="16">
        <f t="shared" si="151"/>
        <v>101312.74256822444</v>
      </c>
      <c r="G214" s="16">
        <f t="shared" si="152"/>
        <v>98408.626776899328</v>
      </c>
      <c r="H214" s="16">
        <f t="shared" si="153"/>
        <v>84785.288040194937</v>
      </c>
      <c r="I214" s="16">
        <f t="shared" si="154"/>
        <v>125310.69316066388</v>
      </c>
      <c r="J214" s="16">
        <f t="shared" si="155"/>
        <v>518293.25320800534</v>
      </c>
      <c r="AM214">
        <v>54</v>
      </c>
      <c r="AN214">
        <f t="shared" ref="AN214:AU214" si="208">IF(AN213+AE151/B$74*(1-B$68)-AN213/B$74&lt;0,0,AN213+AE151/B$74*(1-B$68)-AN213/B$74)</f>
        <v>3493.3742830143979</v>
      </c>
      <c r="AO214">
        <f t="shared" si="208"/>
        <v>5378.8958811820748</v>
      </c>
      <c r="AP214">
        <f t="shared" si="208"/>
        <v>9051.5344377572837</v>
      </c>
      <c r="AQ214">
        <f t="shared" si="208"/>
        <v>14047.601918758888</v>
      </c>
      <c r="AR214">
        <f t="shared" si="208"/>
        <v>27906.300230639881</v>
      </c>
      <c r="AS214">
        <f t="shared" si="208"/>
        <v>21939.710430029067</v>
      </c>
      <c r="AT214">
        <f t="shared" si="208"/>
        <v>16607.988278689128</v>
      </c>
      <c r="AU214">
        <f t="shared" si="208"/>
        <v>20202.423959672105</v>
      </c>
    </row>
    <row r="215" spans="1:47" hidden="1" x14ac:dyDescent="0.4">
      <c r="A215" s="9">
        <v>52</v>
      </c>
      <c r="B215" s="16">
        <f t="shared" si="157"/>
        <v>13901.669492284571</v>
      </c>
      <c r="C215" s="16">
        <f t="shared" si="158"/>
        <v>21404.987475055448</v>
      </c>
      <c r="D215" s="16">
        <f t="shared" si="149"/>
        <v>34492.308169881755</v>
      </c>
      <c r="E215" s="16">
        <f t="shared" si="150"/>
        <v>57410.364521186406</v>
      </c>
      <c r="F215" s="16">
        <f t="shared" si="151"/>
        <v>118809.11568176452</v>
      </c>
      <c r="G215" s="16">
        <f t="shared" si="152"/>
        <v>115403.46866715599</v>
      </c>
      <c r="H215" s="16">
        <f t="shared" si="153"/>
        <v>99427.425095849714</v>
      </c>
      <c r="I215" s="16">
        <f t="shared" si="154"/>
        <v>146951.43999130215</v>
      </c>
      <c r="J215" s="16">
        <f t="shared" si="155"/>
        <v>607800.77909448056</v>
      </c>
      <c r="AM215">
        <v>55</v>
      </c>
      <c r="AN215">
        <f t="shared" ref="AN215:AU215" si="209">IF(AN214+AE152/B$74*(1-B$68)-AN214/B$74&lt;0,0,AN214+AE152/B$74*(1-B$68)-AN214/B$74)</f>
        <v>4096.6683832542576</v>
      </c>
      <c r="AO215">
        <f t="shared" si="209"/>
        <v>6307.813279669791</v>
      </c>
      <c r="AP215">
        <f t="shared" si="209"/>
        <v>10614.704279296526</v>
      </c>
      <c r="AQ215">
        <f t="shared" si="209"/>
        <v>16473.575969496022</v>
      </c>
      <c r="AR215">
        <f t="shared" si="209"/>
        <v>32725.625308552775</v>
      </c>
      <c r="AS215">
        <f t="shared" si="209"/>
        <v>25728.625316453519</v>
      </c>
      <c r="AT215">
        <f t="shared" si="209"/>
        <v>19476.132548077396</v>
      </c>
      <c r="AU215">
        <f t="shared" si="209"/>
        <v>23691.316372309164</v>
      </c>
    </row>
    <row r="216" spans="1:47" hidden="1" x14ac:dyDescent="0.4">
      <c r="A216" s="9">
        <v>53</v>
      </c>
      <c r="B216" s="16">
        <f t="shared" si="157"/>
        <v>16302.441499187309</v>
      </c>
      <c r="C216" s="16">
        <f t="shared" si="158"/>
        <v>25101.557499737555</v>
      </c>
      <c r="D216" s="16">
        <f t="shared" si="149"/>
        <v>40449.014877084366</v>
      </c>
      <c r="E216" s="16">
        <f t="shared" si="150"/>
        <v>67324.943207345626</v>
      </c>
      <c r="F216" s="16">
        <f t="shared" si="151"/>
        <v>139327.05413948969</v>
      </c>
      <c r="G216" s="16">
        <f t="shared" si="152"/>
        <v>135333.26315790013</v>
      </c>
      <c r="H216" s="16">
        <f t="shared" si="153"/>
        <v>116598.21037148425</v>
      </c>
      <c r="I216" s="16">
        <f t="shared" si="154"/>
        <v>172329.470318974</v>
      </c>
      <c r="J216" s="16">
        <f t="shared" si="155"/>
        <v>712765.95507120294</v>
      </c>
      <c r="AM216">
        <v>56</v>
      </c>
      <c r="AN216">
        <f t="shared" ref="AN216:AU216" si="210">IF(AN215+AE153/B$74*(1-B$68)-AN215/B$74&lt;0,0,AN215+AE153/B$74*(1-B$68)-AN215/B$74)</f>
        <v>4804.1493646464205</v>
      </c>
      <c r="AO216">
        <f t="shared" si="210"/>
        <v>7397.1516180574135</v>
      </c>
      <c r="AP216">
        <f t="shared" si="210"/>
        <v>12447.828344549482</v>
      </c>
      <c r="AQ216">
        <f t="shared" si="210"/>
        <v>19318.507656321806</v>
      </c>
      <c r="AR216">
        <f t="shared" si="210"/>
        <v>38377.231771162114</v>
      </c>
      <c r="AS216">
        <f t="shared" si="210"/>
        <v>30171.87318350748</v>
      </c>
      <c r="AT216">
        <f t="shared" si="210"/>
        <v>22839.595771200751</v>
      </c>
      <c r="AU216">
        <f t="shared" si="210"/>
        <v>27782.728677706516</v>
      </c>
    </row>
    <row r="217" spans="1:47" hidden="1" x14ac:dyDescent="0.4">
      <c r="A217" s="9">
        <v>54</v>
      </c>
      <c r="B217" s="16">
        <f t="shared" si="157"/>
        <v>19117.818833163165</v>
      </c>
      <c r="C217" s="16">
        <f t="shared" si="158"/>
        <v>29436.512852024865</v>
      </c>
      <c r="D217" s="16">
        <f t="shared" si="149"/>
        <v>47434.424987028739</v>
      </c>
      <c r="E217" s="16">
        <f t="shared" si="150"/>
        <v>78951.736600715594</v>
      </c>
      <c r="F217" s="16">
        <f t="shared" si="151"/>
        <v>163388.37221019639</v>
      </c>
      <c r="G217" s="16">
        <f t="shared" si="152"/>
        <v>158704.86677814665</v>
      </c>
      <c r="H217" s="16">
        <f t="shared" si="153"/>
        <v>136734.33300643385</v>
      </c>
      <c r="I217" s="16">
        <f t="shared" si="154"/>
        <v>202090.20079965502</v>
      </c>
      <c r="J217" s="16">
        <f t="shared" si="155"/>
        <v>835858.26606736437</v>
      </c>
      <c r="AM217">
        <v>57</v>
      </c>
      <c r="AN217">
        <f t="shared" ref="AN217:AU217" si="211">IF(AN216+AE154/B$74*(1-B$68)-AN216/B$74&lt;0,0,AN216+AE154/B$74*(1-B$68)-AN216/B$74)</f>
        <v>5633.8099544649058</v>
      </c>
      <c r="AO217">
        <f t="shared" si="211"/>
        <v>8674.6150582196169</v>
      </c>
      <c r="AP217">
        <f t="shared" si="211"/>
        <v>14597.526828592821</v>
      </c>
      <c r="AQ217">
        <f t="shared" si="211"/>
        <v>22654.749567221785</v>
      </c>
      <c r="AR217">
        <f t="shared" si="211"/>
        <v>45004.851840840463</v>
      </c>
      <c r="AS217">
        <f t="shared" si="211"/>
        <v>35382.455156184442</v>
      </c>
      <c r="AT217">
        <f t="shared" si="211"/>
        <v>26783.917882648242</v>
      </c>
      <c r="AU217">
        <f t="shared" si="211"/>
        <v>32580.714091035828</v>
      </c>
    </row>
    <row r="218" spans="1:47" hidden="1" x14ac:dyDescent="0.4">
      <c r="A218" s="9">
        <v>55</v>
      </c>
      <c r="B218" s="16">
        <f t="shared" si="157"/>
        <v>22419.402452933213</v>
      </c>
      <c r="C218" s="16">
        <f t="shared" si="158"/>
        <v>34520.100551203599</v>
      </c>
      <c r="D218" s="16">
        <f t="shared" si="149"/>
        <v>55626.192150214796</v>
      </c>
      <c r="E218" s="16">
        <f t="shared" si="150"/>
        <v>92586.438476971307</v>
      </c>
      <c r="F218" s="16">
        <f t="shared" si="151"/>
        <v>191604.99974827658</v>
      </c>
      <c r="G218" s="16">
        <f t="shared" si="152"/>
        <v>186112.66849270253</v>
      </c>
      <c r="H218" s="16">
        <f t="shared" si="153"/>
        <v>160347.89689570118</v>
      </c>
      <c r="I218" s="16">
        <f t="shared" si="154"/>
        <v>236990.50935222447</v>
      </c>
      <c r="J218" s="16">
        <f t="shared" si="155"/>
        <v>980208.20812022779</v>
      </c>
      <c r="AM218">
        <v>58</v>
      </c>
      <c r="AN218">
        <f t="shared" ref="AN218:AU218" si="212">IF(AN217+AE155/B$74*(1-B$68)-AN217/B$74&lt;0,0,AN217+AE155/B$74*(1-B$68)-AN217/B$74)</f>
        <v>6606.7501640370174</v>
      </c>
      <c r="AO218">
        <f t="shared" si="212"/>
        <v>10172.692178483998</v>
      </c>
      <c r="AP218">
        <f t="shared" si="212"/>
        <v>17118.47107886698</v>
      </c>
      <c r="AQ218">
        <f t="shared" si="212"/>
        <v>26567.14934106719</v>
      </c>
      <c r="AR218">
        <f t="shared" si="212"/>
        <v>52777.039815886914</v>
      </c>
      <c r="AS218">
        <f t="shared" si="212"/>
        <v>41492.8872775032</v>
      </c>
      <c r="AT218">
        <f t="shared" si="212"/>
        <v>31409.411278368982</v>
      </c>
      <c r="AU218">
        <f t="shared" si="212"/>
        <v>38207.295464422525</v>
      </c>
    </row>
    <row r="219" spans="1:47" hidden="1" x14ac:dyDescent="0.4">
      <c r="A219" s="9">
        <v>56</v>
      </c>
      <c r="B219" s="16">
        <f t="shared" si="157"/>
        <v>26291.158564233705</v>
      </c>
      <c r="C219" s="16">
        <f t="shared" si="158"/>
        <v>40481.606909476039</v>
      </c>
      <c r="D219" s="16">
        <f t="shared" si="149"/>
        <v>65232.650210691041</v>
      </c>
      <c r="E219" s="16">
        <f t="shared" si="150"/>
        <v>108575.80794166806</v>
      </c>
      <c r="F219" s="16">
        <f t="shared" si="151"/>
        <v>224694.54485516564</v>
      </c>
      <c r="G219" s="16">
        <f t="shared" si="152"/>
        <v>218253.70626170828</v>
      </c>
      <c r="H219" s="16">
        <f t="shared" si="153"/>
        <v>188039.44456790033</v>
      </c>
      <c r="I219" s="16">
        <f t="shared" si="154"/>
        <v>277917.98415462353</v>
      </c>
      <c r="J219" s="16">
        <f t="shared" si="155"/>
        <v>1149486.9034654666</v>
      </c>
      <c r="AM219">
        <v>59</v>
      </c>
      <c r="AN219">
        <f t="shared" ref="AN219:AU219" si="213">IF(AN218+AE156/B$74*(1-B$68)-AN218/B$74&lt;0,0,AN218+AE156/B$74*(1-B$68)-AN218/B$74)</f>
        <v>7747.7139063478535</v>
      </c>
      <c r="AO219">
        <f t="shared" si="213"/>
        <v>11929.482226413869</v>
      </c>
      <c r="AP219">
        <f t="shared" si="213"/>
        <v>20074.77400236806</v>
      </c>
      <c r="AQ219">
        <f t="shared" si="213"/>
        <v>31155.207521277356</v>
      </c>
      <c r="AR219">
        <f t="shared" si="213"/>
        <v>61891.458760348294</v>
      </c>
      <c r="AS219">
        <f t="shared" si="213"/>
        <v>48658.570669777451</v>
      </c>
      <c r="AT219">
        <f t="shared" si="213"/>
        <v>36833.711970619224</v>
      </c>
      <c r="AU219">
        <f t="shared" si="213"/>
        <v>44805.568584547771</v>
      </c>
    </row>
    <row r="220" spans="1:47" hidden="1" x14ac:dyDescent="0.4">
      <c r="A220" s="9">
        <v>57</v>
      </c>
      <c r="B220" s="16">
        <f t="shared" si="157"/>
        <v>30831.554056782705</v>
      </c>
      <c r="C220" s="16">
        <f t="shared" si="158"/>
        <v>47472.645554420676</v>
      </c>
      <c r="D220" s="16">
        <f t="shared" si="149"/>
        <v>76498.111573272996</v>
      </c>
      <c r="E220" s="16">
        <f t="shared" si="150"/>
        <v>127326.48824259645</v>
      </c>
      <c r="F220" s="16">
        <f t="shared" si="151"/>
        <v>263498.54416056169</v>
      </c>
      <c r="G220" s="16">
        <f t="shared" si="152"/>
        <v>255945.39417977998</v>
      </c>
      <c r="H220" s="16">
        <f t="shared" si="153"/>
        <v>220513.23024332675</v>
      </c>
      <c r="I220" s="16">
        <f t="shared" si="154"/>
        <v>325913.49687629764</v>
      </c>
      <c r="J220" s="16">
        <f t="shared" si="155"/>
        <v>1347999.4648870388</v>
      </c>
      <c r="AM220">
        <v>60</v>
      </c>
      <c r="AN220">
        <f t="shared" ref="AN220:AU220" si="214">IF(AN219+AE157/B$74*(1-B$68)-AN219/B$74&lt;0,0,AN219+AE157/B$74*(1-B$68)-AN219/B$74)</f>
        <v>9085.718285717101</v>
      </c>
      <c r="AO220">
        <f t="shared" si="214"/>
        <v>13989.664062693553</v>
      </c>
      <c r="AP220">
        <f t="shared" si="214"/>
        <v>23541.620591528943</v>
      </c>
      <c r="AQ220">
        <f t="shared" si="214"/>
        <v>36535.608063619635</v>
      </c>
      <c r="AR220">
        <f t="shared" si="214"/>
        <v>72579.90749088912</v>
      </c>
      <c r="AS220">
        <f t="shared" si="214"/>
        <v>57061.743711524075</v>
      </c>
      <c r="AT220">
        <f t="shared" si="214"/>
        <v>43194.771318848878</v>
      </c>
      <c r="AU220">
        <f t="shared" si="214"/>
        <v>52543.341399207253</v>
      </c>
    </row>
    <row r="221" spans="1:47" hidden="1" x14ac:dyDescent="0.4">
      <c r="A221" s="9">
        <v>58</v>
      </c>
      <c r="B221" s="16">
        <f t="shared" si="157"/>
        <v>36156.060724095441</v>
      </c>
      <c r="C221" s="16">
        <f t="shared" si="158"/>
        <v>55671.013281975429</v>
      </c>
      <c r="D221" s="16">
        <f t="shared" si="149"/>
        <v>89709.080581126327</v>
      </c>
      <c r="E221" s="16">
        <f t="shared" si="150"/>
        <v>149315.3485616463</v>
      </c>
      <c r="F221" s="16">
        <f t="shared" si="151"/>
        <v>309003.86486639833</v>
      </c>
      <c r="G221" s="16">
        <f t="shared" si="152"/>
        <v>300146.31103311898</v>
      </c>
      <c r="H221" s="16">
        <f t="shared" si="153"/>
        <v>258595.13049811294</v>
      </c>
      <c r="I221" s="16">
        <f t="shared" si="154"/>
        <v>382197.67423164856</v>
      </c>
      <c r="J221" s="16">
        <f t="shared" si="155"/>
        <v>1580794.4837781223</v>
      </c>
      <c r="AM221" t="s">
        <v>53</v>
      </c>
    </row>
    <row r="222" spans="1:47" hidden="1" x14ac:dyDescent="0.4">
      <c r="A222" s="9">
        <v>59</v>
      </c>
      <c r="B222" s="16">
        <f>V157+AE157+AN219+AW157+BF157+BO157+AN281</f>
        <v>42400.091953718133</v>
      </c>
      <c r="C222" s="16">
        <f t="shared" si="158"/>
        <v>65285.211802383834</v>
      </c>
      <c r="D222" s="16">
        <f t="shared" si="149"/>
        <v>105201.53992295649</v>
      </c>
      <c r="E222" s="16">
        <f t="shared" si="150"/>
        <v>175101.61179966776</v>
      </c>
      <c r="F222" s="16">
        <f t="shared" si="151"/>
        <v>362367.8028525025</v>
      </c>
      <c r="G222" s="16">
        <f t="shared" si="152"/>
        <v>351980.57897124608</v>
      </c>
      <c r="H222" s="16">
        <f t="shared" si="153"/>
        <v>303253.64804029011</v>
      </c>
      <c r="I222" s="16">
        <f t="shared" si="154"/>
        <v>448201.94108170876</v>
      </c>
      <c r="J222" s="16">
        <f t="shared" si="155"/>
        <v>1853792.4264244735</v>
      </c>
      <c r="AM222">
        <v>0</v>
      </c>
      <c r="AN222">
        <v>0</v>
      </c>
      <c r="AO222">
        <v>0</v>
      </c>
      <c r="AP222">
        <v>0</v>
      </c>
      <c r="AQ222">
        <v>0</v>
      </c>
      <c r="AR222">
        <v>0</v>
      </c>
      <c r="AS222">
        <f>$B$28/18*6</f>
        <v>1</v>
      </c>
      <c r="AT222">
        <v>0</v>
      </c>
      <c r="AU222">
        <v>0</v>
      </c>
    </row>
    <row r="223" spans="1:47" hidden="1" x14ac:dyDescent="0.4">
      <c r="A223" s="9">
        <v>60</v>
      </c>
      <c r="B223" s="16">
        <f t="shared" si="157"/>
        <v>49722.446574080786</v>
      </c>
      <c r="C223" s="16">
        <f t="shared" si="158"/>
        <v>76559.750376600743</v>
      </c>
      <c r="D223" s="16">
        <f t="shared" si="149"/>
        <v>123369.49537844388</v>
      </c>
      <c r="E223" s="16">
        <f t="shared" si="150"/>
        <v>205341.07678937077</v>
      </c>
      <c r="F223" s="16">
        <f t="shared" si="151"/>
        <v>424947.51514147711</v>
      </c>
      <c r="G223" s="16">
        <f t="shared" si="152"/>
        <v>412766.45229417749</v>
      </c>
      <c r="H223" s="16">
        <f t="shared" si="153"/>
        <v>355624.54276790516</v>
      </c>
      <c r="I223" s="16">
        <f t="shared" si="154"/>
        <v>525604.92457532755</v>
      </c>
      <c r="J223" s="16">
        <f t="shared" si="155"/>
        <v>2173936.2038973835</v>
      </c>
      <c r="AM223">
        <v>1</v>
      </c>
      <c r="AN223">
        <f>IF(AN222+AE98/B$74*B$68-AN222/B$74&lt;0,0,AN222+AE98/B$74*B$68-AN222/B$74)</f>
        <v>0</v>
      </c>
      <c r="AO223">
        <f t="shared" ref="AO223:AU223" si="215">IF(AO222+AF98/C$74*C$68-AO222/C$74&lt;0,0,AO222+AF98/C$74*C$68-AO222/C$74)</f>
        <v>0</v>
      </c>
      <c r="AP223">
        <f t="shared" si="215"/>
        <v>0</v>
      </c>
      <c r="AQ223">
        <f t="shared" si="215"/>
        <v>0</v>
      </c>
      <c r="AR223">
        <f t="shared" si="215"/>
        <v>0</v>
      </c>
      <c r="AS223">
        <f t="shared" si="215"/>
        <v>3.1</v>
      </c>
      <c r="AT223">
        <f t="shared" si="215"/>
        <v>0</v>
      </c>
      <c r="AU223">
        <f t="shared" si="215"/>
        <v>0</v>
      </c>
    </row>
    <row r="224" spans="1:47" hidden="1" x14ac:dyDescent="0.4">
      <c r="A224" s="9"/>
      <c r="B224" s="9"/>
      <c r="C224" s="9"/>
      <c r="D224" s="9"/>
      <c r="E224" s="9"/>
      <c r="F224" s="9"/>
      <c r="G224" s="9"/>
      <c r="H224" s="9"/>
      <c r="I224" s="9"/>
      <c r="J224" s="9"/>
      <c r="AM224">
        <v>2</v>
      </c>
      <c r="AN224">
        <f t="shared" ref="AN224:AU224" si="216">IF(AN223+AE99/B$74*B$68-AN223/B$74&lt;0,0,AN223+AE99/B$74*B$68-AN223/B$74)</f>
        <v>0</v>
      </c>
      <c r="AO224">
        <f t="shared" si="216"/>
        <v>0</v>
      </c>
      <c r="AP224">
        <f t="shared" si="216"/>
        <v>0</v>
      </c>
      <c r="AQ224">
        <f t="shared" si="216"/>
        <v>0</v>
      </c>
      <c r="AR224">
        <f t="shared" si="216"/>
        <v>0</v>
      </c>
      <c r="AS224">
        <f t="shared" si="216"/>
        <v>4.8100000000000005</v>
      </c>
      <c r="AT224">
        <f t="shared" si="216"/>
        <v>0</v>
      </c>
      <c r="AU224">
        <f t="shared" si="216"/>
        <v>0</v>
      </c>
    </row>
    <row r="225" spans="1:47" hidden="1" x14ac:dyDescent="0.4">
      <c r="A225" s="9"/>
      <c r="B225" s="9"/>
      <c r="C225" s="9"/>
      <c r="D225" s="9"/>
      <c r="E225" s="9"/>
      <c r="F225" s="9"/>
      <c r="G225" s="9"/>
      <c r="H225" s="9"/>
      <c r="I225" s="9"/>
      <c r="J225" s="9"/>
      <c r="AM225">
        <v>3</v>
      </c>
      <c r="AN225">
        <f t="shared" ref="AN225:AU225" si="217">IF(AN224+AE100/B$74*B$68-AN224/B$74&lt;0,0,AN224+AE100/B$74*B$68-AN224/B$74)</f>
        <v>9.2364285714285725E-3</v>
      </c>
      <c r="AO225">
        <f t="shared" si="217"/>
        <v>1.4221719052909395E-2</v>
      </c>
      <c r="AP225">
        <f t="shared" si="217"/>
        <v>1.5384934055715803E-2</v>
      </c>
      <c r="AQ225">
        <f t="shared" si="217"/>
        <v>4.5582929447852763E-2</v>
      </c>
      <c r="AR225">
        <f t="shared" si="217"/>
        <v>0.11718608955569271</v>
      </c>
      <c r="AS225">
        <f t="shared" si="217"/>
        <v>6.0417456640495377</v>
      </c>
      <c r="AT225">
        <f t="shared" si="217"/>
        <v>0.12683859815857104</v>
      </c>
      <c r="AU225">
        <f t="shared" si="217"/>
        <v>0.12447693374987416</v>
      </c>
    </row>
    <row r="226" spans="1:47" hidden="1" x14ac:dyDescent="0.4">
      <c r="A226" s="9" t="s">
        <v>48</v>
      </c>
      <c r="B226" s="9"/>
      <c r="C226" s="9"/>
      <c r="D226" s="9"/>
      <c r="E226" s="9"/>
      <c r="F226" s="9"/>
      <c r="G226" s="9"/>
      <c r="H226" s="9"/>
      <c r="I226" s="9"/>
      <c r="J226" s="9"/>
      <c r="AM226">
        <v>4</v>
      </c>
      <c r="AN226">
        <f t="shared" ref="AN226:AU226" si="218">IF(AN225+AE101/B$74*B$68-AN225/B$74&lt;0,0,AN225+AE101/B$74*B$68-AN225/B$74)</f>
        <v>2.9304386156502174E-2</v>
      </c>
      <c r="AO226">
        <f t="shared" si="218"/>
        <v>4.5121200658111343E-2</v>
      </c>
      <c r="AP226">
        <f t="shared" si="218"/>
        <v>4.8811729022150176E-2</v>
      </c>
      <c r="AQ226">
        <f t="shared" si="218"/>
        <v>0.14462080839519453</v>
      </c>
      <c r="AR226">
        <f t="shared" si="218"/>
        <v>0.37179591591637551</v>
      </c>
      <c r="AS226">
        <f t="shared" si="218"/>
        <v>6.8617356191845396</v>
      </c>
      <c r="AT226">
        <f t="shared" si="218"/>
        <v>0.42548196110400527</v>
      </c>
      <c r="AU226">
        <f t="shared" si="218"/>
        <v>0.43938360076890343</v>
      </c>
    </row>
    <row r="227" spans="1:47" hidden="1" x14ac:dyDescent="0.4">
      <c r="A227" s="9"/>
      <c r="B227" s="9" t="s">
        <v>25</v>
      </c>
      <c r="C227" s="9" t="s">
        <v>0</v>
      </c>
      <c r="D227" s="9" t="s">
        <v>1</v>
      </c>
      <c r="E227" s="9" t="s">
        <v>2</v>
      </c>
      <c r="F227" s="9" t="s">
        <v>3</v>
      </c>
      <c r="G227" s="9" t="s">
        <v>4</v>
      </c>
      <c r="H227" s="9" t="s">
        <v>5</v>
      </c>
      <c r="I227" s="9" t="s">
        <v>17</v>
      </c>
      <c r="J227" s="9" t="s">
        <v>47</v>
      </c>
      <c r="AM227">
        <v>5</v>
      </c>
      <c r="AN227">
        <f t="shared" ref="AN227:AU227" si="219">IF(AN226+AE102/B$74*B$68-AN226/B$74&lt;0,0,AN226+AE102/B$74*B$68-AN226/B$74)</f>
        <v>5.8995632205764696E-2</v>
      </c>
      <c r="AO227">
        <f t="shared" si="219"/>
        <v>9.0838065827145792E-2</v>
      </c>
      <c r="AP227">
        <f t="shared" si="219"/>
        <v>9.8267842818446735E-2</v>
      </c>
      <c r="AQ227">
        <f t="shared" si="219"/>
        <v>0.29115081871421999</v>
      </c>
      <c r="AR227">
        <f t="shared" si="219"/>
        <v>0.7485000707356918</v>
      </c>
      <c r="AS227">
        <f t="shared" si="219"/>
        <v>7.3909176156833283</v>
      </c>
      <c r="AT227">
        <f t="shared" si="219"/>
        <v>0.90149038315163843</v>
      </c>
      <c r="AU227">
        <f t="shared" si="219"/>
        <v>0.97633640876393912</v>
      </c>
    </row>
    <row r="228" spans="1:47" hidden="1" x14ac:dyDescent="0.4">
      <c r="A228" s="9">
        <v>0</v>
      </c>
      <c r="B228" s="16">
        <f t="shared" ref="B228:B259" si="220">AW98+BF98+BO98+AN222</f>
        <v>0</v>
      </c>
      <c r="C228" s="16">
        <f t="shared" ref="C228:C259" si="221">AX98+BG98+BP98+AO222</f>
        <v>0</v>
      </c>
      <c r="D228" s="16">
        <f t="shared" ref="D228:D259" si="222">AY98+BH98+BQ98+AP222</f>
        <v>0</v>
      </c>
      <c r="E228" s="16">
        <f t="shared" ref="E228:E259" si="223">AZ98+BI98+BR98+AQ222</f>
        <v>0</v>
      </c>
      <c r="F228" s="16">
        <f t="shared" ref="F228:F259" si="224">BA98+BJ98+BS98+AR222</f>
        <v>0</v>
      </c>
      <c r="G228" s="16">
        <f t="shared" ref="G228:G259" si="225">BB98+BK98+BT98+AS222</f>
        <v>3</v>
      </c>
      <c r="H228" s="16">
        <f t="shared" ref="H228:H259" si="226">BC98+BL98+BU98+AT222</f>
        <v>0</v>
      </c>
      <c r="I228" s="16">
        <f t="shared" ref="I228:I259" si="227">BD98+BM98+BV98+AU222</f>
        <v>0</v>
      </c>
      <c r="J228" s="16">
        <f>SUM(B228:I228)</f>
        <v>3</v>
      </c>
      <c r="AM228">
        <v>6</v>
      </c>
      <c r="AN228">
        <f t="shared" ref="AN228:AU228" si="228">IF(AN227+AE103/B$74*B$68-AN227/B$74&lt;0,0,AN227+AE103/B$74*B$68-AN227/B$74)</f>
        <v>9.6551177105151084E-2</v>
      </c>
      <c r="AO228">
        <f t="shared" si="228"/>
        <v>0.14866392398298808</v>
      </c>
      <c r="AP228">
        <f t="shared" si="228"/>
        <v>0.16082336167893296</v>
      </c>
      <c r="AQ228">
        <f t="shared" si="228"/>
        <v>0.47649212680594955</v>
      </c>
      <c r="AR228">
        <f t="shared" si="228"/>
        <v>1.2249815823781995</v>
      </c>
      <c r="AS228">
        <f t="shared" si="228"/>
        <v>7.7560547322628732</v>
      </c>
      <c r="AT228">
        <f t="shared" si="228"/>
        <v>1.5450888354635122</v>
      </c>
      <c r="AU228">
        <f t="shared" si="228"/>
        <v>1.7487321637861695</v>
      </c>
    </row>
    <row r="229" spans="1:47" hidden="1" x14ac:dyDescent="0.4">
      <c r="A229" s="9">
        <v>1</v>
      </c>
      <c r="B229" s="16">
        <f t="shared" si="220"/>
        <v>0</v>
      </c>
      <c r="C229" s="16">
        <f t="shared" si="221"/>
        <v>0</v>
      </c>
      <c r="D229" s="16">
        <f t="shared" si="222"/>
        <v>0</v>
      </c>
      <c r="E229" s="16">
        <f t="shared" si="223"/>
        <v>0</v>
      </c>
      <c r="F229" s="16">
        <f t="shared" si="224"/>
        <v>0</v>
      </c>
      <c r="G229" s="16">
        <f t="shared" si="225"/>
        <v>5.0999999999999996</v>
      </c>
      <c r="H229" s="16">
        <f t="shared" si="226"/>
        <v>0</v>
      </c>
      <c r="I229" s="16">
        <f t="shared" si="227"/>
        <v>0</v>
      </c>
      <c r="J229" s="16">
        <f t="shared" ref="J229:J288" si="229">SUM(B229:I229)</f>
        <v>5.0999999999999996</v>
      </c>
      <c r="AM229">
        <v>7</v>
      </c>
      <c r="AN229">
        <f t="shared" ref="AN229:AU229" si="230">IF(AN228+AE104/B$74*B$68-AN228/B$74&lt;0,0,AN228+AE104/B$74*B$68-AN228/B$74)</f>
        <v>0.14059243948867389</v>
      </c>
      <c r="AO229">
        <f t="shared" si="230"/>
        <v>0.21647611518981663</v>
      </c>
      <c r="AP229">
        <f t="shared" si="230"/>
        <v>0.23418201023676805</v>
      </c>
      <c r="AQ229">
        <f t="shared" si="230"/>
        <v>0.69384126132234325</v>
      </c>
      <c r="AR229">
        <f t="shared" si="230"/>
        <v>1.7837498636363984</v>
      </c>
      <c r="AS229">
        <f t="shared" si="230"/>
        <v>8.0692999355617037</v>
      </c>
      <c r="AT229">
        <f t="shared" si="230"/>
        <v>2.3441904205095665</v>
      </c>
      <c r="AU229">
        <f t="shared" si="230"/>
        <v>2.7623369691722099</v>
      </c>
    </row>
    <row r="230" spans="1:47" hidden="1" x14ac:dyDescent="0.4">
      <c r="A230" s="9">
        <v>2</v>
      </c>
      <c r="B230" s="16">
        <f t="shared" si="220"/>
        <v>0</v>
      </c>
      <c r="C230" s="16">
        <f t="shared" si="221"/>
        <v>0</v>
      </c>
      <c r="D230" s="16">
        <f t="shared" si="222"/>
        <v>0</v>
      </c>
      <c r="E230" s="16">
        <f t="shared" si="223"/>
        <v>0</v>
      </c>
      <c r="F230" s="16">
        <f t="shared" si="224"/>
        <v>0</v>
      </c>
      <c r="G230" s="16">
        <f t="shared" si="225"/>
        <v>7.3800000000000008</v>
      </c>
      <c r="H230" s="16">
        <f t="shared" si="226"/>
        <v>0</v>
      </c>
      <c r="I230" s="16">
        <f t="shared" si="227"/>
        <v>0</v>
      </c>
      <c r="J230" s="16">
        <f t="shared" si="229"/>
        <v>7.3800000000000008</v>
      </c>
      <c r="AM230">
        <v>8</v>
      </c>
      <c r="AN230">
        <f t="shared" ref="AN230:AU230" si="231">IF(AN229+AE105/B$74*B$68-AN229/B$74&lt;0,0,AN229+AE105/B$74*B$68-AN229/B$74)</f>
        <v>0.19041500144022541</v>
      </c>
      <c r="AO230">
        <f t="shared" si="231"/>
        <v>0.2931900174401913</v>
      </c>
      <c r="AP230">
        <f t="shared" si="231"/>
        <v>0.3171704536793486</v>
      </c>
      <c r="AQ230">
        <f t="shared" si="231"/>
        <v>0.93972183180323265</v>
      </c>
      <c r="AR230">
        <f t="shared" si="231"/>
        <v>2.4158676959345953</v>
      </c>
      <c r="AS230">
        <f t="shared" si="231"/>
        <v>8.4224138868816656</v>
      </c>
      <c r="AT230">
        <f t="shared" si="231"/>
        <v>3.2909718213853925</v>
      </c>
      <c r="AU230">
        <f t="shared" si="231"/>
        <v>4.0221484062017439</v>
      </c>
    </row>
    <row r="231" spans="1:47" hidden="1" x14ac:dyDescent="0.4">
      <c r="A231" s="9">
        <v>3</v>
      </c>
      <c r="B231" s="16">
        <f t="shared" si="220"/>
        <v>9.2364285714285725E-3</v>
      </c>
      <c r="C231" s="16">
        <f t="shared" si="221"/>
        <v>1.4221719052909395E-2</v>
      </c>
      <c r="D231" s="16">
        <f t="shared" si="222"/>
        <v>1.5384934055715803E-2</v>
      </c>
      <c r="E231" s="16">
        <f t="shared" si="223"/>
        <v>4.5582929447852763E-2</v>
      </c>
      <c r="F231" s="16">
        <f t="shared" si="224"/>
        <v>0.11718608955569271</v>
      </c>
      <c r="G231" s="16">
        <f t="shared" si="225"/>
        <v>9.6347456640495377</v>
      </c>
      <c r="H231" s="16">
        <f t="shared" si="226"/>
        <v>0.12683859815857104</v>
      </c>
      <c r="I231" s="16">
        <f t="shared" si="227"/>
        <v>0.12447693374987416</v>
      </c>
      <c r="J231" s="16">
        <f t="shared" si="229"/>
        <v>10.087673296641581</v>
      </c>
      <c r="AM231">
        <v>9</v>
      </c>
      <c r="AN231">
        <f t="shared" ref="AN231:AU231" si="232">IF(AN230+AE106/B$74*B$68-AN230/B$74&lt;0,0,AN230+AE106/B$74*B$68-AN230/B$74)</f>
        <v>0.24600367429100722</v>
      </c>
      <c r="AO231">
        <f t="shared" si="232"/>
        <v>0.37878224409946548</v>
      </c>
      <c r="AP231">
        <f t="shared" si="232"/>
        <v>0.4097633925453027</v>
      </c>
      <c r="AQ231">
        <f t="shared" si="232"/>
        <v>1.2140588802696883</v>
      </c>
      <c r="AR231">
        <f t="shared" si="232"/>
        <v>3.1211423748429041</v>
      </c>
      <c r="AS231">
        <f t="shared" si="232"/>
        <v>8.8879942178722153</v>
      </c>
      <c r="AT231">
        <f t="shared" si="232"/>
        <v>4.3848365636198059</v>
      </c>
      <c r="AU231">
        <f t="shared" si="232"/>
        <v>5.536799607194534</v>
      </c>
    </row>
    <row r="232" spans="1:47" hidden="1" x14ac:dyDescent="0.4">
      <c r="A232" s="9">
        <v>4</v>
      </c>
      <c r="B232" s="16">
        <f t="shared" si="220"/>
        <v>3.2383195680311699E-2</v>
      </c>
      <c r="C232" s="16">
        <f t="shared" si="221"/>
        <v>4.986177367574781E-2</v>
      </c>
      <c r="D232" s="16">
        <f t="shared" si="222"/>
        <v>5.3940040374055441E-2</v>
      </c>
      <c r="E232" s="16">
        <f t="shared" si="223"/>
        <v>0.15981511821114547</v>
      </c>
      <c r="F232" s="16">
        <f t="shared" si="224"/>
        <v>0.41085794576827306</v>
      </c>
      <c r="G232" s="16">
        <f t="shared" si="225"/>
        <v>11.8520593183994</v>
      </c>
      <c r="H232" s="16">
        <f t="shared" si="226"/>
        <v>0.46007430605634281</v>
      </c>
      <c r="I232" s="16">
        <f t="shared" si="227"/>
        <v>0.46605722942959077</v>
      </c>
      <c r="J232" s="16">
        <f t="shared" si="229"/>
        <v>13.485048927594868</v>
      </c>
      <c r="AM232">
        <v>10</v>
      </c>
      <c r="AN232">
        <f t="shared" ref="AN232:AU232" si="233">IF(AN231+AE107/B$74*B$68-AN231/B$74&lt;0,0,AN231+AE107/B$74*B$68-AN231/B$74)</f>
        <v>0.30794880624565957</v>
      </c>
      <c r="AO232">
        <f t="shared" si="233"/>
        <v>0.47416177922406944</v>
      </c>
      <c r="AP232">
        <f t="shared" si="233"/>
        <v>0.51294415801378279</v>
      </c>
      <c r="AQ232">
        <f t="shared" si="233"/>
        <v>1.5197658488983781</v>
      </c>
      <c r="AR232">
        <f t="shared" si="233"/>
        <v>3.9070638730323664</v>
      </c>
      <c r="AS232">
        <f t="shared" si="233"/>
        <v>9.5235835970643556</v>
      </c>
      <c r="AT232">
        <f t="shared" si="233"/>
        <v>5.6334831107749768</v>
      </c>
      <c r="AU232">
        <f t="shared" si="233"/>
        <v>7.3213937751183114</v>
      </c>
    </row>
    <row r="233" spans="1:47" hidden="1" x14ac:dyDescent="0.4">
      <c r="A233" s="9">
        <v>5</v>
      </c>
      <c r="B233" s="16">
        <f t="shared" si="220"/>
        <v>7.1842570448408277E-2</v>
      </c>
      <c r="C233" s="16">
        <f t="shared" si="221"/>
        <v>0.11061903906415271</v>
      </c>
      <c r="D233" s="16">
        <f t="shared" si="222"/>
        <v>0.11966673051106873</v>
      </c>
      <c r="E233" s="16">
        <f t="shared" si="223"/>
        <v>0.35455206466190242</v>
      </c>
      <c r="F233" s="16">
        <f t="shared" si="224"/>
        <v>0.91149407255971449</v>
      </c>
      <c r="G233" s="16">
        <f t="shared" si="225"/>
        <v>13.919202000653552</v>
      </c>
      <c r="H233" s="16">
        <f t="shared" si="226"/>
        <v>1.0521232629505228</v>
      </c>
      <c r="I233" s="16">
        <f t="shared" si="227"/>
        <v>1.09716366616082</v>
      </c>
      <c r="J233" s="16">
        <f t="shared" si="229"/>
        <v>17.636663407010143</v>
      </c>
      <c r="AM233">
        <v>11</v>
      </c>
      <c r="AN233">
        <f t="shared" ref="AN233:AU233" si="234">IF(AN232+AE108/B$74*B$68-AN232/B$74&lt;0,0,AN232+AE108/B$74*B$68-AN232/B$74)</f>
        <v>0.37734813661425293</v>
      </c>
      <c r="AO233">
        <f t="shared" si="234"/>
        <v>0.58101885837858558</v>
      </c>
      <c r="AP233">
        <f t="shared" si="234"/>
        <v>0.62854123246466065</v>
      </c>
      <c r="AQ233">
        <f t="shared" si="234"/>
        <v>1.8622602183893489</v>
      </c>
      <c r="AR233">
        <f t="shared" si="234"/>
        <v>4.7875596275100341</v>
      </c>
      <c r="AS233">
        <f t="shared" si="234"/>
        <v>10.376544677038956</v>
      </c>
      <c r="AT233">
        <f t="shared" si="234"/>
        <v>7.0530940401686646</v>
      </c>
      <c r="AU233">
        <f t="shared" si="234"/>
        <v>9.399388422396127</v>
      </c>
    </row>
    <row r="234" spans="1:47" hidden="1" x14ac:dyDescent="0.4">
      <c r="A234" s="9">
        <v>6</v>
      </c>
      <c r="B234" s="16">
        <f t="shared" si="220"/>
        <v>0.12906332608304955</v>
      </c>
      <c r="C234" s="16">
        <f t="shared" si="221"/>
        <v>0.19872425249571027</v>
      </c>
      <c r="D234" s="16">
        <f t="shared" si="222"/>
        <v>0.21497819697770387</v>
      </c>
      <c r="E234" s="16">
        <f t="shared" si="223"/>
        <v>0.63694364565837203</v>
      </c>
      <c r="F234" s="16">
        <f t="shared" si="224"/>
        <v>1.6374756077807862</v>
      </c>
      <c r="G234" s="16">
        <f t="shared" si="225"/>
        <v>15.737670401938097</v>
      </c>
      <c r="H234" s="16">
        <f t="shared" si="226"/>
        <v>1.9415827288492071</v>
      </c>
      <c r="I234" s="16">
        <f t="shared" si="227"/>
        <v>2.0787743659181803</v>
      </c>
      <c r="J234" s="16">
        <f t="shared" si="229"/>
        <v>22.575212525701104</v>
      </c>
      <c r="AM234">
        <v>12</v>
      </c>
      <c r="AN234">
        <f t="shared" ref="AN234:AU234" si="235">IF(AN233+AE109/B$74*B$68-AN233/B$74&lt;0,0,AN233+AE109/B$74*B$68-AN233/B$74)</f>
        <v>0.45572924133206083</v>
      </c>
      <c r="AO234">
        <f t="shared" si="235"/>
        <v>0.70170555472803031</v>
      </c>
      <c r="AP234">
        <f t="shared" si="235"/>
        <v>0.75909906853431353</v>
      </c>
      <c r="AQ234">
        <f t="shared" si="235"/>
        <v>2.2490807669126838</v>
      </c>
      <c r="AR234">
        <f t="shared" si="235"/>
        <v>5.7820105763700784</v>
      </c>
      <c r="AS234">
        <f t="shared" si="235"/>
        <v>11.488725222550654</v>
      </c>
      <c r="AT234">
        <f t="shared" si="235"/>
        <v>8.6682306958658746</v>
      </c>
      <c r="AU234">
        <f t="shared" si="235"/>
        <v>11.803959539110036</v>
      </c>
    </row>
    <row r="235" spans="1:47" hidden="1" x14ac:dyDescent="0.4">
      <c r="A235" s="9">
        <v>7</v>
      </c>
      <c r="B235" s="16">
        <f t="shared" si="220"/>
        <v>0.20462329131114654</v>
      </c>
      <c r="C235" s="16">
        <f t="shared" si="221"/>
        <v>0.31506712125839198</v>
      </c>
      <c r="D235" s="16">
        <f t="shared" si="222"/>
        <v>0.34083691750983841</v>
      </c>
      <c r="E235" s="16">
        <f t="shared" si="223"/>
        <v>1.0098415181898368</v>
      </c>
      <c r="F235" s="16">
        <f t="shared" si="224"/>
        <v>2.5961336847170418</v>
      </c>
      <c r="G235" s="16">
        <f t="shared" si="225"/>
        <v>17.292790105885381</v>
      </c>
      <c r="H235" s="16">
        <f t="shared" si="226"/>
        <v>3.1577481349935406</v>
      </c>
      <c r="I235" s="16">
        <f t="shared" si="227"/>
        <v>3.4637732885329564</v>
      </c>
      <c r="J235" s="16">
        <f t="shared" si="229"/>
        <v>28.38081406239813</v>
      </c>
      <c r="AM235">
        <v>13</v>
      </c>
      <c r="AN235">
        <f t="shared" ref="AN235:AU235" si="236">IF(AN234+AE110/B$74*B$68-AN234/B$74&lt;0,0,AN234+AE110/B$74*B$68-AN234/B$74)</f>
        <v>0.54500363396089946</v>
      </c>
      <c r="AO235">
        <f t="shared" si="236"/>
        <v>0.83916510641166298</v>
      </c>
      <c r="AP235">
        <f t="shared" si="236"/>
        <v>0.90780163607296238</v>
      </c>
      <c r="AQ235">
        <f t="shared" si="236"/>
        <v>2.689661052813261</v>
      </c>
      <c r="AR235">
        <f t="shared" si="236"/>
        <v>6.9146688207043461</v>
      </c>
      <c r="AS235">
        <f t="shared" si="236"/>
        <v>12.900550493020686</v>
      </c>
      <c r="AT235">
        <f t="shared" si="236"/>
        <v>10.511757240265524</v>
      </c>
      <c r="AU235">
        <f t="shared" si="236"/>
        <v>14.57914475940682</v>
      </c>
    </row>
    <row r="236" spans="1:47" hidden="1" x14ac:dyDescent="0.4">
      <c r="A236" s="9">
        <v>8</v>
      </c>
      <c r="B236" s="16">
        <f t="shared" si="220"/>
        <v>0.29840205652708307</v>
      </c>
      <c r="C236" s="16">
        <f t="shared" si="221"/>
        <v>0.45946224559848348</v>
      </c>
      <c r="D236" s="16">
        <f t="shared" si="222"/>
        <v>0.49704232823933303</v>
      </c>
      <c r="E236" s="16">
        <f t="shared" si="223"/>
        <v>1.4726514458027589</v>
      </c>
      <c r="F236" s="16">
        <f t="shared" si="224"/>
        <v>3.7859406208104471</v>
      </c>
      <c r="G236" s="16">
        <f t="shared" si="225"/>
        <v>18.653500546914202</v>
      </c>
      <c r="H236" s="16">
        <f t="shared" si="226"/>
        <v>4.7228630644739571</v>
      </c>
      <c r="I236" s="16">
        <f t="shared" si="227"/>
        <v>5.2987435671334895</v>
      </c>
      <c r="J236" s="16">
        <f t="shared" si="229"/>
        <v>35.188605875499753</v>
      </c>
      <c r="AM236">
        <v>14</v>
      </c>
      <c r="AN236">
        <f t="shared" ref="AN236:AU236" si="237">IF(AN235+AE111/B$74*B$68-AN235/B$74&lt;0,0,AN235+AE111/B$74*B$68-AN235/B$74)</f>
        <v>0.64745298353691205</v>
      </c>
      <c r="AO236">
        <f t="shared" si="237"/>
        <v>0.9969106955813094</v>
      </c>
      <c r="AP236">
        <f t="shared" si="237"/>
        <v>1.078449465489798</v>
      </c>
      <c r="AQ236">
        <f t="shared" si="237"/>
        <v>3.1952613979669611</v>
      </c>
      <c r="AR236">
        <f t="shared" si="237"/>
        <v>8.2144827651844263</v>
      </c>
      <c r="AS236">
        <f t="shared" si="237"/>
        <v>14.654493437644131</v>
      </c>
      <c r="AT236">
        <f t="shared" si="237"/>
        <v>12.624965555515015</v>
      </c>
      <c r="AU236">
        <f t="shared" si="237"/>
        <v>17.78097516902211</v>
      </c>
    </row>
    <row r="237" spans="1:47" hidden="1" x14ac:dyDescent="0.4">
      <c r="A237" s="9">
        <v>9</v>
      </c>
      <c r="B237" s="16">
        <f t="shared" si="220"/>
        <v>0.41004439009901278</v>
      </c>
      <c r="C237" s="16">
        <f t="shared" si="221"/>
        <v>0.6313626603738024</v>
      </c>
      <c r="D237" s="16">
        <f t="shared" si="222"/>
        <v>0.68300272695269704</v>
      </c>
      <c r="E237" s="16">
        <f t="shared" si="223"/>
        <v>2.023620315994088</v>
      </c>
      <c r="F237" s="16">
        <f t="shared" si="224"/>
        <v>5.2023894569587199</v>
      </c>
      <c r="G237" s="16">
        <f t="shared" si="225"/>
        <v>19.942921098455987</v>
      </c>
      <c r="H237" s="16">
        <f t="shared" si="226"/>
        <v>6.6552892845164724</v>
      </c>
      <c r="I237" s="16">
        <f t="shared" si="227"/>
        <v>7.6264767334585617</v>
      </c>
      <c r="J237" s="16">
        <f t="shared" si="229"/>
        <v>43.175106666809342</v>
      </c>
      <c r="AM237">
        <v>15</v>
      </c>
      <c r="AN237">
        <f t="shared" ref="AN237:AU237" si="238">IF(AN236+AE112/B$74*B$68-AN236/B$74&lt;0,0,AN236+AE112/B$74*B$68-AN236/B$74)</f>
        <v>0.76574409719260228</v>
      </c>
      <c r="AO237">
        <f t="shared" si="238"/>
        <v>1.1790485177771026</v>
      </c>
      <c r="AP237">
        <f t="shared" si="238"/>
        <v>1.2754846040063836</v>
      </c>
      <c r="AQ237">
        <f t="shared" si="238"/>
        <v>3.7790428288930586</v>
      </c>
      <c r="AR237">
        <f t="shared" si="238"/>
        <v>9.7152872082976955</v>
      </c>
      <c r="AS237">
        <f t="shared" si="238"/>
        <v>16.798018941816991</v>
      </c>
      <c r="AT237">
        <f t="shared" si="238"/>
        <v>15.057987169960963</v>
      </c>
      <c r="AU237">
        <f t="shared" si="238"/>
        <v>21.478745966372134</v>
      </c>
    </row>
    <row r="238" spans="1:47" hidden="1" x14ac:dyDescent="0.4">
      <c r="A238" s="9">
        <v>10</v>
      </c>
      <c r="B238" s="16">
        <f t="shared" si="220"/>
        <v>0.53949070564347634</v>
      </c>
      <c r="C238" s="16">
        <f t="shared" si="221"/>
        <v>0.83067661791387426</v>
      </c>
      <c r="D238" s="16">
        <f t="shared" si="222"/>
        <v>0.89861886180458261</v>
      </c>
      <c r="E238" s="16">
        <f t="shared" si="223"/>
        <v>2.6624540625138371</v>
      </c>
      <c r="F238" s="16">
        <f t="shared" si="224"/>
        <v>6.8447241980048235</v>
      </c>
      <c r="G238" s="16">
        <f t="shared" si="225"/>
        <v>21.307752254585928</v>
      </c>
      <c r="H238" s="16">
        <f t="shared" si="226"/>
        <v>8.9738652717652769</v>
      </c>
      <c r="I238" s="16">
        <f t="shared" si="227"/>
        <v>10.489637557961361</v>
      </c>
      <c r="J238" s="16">
        <f t="shared" si="229"/>
        <v>52.547219530193161</v>
      </c>
      <c r="AM238">
        <v>16</v>
      </c>
      <c r="AN238">
        <f t="shared" ref="AN238:AU238" si="239">IF(AN237+AE113/B$74*B$68-AN237/B$74&lt;0,0,AN237+AE113/B$74*B$68-AN237/B$74)</f>
        <v>0.90296873658921872</v>
      </c>
      <c r="AO238">
        <f t="shared" si="239"/>
        <v>1.3903390889695608</v>
      </c>
      <c r="AP238">
        <f t="shared" si="239"/>
        <v>1.5040569370905117</v>
      </c>
      <c r="AQ238">
        <f t="shared" si="239"/>
        <v>4.4562635758246341</v>
      </c>
      <c r="AR238">
        <f t="shared" si="239"/>
        <v>11.456308508600175</v>
      </c>
      <c r="AS238">
        <f t="shared" si="239"/>
        <v>19.386154265552179</v>
      </c>
      <c r="AT238">
        <f t="shared" si="239"/>
        <v>17.870534288578188</v>
      </c>
      <c r="AU238">
        <f t="shared" si="239"/>
        <v>25.756538331155735</v>
      </c>
    </row>
    <row r="239" spans="1:47" hidden="1" x14ac:dyDescent="0.4">
      <c r="A239" s="9">
        <v>11</v>
      </c>
      <c r="B239" s="16">
        <f t="shared" si="220"/>
        <v>0.68739146775958981</v>
      </c>
      <c r="C239" s="16">
        <f t="shared" si="221"/>
        <v>1.0584056660259435</v>
      </c>
      <c r="D239" s="16">
        <f t="shared" si="222"/>
        <v>1.1449741986482236</v>
      </c>
      <c r="E239" s="16">
        <f t="shared" si="223"/>
        <v>3.3923628094592728</v>
      </c>
      <c r="F239" s="16">
        <f t="shared" si="224"/>
        <v>8.7211975362286029</v>
      </c>
      <c r="G239" s="16">
        <f t="shared" si="225"/>
        <v>22.897249902171751</v>
      </c>
      <c r="H239" s="16">
        <f t="shared" si="226"/>
        <v>11.702670814816255</v>
      </c>
      <c r="I239" s="16">
        <f t="shared" si="227"/>
        <v>13.935184448451608</v>
      </c>
      <c r="J239" s="16">
        <f t="shared" si="229"/>
        <v>63.539436843561248</v>
      </c>
      <c r="AM239">
        <v>17</v>
      </c>
      <c r="AN239">
        <f t="shared" ref="AN239:AU239" si="240">IF(AN238+AE114/B$74*B$68-AN238/B$74&lt;0,0,AN238+AE114/B$74*B$68-AN238/B$74)</f>
        <v>1.0627051414219895</v>
      </c>
      <c r="AO239">
        <f t="shared" si="240"/>
        <v>1.6362919758982479</v>
      </c>
      <c r="AP239">
        <f t="shared" si="240"/>
        <v>1.770126666926489</v>
      </c>
      <c r="AQ239">
        <f t="shared" si="240"/>
        <v>5.244582698896644</v>
      </c>
      <c r="AR239">
        <f t="shared" si="240"/>
        <v>13.482945156875825</v>
      </c>
      <c r="AS239">
        <f t="shared" si="240"/>
        <v>22.483848902121363</v>
      </c>
      <c r="AT239">
        <f t="shared" si="240"/>
        <v>21.13299272014936</v>
      </c>
      <c r="AU239">
        <f t="shared" si="240"/>
        <v>30.715082563518891</v>
      </c>
    </row>
    <row r="240" spans="1:47" hidden="1" x14ac:dyDescent="0.4">
      <c r="A240" s="9">
        <v>12</v>
      </c>
      <c r="B240" s="16">
        <f t="shared" si="220"/>
        <v>0.85535286752942641</v>
      </c>
      <c r="C240" s="16">
        <f t="shared" si="221"/>
        <v>1.317022924935852</v>
      </c>
      <c r="D240" s="16">
        <f t="shared" si="222"/>
        <v>1.4247441377952745</v>
      </c>
      <c r="E240" s="16">
        <f t="shared" si="223"/>
        <v>4.2212733105759295</v>
      </c>
      <c r="F240" s="16">
        <f t="shared" si="224"/>
        <v>10.852187830054184</v>
      </c>
      <c r="G240" s="16">
        <f t="shared" si="225"/>
        <v>24.852825759046105</v>
      </c>
      <c r="H240" s="16">
        <f t="shared" si="226"/>
        <v>14.875450816030108</v>
      </c>
      <c r="I240" s="16">
        <f t="shared" si="227"/>
        <v>18.019014261123033</v>
      </c>
      <c r="J240" s="16">
        <f t="shared" si="229"/>
        <v>76.417871907089918</v>
      </c>
      <c r="AM240">
        <v>18</v>
      </c>
      <c r="AN240">
        <f t="shared" ref="AN240:AU240" si="241">IF(AN239+AE115/B$74*B$68-AN239/B$74&lt;0,0,AN239+AE115/B$74*B$68-AN239/B$74)</f>
        <v>1.2490994059500395</v>
      </c>
      <c r="AO240">
        <f t="shared" si="241"/>
        <v>1.9232910949507764</v>
      </c>
      <c r="AP240">
        <f t="shared" si="241"/>
        <v>2.0805998596709618</v>
      </c>
      <c r="AQ240">
        <f t="shared" si="241"/>
        <v>6.1644616914921979</v>
      </c>
      <c r="AR240">
        <f t="shared" si="241"/>
        <v>15.847800231186564</v>
      </c>
      <c r="AS240">
        <f t="shared" si="241"/>
        <v>26.168278534976821</v>
      </c>
      <c r="AT240">
        <f t="shared" si="241"/>
        <v>24.927884888658991</v>
      </c>
      <c r="AU240">
        <f t="shared" si="241"/>
        <v>36.474041602651774</v>
      </c>
    </row>
    <row r="241" spans="1:47" hidden="1" x14ac:dyDescent="0.4">
      <c r="A241" s="9">
        <v>13</v>
      </c>
      <c r="B241" s="16">
        <f t="shared" si="220"/>
        <v>1.0460449612621017</v>
      </c>
      <c r="C241" s="16">
        <f t="shared" si="221"/>
        <v>1.6106395930781487</v>
      </c>
      <c r="D241" s="16">
        <f t="shared" si="222"/>
        <v>1.7423761385556966</v>
      </c>
      <c r="E241" s="16">
        <f t="shared" si="223"/>
        <v>5.1623626274757672</v>
      </c>
      <c r="F241" s="16">
        <f t="shared" si="224"/>
        <v>13.271571101510977</v>
      </c>
      <c r="G241" s="16">
        <f t="shared" si="225"/>
        <v>27.305725331129132</v>
      </c>
      <c r="H241" s="16">
        <f t="shared" si="226"/>
        <v>18.539331096961412</v>
      </c>
      <c r="I241" s="16">
        <f t="shared" si="227"/>
        <v>22.810470389673988</v>
      </c>
      <c r="J241" s="16">
        <f t="shared" si="229"/>
        <v>91.488521239647213</v>
      </c>
      <c r="AM241">
        <v>19</v>
      </c>
      <c r="AN241">
        <f t="shared" ref="AN241:AU241" si="242">IF(AN240+AE116/B$74*B$68-AN240/B$74&lt;0,0,AN240+AE116/B$74*B$68-AN240/B$74)</f>
        <v>1.4669661821935134</v>
      </c>
      <c r="AO241">
        <f t="shared" si="242"/>
        <v>2.2587497691273186</v>
      </c>
      <c r="AP241">
        <f t="shared" si="242"/>
        <v>2.4434961847511665</v>
      </c>
      <c r="AQ241">
        <f t="shared" si="242"/>
        <v>7.2396614631071028</v>
      </c>
      <c r="AR241">
        <f t="shared" si="242"/>
        <v>18.611959056715055</v>
      </c>
      <c r="AS241">
        <f t="shared" si="242"/>
        <v>30.53123312917333</v>
      </c>
      <c r="AT241">
        <f t="shared" si="242"/>
        <v>29.351725067544791</v>
      </c>
      <c r="AU241">
        <f t="shared" si="242"/>
        <v>43.174791485416932</v>
      </c>
    </row>
    <row r="242" spans="1:47" hidden="1" x14ac:dyDescent="0.4">
      <c r="A242" s="9">
        <v>14</v>
      </c>
      <c r="B242" s="16">
        <f t="shared" si="220"/>
        <v>1.2632310968990801</v>
      </c>
      <c r="C242" s="16">
        <f t="shared" si="221"/>
        <v>1.9450502561747891</v>
      </c>
      <c r="D242" s="16">
        <f t="shared" si="222"/>
        <v>2.1041387342116344</v>
      </c>
      <c r="E242" s="16">
        <f t="shared" si="223"/>
        <v>6.2342033526253342</v>
      </c>
      <c r="F242" s="16">
        <f t="shared" si="224"/>
        <v>16.027094380253047</v>
      </c>
      <c r="G242" s="16">
        <f t="shared" si="225"/>
        <v>30.379731507689389</v>
      </c>
      <c r="H242" s="16">
        <f t="shared" si="226"/>
        <v>22.757812547914277</v>
      </c>
      <c r="I242" s="16">
        <f t="shared" si="227"/>
        <v>28.396578239480945</v>
      </c>
      <c r="J242" s="16">
        <f t="shared" si="229"/>
        <v>109.10784011524849</v>
      </c>
      <c r="AM242">
        <v>20</v>
      </c>
      <c r="AN242">
        <f t="shared" ref="AN242:AU242" si="243">IF(AN241+AE117/B$74*B$68-AN241/B$74&lt;0,0,AN241+AE117/B$74*B$68-AN241/B$74)</f>
        <v>1.721909410843139</v>
      </c>
      <c r="AO242">
        <f t="shared" si="243"/>
        <v>2.6512966225195744</v>
      </c>
      <c r="AP242">
        <f t="shared" si="243"/>
        <v>2.8681500139226204</v>
      </c>
      <c r="AQ242">
        <f t="shared" si="243"/>
        <v>8.4978381614785459</v>
      </c>
      <c r="AR242">
        <f t="shared" si="243"/>
        <v>21.846520964828379</v>
      </c>
      <c r="AS242">
        <f t="shared" si="243"/>
        <v>35.681715330987124</v>
      </c>
      <c r="AT242">
        <f t="shared" si="243"/>
        <v>34.517297905845005</v>
      </c>
      <c r="AU242">
        <f t="shared" si="243"/>
        <v>50.983779187256914</v>
      </c>
    </row>
    <row r="243" spans="1:47" hidden="1" x14ac:dyDescent="0.4">
      <c r="A243" s="9">
        <v>15</v>
      </c>
      <c r="B243" s="16">
        <f t="shared" si="220"/>
        <v>1.5117727229718283</v>
      </c>
      <c r="C243" s="16">
        <f t="shared" si="221"/>
        <v>2.3277402917902741</v>
      </c>
      <c r="D243" s="16">
        <f t="shared" si="222"/>
        <v>2.518129542201847</v>
      </c>
      <c r="E243" s="16">
        <f t="shared" si="223"/>
        <v>7.4607873421528375</v>
      </c>
      <c r="F243" s="16">
        <f t="shared" si="224"/>
        <v>19.180436716637701</v>
      </c>
      <c r="G243" s="16">
        <f t="shared" si="225"/>
        <v>34.196491058321207</v>
      </c>
      <c r="H243" s="16">
        <f t="shared" si="226"/>
        <v>27.613246492699034</v>
      </c>
      <c r="I243" s="16">
        <f t="shared" si="227"/>
        <v>34.886050905489391</v>
      </c>
      <c r="J243" s="16">
        <f t="shared" si="229"/>
        <v>129.69465507226411</v>
      </c>
      <c r="AM243">
        <v>21</v>
      </c>
      <c r="AN243">
        <f t="shared" ref="AN243:AU243" si="244">IF(AN242+AE118/B$74*B$68-AN242/B$74&lt;0,0,AN242+AE118/B$74*B$68-AN242/B$74)</f>
        <v>2.0204648785163117</v>
      </c>
      <c r="AO243">
        <f t="shared" si="244"/>
        <v>3.1109950817370335</v>
      </c>
      <c r="AP243">
        <f t="shared" si="244"/>
        <v>3.3654478760350028</v>
      </c>
      <c r="AQ243">
        <f t="shared" si="244"/>
        <v>9.9712467104618927</v>
      </c>
      <c r="AR243">
        <f t="shared" si="244"/>
        <v>25.634407971318684</v>
      </c>
      <c r="AS243">
        <f t="shared" si="244"/>
        <v>41.748865431123868</v>
      </c>
      <c r="AT243">
        <f t="shared" si="244"/>
        <v>40.556403252205946</v>
      </c>
      <c r="AU243">
        <f t="shared" si="244"/>
        <v>60.096547327732296</v>
      </c>
    </row>
    <row r="244" spans="1:47" hidden="1" x14ac:dyDescent="0.4">
      <c r="A244" s="9">
        <v>16</v>
      </c>
      <c r="B244" s="16">
        <f t="shared" si="220"/>
        <v>1.7976477440558165</v>
      </c>
      <c r="C244" s="16">
        <f t="shared" si="221"/>
        <v>2.7679141319991869</v>
      </c>
      <c r="D244" s="16">
        <f t="shared" si="222"/>
        <v>2.9943058384337657</v>
      </c>
      <c r="E244" s="16">
        <f t="shared" si="223"/>
        <v>8.871616302307876</v>
      </c>
      <c r="F244" s="16">
        <f t="shared" si="224"/>
        <v>22.807442064366214</v>
      </c>
      <c r="G244" s="16">
        <f t="shared" si="225"/>
        <v>38.881920039074643</v>
      </c>
      <c r="H244" s="16">
        <f t="shared" si="226"/>
        <v>33.209083042910059</v>
      </c>
      <c r="I244" s="16">
        <f t="shared" si="227"/>
        <v>42.413218691852201</v>
      </c>
      <c r="J244" s="16">
        <f t="shared" si="229"/>
        <v>153.74314785499976</v>
      </c>
      <c r="AM244">
        <v>22</v>
      </c>
      <c r="AN244">
        <f t="shared" ref="AN244:AU244" si="245">IF(AN243+AE119/B$74*B$68-AN243/B$74&lt;0,0,AN243+AE119/B$74*B$68-AN243/B$74)</f>
        <v>2.3702673941763623</v>
      </c>
      <c r="AO244">
        <f t="shared" si="245"/>
        <v>3.6496007844982628</v>
      </c>
      <c r="AP244">
        <f t="shared" si="245"/>
        <v>3.9481069194450042</v>
      </c>
      <c r="AQ244">
        <f t="shared" si="245"/>
        <v>11.697565846554918</v>
      </c>
      <c r="AR244">
        <f t="shared" si="245"/>
        <v>30.072485807350194</v>
      </c>
      <c r="AS244">
        <f t="shared" si="245"/>
        <v>48.885324380433552</v>
      </c>
      <c r="AT244">
        <f t="shared" si="245"/>
        <v>47.623124255133007</v>
      </c>
      <c r="AU244">
        <f t="shared" si="245"/>
        <v>70.742528674892554</v>
      </c>
    </row>
    <row r="245" spans="1:47" hidden="1" x14ac:dyDescent="0.4">
      <c r="A245" s="9">
        <v>17</v>
      </c>
      <c r="B245" s="16">
        <f t="shared" si="220"/>
        <v>2.1280049267767351</v>
      </c>
      <c r="C245" s="16">
        <f t="shared" si="221"/>
        <v>3.2765790346110952</v>
      </c>
      <c r="D245" s="16">
        <f t="shared" si="222"/>
        <v>3.5445751802782288</v>
      </c>
      <c r="E245" s="16">
        <f t="shared" si="223"/>
        <v>10.501970289902232</v>
      </c>
      <c r="F245" s="16">
        <f t="shared" si="224"/>
        <v>26.998809550220351</v>
      </c>
      <c r="G245" s="16">
        <f t="shared" si="225"/>
        <v>44.572859042827929</v>
      </c>
      <c r="H245" s="16">
        <f t="shared" si="226"/>
        <v>39.672190531591653</v>
      </c>
      <c r="I245" s="16">
        <f t="shared" si="227"/>
        <v>51.142091028366977</v>
      </c>
      <c r="J245" s="16">
        <f t="shared" si="229"/>
        <v>181.83707958457518</v>
      </c>
      <c r="AM245">
        <v>23</v>
      </c>
      <c r="AN245">
        <f t="shared" ref="AN245:AU245" si="246">IF(AN244+AE120/B$74*B$68-AN244/B$74&lt;0,0,AN244+AE120/B$74*B$68-AN244/B$74)</f>
        <v>2.7802463155514459</v>
      </c>
      <c r="AO245">
        <f t="shared" si="246"/>
        <v>4.2808626399136038</v>
      </c>
      <c r="AP245">
        <f t="shared" si="246"/>
        <v>4.631000596455662</v>
      </c>
      <c r="AQ245">
        <f t="shared" si="246"/>
        <v>13.720863066213575</v>
      </c>
      <c r="AR245">
        <f t="shared" si="246"/>
        <v>35.274044637656402</v>
      </c>
      <c r="AS245">
        <f t="shared" si="246"/>
        <v>57.271146990687143</v>
      </c>
      <c r="AT245">
        <f t="shared" si="246"/>
        <v>55.897691376007621</v>
      </c>
      <c r="AU245">
        <f t="shared" si="246"/>
        <v>83.190730896981421</v>
      </c>
    </row>
    <row r="246" spans="1:47" hidden="1" x14ac:dyDescent="0.4">
      <c r="A246" s="9">
        <v>18</v>
      </c>
      <c r="B246" s="16">
        <f t="shared" si="220"/>
        <v>2.5112656372809958</v>
      </c>
      <c r="C246" s="16">
        <f t="shared" si="221"/>
        <v>3.8667017326494575</v>
      </c>
      <c r="D246" s="16">
        <f t="shared" si="222"/>
        <v>4.1829648686361889</v>
      </c>
      <c r="E246" s="16">
        <f t="shared" si="223"/>
        <v>12.393409799442832</v>
      </c>
      <c r="F246" s="16">
        <f t="shared" si="224"/>
        <v>31.861384256125771</v>
      </c>
      <c r="G246" s="16">
        <f t="shared" si="225"/>
        <v>51.423644353806097</v>
      </c>
      <c r="H246" s="16">
        <f t="shared" si="226"/>
        <v>47.155510828602274</v>
      </c>
      <c r="I246" s="16">
        <f t="shared" si="227"/>
        <v>61.270778551691357</v>
      </c>
      <c r="J246" s="16">
        <f t="shared" si="229"/>
        <v>214.66566002823498</v>
      </c>
      <c r="AM246">
        <v>24</v>
      </c>
      <c r="AN246">
        <f t="shared" ref="AN246:AU246" si="247">IF(AN245+AE121/B$74*B$68-AN245/B$74&lt;0,0,AN245+AE121/B$74*B$68-AN245/B$74)</f>
        <v>3.2608540900319669</v>
      </c>
      <c r="AO246">
        <f t="shared" si="247"/>
        <v>5.0208747225544217</v>
      </c>
      <c r="AP246">
        <f t="shared" si="247"/>
        <v>5.4315393393112812</v>
      </c>
      <c r="AQ246">
        <f t="shared" si="247"/>
        <v>16.092722503745797</v>
      </c>
      <c r="AR246">
        <f t="shared" si="247"/>
        <v>41.371698646009285</v>
      </c>
      <c r="AS246">
        <f t="shared" si="247"/>
        <v>67.118383380534681</v>
      </c>
      <c r="AT246">
        <f t="shared" si="247"/>
        <v>65.591032331352807</v>
      </c>
      <c r="AU246">
        <f t="shared" si="247"/>
        <v>97.756453546503366</v>
      </c>
    </row>
    <row r="247" spans="1:47" hidden="1" x14ac:dyDescent="0.4">
      <c r="A247" s="9">
        <v>19</v>
      </c>
      <c r="B247" s="16">
        <f t="shared" si="220"/>
        <v>2.9572777606017864</v>
      </c>
      <c r="C247" s="16">
        <f t="shared" si="221"/>
        <v>4.5534454304983329</v>
      </c>
      <c r="D247" s="16">
        <f t="shared" si="222"/>
        <v>4.9258783283435736</v>
      </c>
      <c r="E247" s="16">
        <f t="shared" si="223"/>
        <v>14.594535374441366</v>
      </c>
      <c r="F247" s="16">
        <f t="shared" si="224"/>
        <v>37.520110052812242</v>
      </c>
      <c r="G247" s="16">
        <f t="shared" si="225"/>
        <v>59.612565838406894</v>
      </c>
      <c r="H247" s="16">
        <f t="shared" si="226"/>
        <v>55.841272058822824</v>
      </c>
      <c r="I247" s="16">
        <f t="shared" si="227"/>
        <v>73.036504513359006</v>
      </c>
      <c r="J247" s="16">
        <f t="shared" si="229"/>
        <v>253.04158935728603</v>
      </c>
      <c r="AM247">
        <v>25</v>
      </c>
      <c r="AN247">
        <f t="shared" ref="AN247:AU247" si="248">IF(AN246+AE122/B$74*B$68-AN246/B$74&lt;0,0,AN246+AE122/B$74*B$68-AN246/B$74)</f>
        <v>3.8243334536691069</v>
      </c>
      <c r="AO247">
        <f t="shared" si="248"/>
        <v>5.8884876900328376</v>
      </c>
      <c r="AP247">
        <f t="shared" si="248"/>
        <v>6.3701156282169906</v>
      </c>
      <c r="AQ247">
        <f t="shared" si="248"/>
        <v>18.87356359176604</v>
      </c>
      <c r="AR247">
        <f t="shared" si="248"/>
        <v>48.52077609075085</v>
      </c>
      <c r="AS247">
        <f t="shared" si="248"/>
        <v>78.676457732514791</v>
      </c>
      <c r="AT247">
        <f t="shared" si="248"/>
        <v>76.950117363104027</v>
      </c>
      <c r="AU247">
        <f t="shared" si="248"/>
        <v>114.80920503021787</v>
      </c>
    </row>
    <row r="248" spans="1:47" hidden="1" x14ac:dyDescent="0.4">
      <c r="A248" s="9">
        <v>20</v>
      </c>
      <c r="B248" s="16">
        <f t="shared" si="220"/>
        <v>3.4775239470241326</v>
      </c>
      <c r="C248" s="16">
        <f t="shared" si="221"/>
        <v>5.3544904496232704</v>
      </c>
      <c r="D248" s="16">
        <f t="shared" si="222"/>
        <v>5.7924419799701754</v>
      </c>
      <c r="E248" s="16">
        <f t="shared" si="223"/>
        <v>17.162015329254288</v>
      </c>
      <c r="F248" s="16">
        <f t="shared" si="224"/>
        <v>44.12067170081589</v>
      </c>
      <c r="G248" s="16">
        <f t="shared" si="225"/>
        <v>69.34835217246615</v>
      </c>
      <c r="H248" s="16">
        <f t="shared" si="226"/>
        <v>65.944943428758307</v>
      </c>
      <c r="I248" s="16">
        <f t="shared" si="227"/>
        <v>86.72143093084722</v>
      </c>
      <c r="J248" s="16">
        <f t="shared" si="229"/>
        <v>297.92186993875941</v>
      </c>
      <c r="AM248">
        <v>26</v>
      </c>
      <c r="AN248">
        <f t="shared" ref="AN248:AU248" si="249">IF(AN247+AE123/B$74*B$68-AN247/B$74&lt;0,0,AN247+AE123/B$74*B$68-AN247/B$74)</f>
        <v>4.4850300029783092</v>
      </c>
      <c r="AO248">
        <f t="shared" si="249"/>
        <v>6.9057900630050009</v>
      </c>
      <c r="AP248">
        <f t="shared" si="249"/>
        <v>7.4706246359306618</v>
      </c>
      <c r="AQ248">
        <f t="shared" si="249"/>
        <v>22.134183642113392</v>
      </c>
      <c r="AR248">
        <f t="shared" si="249"/>
        <v>56.903285022394137</v>
      </c>
      <c r="AS248">
        <f t="shared" si="249"/>
        <v>92.238489381906589</v>
      </c>
      <c r="AT248">
        <f t="shared" si="249"/>
        <v>90.26423106412048</v>
      </c>
      <c r="AU248">
        <f t="shared" si="249"/>
        <v>134.78201774203939</v>
      </c>
    </row>
    <row r="249" spans="1:47" hidden="1" x14ac:dyDescent="0.4">
      <c r="A249" s="9">
        <v>21</v>
      </c>
      <c r="B249" s="16">
        <f t="shared" si="220"/>
        <v>4.0853860724595297</v>
      </c>
      <c r="C249" s="16">
        <f t="shared" si="221"/>
        <v>6.290441429376207</v>
      </c>
      <c r="D249" s="16">
        <f t="shared" si="222"/>
        <v>6.8049457461682401</v>
      </c>
      <c r="E249" s="16">
        <f t="shared" si="223"/>
        <v>20.161890894086159</v>
      </c>
      <c r="F249" s="16">
        <f t="shared" si="224"/>
        <v>51.832850160045695</v>
      </c>
      <c r="G249" s="16">
        <f t="shared" si="225"/>
        <v>80.876909361355445</v>
      </c>
      <c r="H249" s="16">
        <f t="shared" si="226"/>
        <v>77.720093606765943</v>
      </c>
      <c r="I249" s="16">
        <f t="shared" si="227"/>
        <v>102.65952382905074</v>
      </c>
      <c r="J249" s="16">
        <f t="shared" si="229"/>
        <v>350.43204109930798</v>
      </c>
      <c r="AM249">
        <v>27</v>
      </c>
      <c r="AN249">
        <f t="shared" ref="AN249:AU249" si="250">IF(AN248+AE124/B$74*B$68-AN248/B$74&lt;0,0,AN248+AE124/B$74*B$68-AN248/B$74)</f>
        <v>5.2597580610101931</v>
      </c>
      <c r="AO249">
        <f t="shared" si="250"/>
        <v>8.0986715646081073</v>
      </c>
      <c r="AP249">
        <f t="shared" si="250"/>
        <v>8.7610736435485279</v>
      </c>
      <c r="AQ249">
        <f t="shared" si="250"/>
        <v>25.95756344064058</v>
      </c>
      <c r="AR249">
        <f t="shared" si="250"/>
        <v>66.732555165907016</v>
      </c>
      <c r="AS249">
        <f t="shared" si="250"/>
        <v>108.14872218450037</v>
      </c>
      <c r="AT249">
        <f t="shared" si="250"/>
        <v>105.87232682599449</v>
      </c>
      <c r="AU249">
        <f t="shared" si="250"/>
        <v>158.18239523011871</v>
      </c>
    </row>
    <row r="250" spans="1:47" hidden="1" x14ac:dyDescent="0.4">
      <c r="A250" s="9">
        <v>22</v>
      </c>
      <c r="B250" s="16">
        <f t="shared" si="220"/>
        <v>4.7964689663467652</v>
      </c>
      <c r="C250" s="16">
        <f t="shared" si="221"/>
        <v>7.3853257845128315</v>
      </c>
      <c r="D250" s="16">
        <f t="shared" si="222"/>
        <v>7.9893822787522453</v>
      </c>
      <c r="E250" s="16">
        <f t="shared" si="223"/>
        <v>23.671173852642468</v>
      </c>
      <c r="F250" s="16">
        <f t="shared" si="224"/>
        <v>60.854629849043228</v>
      </c>
      <c r="G250" s="16">
        <f t="shared" si="225"/>
        <v>94.488576998520955</v>
      </c>
      <c r="H250" s="16">
        <f t="shared" si="226"/>
        <v>91.464305991289493</v>
      </c>
      <c r="I250" s="16">
        <f t="shared" si="227"/>
        <v>121.24468780598269</v>
      </c>
      <c r="J250" s="16">
        <f t="shared" si="229"/>
        <v>411.8945515270907</v>
      </c>
      <c r="AM250">
        <v>28</v>
      </c>
      <c r="AN250">
        <f t="shared" ref="AN250:AU250" si="251">IF(AN249+AE125/B$74*B$68-AN249/B$74&lt;0,0,AN249+AE125/B$74*B$68-AN249/B$74)</f>
        <v>6.1682291443075634</v>
      </c>
      <c r="AO250">
        <f t="shared" si="251"/>
        <v>9.4974828491248875</v>
      </c>
      <c r="AP250">
        <f t="shared" si="251"/>
        <v>10.274295729332817</v>
      </c>
      <c r="AQ250">
        <f t="shared" si="251"/>
        <v>30.440981785200304</v>
      </c>
      <c r="AR250">
        <f t="shared" si="251"/>
        <v>78.258674044296939</v>
      </c>
      <c r="AS250">
        <f t="shared" si="251"/>
        <v>126.81125421353858</v>
      </c>
      <c r="AT250">
        <f t="shared" si="251"/>
        <v>124.17164849660685</v>
      </c>
      <c r="AU250">
        <f t="shared" si="251"/>
        <v>185.60516703725023</v>
      </c>
    </row>
    <row r="251" spans="1:47" hidden="1" x14ac:dyDescent="0.4">
      <c r="A251" s="9">
        <v>23</v>
      </c>
      <c r="B251" s="16">
        <f t="shared" si="220"/>
        <v>5.6289883772151619</v>
      </c>
      <c r="C251" s="16">
        <f t="shared" si="221"/>
        <v>8.6671910721510308</v>
      </c>
      <c r="D251" s="16">
        <f t="shared" si="222"/>
        <v>9.3760931851662193</v>
      </c>
      <c r="E251" s="16">
        <f t="shared" si="223"/>
        <v>27.779761200675477</v>
      </c>
      <c r="F251" s="16">
        <f t="shared" si="224"/>
        <v>71.417120911948416</v>
      </c>
      <c r="G251" s="16">
        <f t="shared" si="225"/>
        <v>110.52618327980109</v>
      </c>
      <c r="H251" s="16">
        <f t="shared" si="226"/>
        <v>107.52631020618415</v>
      </c>
      <c r="I251" s="16">
        <f t="shared" si="227"/>
        <v>142.94041507297101</v>
      </c>
      <c r="J251" s="16">
        <f t="shared" si="229"/>
        <v>483.86206330611259</v>
      </c>
      <c r="AM251">
        <v>29</v>
      </c>
      <c r="AN251">
        <f t="shared" ref="AN251:AU251" si="252">IF(AN250+AE126/B$74*B$68-AN250/B$74&lt;0,0,AN250+AE126/B$74*B$68-AN250/B$74)</f>
        <v>7.2335539445892536</v>
      </c>
      <c r="AO251">
        <f t="shared" si="252"/>
        <v>11.137808424376935</v>
      </c>
      <c r="AP251">
        <f t="shared" si="252"/>
        <v>12.048785909547293</v>
      </c>
      <c r="AQ251">
        <f t="shared" si="252"/>
        <v>35.698492827996944</v>
      </c>
      <c r="AR251">
        <f t="shared" si="252"/>
        <v>91.774855811553522</v>
      </c>
      <c r="AS251">
        <f t="shared" si="252"/>
        <v>148.70029151757944</v>
      </c>
      <c r="AT251">
        <f t="shared" si="252"/>
        <v>145.62783680824612</v>
      </c>
      <c r="AU251">
        <f t="shared" si="252"/>
        <v>217.74757568903317</v>
      </c>
    </row>
    <row r="252" spans="1:47" hidden="1" x14ac:dyDescent="0.4">
      <c r="A252" s="9">
        <v>24</v>
      </c>
      <c r="B252" s="16">
        <f t="shared" si="220"/>
        <v>6.6042304333659123</v>
      </c>
      <c r="C252" s="16">
        <f t="shared" si="221"/>
        <v>10.168812442781356</v>
      </c>
      <c r="D252" s="16">
        <f t="shared" si="222"/>
        <v>11.000534342937158</v>
      </c>
      <c r="E252" s="16">
        <f t="shared" si="223"/>
        <v>32.592702641873984</v>
      </c>
      <c r="F252" s="16">
        <f t="shared" si="224"/>
        <v>83.790388571277433</v>
      </c>
      <c r="G252" s="16">
        <f t="shared" si="225"/>
        <v>129.39418981291882</v>
      </c>
      <c r="H252" s="16">
        <f t="shared" si="226"/>
        <v>126.31450740377275</v>
      </c>
      <c r="I252" s="16">
        <f t="shared" si="227"/>
        <v>168.29121896586383</v>
      </c>
      <c r="J252" s="16">
        <f t="shared" si="229"/>
        <v>568.1565846147912</v>
      </c>
      <c r="AM252">
        <v>30</v>
      </c>
      <c r="AN252">
        <f t="shared" ref="AN252:AU252" si="253">IF(AN251+AE127/B$74*B$68-AN251/B$74&lt;0,0,AN251+AE127/B$74*B$68-AN251/B$74)</f>
        <v>8.4828306148948922</v>
      </c>
      <c r="AO252">
        <f t="shared" si="253"/>
        <v>13.0613724607405</v>
      </c>
      <c r="AP252">
        <f t="shared" si="253"/>
        <v>14.129681034904578</v>
      </c>
      <c r="AQ252">
        <f t="shared" si="253"/>
        <v>41.863829341240034</v>
      </c>
      <c r="AR252">
        <f t="shared" si="253"/>
        <v>107.62490506318014</v>
      </c>
      <c r="AS252">
        <f t="shared" si="253"/>
        <v>174.37218753414939</v>
      </c>
      <c r="AT252">
        <f t="shared" si="253"/>
        <v>170.78677644911505</v>
      </c>
      <c r="AU252">
        <f t="shared" si="253"/>
        <v>255.42697740581087</v>
      </c>
    </row>
    <row r="253" spans="1:47" hidden="1" x14ac:dyDescent="0.4">
      <c r="A253" s="9">
        <v>25</v>
      </c>
      <c r="B253" s="16">
        <f t="shared" si="220"/>
        <v>7.7470923424538505</v>
      </c>
      <c r="C253" s="16">
        <f t="shared" si="221"/>
        <v>11.928525178242531</v>
      </c>
      <c r="D253" s="16">
        <f t="shared" si="222"/>
        <v>12.904176532137555</v>
      </c>
      <c r="E253" s="16">
        <f t="shared" si="223"/>
        <v>38.232869007880566</v>
      </c>
      <c r="F253" s="16">
        <f t="shared" si="224"/>
        <v>98.290313189592837</v>
      </c>
      <c r="G253" s="16">
        <f t="shared" si="225"/>
        <v>151.56922964283424</v>
      </c>
      <c r="H253" s="16">
        <f t="shared" si="226"/>
        <v>148.30709566806627</v>
      </c>
      <c r="I253" s="16">
        <f t="shared" si="227"/>
        <v>197.9361571186675</v>
      </c>
      <c r="J253" s="16">
        <f t="shared" si="229"/>
        <v>666.91545867987543</v>
      </c>
      <c r="AM253">
        <v>31</v>
      </c>
      <c r="AN253">
        <f t="shared" ref="AN253:AU253" si="254">IF(AN252+AE128/B$74*B$68-AN252/B$74&lt;0,0,AN252+AE128/B$74*B$68-AN252/B$74)</f>
        <v>9.9478343459684258</v>
      </c>
      <c r="AO253">
        <f t="shared" si="254"/>
        <v>15.317100561019565</v>
      </c>
      <c r="AP253">
        <f t="shared" si="254"/>
        <v>16.569908404135223</v>
      </c>
      <c r="AQ253">
        <f t="shared" si="254"/>
        <v>49.093805862786098</v>
      </c>
      <c r="AR253">
        <f t="shared" si="254"/>
        <v>126.2119657545891</v>
      </c>
      <c r="AS253">
        <f t="shared" si="254"/>
        <v>204.47957461029887</v>
      </c>
      <c r="AT253">
        <f t="shared" si="254"/>
        <v>200.28848431845651</v>
      </c>
      <c r="AU253">
        <f t="shared" si="254"/>
        <v>299.60160490866957</v>
      </c>
    </row>
    <row r="254" spans="1:47" hidden="1" x14ac:dyDescent="0.4">
      <c r="A254" s="9">
        <v>26</v>
      </c>
      <c r="B254" s="16">
        <f t="shared" si="220"/>
        <v>9.0867167180052242</v>
      </c>
      <c r="C254" s="16">
        <f t="shared" si="221"/>
        <v>13.991201391043486</v>
      </c>
      <c r="D254" s="16">
        <f t="shared" si="222"/>
        <v>15.135562020359833</v>
      </c>
      <c r="E254" s="16">
        <f t="shared" si="223"/>
        <v>44.844082738940422</v>
      </c>
      <c r="F254" s="16">
        <f t="shared" si="224"/>
        <v>115.28663821179475</v>
      </c>
      <c r="G254" s="16">
        <f t="shared" si="225"/>
        <v>177.61236157338891</v>
      </c>
      <c r="H254" s="16">
        <f t="shared" si="226"/>
        <v>174.0640397641381</v>
      </c>
      <c r="I254" s="16">
        <f t="shared" si="227"/>
        <v>232.6247953995946</v>
      </c>
      <c r="J254" s="16">
        <f t="shared" si="229"/>
        <v>782.64539781726535</v>
      </c>
      <c r="AM254">
        <v>32</v>
      </c>
      <c r="AN254">
        <f t="shared" ref="AN254:AU254" si="255">IF(AN253+AE129/B$74*B$68-AN253/B$74&lt;0,0,AN253+AE129/B$74*B$68-AN253/B$74)</f>
        <v>11.665825793104604</v>
      </c>
      <c r="AO254">
        <f t="shared" si="255"/>
        <v>17.962364529394851</v>
      </c>
      <c r="AP254">
        <f t="shared" si="255"/>
        <v>19.431532344392238</v>
      </c>
      <c r="AQ254">
        <f t="shared" si="255"/>
        <v>57.572308383670176</v>
      </c>
      <c r="AR254">
        <f t="shared" si="255"/>
        <v>148.00877802061805</v>
      </c>
      <c r="AS254">
        <f t="shared" si="255"/>
        <v>239.78794696095844</v>
      </c>
      <c r="AT254">
        <f t="shared" si="255"/>
        <v>234.88339170029644</v>
      </c>
      <c r="AU254">
        <f t="shared" si="255"/>
        <v>351.39491886107783</v>
      </c>
    </row>
    <row r="255" spans="1:47" hidden="1" x14ac:dyDescent="0.4">
      <c r="A255" s="9">
        <v>27</v>
      </c>
      <c r="B255" s="16">
        <f t="shared" si="220"/>
        <v>10.657234757550334</v>
      </c>
      <c r="C255" s="16">
        <f t="shared" si="221"/>
        <v>16.409394327112718</v>
      </c>
      <c r="D255" s="16">
        <f t="shared" si="222"/>
        <v>17.751542459645194</v>
      </c>
      <c r="E255" s="16">
        <f t="shared" si="223"/>
        <v>52.594785560874584</v>
      </c>
      <c r="F255" s="16">
        <f t="shared" si="224"/>
        <v>135.21239914933631</v>
      </c>
      <c r="G255" s="16">
        <f t="shared" si="225"/>
        <v>208.18339346358442</v>
      </c>
      <c r="H255" s="16">
        <f t="shared" si="226"/>
        <v>204.24117611282628</v>
      </c>
      <c r="I255" s="16">
        <f t="shared" si="227"/>
        <v>273.23602088758219</v>
      </c>
      <c r="J255" s="16">
        <f t="shared" si="229"/>
        <v>918.28594671851204</v>
      </c>
      <c r="AM255">
        <v>33</v>
      </c>
      <c r="AN255">
        <f t="shared" ref="AN255:AU255" si="256">IF(AN254+AE130/B$74*B$68-AN254/B$74&lt;0,0,AN254+AE130/B$74*B$68-AN254/B$74)</f>
        <v>13.680498933480038</v>
      </c>
      <c r="AO255">
        <f t="shared" si="256"/>
        <v>21.064441827376989</v>
      </c>
      <c r="AP255">
        <f t="shared" si="256"/>
        <v>22.787333038220797</v>
      </c>
      <c r="AQ255">
        <f t="shared" si="256"/>
        <v>67.514972142505869</v>
      </c>
      <c r="AR255">
        <f t="shared" si="256"/>
        <v>173.56970400274457</v>
      </c>
      <c r="AS255">
        <f t="shared" si="256"/>
        <v>281.19511656546439</v>
      </c>
      <c r="AT255">
        <f t="shared" si="256"/>
        <v>275.4514341696181</v>
      </c>
      <c r="AU255">
        <f t="shared" si="256"/>
        <v>412.12416601734651</v>
      </c>
    </row>
    <row r="256" spans="1:47" hidden="1" x14ac:dyDescent="0.4">
      <c r="A256" s="9">
        <v>28</v>
      </c>
      <c r="B256" s="16">
        <f t="shared" si="220"/>
        <v>12.498636601638996</v>
      </c>
      <c r="C256" s="16">
        <f t="shared" si="221"/>
        <v>19.244678494322805</v>
      </c>
      <c r="D256" s="16">
        <f t="shared" si="222"/>
        <v>20.818728626061446</v>
      </c>
      <c r="E256" s="16">
        <f t="shared" si="223"/>
        <v>61.682333815606263</v>
      </c>
      <c r="F256" s="16">
        <f t="shared" si="224"/>
        <v>158.57496615677178</v>
      </c>
      <c r="G256" s="16">
        <f t="shared" si="225"/>
        <v>244.05766824075531</v>
      </c>
      <c r="H256" s="16">
        <f t="shared" si="226"/>
        <v>239.60679927215529</v>
      </c>
      <c r="I256" s="16">
        <f t="shared" si="227"/>
        <v>320.80018149490382</v>
      </c>
      <c r="J256" s="16">
        <f t="shared" si="229"/>
        <v>1077.2839927022158</v>
      </c>
      <c r="AM256">
        <v>34</v>
      </c>
      <c r="AN256">
        <f t="shared" ref="AN256:AU256" si="257">IF(AN255+AE131/B$74*B$68-AN255/B$74&lt;0,0,AN255+AE131/B$74*B$68-AN255/B$74)</f>
        <v>16.043092476801984</v>
      </c>
      <c r="AO256">
        <f t="shared" si="257"/>
        <v>24.702226859708549</v>
      </c>
      <c r="AP256">
        <f t="shared" si="257"/>
        <v>26.722657778013176</v>
      </c>
      <c r="AQ256">
        <f t="shared" si="257"/>
        <v>79.17466657595071</v>
      </c>
      <c r="AR256">
        <f t="shared" si="257"/>
        <v>203.54482873957838</v>
      </c>
      <c r="AS256">
        <f t="shared" si="257"/>
        <v>329.75403648799698</v>
      </c>
      <c r="AT256">
        <f t="shared" si="257"/>
        <v>323.02443458411949</v>
      </c>
      <c r="AU256">
        <f t="shared" si="257"/>
        <v>483.33386936275991</v>
      </c>
    </row>
    <row r="257" spans="1:47" hidden="1" x14ac:dyDescent="0.4">
      <c r="A257" s="9">
        <v>29</v>
      </c>
      <c r="B257" s="16">
        <f t="shared" si="220"/>
        <v>14.65779067312258</v>
      </c>
      <c r="C257" s="16">
        <f t="shared" si="221"/>
        <v>22.56921918222157</v>
      </c>
      <c r="D257" s="16">
        <f t="shared" si="222"/>
        <v>24.415188312726613</v>
      </c>
      <c r="E257" s="16">
        <f t="shared" si="223"/>
        <v>72.338029027923355</v>
      </c>
      <c r="F257" s="16">
        <f t="shared" si="224"/>
        <v>185.96897677772756</v>
      </c>
      <c r="G257" s="16">
        <f t="shared" si="225"/>
        <v>286.14575999760575</v>
      </c>
      <c r="H257" s="16">
        <f t="shared" si="226"/>
        <v>281.06114105293977</v>
      </c>
      <c r="I257" s="16">
        <f t="shared" si="227"/>
        <v>376.52511259483197</v>
      </c>
      <c r="J257" s="16">
        <f t="shared" si="229"/>
        <v>1263.6812176190992</v>
      </c>
      <c r="AM257">
        <v>35</v>
      </c>
      <c r="AN257">
        <f t="shared" ref="AN257:AU257" si="258">IF(AN256+AE132/B$74*B$68-AN256/B$74&lt;0,0,AN256+AE132/B$74*B$68-AN256/B$74)</f>
        <v>18.81369310850755</v>
      </c>
      <c r="AO257">
        <f t="shared" si="258"/>
        <v>28.968237632943552</v>
      </c>
      <c r="AP257">
        <f t="shared" si="258"/>
        <v>31.337591752100288</v>
      </c>
      <c r="AQ257">
        <f t="shared" si="258"/>
        <v>92.847926986784785</v>
      </c>
      <c r="AR257">
        <f t="shared" si="258"/>
        <v>238.69649491003312</v>
      </c>
      <c r="AS257">
        <f t="shared" si="258"/>
        <v>386.69957172764532</v>
      </c>
      <c r="AT257">
        <f t="shared" si="258"/>
        <v>378.81234835177946</v>
      </c>
      <c r="AU257">
        <f t="shared" si="258"/>
        <v>566.83510115551928</v>
      </c>
    </row>
    <row r="258" spans="1:47" hidden="1" x14ac:dyDescent="0.4">
      <c r="A258" s="9">
        <v>30</v>
      </c>
      <c r="B258" s="16">
        <f t="shared" si="220"/>
        <v>17.189637742464562</v>
      </c>
      <c r="C258" s="16">
        <f t="shared" si="221"/>
        <v>26.467611014806771</v>
      </c>
      <c r="D258" s="16">
        <f t="shared" si="222"/>
        <v>28.632435260478317</v>
      </c>
      <c r="E258" s="16">
        <f t="shared" si="223"/>
        <v>84.833010767030601</v>
      </c>
      <c r="F258" s="16">
        <f t="shared" si="224"/>
        <v>218.09148550658989</v>
      </c>
      <c r="G258" s="16">
        <f t="shared" si="225"/>
        <v>335.51659480493788</v>
      </c>
      <c r="H258" s="16">
        <f t="shared" si="226"/>
        <v>329.65922887710497</v>
      </c>
      <c r="I258" s="16">
        <f t="shared" si="227"/>
        <v>441.82670890943842</v>
      </c>
      <c r="J258" s="16">
        <f t="shared" si="229"/>
        <v>1482.2167128828514</v>
      </c>
      <c r="AM258">
        <v>36</v>
      </c>
      <c r="AN258">
        <f t="shared" ref="AN258:AU258" si="259">IF(AN257+AE133/B$74*B$68-AN257/B$74&lt;0,0,AN257+AE133/B$74*B$68-AN257/B$74)</f>
        <v>22.062763720670162</v>
      </c>
      <c r="AO258">
        <f t="shared" si="259"/>
        <v>33.970968837099257</v>
      </c>
      <c r="AP258">
        <f t="shared" si="259"/>
        <v>36.749503588360454</v>
      </c>
      <c r="AQ258">
        <f t="shared" si="259"/>
        <v>108.88249655444544</v>
      </c>
      <c r="AR258">
        <f t="shared" si="259"/>
        <v>279.91869208128981</v>
      </c>
      <c r="AS258">
        <f t="shared" si="259"/>
        <v>453.47989811088257</v>
      </c>
      <c r="AT258">
        <f t="shared" si="259"/>
        <v>444.23403844486586</v>
      </c>
      <c r="AU258">
        <f t="shared" si="259"/>
        <v>664.75153701498346</v>
      </c>
    </row>
    <row r="259" spans="1:47" hidden="1" x14ac:dyDescent="0.4">
      <c r="A259" s="9">
        <v>31</v>
      </c>
      <c r="B259" s="16">
        <f t="shared" si="220"/>
        <v>20.158590008752967</v>
      </c>
      <c r="C259" s="16">
        <f t="shared" si="221"/>
        <v>31.039032174633022</v>
      </c>
      <c r="D259" s="16">
        <f t="shared" si="222"/>
        <v>33.577759579091037</v>
      </c>
      <c r="E259" s="16">
        <f t="shared" si="223"/>
        <v>99.485161286214975</v>
      </c>
      <c r="F259" s="16">
        <f t="shared" si="224"/>
        <v>255.75971446253985</v>
      </c>
      <c r="G259" s="16">
        <f t="shared" si="225"/>
        <v>393.42459308570159</v>
      </c>
      <c r="H259" s="16">
        <f t="shared" si="226"/>
        <v>386.63769776090385</v>
      </c>
      <c r="I259" s="16">
        <f t="shared" si="227"/>
        <v>518.36481514638422</v>
      </c>
      <c r="J259" s="16">
        <f t="shared" si="229"/>
        <v>1738.4473635042216</v>
      </c>
      <c r="AM259">
        <v>37</v>
      </c>
      <c r="AN259">
        <f t="shared" ref="AN259:AU259" si="260">IF(AN258+AE134/B$74*B$68-AN258/B$74&lt;0,0,AN258+AE134/B$74*B$68-AN258/B$74)</f>
        <v>25.872935505311073</v>
      </c>
      <c r="AO259">
        <f t="shared" si="260"/>
        <v>39.837651207393861</v>
      </c>
      <c r="AP259">
        <f t="shared" si="260"/>
        <v>43.096030408150803</v>
      </c>
      <c r="AQ259">
        <f t="shared" si="260"/>
        <v>127.68617053951075</v>
      </c>
      <c r="AR259">
        <f t="shared" si="260"/>
        <v>328.25979367965829</v>
      </c>
      <c r="AS259">
        <f t="shared" si="260"/>
        <v>531.79332747074204</v>
      </c>
      <c r="AT259">
        <f t="shared" si="260"/>
        <v>520.9533628642215</v>
      </c>
      <c r="AU259">
        <f t="shared" si="260"/>
        <v>779.57346179188414</v>
      </c>
    </row>
    <row r="260" spans="1:47" hidden="1" x14ac:dyDescent="0.4">
      <c r="A260" s="9">
        <v>32</v>
      </c>
      <c r="B260" s="16">
        <f t="shared" ref="B260:B288" si="261">AW130+BF130+BO130+AN254</f>
        <v>23.640170760330221</v>
      </c>
      <c r="C260" s="16">
        <f t="shared" ref="C260:C288" si="262">AX130+BG130+BP130+AO254</f>
        <v>36.399769057513581</v>
      </c>
      <c r="D260" s="16">
        <f t="shared" ref="D260:D288" si="263">AY130+BH130+BQ130+AP254</f>
        <v>39.37695889714314</v>
      </c>
      <c r="E260" s="16">
        <f t="shared" ref="E260:E288" si="264">AZ130+BI130+BR130+AQ254</f>
        <v>116.66719745299308</v>
      </c>
      <c r="F260" s="16">
        <f t="shared" ref="F260:F288" si="265">BA130+BJ130+BS130+AR254</f>
        <v>299.93185638888679</v>
      </c>
      <c r="G260" s="16">
        <f t="shared" ref="G260:G288" si="266">BB130+BK130+BT130+AS254</f>
        <v>461.34152924270228</v>
      </c>
      <c r="H260" s="16">
        <f t="shared" ref="H260:H288" si="267">BC130+BL130+BU130+AT254</f>
        <v>453.44623247246011</v>
      </c>
      <c r="I260" s="16">
        <f t="shared" ref="I260:I288" si="268">BD130+BM130+BV130+AU254</f>
        <v>608.08534415915881</v>
      </c>
      <c r="J260" s="16">
        <f t="shared" si="229"/>
        <v>2038.889058431188</v>
      </c>
      <c r="AM260">
        <v>38</v>
      </c>
      <c r="AN260">
        <f t="shared" ref="AN260:AU260" si="269">IF(AN259+AE135/B$74*B$68-AN259/B$74&lt;0,0,AN259+AE135/B$74*B$68-AN259/B$74)</f>
        <v>30.341109493438481</v>
      </c>
      <c r="AO260">
        <f t="shared" si="269"/>
        <v>46.717487352636461</v>
      </c>
      <c r="AP260">
        <f t="shared" si="269"/>
        <v>50.538578317788634</v>
      </c>
      <c r="AQ260">
        <f t="shared" si="269"/>
        <v>149.73716764152601</v>
      </c>
      <c r="AR260">
        <f t="shared" si="269"/>
        <v>384.94922001732442</v>
      </c>
      <c r="AS260">
        <f t="shared" si="269"/>
        <v>623.63149539690221</v>
      </c>
      <c r="AT260">
        <f t="shared" si="269"/>
        <v>610.92149238154684</v>
      </c>
      <c r="AU260">
        <f t="shared" si="269"/>
        <v>914.22110029719965</v>
      </c>
    </row>
    <row r="261" spans="1:47" hidden="1" x14ac:dyDescent="0.4">
      <c r="A261" s="9">
        <v>33</v>
      </c>
      <c r="B261" s="16">
        <f t="shared" si="261"/>
        <v>27.722936330872486</v>
      </c>
      <c r="C261" s="16">
        <f t="shared" si="262"/>
        <v>42.686175589444673</v>
      </c>
      <c r="D261" s="16">
        <f t="shared" si="263"/>
        <v>46.177539725759303</v>
      </c>
      <c r="E261" s="16">
        <f t="shared" si="264"/>
        <v>136.81615584258481</v>
      </c>
      <c r="F261" s="16">
        <f t="shared" si="265"/>
        <v>351.73145924235911</v>
      </c>
      <c r="G261" s="16">
        <f t="shared" si="266"/>
        <v>540.99392186523232</v>
      </c>
      <c r="H261" s="16">
        <f t="shared" si="267"/>
        <v>531.78443552316685</v>
      </c>
      <c r="I261" s="16">
        <f t="shared" si="268"/>
        <v>713.26969002946316</v>
      </c>
      <c r="J261" s="16">
        <f t="shared" si="229"/>
        <v>2391.1823141488826</v>
      </c>
      <c r="AM261">
        <v>39</v>
      </c>
      <c r="AN261">
        <f t="shared" ref="AN261:AU261" si="270">IF(AN260+AE136/B$74*B$68-AN260/B$74&lt;0,0,AN260+AE136/B$74*B$68-AN260/B$74)</f>
        <v>35.58092099142543</v>
      </c>
      <c r="AO261">
        <f t="shared" si="270"/>
        <v>54.785446351971757</v>
      </c>
      <c r="AP261">
        <f t="shared" si="270"/>
        <v>59.266427370860711</v>
      </c>
      <c r="AQ261">
        <f t="shared" si="270"/>
        <v>175.59629230055481</v>
      </c>
      <c r="AR261">
        <f t="shared" si="270"/>
        <v>451.42870553594372</v>
      </c>
      <c r="AS261">
        <f t="shared" si="270"/>
        <v>731.33000969373848</v>
      </c>
      <c r="AT261">
        <f t="shared" si="270"/>
        <v>716.42653484366292</v>
      </c>
      <c r="AU261">
        <f t="shared" si="270"/>
        <v>1072.1188832066741</v>
      </c>
    </row>
    <row r="262" spans="1:47" hidden="1" x14ac:dyDescent="0.4">
      <c r="A262" s="9">
        <v>34</v>
      </c>
      <c r="B262" s="16">
        <f t="shared" si="261"/>
        <v>32.5107292623996</v>
      </c>
      <c r="C262" s="16">
        <f t="shared" si="262"/>
        <v>50.058142516825214</v>
      </c>
      <c r="D262" s="16">
        <f t="shared" si="263"/>
        <v>54.152470507102862</v>
      </c>
      <c r="E262" s="16">
        <f t="shared" si="264"/>
        <v>160.44451237898721</v>
      </c>
      <c r="F262" s="16">
        <f t="shared" si="265"/>
        <v>412.47601293095767</v>
      </c>
      <c r="G262" s="16">
        <f t="shared" si="266"/>
        <v>634.40690695415412</v>
      </c>
      <c r="H262" s="16">
        <f t="shared" si="267"/>
        <v>623.6450557335578</v>
      </c>
      <c r="I262" s="16">
        <f t="shared" si="268"/>
        <v>836.5926893615117</v>
      </c>
      <c r="J262" s="16">
        <f t="shared" si="229"/>
        <v>2804.2865196454959</v>
      </c>
      <c r="AM262">
        <v>40</v>
      </c>
      <c r="AN262">
        <f t="shared" ref="AN262:AU262" si="271">IF(AN261+AE137/B$74*B$68-AN261/B$74&lt;0,0,AN261+AE137/B$74*B$68-AN261/B$74)</f>
        <v>41.725629594345456</v>
      </c>
      <c r="AO262">
        <f t="shared" si="271"/>
        <v>64.246713630435423</v>
      </c>
      <c r="AP262">
        <f t="shared" si="271"/>
        <v>69.501545405546324</v>
      </c>
      <c r="AQ262">
        <f t="shared" si="271"/>
        <v>205.92119727420916</v>
      </c>
      <c r="AR262">
        <f t="shared" si="271"/>
        <v>529.38896550729851</v>
      </c>
      <c r="AS262">
        <f t="shared" si="271"/>
        <v>857.62784746202146</v>
      </c>
      <c r="AT262">
        <f t="shared" si="271"/>
        <v>840.15172814492132</v>
      </c>
      <c r="AU262">
        <f t="shared" si="271"/>
        <v>1257.2825366344227</v>
      </c>
    </row>
    <row r="263" spans="1:47" hidden="1" x14ac:dyDescent="0.4">
      <c r="A263" s="9">
        <v>35</v>
      </c>
      <c r="B263" s="16">
        <f t="shared" si="261"/>
        <v>38.125320015770505</v>
      </c>
      <c r="C263" s="16">
        <f t="shared" si="262"/>
        <v>58.703164959645221</v>
      </c>
      <c r="D263" s="16">
        <f t="shared" si="263"/>
        <v>63.504581858631767</v>
      </c>
      <c r="E263" s="16">
        <f t="shared" si="264"/>
        <v>188.15321950645307</v>
      </c>
      <c r="F263" s="16">
        <f t="shared" si="265"/>
        <v>483.7104657018433</v>
      </c>
      <c r="G263" s="16">
        <f t="shared" si="266"/>
        <v>743.95571050636863</v>
      </c>
      <c r="H263" s="16">
        <f t="shared" si="267"/>
        <v>731.3646747275825</v>
      </c>
      <c r="I263" s="16">
        <f t="shared" si="268"/>
        <v>981.19060189311017</v>
      </c>
      <c r="J263" s="16">
        <f t="shared" si="229"/>
        <v>3288.7077391694056</v>
      </c>
      <c r="AM263">
        <v>41</v>
      </c>
      <c r="AN263">
        <f t="shared" ref="AN263:AU263" si="272">IF(AN262+AE138/B$74*B$68-AN262/B$74&lt;0,0,AN262+AE138/B$74*B$68-AN262/B$74)</f>
        <v>48.93150827824384</v>
      </c>
      <c r="AO263">
        <f t="shared" si="272"/>
        <v>75.341909287418787</v>
      </c>
      <c r="AP263">
        <f t="shared" si="272"/>
        <v>81.504233187726427</v>
      </c>
      <c r="AQ263">
        <f t="shared" si="272"/>
        <v>241.48310923160582</v>
      </c>
      <c r="AR263">
        <f t="shared" si="272"/>
        <v>620.81269473862494</v>
      </c>
      <c r="AS263">
        <f t="shared" si="272"/>
        <v>1005.7370112490712</v>
      </c>
      <c r="AT263">
        <f t="shared" si="272"/>
        <v>985.24368189041024</v>
      </c>
      <c r="AU263">
        <f t="shared" si="272"/>
        <v>1474.4212100592249</v>
      </c>
    </row>
    <row r="264" spans="1:47" hidden="1" x14ac:dyDescent="0.4">
      <c r="A264" s="9">
        <v>36</v>
      </c>
      <c r="B264" s="16">
        <f t="shared" si="261"/>
        <v>44.709504450572496</v>
      </c>
      <c r="C264" s="16">
        <f t="shared" si="262"/>
        <v>68.841111732053406</v>
      </c>
      <c r="D264" s="16">
        <f t="shared" si="263"/>
        <v>74.47172598330414</v>
      </c>
      <c r="E264" s="16">
        <f t="shared" si="264"/>
        <v>220.64699263989371</v>
      </c>
      <c r="F264" s="16">
        <f t="shared" si="265"/>
        <v>567.24652304923063</v>
      </c>
      <c r="G264" s="16">
        <f t="shared" si="266"/>
        <v>872.42602948129309</v>
      </c>
      <c r="H264" s="16">
        <f t="shared" si="267"/>
        <v>857.68313902535556</v>
      </c>
      <c r="I264" s="16">
        <f t="shared" si="268"/>
        <v>1150.7408367620656</v>
      </c>
      <c r="J264" s="16">
        <f t="shared" si="229"/>
        <v>3856.7658631237687</v>
      </c>
      <c r="AM264">
        <v>42</v>
      </c>
      <c r="AN264">
        <f t="shared" ref="AN264:AU264" si="273">IF(AN263+AE139/B$74*B$68-AN263/B$74&lt;0,0,AN263+AE139/B$74*B$68-AN263/B$74)</f>
        <v>57.381817765214834</v>
      </c>
      <c r="AO264">
        <f t="shared" si="273"/>
        <v>88.353207594384301</v>
      </c>
      <c r="AP264">
        <f t="shared" si="273"/>
        <v>95.579744431281725</v>
      </c>
      <c r="AQ264">
        <f t="shared" si="273"/>
        <v>283.18644274177262</v>
      </c>
      <c r="AR264">
        <f t="shared" si="273"/>
        <v>728.02499185709246</v>
      </c>
      <c r="AS264">
        <f t="shared" si="273"/>
        <v>1179.4242156505811</v>
      </c>
      <c r="AT264">
        <f t="shared" si="273"/>
        <v>1155.3924033271715</v>
      </c>
      <c r="AU264">
        <f t="shared" si="273"/>
        <v>1729.0572397893077</v>
      </c>
    </row>
    <row r="265" spans="1:47" hidden="1" x14ac:dyDescent="0.4">
      <c r="A265" s="9">
        <v>37</v>
      </c>
      <c r="B265" s="16">
        <f t="shared" si="261"/>
        <v>52.43073588414363</v>
      </c>
      <c r="C265" s="16">
        <f t="shared" si="262"/>
        <v>80.729817776987133</v>
      </c>
      <c r="D265" s="16">
        <f t="shared" si="263"/>
        <v>87.332826517537882</v>
      </c>
      <c r="E265" s="16">
        <f t="shared" si="264"/>
        <v>258.75223483012041</v>
      </c>
      <c r="F265" s="16">
        <f t="shared" si="265"/>
        <v>665.20872903148836</v>
      </c>
      <c r="G265" s="16">
        <f t="shared" si="266"/>
        <v>1023.0848564058793</v>
      </c>
      <c r="H265" s="16">
        <f t="shared" si="267"/>
        <v>1005.813248300876</v>
      </c>
      <c r="I265" s="16">
        <f t="shared" si="268"/>
        <v>1349.5554498829965</v>
      </c>
      <c r="J265" s="16">
        <f t="shared" si="229"/>
        <v>4522.9078986300301</v>
      </c>
      <c r="AM265">
        <v>43</v>
      </c>
      <c r="AN265">
        <f t="shared" ref="AN265:AU265" si="274">IF(AN264+AE140/B$74*B$68-AN264/B$74&lt;0,0,AN264+AE140/B$74*B$68-AN264/B$74)</f>
        <v>67.291467239315764</v>
      </c>
      <c r="AO265">
        <f t="shared" si="274"/>
        <v>103.61151329594369</v>
      </c>
      <c r="AP265">
        <f t="shared" si="274"/>
        <v>112.08604905923177</v>
      </c>
      <c r="AQ265">
        <f t="shared" si="274"/>
        <v>332.0918014892207</v>
      </c>
      <c r="AR265">
        <f t="shared" si="274"/>
        <v>853.75249158893996</v>
      </c>
      <c r="AS265">
        <f t="shared" si="274"/>
        <v>1383.106681731156</v>
      </c>
      <c r="AT265">
        <f t="shared" si="274"/>
        <v>1354.9251428136909</v>
      </c>
      <c r="AU265">
        <f t="shared" si="274"/>
        <v>2027.6665936957293</v>
      </c>
    </row>
    <row r="266" spans="1:47" hidden="1" x14ac:dyDescent="0.4">
      <c r="A266" s="9">
        <v>38</v>
      </c>
      <c r="B266" s="16">
        <f t="shared" si="261"/>
        <v>61.485384130268983</v>
      </c>
      <c r="C266" s="16">
        <f t="shared" si="262"/>
        <v>94.671641987878701</v>
      </c>
      <c r="D266" s="16">
        <f t="shared" si="263"/>
        <v>102.41497272665376</v>
      </c>
      <c r="E266" s="16">
        <f t="shared" si="264"/>
        <v>303.43805565214171</v>
      </c>
      <c r="F266" s="16">
        <f t="shared" si="265"/>
        <v>780.08850231832139</v>
      </c>
      <c r="G266" s="16">
        <f t="shared" si="266"/>
        <v>1199.7635483228</v>
      </c>
      <c r="H266" s="16">
        <f t="shared" si="267"/>
        <v>1179.5224715517004</v>
      </c>
      <c r="I266" s="16">
        <f t="shared" si="268"/>
        <v>1582.6907884814568</v>
      </c>
      <c r="J266" s="16">
        <f t="shared" si="229"/>
        <v>5304.0753651712221</v>
      </c>
      <c r="AM266">
        <v>44</v>
      </c>
      <c r="AN266">
        <f t="shared" ref="AN266:AU266" si="275">IF(AN265+AE141/B$74*B$68-AN265/B$74&lt;0,0,AN265+AE141/B$74*B$68-AN265/B$74)</f>
        <v>78.9124799462748</v>
      </c>
      <c r="AO266">
        <f t="shared" si="275"/>
        <v>121.50487722449725</v>
      </c>
      <c r="AP266">
        <f t="shared" si="275"/>
        <v>131.44293714368615</v>
      </c>
      <c r="AQ266">
        <f t="shared" si="275"/>
        <v>389.44295169163962</v>
      </c>
      <c r="AR266">
        <f t="shared" si="275"/>
        <v>1001.1927089060664</v>
      </c>
      <c r="AS266">
        <f t="shared" si="275"/>
        <v>1621.9644754420456</v>
      </c>
      <c r="AT266">
        <f t="shared" si="275"/>
        <v>1588.9164455519967</v>
      </c>
      <c r="AU266">
        <f t="shared" si="275"/>
        <v>2377.8435689401854</v>
      </c>
    </row>
    <row r="267" spans="1:47" hidden="1" x14ac:dyDescent="0.4">
      <c r="A267" s="9">
        <v>39</v>
      </c>
      <c r="B267" s="16">
        <f t="shared" si="261"/>
        <v>72.103729858550793</v>
      </c>
      <c r="C267" s="16">
        <f t="shared" si="262"/>
        <v>111.02115723464991</v>
      </c>
      <c r="D267" s="16">
        <f t="shared" si="263"/>
        <v>120.10173850923593</v>
      </c>
      <c r="E267" s="16">
        <f t="shared" si="264"/>
        <v>355.84091899289257</v>
      </c>
      <c r="F267" s="16">
        <f t="shared" si="265"/>
        <v>914.80750153159443</v>
      </c>
      <c r="G267" s="16">
        <f t="shared" si="266"/>
        <v>1406.9552521357966</v>
      </c>
      <c r="H267" s="16">
        <f t="shared" si="267"/>
        <v>1383.2287690650505</v>
      </c>
      <c r="I267" s="16">
        <f t="shared" si="268"/>
        <v>1856.0760698091831</v>
      </c>
      <c r="J267" s="16">
        <f t="shared" si="229"/>
        <v>6220.1351371369547</v>
      </c>
      <c r="AM267">
        <v>45</v>
      </c>
      <c r="AN267">
        <f t="shared" ref="AN267:AU267" si="276">IF(AN266+AE142/B$74*B$68-AN266/B$74&lt;0,0,AN266+AE142/B$74*B$68-AN266/B$74)</f>
        <v>92.540402679522771</v>
      </c>
      <c r="AO267">
        <f t="shared" si="276"/>
        <v>142.48836525649895</v>
      </c>
      <c r="AP267">
        <f t="shared" si="276"/>
        <v>154.14269505833892</v>
      </c>
      <c r="AQ267">
        <f t="shared" si="276"/>
        <v>456.69845371457711</v>
      </c>
      <c r="AR267">
        <f t="shared" si="276"/>
        <v>1174.095358618157</v>
      </c>
      <c r="AS267">
        <f t="shared" si="276"/>
        <v>1902.0722469793602</v>
      </c>
      <c r="AT267">
        <f t="shared" si="276"/>
        <v>1863.3172084604284</v>
      </c>
      <c r="AU267">
        <f t="shared" si="276"/>
        <v>2788.4939312489632</v>
      </c>
    </row>
    <row r="268" spans="1:47" hidden="1" x14ac:dyDescent="0.4">
      <c r="A268" s="9">
        <v>40</v>
      </c>
      <c r="B268" s="16">
        <f t="shared" si="261"/>
        <v>84.555821311537471</v>
      </c>
      <c r="C268" s="16">
        <f t="shared" si="262"/>
        <v>130.19416819835845</v>
      </c>
      <c r="D268" s="16">
        <f t="shared" si="263"/>
        <v>140.84293781353716</v>
      </c>
      <c r="E268" s="16">
        <f t="shared" si="264"/>
        <v>417.29354668228882</v>
      </c>
      <c r="F268" s="16">
        <f t="shared" si="265"/>
        <v>1072.7919316477123</v>
      </c>
      <c r="G268" s="16">
        <f t="shared" si="266"/>
        <v>1649.9291635317588</v>
      </c>
      <c r="H268" s="16">
        <f t="shared" si="267"/>
        <v>1622.1129569704999</v>
      </c>
      <c r="I268" s="16">
        <f t="shared" si="268"/>
        <v>2176.664162876963</v>
      </c>
      <c r="J268" s="16">
        <f t="shared" si="229"/>
        <v>7294.3846890326558</v>
      </c>
      <c r="AM268">
        <v>46</v>
      </c>
      <c r="AN268">
        <f t="shared" ref="AN268:AU268" si="277">IF(AN267+AE143/B$74*B$68-AN267/B$74&lt;0,0,AN267+AE143/B$74*B$68-AN267/B$74)</f>
        <v>108.52182215986049</v>
      </c>
      <c r="AO268">
        <f t="shared" si="277"/>
        <v>167.09563159958762</v>
      </c>
      <c r="AP268">
        <f t="shared" si="277"/>
        <v>180.76262536151881</v>
      </c>
      <c r="AQ268">
        <f t="shared" si="277"/>
        <v>535.5687563445581</v>
      </c>
      <c r="AR268">
        <f t="shared" si="277"/>
        <v>1376.8577185462314</v>
      </c>
      <c r="AS268">
        <f t="shared" si="277"/>
        <v>2230.5537214457522</v>
      </c>
      <c r="AT268">
        <f t="shared" si="277"/>
        <v>2185.1060244006753</v>
      </c>
      <c r="AU268">
        <f t="shared" si="277"/>
        <v>3270.0614076293068</v>
      </c>
    </row>
    <row r="269" spans="1:47" hidden="1" x14ac:dyDescent="0.4">
      <c r="A269" s="9">
        <v>41</v>
      </c>
      <c r="B269" s="16">
        <f t="shared" si="261"/>
        <v>99.158342344152288</v>
      </c>
      <c r="C269" s="16">
        <f t="shared" si="262"/>
        <v>152.67828638148953</v>
      </c>
      <c r="D269" s="16">
        <f t="shared" si="263"/>
        <v>165.16606459318103</v>
      </c>
      <c r="E269" s="16">
        <f t="shared" si="264"/>
        <v>489.35881312623383</v>
      </c>
      <c r="F269" s="16">
        <f t="shared" si="265"/>
        <v>1258.0596814314599</v>
      </c>
      <c r="G269" s="16">
        <f t="shared" si="266"/>
        <v>1934.8645248181474</v>
      </c>
      <c r="H269" s="16">
        <f t="shared" si="267"/>
        <v>1902.2504719913186</v>
      </c>
      <c r="I269" s="16">
        <f t="shared" si="268"/>
        <v>2552.6084069453404</v>
      </c>
      <c r="J269" s="16">
        <f t="shared" si="229"/>
        <v>8554.1445916313223</v>
      </c>
      <c r="AM269">
        <v>47</v>
      </c>
      <c r="AN269">
        <f t="shared" ref="AN269:AU269" si="278">IF(AN268+AE144/B$74*B$68-AN268/B$74&lt;0,0,AN268+AE144/B$74*B$68-AN268/B$74)</f>
        <v>127.26317946653259</v>
      </c>
      <c r="AO269">
        <f t="shared" si="278"/>
        <v>195.95249074427514</v>
      </c>
      <c r="AP269">
        <f t="shared" si="278"/>
        <v>211.97972881746662</v>
      </c>
      <c r="AQ269">
        <f t="shared" si="278"/>
        <v>628.0596971081377</v>
      </c>
      <c r="AR269">
        <f t="shared" si="278"/>
        <v>1614.6364615691127</v>
      </c>
      <c r="AS269">
        <f t="shared" si="278"/>
        <v>2615.7628698023059</v>
      </c>
      <c r="AT269">
        <f t="shared" si="278"/>
        <v>2562.466662782409</v>
      </c>
      <c r="AU269">
        <f t="shared" si="278"/>
        <v>3834.793292684898</v>
      </c>
    </row>
    <row r="270" spans="1:47" hidden="1" x14ac:dyDescent="0.4">
      <c r="A270" s="9">
        <v>42</v>
      </c>
      <c r="B270" s="16">
        <f t="shared" si="261"/>
        <v>116.28266646654012</v>
      </c>
      <c r="C270" s="16">
        <f t="shared" si="262"/>
        <v>179.04533125778545</v>
      </c>
      <c r="D270" s="16">
        <f t="shared" si="263"/>
        <v>193.68970826500038</v>
      </c>
      <c r="E270" s="16">
        <f t="shared" si="264"/>
        <v>573.86949301473078</v>
      </c>
      <c r="F270" s="16">
        <f t="shared" si="265"/>
        <v>1475.3225081472272</v>
      </c>
      <c r="G270" s="16">
        <f t="shared" si="266"/>
        <v>2269.0077690775643</v>
      </c>
      <c r="H270" s="16">
        <f t="shared" si="267"/>
        <v>2230.7658874630774</v>
      </c>
      <c r="I270" s="16">
        <f t="shared" si="268"/>
        <v>2993.4699628783919</v>
      </c>
      <c r="J270" s="16">
        <f t="shared" si="229"/>
        <v>10031.453326570318</v>
      </c>
      <c r="AM270">
        <v>48</v>
      </c>
      <c r="AN270">
        <f t="shared" ref="AN270:AU270" si="279">IF(AN269+AE145/B$74*B$68-AN269/B$74&lt;0,0,AN269+AE145/B$74*B$68-AN269/B$74)</f>
        <v>149.24110668952824</v>
      </c>
      <c r="AO270">
        <f t="shared" si="279"/>
        <v>229.79283324392921</v>
      </c>
      <c r="AP270">
        <f t="shared" si="279"/>
        <v>248.58792195101799</v>
      </c>
      <c r="AQ270">
        <f t="shared" si="279"/>
        <v>736.52351494296806</v>
      </c>
      <c r="AR270">
        <f t="shared" si="279"/>
        <v>1893.4788006707636</v>
      </c>
      <c r="AS270">
        <f t="shared" si="279"/>
        <v>3067.4963676413345</v>
      </c>
      <c r="AT270">
        <f t="shared" si="279"/>
        <v>3004.9962002678908</v>
      </c>
      <c r="AU270">
        <f t="shared" si="279"/>
        <v>4497.0519234373824</v>
      </c>
    </row>
    <row r="271" spans="1:47" hidden="1" x14ac:dyDescent="0.4">
      <c r="A271" s="9">
        <v>43</v>
      </c>
      <c r="B271" s="16">
        <f t="shared" si="261"/>
        <v>136.36430173116463</v>
      </c>
      <c r="C271" s="16">
        <f t="shared" si="262"/>
        <v>209.96587296369236</v>
      </c>
      <c r="D271" s="16">
        <f t="shared" si="263"/>
        <v>227.13928586828382</v>
      </c>
      <c r="E271" s="16">
        <f t="shared" si="264"/>
        <v>672.97487302020943</v>
      </c>
      <c r="F271" s="16">
        <f t="shared" si="265"/>
        <v>1730.105868441331</v>
      </c>
      <c r="G271" s="16">
        <f t="shared" si="266"/>
        <v>2660.8568067658825</v>
      </c>
      <c r="H271" s="16">
        <f t="shared" si="267"/>
        <v>2616.0141103409378</v>
      </c>
      <c r="I271" s="16">
        <f t="shared" si="268"/>
        <v>3510.4609701418658</v>
      </c>
      <c r="J271" s="16">
        <f t="shared" si="229"/>
        <v>11763.882089273367</v>
      </c>
      <c r="AM271">
        <v>49</v>
      </c>
      <c r="AN271">
        <f t="shared" ref="AN271:AU271" si="280">IF(AN270+AE146/B$74*B$68-AN270/B$74&lt;0,0,AN270+AE146/B$74*B$68-AN270/B$74)</f>
        <v>175.014548686121</v>
      </c>
      <c r="AO271">
        <f t="shared" si="280"/>
        <v>269.47729009512386</v>
      </c>
      <c r="AP271">
        <f t="shared" si="280"/>
        <v>291.51822801465983</v>
      </c>
      <c r="AQ271">
        <f t="shared" si="280"/>
        <v>863.71867258140401</v>
      </c>
      <c r="AR271">
        <f t="shared" si="280"/>
        <v>2220.4762822854595</v>
      </c>
      <c r="AS271">
        <f t="shared" si="280"/>
        <v>3597.2427450321456</v>
      </c>
      <c r="AT271">
        <f t="shared" si="280"/>
        <v>3523.9490947920299</v>
      </c>
      <c r="AU271">
        <f t="shared" si="280"/>
        <v>5273.6799441001567</v>
      </c>
    </row>
    <row r="272" spans="1:47" hidden="1" x14ac:dyDescent="0.4">
      <c r="A272" s="9">
        <v>44</v>
      </c>
      <c r="B272" s="16">
        <f t="shared" si="261"/>
        <v>159.91396667480242</v>
      </c>
      <c r="C272" s="16">
        <f t="shared" si="262"/>
        <v>246.22628639389833</v>
      </c>
      <c r="D272" s="16">
        <f t="shared" si="263"/>
        <v>266.36549103949238</v>
      </c>
      <c r="E272" s="16">
        <f t="shared" si="264"/>
        <v>789.19541295563431</v>
      </c>
      <c r="F272" s="16">
        <f t="shared" si="265"/>
        <v>2028.889443039458</v>
      </c>
      <c r="G272" s="16">
        <f t="shared" si="266"/>
        <v>3120.3771412324204</v>
      </c>
      <c r="H272" s="16">
        <f t="shared" si="267"/>
        <v>3067.7928674915624</v>
      </c>
      <c r="I272" s="16">
        <f t="shared" si="268"/>
        <v>4116.7296929710301</v>
      </c>
      <c r="J272" s="16">
        <f t="shared" si="229"/>
        <v>13795.490301798298</v>
      </c>
      <c r="AM272">
        <v>50</v>
      </c>
      <c r="AN272">
        <f t="shared" ref="AN272:AU272" si="281">IF(AN271+AE147/B$74*B$68-AN271/B$74&lt;0,0,AN271+AE147/B$74*B$68-AN271/B$74)</f>
        <v>205.23897822354417</v>
      </c>
      <c r="AO272">
        <f t="shared" si="281"/>
        <v>316.01512039300991</v>
      </c>
      <c r="AP272">
        <f t="shared" si="281"/>
        <v>341.86245486694014</v>
      </c>
      <c r="AQ272">
        <f t="shared" si="281"/>
        <v>1012.8800100563353</v>
      </c>
      <c r="AR272">
        <f t="shared" si="281"/>
        <v>2603.9451392307124</v>
      </c>
      <c r="AS272">
        <f t="shared" si="281"/>
        <v>4218.4745638278073</v>
      </c>
      <c r="AT272">
        <f t="shared" si="281"/>
        <v>4132.5234102245795</v>
      </c>
      <c r="AU272">
        <f t="shared" si="281"/>
        <v>6184.4286502471086</v>
      </c>
    </row>
    <row r="273" spans="1:47" hidden="1" x14ac:dyDescent="0.4">
      <c r="A273" s="9">
        <v>45</v>
      </c>
      <c r="B273" s="16">
        <f t="shared" si="261"/>
        <v>187.53057900544391</v>
      </c>
      <c r="C273" s="16">
        <f t="shared" si="262"/>
        <v>288.74875043096392</v>
      </c>
      <c r="D273" s="16">
        <f t="shared" si="263"/>
        <v>312.36592900785229</v>
      </c>
      <c r="E273" s="16">
        <f t="shared" si="264"/>
        <v>925.48684656779608</v>
      </c>
      <c r="F273" s="16">
        <f t="shared" si="265"/>
        <v>2379.2719291677358</v>
      </c>
      <c r="G273" s="16">
        <f t="shared" si="266"/>
        <v>3659.255309173861</v>
      </c>
      <c r="H273" s="16">
        <f t="shared" si="267"/>
        <v>3597.5918853259509</v>
      </c>
      <c r="I273" s="16">
        <f t="shared" si="268"/>
        <v>4827.6949072124025</v>
      </c>
      <c r="J273" s="16">
        <f t="shared" si="229"/>
        <v>16177.946135892007</v>
      </c>
      <c r="AM273">
        <v>51</v>
      </c>
      <c r="AN273">
        <f t="shared" ref="AN273:AU273" si="282">IF(AN272+AE148/B$74*B$68-AN272/B$74&lt;0,0,AN272+AE148/B$74*B$68-AN272/B$74)</f>
        <v>240.68306602885622</v>
      </c>
      <c r="AO273">
        <f t="shared" si="282"/>
        <v>370.58987891093727</v>
      </c>
      <c r="AP273">
        <f t="shared" si="282"/>
        <v>400.90096194060936</v>
      </c>
      <c r="AQ273">
        <f t="shared" si="282"/>
        <v>1187.8010134808383</v>
      </c>
      <c r="AR273">
        <f t="shared" si="282"/>
        <v>3053.6377899833515</v>
      </c>
      <c r="AS273">
        <f t="shared" si="282"/>
        <v>4946.9910531034666</v>
      </c>
      <c r="AT273">
        <f t="shared" si="282"/>
        <v>4846.1964709782133</v>
      </c>
      <c r="AU273">
        <f t="shared" si="282"/>
        <v>7252.4603060640857</v>
      </c>
    </row>
    <row r="274" spans="1:47" hidden="1" x14ac:dyDescent="0.4">
      <c r="A274" s="9">
        <v>46</v>
      </c>
      <c r="B274" s="16">
        <f t="shared" si="261"/>
        <v>219.91648736784299</v>
      </c>
      <c r="C274" s="16">
        <f t="shared" si="262"/>
        <v>338.61470093785692</v>
      </c>
      <c r="D274" s="16">
        <f t="shared" si="263"/>
        <v>366.31048784212271</v>
      </c>
      <c r="E274" s="16">
        <f t="shared" si="264"/>
        <v>1085.3153522040971</v>
      </c>
      <c r="F274" s="16">
        <f t="shared" si="265"/>
        <v>2790.1642917675331</v>
      </c>
      <c r="G274" s="16">
        <f t="shared" si="266"/>
        <v>4291.1960913346975</v>
      </c>
      <c r="H274" s="16">
        <f t="shared" si="267"/>
        <v>4218.8851000182422</v>
      </c>
      <c r="I274" s="16">
        <f t="shared" si="268"/>
        <v>5661.4380317219848</v>
      </c>
      <c r="J274" s="16">
        <f t="shared" si="229"/>
        <v>18971.840543194379</v>
      </c>
      <c r="AM274">
        <v>52</v>
      </c>
      <c r="AN274">
        <f t="shared" ref="AN274:AU274" si="283">IF(AN273+AE149/B$74*B$68-AN273/B$74&lt;0,0,AN273+AE149/B$74*B$68-AN273/B$74)</f>
        <v>282.24822970046239</v>
      </c>
      <c r="AO274">
        <f t="shared" si="283"/>
        <v>434.58951638492164</v>
      </c>
      <c r="AP274">
        <f t="shared" si="283"/>
        <v>470.13522247295589</v>
      </c>
      <c r="AQ274">
        <f t="shared" si="283"/>
        <v>1392.9302913699255</v>
      </c>
      <c r="AR274">
        <f t="shared" si="283"/>
        <v>3580.9908631706544</v>
      </c>
      <c r="AS274">
        <f t="shared" si="283"/>
        <v>5801.3199166559589</v>
      </c>
      <c r="AT274">
        <f t="shared" si="283"/>
        <v>5683.118482971664</v>
      </c>
      <c r="AU274">
        <f t="shared" si="283"/>
        <v>8504.937209664251</v>
      </c>
    </row>
    <row r="275" spans="1:47" hidden="1" x14ac:dyDescent="0.4">
      <c r="A275" s="9">
        <v>47</v>
      </c>
      <c r="B275" s="16">
        <f t="shared" si="261"/>
        <v>257.8953335665995</v>
      </c>
      <c r="C275" s="16">
        <f t="shared" si="262"/>
        <v>397.09233397701246</v>
      </c>
      <c r="D275" s="16">
        <f t="shared" si="263"/>
        <v>429.5710911977842</v>
      </c>
      <c r="E275" s="16">
        <f t="shared" si="264"/>
        <v>1272.7457051160354</v>
      </c>
      <c r="F275" s="16">
        <f t="shared" si="265"/>
        <v>3272.0163883275136</v>
      </c>
      <c r="G275" s="16">
        <f t="shared" si="266"/>
        <v>5032.2710519783595</v>
      </c>
      <c r="H275" s="16">
        <f t="shared" si="267"/>
        <v>4947.4733299089148</v>
      </c>
      <c r="I275" s="16">
        <f t="shared" si="268"/>
        <v>6639.162976835164</v>
      </c>
      <c r="J275" s="16">
        <f t="shared" si="229"/>
        <v>22248.228210907382</v>
      </c>
      <c r="AM275">
        <v>53</v>
      </c>
      <c r="AN275">
        <f t="shared" ref="AN275:AU275" si="284">IF(AN274+AE150/B$74*B$68-AN274/B$74&lt;0,0,AN274+AE150/B$74*B$68-AN274/B$74)</f>
        <v>330.99155865123259</v>
      </c>
      <c r="AO275">
        <f t="shared" si="284"/>
        <v>509.64167801650143</v>
      </c>
      <c r="AP275">
        <f t="shared" si="284"/>
        <v>551.326009124346</v>
      </c>
      <c r="AQ275">
        <f t="shared" si="284"/>
        <v>1633.4847121001867</v>
      </c>
      <c r="AR275">
        <f t="shared" si="284"/>
        <v>4199.4160550610386</v>
      </c>
      <c r="AS275">
        <f t="shared" si="284"/>
        <v>6803.1885313664607</v>
      </c>
      <c r="AT275">
        <f t="shared" si="284"/>
        <v>6664.5741315617197</v>
      </c>
      <c r="AU275">
        <f t="shared" si="284"/>
        <v>9973.7124876356647</v>
      </c>
    </row>
    <row r="276" spans="1:47" hidden="1" x14ac:dyDescent="0.4">
      <c r="A276" s="9">
        <v>48</v>
      </c>
      <c r="B276" s="16">
        <f t="shared" si="261"/>
        <v>302.43299952291153</v>
      </c>
      <c r="C276" s="16">
        <f t="shared" si="262"/>
        <v>465.66885872406959</v>
      </c>
      <c r="D276" s="16">
        <f t="shared" si="263"/>
        <v>503.75658924331071</v>
      </c>
      <c r="E276" s="16">
        <f t="shared" si="264"/>
        <v>1492.5446533089089</v>
      </c>
      <c r="F276" s="16">
        <f t="shared" si="265"/>
        <v>3837.0827309074434</v>
      </c>
      <c r="G276" s="16">
        <f t="shared" si="266"/>
        <v>5901.3272710865667</v>
      </c>
      <c r="H276" s="16">
        <f t="shared" si="267"/>
        <v>5801.8861250428054</v>
      </c>
      <c r="I276" s="16">
        <f t="shared" si="268"/>
        <v>7785.735404663521</v>
      </c>
      <c r="J276" s="16">
        <f t="shared" si="229"/>
        <v>26090.434632499535</v>
      </c>
      <c r="AM276">
        <v>54</v>
      </c>
      <c r="AN276">
        <f t="shared" ref="AN276:AU276" si="285">IF(AN275+AE151/B$74*B$68-AN275/B$74&lt;0,0,AN275+AE151/B$74*B$68-AN275/B$74)</f>
        <v>388.15269811271077</v>
      </c>
      <c r="AO276">
        <f t="shared" si="285"/>
        <v>597.65509790911949</v>
      </c>
      <c r="AP276">
        <f t="shared" si="285"/>
        <v>646.5381741255203</v>
      </c>
      <c r="AQ276">
        <f t="shared" si="285"/>
        <v>1915.5820798307577</v>
      </c>
      <c r="AR276">
        <f t="shared" si="285"/>
        <v>4924.6412171717438</v>
      </c>
      <c r="AS276">
        <f t="shared" si="285"/>
        <v>7978.0765199850521</v>
      </c>
      <c r="AT276">
        <f t="shared" si="285"/>
        <v>7815.5238958537111</v>
      </c>
      <c r="AU276">
        <f t="shared" si="285"/>
        <v>11696.140187178587</v>
      </c>
    </row>
    <row r="277" spans="1:47" hidden="1" x14ac:dyDescent="0.4">
      <c r="A277" s="9">
        <v>49</v>
      </c>
      <c r="B277" s="16">
        <f t="shared" si="261"/>
        <v>354.66217169178731</v>
      </c>
      <c r="C277" s="16">
        <f t="shared" si="262"/>
        <v>546.08832033821386</v>
      </c>
      <c r="D277" s="16">
        <f t="shared" si="263"/>
        <v>590.75367511786726</v>
      </c>
      <c r="E277" s="16">
        <f t="shared" si="264"/>
        <v>1750.3021460110247</v>
      </c>
      <c r="F277" s="16">
        <f t="shared" si="265"/>
        <v>4499.734144261568</v>
      </c>
      <c r="G277" s="16">
        <f t="shared" si="266"/>
        <v>6920.466664100516</v>
      </c>
      <c r="H277" s="16">
        <f t="shared" si="267"/>
        <v>6803.8530137826783</v>
      </c>
      <c r="I277" s="16">
        <f t="shared" si="268"/>
        <v>9130.3151156244494</v>
      </c>
      <c r="J277" s="16">
        <f t="shared" si="229"/>
        <v>30596.175250928107</v>
      </c>
      <c r="AM277">
        <v>55</v>
      </c>
      <c r="AN277">
        <f t="shared" ref="AN277:AU277" si="286">IF(AN276+AE152/B$74*B$68-AN276/B$74&lt;0,0,AN276+AE152/B$74*B$68-AN276/B$74)</f>
        <v>455.18537591713965</v>
      </c>
      <c r="AO277">
        <f t="shared" si="286"/>
        <v>700.86814218553241</v>
      </c>
      <c r="AP277">
        <f t="shared" si="286"/>
        <v>758.19316280689475</v>
      </c>
      <c r="AQ277">
        <f t="shared" si="286"/>
        <v>2246.3967231130941</v>
      </c>
      <c r="AR277">
        <f t="shared" si="286"/>
        <v>5775.1103485681369</v>
      </c>
      <c r="AS277">
        <f t="shared" si="286"/>
        <v>9355.8637514197799</v>
      </c>
      <c r="AT277">
        <f t="shared" si="286"/>
        <v>9165.2388461540704</v>
      </c>
      <c r="AU277">
        <f t="shared" si="286"/>
        <v>13716.02526817899</v>
      </c>
    </row>
    <row r="278" spans="1:47" hidden="1" x14ac:dyDescent="0.4">
      <c r="A278" s="9">
        <v>50</v>
      </c>
      <c r="B278" s="16">
        <f t="shared" si="261"/>
        <v>415.91114766567216</v>
      </c>
      <c r="C278" s="16">
        <f t="shared" si="262"/>
        <v>640.39595470605741</v>
      </c>
      <c r="D278" s="16">
        <f t="shared" si="263"/>
        <v>692.7748675139444</v>
      </c>
      <c r="E278" s="16">
        <f t="shared" si="264"/>
        <v>2052.5734978630971</v>
      </c>
      <c r="F278" s="16">
        <f t="shared" si="265"/>
        <v>5276.8232461978605</v>
      </c>
      <c r="G278" s="16">
        <f t="shared" si="266"/>
        <v>8115.6080792299654</v>
      </c>
      <c r="H278" s="16">
        <f t="shared" si="267"/>
        <v>7978.8561313439122</v>
      </c>
      <c r="I278" s="16">
        <f t="shared" si="268"/>
        <v>10707.097644036872</v>
      </c>
      <c r="J278" s="16">
        <f t="shared" si="229"/>
        <v>35880.040568557379</v>
      </c>
      <c r="AM278">
        <v>56</v>
      </c>
      <c r="AN278">
        <f t="shared" ref="AN278:AU278" si="287">IF(AN277+AE153/B$74*B$68-AN277/B$74&lt;0,0,AN277+AE153/B$74*B$68-AN277/B$74)</f>
        <v>533.79437384960215</v>
      </c>
      <c r="AO278">
        <f t="shared" si="287"/>
        <v>821.90573533971269</v>
      </c>
      <c r="AP278">
        <f t="shared" si="287"/>
        <v>889.13059603924853</v>
      </c>
      <c r="AQ278">
        <f t="shared" si="287"/>
        <v>2634.3419531347918</v>
      </c>
      <c r="AR278">
        <f t="shared" si="287"/>
        <v>6772.4526654991978</v>
      </c>
      <c r="AS278">
        <f t="shared" si="287"/>
        <v>10971.590248535669</v>
      </c>
      <c r="AT278">
        <f t="shared" si="287"/>
        <v>10748.045068800357</v>
      </c>
      <c r="AU278">
        <f t="shared" si="287"/>
        <v>16084.737655514298</v>
      </c>
    </row>
    <row r="279" spans="1:47" hidden="1" x14ac:dyDescent="0.4">
      <c r="A279" s="9">
        <v>51</v>
      </c>
      <c r="B279" s="16">
        <f t="shared" si="261"/>
        <v>487.73761757782245</v>
      </c>
      <c r="C279" s="16">
        <f t="shared" si="262"/>
        <v>750.99020309473519</v>
      </c>
      <c r="D279" s="16">
        <f t="shared" si="263"/>
        <v>812.41477968427944</v>
      </c>
      <c r="E279" s="16">
        <f t="shared" si="264"/>
        <v>2407.0461043661835</v>
      </c>
      <c r="F279" s="16">
        <f t="shared" si="265"/>
        <v>6188.1130451176887</v>
      </c>
      <c r="G279" s="16">
        <f t="shared" si="266"/>
        <v>9517.1464675820189</v>
      </c>
      <c r="H279" s="16">
        <f t="shared" si="267"/>
        <v>9356.7782848007828</v>
      </c>
      <c r="I279" s="16">
        <f t="shared" si="268"/>
        <v>12556.183923056575</v>
      </c>
      <c r="J279" s="16">
        <f t="shared" si="229"/>
        <v>42076.41042528009</v>
      </c>
      <c r="AM279">
        <v>57</v>
      </c>
      <c r="AN279">
        <f t="shared" ref="AN279:AU279" si="288">IF(AN278+AE154/B$74*B$68-AN278/B$74&lt;0,0,AN278+AE154/B$74*B$68-AN278/B$74)</f>
        <v>625.97888382943381</v>
      </c>
      <c r="AO279">
        <f t="shared" si="288"/>
        <v>963.84611757995731</v>
      </c>
      <c r="AP279">
        <f t="shared" si="288"/>
        <v>1042.6804877566301</v>
      </c>
      <c r="AQ279">
        <f t="shared" si="288"/>
        <v>3089.2840318938793</v>
      </c>
      <c r="AR279">
        <f t="shared" si="288"/>
        <v>7942.0326777953769</v>
      </c>
      <c r="AS279">
        <f t="shared" si="288"/>
        <v>12866.347329512862</v>
      </c>
      <c r="AT279">
        <f t="shared" si="288"/>
        <v>12604.196650657999</v>
      </c>
      <c r="AU279">
        <f t="shared" si="288"/>
        <v>18862.518684283899</v>
      </c>
    </row>
    <row r="280" spans="1:47" hidden="1" x14ac:dyDescent="0.4">
      <c r="A280" s="9">
        <v>52</v>
      </c>
      <c r="B280" s="16">
        <f t="shared" si="261"/>
        <v>571.96827943811684</v>
      </c>
      <c r="C280" s="16">
        <f t="shared" si="262"/>
        <v>880.68370955709747</v>
      </c>
      <c r="D280" s="16">
        <f t="shared" si="263"/>
        <v>952.71610591317858</v>
      </c>
      <c r="E280" s="16">
        <f t="shared" si="264"/>
        <v>2822.7349485153773</v>
      </c>
      <c r="F280" s="16">
        <f t="shared" si="265"/>
        <v>7256.7795548798113</v>
      </c>
      <c r="G280" s="16">
        <f t="shared" si="266"/>
        <v>11160.725890141633</v>
      </c>
      <c r="H280" s="16">
        <f t="shared" si="267"/>
        <v>10972.662936257286</v>
      </c>
      <c r="I280" s="16">
        <f t="shared" si="268"/>
        <v>14724.60013631525</v>
      </c>
      <c r="J280" s="16">
        <f t="shared" si="229"/>
        <v>49342.871561017746</v>
      </c>
      <c r="AM280">
        <v>58</v>
      </c>
      <c r="AN280">
        <f t="shared" ref="AN280:AU280" si="289">IF(AN279+AE155/B$74*B$68-AN279/B$74&lt;0,0,AN279+AE155/B$74*B$68-AN279/B$74)</f>
        <v>734.08335155966847</v>
      </c>
      <c r="AO280">
        <f t="shared" si="289"/>
        <v>1130.2991309426661</v>
      </c>
      <c r="AP280">
        <f t="shared" si="289"/>
        <v>1222.7479342047843</v>
      </c>
      <c r="AQ280">
        <f t="shared" si="289"/>
        <v>3622.7930919637074</v>
      </c>
      <c r="AR280">
        <f t="shared" si="289"/>
        <v>9313.5952616271043</v>
      </c>
      <c r="AS280">
        <f t="shared" si="289"/>
        <v>15088.322646358673</v>
      </c>
      <c r="AT280">
        <f t="shared" si="289"/>
        <v>14780.899425114818</v>
      </c>
      <c r="AU280">
        <f t="shared" si="289"/>
        <v>22120.013163613043</v>
      </c>
    </row>
    <row r="281" spans="1:47" hidden="1" x14ac:dyDescent="0.4">
      <c r="A281" s="9">
        <v>53</v>
      </c>
      <c r="B281" s="16">
        <f t="shared" si="261"/>
        <v>670.74529590297152</v>
      </c>
      <c r="C281" s="16">
        <f t="shared" si="262"/>
        <v>1032.77485238185</v>
      </c>
      <c r="D281" s="16">
        <f t="shared" si="263"/>
        <v>1117.2470036275856</v>
      </c>
      <c r="E281" s="16">
        <f t="shared" si="264"/>
        <v>3310.211870765907</v>
      </c>
      <c r="F281" s="16">
        <f t="shared" si="265"/>
        <v>8510.0012095463044</v>
      </c>
      <c r="G281" s="16">
        <f t="shared" si="266"/>
        <v>13088.14602075742</v>
      </c>
      <c r="H281" s="16">
        <f t="shared" si="267"/>
        <v>12867.605432182787</v>
      </c>
      <c r="I281" s="16">
        <f t="shared" si="268"/>
        <v>17267.493693204517</v>
      </c>
      <c r="J281" s="16">
        <f t="shared" si="229"/>
        <v>57864.225378369338</v>
      </c>
      <c r="AM281">
        <v>59</v>
      </c>
      <c r="AN281">
        <f t="shared" ref="AN281:AU281" si="290">IF(AN280+AE156/B$74*B$68-AN280/B$74&lt;0,0,AN280+AE156/B$74*B$68-AN280/B$74)</f>
        <v>860.85710070531684</v>
      </c>
      <c r="AO281">
        <f t="shared" si="290"/>
        <v>1325.4980251570964</v>
      </c>
      <c r="AP281">
        <f t="shared" si="290"/>
        <v>1433.9124287405757</v>
      </c>
      <c r="AQ281">
        <f t="shared" si="290"/>
        <v>4248.4373892650938</v>
      </c>
      <c r="AR281">
        <f t="shared" si="290"/>
        <v>10922.022134179113</v>
      </c>
      <c r="AS281">
        <f t="shared" si="290"/>
        <v>17694.025698096604</v>
      </c>
      <c r="AT281">
        <f t="shared" si="290"/>
        <v>17333.51151558552</v>
      </c>
      <c r="AU281">
        <f t="shared" si="290"/>
        <v>25940.06602263292</v>
      </c>
    </row>
    <row r="282" spans="1:47" hidden="1" x14ac:dyDescent="0.4">
      <c r="A282" s="9">
        <v>54</v>
      </c>
      <c r="B282" s="16">
        <f t="shared" si="261"/>
        <v>786.5807739729305</v>
      </c>
      <c r="C282" s="16">
        <f t="shared" si="262"/>
        <v>1211.1316287841832</v>
      </c>
      <c r="D282" s="16">
        <f t="shared" si="263"/>
        <v>1310.1918391380709</v>
      </c>
      <c r="E282" s="16">
        <f t="shared" si="264"/>
        <v>3881.8744331500793</v>
      </c>
      <c r="F282" s="16">
        <f t="shared" si="265"/>
        <v>9979.650068069679</v>
      </c>
      <c r="G282" s="16">
        <f t="shared" si="266"/>
        <v>15348.425199378979</v>
      </c>
      <c r="H282" s="16">
        <f t="shared" si="267"/>
        <v>15089.798144772674</v>
      </c>
      <c r="I282" s="16">
        <f t="shared" si="268"/>
        <v>20249.535743950437</v>
      </c>
      <c r="J282" s="16">
        <f t="shared" si="229"/>
        <v>67857.187831217045</v>
      </c>
      <c r="AM282">
        <v>60</v>
      </c>
      <c r="AN282">
        <f t="shared" ref="AN282:AU282" si="291">IF(AN281+AE157/B$74*B$68-AN281/B$74&lt;0,0,AN281+AE157/B$74*B$68-AN281/B$74)</f>
        <v>1009.5242539685665</v>
      </c>
      <c r="AO282">
        <f t="shared" si="291"/>
        <v>1554.4071180770613</v>
      </c>
      <c r="AP282">
        <f t="shared" si="291"/>
        <v>1681.544327966353</v>
      </c>
      <c r="AQ282">
        <f t="shared" si="291"/>
        <v>4982.1283723117676</v>
      </c>
      <c r="AR282">
        <f t="shared" si="291"/>
        <v>12808.218968980435</v>
      </c>
      <c r="AS282">
        <f t="shared" si="291"/>
        <v>20749.724986005753</v>
      </c>
      <c r="AT282">
        <f t="shared" si="291"/>
        <v>20326.951208870065</v>
      </c>
      <c r="AU282">
        <f t="shared" si="291"/>
        <v>30419.829231119988</v>
      </c>
    </row>
    <row r="283" spans="1:47" hidden="1" x14ac:dyDescent="0.4">
      <c r="A283" s="9">
        <v>55</v>
      </c>
      <c r="B283" s="16">
        <f t="shared" si="261"/>
        <v>922.42065315130981</v>
      </c>
      <c r="C283" s="16">
        <f t="shared" si="262"/>
        <v>1420.2900262011265</v>
      </c>
      <c r="D283" s="16">
        <f t="shared" si="263"/>
        <v>1536.4576048649346</v>
      </c>
      <c r="E283" s="16">
        <f t="shared" si="264"/>
        <v>4552.2612153254759</v>
      </c>
      <c r="F283" s="16">
        <f t="shared" si="265"/>
        <v>11703.102387711224</v>
      </c>
      <c r="G283" s="16">
        <f t="shared" si="266"/>
        <v>17999.047071200541</v>
      </c>
      <c r="H283" s="16">
        <f t="shared" si="267"/>
        <v>17695.756105495355</v>
      </c>
      <c r="I283" s="16">
        <f t="shared" si="268"/>
        <v>23746.565903372248</v>
      </c>
      <c r="J283" s="16">
        <f t="shared" si="229"/>
        <v>79575.900967322217</v>
      </c>
    </row>
    <row r="284" spans="1:47" hidden="1" x14ac:dyDescent="0.4">
      <c r="A284" s="9">
        <v>56</v>
      </c>
      <c r="B284" s="16">
        <f t="shared" si="261"/>
        <v>1081.7196268741263</v>
      </c>
      <c r="C284" s="16">
        <f t="shared" si="262"/>
        <v>1665.5693819805538</v>
      </c>
      <c r="D284" s="16">
        <f t="shared" si="263"/>
        <v>1801.7987144632818</v>
      </c>
      <c r="E284" s="16">
        <f t="shared" si="264"/>
        <v>5338.4215611959808</v>
      </c>
      <c r="F284" s="16">
        <f t="shared" si="265"/>
        <v>13724.189180777244</v>
      </c>
      <c r="G284" s="16">
        <f t="shared" si="266"/>
        <v>21107.422516346138</v>
      </c>
      <c r="H284" s="16">
        <f t="shared" si="267"/>
        <v>20751.754301278233</v>
      </c>
      <c r="I284" s="16">
        <f t="shared" si="268"/>
        <v>27847.521012099678</v>
      </c>
      <c r="J284" s="16">
        <f t="shared" si="229"/>
        <v>93318.396295015235</v>
      </c>
    </row>
    <row r="285" spans="1:47" hidden="1" x14ac:dyDescent="0.4">
      <c r="A285" s="9">
        <v>57</v>
      </c>
      <c r="B285" s="16">
        <f t="shared" si="261"/>
        <v>1268.5290026207599</v>
      </c>
      <c r="C285" s="16">
        <f t="shared" si="262"/>
        <v>1953.2076653032054</v>
      </c>
      <c r="D285" s="16">
        <f t="shared" si="263"/>
        <v>2112.9633496494193</v>
      </c>
      <c r="E285" s="16">
        <f t="shared" si="264"/>
        <v>6260.3491795393948</v>
      </c>
      <c r="F285" s="16">
        <f t="shared" si="265"/>
        <v>16094.310929329038</v>
      </c>
      <c r="G285" s="16">
        <f t="shared" si="266"/>
        <v>24752.604050026126</v>
      </c>
      <c r="H285" s="16">
        <f t="shared" si="267"/>
        <v>24335.51318680738</v>
      </c>
      <c r="I285" s="16">
        <f t="shared" si="268"/>
        <v>32656.696987696247</v>
      </c>
      <c r="J285" s="16">
        <f t="shared" si="229"/>
        <v>109434.17435097156</v>
      </c>
    </row>
    <row r="286" spans="1:47" hidden="1" x14ac:dyDescent="0.4">
      <c r="A286" s="9">
        <v>58</v>
      </c>
      <c r="B286" s="16">
        <f t="shared" si="261"/>
        <v>1487.5997351725791</v>
      </c>
      <c r="C286" s="16">
        <f t="shared" si="262"/>
        <v>2290.5201218412794</v>
      </c>
      <c r="D286" s="16">
        <f t="shared" si="263"/>
        <v>2477.8650806358801</v>
      </c>
      <c r="E286" s="16">
        <f t="shared" si="264"/>
        <v>7341.4906260167427</v>
      </c>
      <c r="F286" s="16">
        <f t="shared" si="265"/>
        <v>18873.744807404066</v>
      </c>
      <c r="G286" s="16">
        <f t="shared" si="266"/>
        <v>29027.296293952513</v>
      </c>
      <c r="H286" s="16">
        <f t="shared" si="267"/>
        <v>28538.17527906987</v>
      </c>
      <c r="I286" s="16">
        <f t="shared" si="268"/>
        <v>38296.401289314148</v>
      </c>
      <c r="J286" s="16">
        <f t="shared" si="229"/>
        <v>128333.09323340708</v>
      </c>
    </row>
    <row r="287" spans="1:47" hidden="1" x14ac:dyDescent="0.4">
      <c r="A287" s="9">
        <v>59</v>
      </c>
      <c r="B287" s="16">
        <f t="shared" si="261"/>
        <v>1744.5032533717658</v>
      </c>
      <c r="C287" s="16">
        <f t="shared" si="262"/>
        <v>2686.0853158205518</v>
      </c>
      <c r="D287" s="16">
        <f t="shared" si="263"/>
        <v>2905.784124843306</v>
      </c>
      <c r="E287" s="16">
        <f t="shared" si="264"/>
        <v>8609.3415983290288</v>
      </c>
      <c r="F287" s="16">
        <f t="shared" si="265"/>
        <v>22133.177656155705</v>
      </c>
      <c r="G287" s="16">
        <f t="shared" si="266"/>
        <v>34040.21364951654</v>
      </c>
      <c r="H287" s="16">
        <f t="shared" si="267"/>
        <v>33466.623103098318</v>
      </c>
      <c r="I287" s="16">
        <f t="shared" si="268"/>
        <v>44910.063453630559</v>
      </c>
      <c r="J287" s="16">
        <f t="shared" si="229"/>
        <v>150495.79215476578</v>
      </c>
    </row>
    <row r="288" spans="1:47" hidden="1" x14ac:dyDescent="0.4">
      <c r="A288" s="9">
        <v>60</v>
      </c>
      <c r="B288" s="16">
        <f t="shared" si="261"/>
        <v>2045.7731532586281</v>
      </c>
      <c r="C288" s="16">
        <f t="shared" si="262"/>
        <v>3149.963300926478</v>
      </c>
      <c r="D288" s="16">
        <f t="shared" si="263"/>
        <v>3407.6033623210005</v>
      </c>
      <c r="E288" s="16">
        <f t="shared" si="264"/>
        <v>10096.146209559893</v>
      </c>
      <c r="F288" s="16">
        <f t="shared" si="265"/>
        <v>25955.503698689688</v>
      </c>
      <c r="G288" s="16">
        <f t="shared" si="266"/>
        <v>39918.845133304028</v>
      </c>
      <c r="H288" s="16">
        <f t="shared" si="267"/>
        <v>39246.197439153271</v>
      </c>
      <c r="I288" s="16">
        <f t="shared" si="268"/>
        <v>52665.882809530885</v>
      </c>
      <c r="J288" s="16">
        <f t="shared" si="229"/>
        <v>176485.91510674387</v>
      </c>
    </row>
    <row r="289" spans="1:65" hidden="1" x14ac:dyDescent="0.4"/>
    <row r="290" spans="1:65" hidden="1" x14ac:dyDescent="0.4"/>
    <row r="291" spans="1:65" hidden="1" x14ac:dyDescent="0.4">
      <c r="A291" s="9" t="s">
        <v>71</v>
      </c>
      <c r="B291" s="9"/>
      <c r="C291" s="9"/>
      <c r="D291" s="9"/>
      <c r="E291" s="9"/>
      <c r="F291" s="9"/>
      <c r="G291" s="9"/>
      <c r="H291" s="9"/>
      <c r="I291" s="9"/>
      <c r="J291" s="9"/>
      <c r="L291" s="9"/>
      <c r="M291" s="9" t="s">
        <v>72</v>
      </c>
      <c r="N291" s="9"/>
      <c r="O291" s="9"/>
      <c r="P291" s="9"/>
      <c r="Q291" s="9"/>
      <c r="R291" s="9"/>
      <c r="S291" s="9"/>
      <c r="T291" s="9"/>
      <c r="V291" t="s">
        <v>73</v>
      </c>
      <c r="AE291" t="s">
        <v>74</v>
      </c>
      <c r="AN291" t="s">
        <v>75</v>
      </c>
      <c r="AW291" t="s">
        <v>76</v>
      </c>
      <c r="BF291" t="s">
        <v>77</v>
      </c>
    </row>
    <row r="292" spans="1:65" hidden="1" x14ac:dyDescent="0.4">
      <c r="A292" s="9"/>
      <c r="B292" s="9" t="s">
        <v>25</v>
      </c>
      <c r="C292" s="9" t="s">
        <v>0</v>
      </c>
      <c r="D292" s="9" t="s">
        <v>1</v>
      </c>
      <c r="E292" s="9" t="s">
        <v>2</v>
      </c>
      <c r="F292" s="9" t="s">
        <v>3</v>
      </c>
      <c r="G292" s="9" t="s">
        <v>4</v>
      </c>
      <c r="H292" s="9" t="s">
        <v>5</v>
      </c>
      <c r="I292" s="9" t="s">
        <v>17</v>
      </c>
      <c r="J292" s="9" t="s">
        <v>47</v>
      </c>
      <c r="L292" s="9"/>
      <c r="M292" s="9" t="s">
        <v>32</v>
      </c>
      <c r="N292" s="9" t="s">
        <v>33</v>
      </c>
      <c r="O292" s="9" t="s">
        <v>34</v>
      </c>
      <c r="P292" s="9" t="s">
        <v>35</v>
      </c>
      <c r="Q292" s="9" t="s">
        <v>36</v>
      </c>
      <c r="R292" s="9" t="s">
        <v>37</v>
      </c>
      <c r="S292" s="9" t="s">
        <v>38</v>
      </c>
      <c r="T292" s="9" t="s">
        <v>39</v>
      </c>
      <c r="V292" t="s">
        <v>32</v>
      </c>
      <c r="W292" t="s">
        <v>33</v>
      </c>
      <c r="X292" t="s">
        <v>34</v>
      </c>
      <c r="Y292" t="s">
        <v>35</v>
      </c>
      <c r="Z292" t="s">
        <v>36</v>
      </c>
      <c r="AA292" t="s">
        <v>37</v>
      </c>
      <c r="AB292" t="s">
        <v>38</v>
      </c>
      <c r="AC292" t="s">
        <v>39</v>
      </c>
      <c r="AE292" t="s">
        <v>32</v>
      </c>
      <c r="AF292" t="s">
        <v>33</v>
      </c>
      <c r="AG292" t="s">
        <v>34</v>
      </c>
      <c r="AH292" t="s">
        <v>35</v>
      </c>
      <c r="AI292" t="s">
        <v>36</v>
      </c>
      <c r="AJ292" t="s">
        <v>37</v>
      </c>
      <c r="AK292" t="s">
        <v>38</v>
      </c>
      <c r="AL292" t="s">
        <v>39</v>
      </c>
      <c r="AN292" t="s">
        <v>32</v>
      </c>
      <c r="AO292" t="s">
        <v>33</v>
      </c>
      <c r="AP292" t="s">
        <v>34</v>
      </c>
      <c r="AQ292" t="s">
        <v>35</v>
      </c>
      <c r="AR292" t="s">
        <v>36</v>
      </c>
      <c r="AS292" t="s">
        <v>37</v>
      </c>
      <c r="AT292" t="s">
        <v>38</v>
      </c>
      <c r="AU292" t="s">
        <v>39</v>
      </c>
      <c r="AW292" t="s">
        <v>32</v>
      </c>
      <c r="AX292" t="s">
        <v>33</v>
      </c>
      <c r="AY292" t="s">
        <v>34</v>
      </c>
      <c r="AZ292" t="s">
        <v>35</v>
      </c>
      <c r="BA292" t="s">
        <v>36</v>
      </c>
      <c r="BB292" t="s">
        <v>37</v>
      </c>
      <c r="BC292" t="s">
        <v>38</v>
      </c>
      <c r="BD292" t="s">
        <v>39</v>
      </c>
      <c r="BF292" t="s">
        <v>32</v>
      </c>
      <c r="BG292" t="s">
        <v>33</v>
      </c>
      <c r="BH292" t="s">
        <v>34</v>
      </c>
      <c r="BI292" t="s">
        <v>35</v>
      </c>
      <c r="BJ292" t="s">
        <v>36</v>
      </c>
      <c r="BK292" t="s">
        <v>37</v>
      </c>
      <c r="BL292" t="s">
        <v>38</v>
      </c>
      <c r="BM292" t="s">
        <v>39</v>
      </c>
    </row>
    <row r="293" spans="1:65" hidden="1" x14ac:dyDescent="0.4">
      <c r="A293" s="9">
        <v>0</v>
      </c>
      <c r="B293" s="16">
        <f>V293+AE293+AN293+AW293+BF293+B163</f>
        <v>0</v>
      </c>
      <c r="C293" s="16">
        <f t="shared" ref="C293:I293" si="292">W293+AF293+AO293+AX293+BG293+C163</f>
        <v>0</v>
      </c>
      <c r="D293" s="16">
        <f t="shared" si="292"/>
        <v>0</v>
      </c>
      <c r="E293" s="16">
        <f t="shared" si="292"/>
        <v>0</v>
      </c>
      <c r="F293" s="16">
        <f t="shared" si="292"/>
        <v>0</v>
      </c>
      <c r="G293" s="16">
        <f t="shared" si="292"/>
        <v>11339</v>
      </c>
      <c r="H293" s="16">
        <f t="shared" si="292"/>
        <v>0</v>
      </c>
      <c r="I293" s="16">
        <f t="shared" si="292"/>
        <v>0</v>
      </c>
      <c r="J293" s="16">
        <f>SUM(B293:I293)</f>
        <v>11339</v>
      </c>
      <c r="L293" s="9">
        <v>0</v>
      </c>
      <c r="M293" s="9">
        <f>M98</f>
        <v>143.57142857142858</v>
      </c>
      <c r="N293" s="9">
        <f t="shared" ref="N293:T293" si="293">N98</f>
        <v>321.57142857142856</v>
      </c>
      <c r="O293" s="9">
        <f t="shared" si="293"/>
        <v>413.57142857142856</v>
      </c>
      <c r="P293" s="9">
        <f t="shared" si="293"/>
        <v>207</v>
      </c>
      <c r="Q293" s="9">
        <f t="shared" si="293"/>
        <v>220.57142857142858</v>
      </c>
      <c r="R293" s="9">
        <f t="shared" si="293"/>
        <v>149.14285714285714</v>
      </c>
      <c r="S293" s="9">
        <f t="shared" si="293"/>
        <v>73.285714285714292</v>
      </c>
      <c r="T293" s="9">
        <f t="shared" si="293"/>
        <v>90.714285714285708</v>
      </c>
      <c r="V293">
        <v>0</v>
      </c>
      <c r="W293">
        <v>0</v>
      </c>
      <c r="X293">
        <v>0</v>
      </c>
      <c r="Y293">
        <v>0</v>
      </c>
      <c r="Z293">
        <v>0</v>
      </c>
      <c r="AA293">
        <f>($B$29-$B$28-$B$27)/30*8</f>
        <v>2999.2</v>
      </c>
      <c r="AB293">
        <v>0</v>
      </c>
      <c r="AC293">
        <v>0</v>
      </c>
      <c r="AE293">
        <v>0</v>
      </c>
      <c r="AF293">
        <v>0</v>
      </c>
      <c r="AG293">
        <v>0</v>
      </c>
      <c r="AH293">
        <v>0</v>
      </c>
      <c r="AI293">
        <v>0</v>
      </c>
      <c r="AJ293">
        <f>($B$29-$B$28-$B$27)/30*7</f>
        <v>2624.2999999999997</v>
      </c>
      <c r="AK293">
        <v>0</v>
      </c>
      <c r="AL293">
        <v>0</v>
      </c>
      <c r="AN293">
        <v>0</v>
      </c>
      <c r="AO293">
        <v>0</v>
      </c>
      <c r="AP293">
        <v>0</v>
      </c>
      <c r="AQ293">
        <v>0</v>
      </c>
      <c r="AR293">
        <v>0</v>
      </c>
      <c r="AS293">
        <f>($B$29-$B$28-$B$27)/30*6</f>
        <v>2249.3999999999996</v>
      </c>
      <c r="AT293">
        <v>0</v>
      </c>
      <c r="AU293">
        <v>0</v>
      </c>
      <c r="AW293">
        <v>0</v>
      </c>
      <c r="AX293">
        <v>0</v>
      </c>
      <c r="AY293">
        <v>0</v>
      </c>
      <c r="AZ293">
        <v>0</v>
      </c>
      <c r="BA293">
        <v>0</v>
      </c>
      <c r="BB293">
        <f>($B$29-$B$28-$B$27)/30*5</f>
        <v>1874.5</v>
      </c>
      <c r="BC293">
        <v>0</v>
      </c>
      <c r="BD293">
        <v>0</v>
      </c>
      <c r="BF293">
        <v>0</v>
      </c>
      <c r="BG293">
        <v>0</v>
      </c>
      <c r="BH293">
        <v>0</v>
      </c>
      <c r="BI293">
        <v>0</v>
      </c>
      <c r="BJ293">
        <v>0</v>
      </c>
      <c r="BK293">
        <f>($B$29-$B$28-$B$27)/30*4</f>
        <v>1499.6</v>
      </c>
      <c r="BL293">
        <v>0</v>
      </c>
      <c r="BM293">
        <v>0</v>
      </c>
    </row>
    <row r="294" spans="1:65" hidden="1" x14ac:dyDescent="0.4">
      <c r="A294" s="9">
        <v>1</v>
      </c>
      <c r="B294" s="16">
        <f t="shared" ref="B294:I294" si="294">V294+AE294+AN294+AW294+BF294+B164</f>
        <v>143.57142857142861</v>
      </c>
      <c r="C294" s="16">
        <f t="shared" si="294"/>
        <v>321.57142857142856</v>
      </c>
      <c r="D294" s="16">
        <f t="shared" si="294"/>
        <v>413.57142857142856</v>
      </c>
      <c r="E294" s="16">
        <f t="shared" si="294"/>
        <v>207</v>
      </c>
      <c r="F294" s="16">
        <f t="shared" si="294"/>
        <v>220.57142857142858</v>
      </c>
      <c r="G294" s="16">
        <f t="shared" si="294"/>
        <v>10732.342857142856</v>
      </c>
      <c r="H294" s="16">
        <f t="shared" si="294"/>
        <v>73.285714285714306</v>
      </c>
      <c r="I294" s="16">
        <f t="shared" si="294"/>
        <v>90.714285714285708</v>
      </c>
      <c r="J294" s="16">
        <f t="shared" ref="J294:J353" si="295">SUM(B294:I294)</f>
        <v>12202.62857142857</v>
      </c>
      <c r="L294" s="9">
        <v>1</v>
      </c>
      <c r="M294" s="9">
        <f t="shared" ref="M294:T294" si="296">M99</f>
        <v>168.36573596339429</v>
      </c>
      <c r="N294" s="9">
        <f t="shared" si="296"/>
        <v>377.10574293890596</v>
      </c>
      <c r="O294" s="9">
        <f t="shared" si="296"/>
        <v>484.99383643186712</v>
      </c>
      <c r="P294" s="9">
        <f t="shared" si="296"/>
        <v>242.7482103591625</v>
      </c>
      <c r="Q294" s="9">
        <f t="shared" si="296"/>
        <v>258.66337943032914</v>
      </c>
      <c r="R294" s="9">
        <f t="shared" si="296"/>
        <v>174.89933168734689</v>
      </c>
      <c r="S294" s="9">
        <f t="shared" si="296"/>
        <v>85.941912984299776</v>
      </c>
      <c r="T294" s="9">
        <f t="shared" si="296"/>
        <v>106.38034063358742</v>
      </c>
      <c r="V294">
        <f>IF(V293+M293*(1-B$65)-V293/2&lt;0,0,V293+M293*(1-B$65)-V293/2)</f>
        <v>142.74015000000003</v>
      </c>
      <c r="W294">
        <f t="shared" ref="W294:AC309" si="297">IF(W293+N293*(1-C$65)-W293/2&lt;0,0,W293+N293*(1-C$65)-W293/2)</f>
        <v>320.2914738566667</v>
      </c>
      <c r="X294">
        <f t="shared" si="297"/>
        <v>411.49446247390694</v>
      </c>
      <c r="Y294">
        <f t="shared" si="297"/>
        <v>203.58128029141105</v>
      </c>
      <c r="Z294">
        <f t="shared" si="297"/>
        <v>213.54026319808702</v>
      </c>
      <c r="AA294">
        <f t="shared" si="297"/>
        <v>1642.2951211407931</v>
      </c>
      <c r="AB294">
        <f t="shared" si="297"/>
        <v>67.956731515857669</v>
      </c>
      <c r="AC294">
        <f t="shared" si="297"/>
        <v>83.321110255202271</v>
      </c>
      <c r="AE294">
        <f>IF(AE293+V293/2-AE293/2&lt;0,0,AE293+V293/2-AE293/2)</f>
        <v>0</v>
      </c>
      <c r="AF294">
        <f t="shared" ref="AF294:AL309" si="298">IF(AF293+W293/2-AF293/2&lt;0,0,AF293+W293/2-AF293/2)</f>
        <v>0</v>
      </c>
      <c r="AG294">
        <f t="shared" si="298"/>
        <v>0</v>
      </c>
      <c r="AH294">
        <f t="shared" si="298"/>
        <v>0</v>
      </c>
      <c r="AI294">
        <f t="shared" si="298"/>
        <v>0</v>
      </c>
      <c r="AJ294">
        <f t="shared" si="298"/>
        <v>2811.75</v>
      </c>
      <c r="AK294">
        <f t="shared" si="298"/>
        <v>0</v>
      </c>
      <c r="AL294">
        <f t="shared" si="298"/>
        <v>0</v>
      </c>
      <c r="AN294">
        <f>IF(AN293+AE293/2-AN293/2&lt;0,0,AN293+AE293/2-AN293/2)</f>
        <v>0</v>
      </c>
      <c r="AO294">
        <f t="shared" ref="AO294:AU309" si="299">IF(AO293+AF293/2-AO293/2&lt;0,0,AO293+AF293/2-AO293/2)</f>
        <v>0</v>
      </c>
      <c r="AP294">
        <f t="shared" si="299"/>
        <v>0</v>
      </c>
      <c r="AQ294">
        <f t="shared" si="299"/>
        <v>0</v>
      </c>
      <c r="AR294">
        <f t="shared" si="299"/>
        <v>0</v>
      </c>
      <c r="AS294">
        <f t="shared" si="299"/>
        <v>2436.8499999999995</v>
      </c>
      <c r="AT294">
        <f t="shared" si="299"/>
        <v>0</v>
      </c>
      <c r="AU294">
        <f t="shared" si="299"/>
        <v>0</v>
      </c>
      <c r="AW294">
        <f>IF(AW293+AN293/2-AW293/2&lt;0,0,AW293+AN293/2-AW293/2)</f>
        <v>0</v>
      </c>
      <c r="AX294">
        <f t="shared" ref="AX294:BD309" si="300">IF(AX293+AO293/2-AX293/2&lt;0,0,AX293+AO293/2-AX293/2)</f>
        <v>0</v>
      </c>
      <c r="AY294">
        <f t="shared" si="300"/>
        <v>0</v>
      </c>
      <c r="AZ294">
        <f t="shared" si="300"/>
        <v>0</v>
      </c>
      <c r="BA294">
        <f t="shared" si="300"/>
        <v>0</v>
      </c>
      <c r="BB294">
        <f t="shared" si="300"/>
        <v>2061.9499999999998</v>
      </c>
      <c r="BC294">
        <f t="shared" si="300"/>
        <v>0</v>
      </c>
      <c r="BD294">
        <f t="shared" si="300"/>
        <v>0</v>
      </c>
      <c r="BF294">
        <f>IF(BF293+AW293/2-BF293/2&lt;0,0,BF293+AW293/2-BF293/2)</f>
        <v>0</v>
      </c>
      <c r="BG294">
        <f t="shared" ref="BG294:BM309" si="301">IF(BG293+AX293/2-BG293/2&lt;0,0,BG293+AX293/2-BG293/2)</f>
        <v>0</v>
      </c>
      <c r="BH294">
        <f t="shared" si="301"/>
        <v>0</v>
      </c>
      <c r="BI294">
        <f t="shared" si="301"/>
        <v>0</v>
      </c>
      <c r="BJ294">
        <f t="shared" si="301"/>
        <v>0</v>
      </c>
      <c r="BK294">
        <f t="shared" si="301"/>
        <v>1687.05</v>
      </c>
      <c r="BL294">
        <f t="shared" si="301"/>
        <v>0</v>
      </c>
      <c r="BM294">
        <f t="shared" si="301"/>
        <v>0</v>
      </c>
    </row>
    <row r="295" spans="1:65" hidden="1" x14ac:dyDescent="0.4">
      <c r="A295" s="9">
        <v>2</v>
      </c>
      <c r="B295" s="16">
        <f t="shared" ref="B295:I295" si="302">V295+AE295+AN295+AW295+BF295+B165</f>
        <v>311.9371645348229</v>
      </c>
      <c r="C295" s="16">
        <f t="shared" si="302"/>
        <v>698.67717151033457</v>
      </c>
      <c r="D295" s="16">
        <f t="shared" si="302"/>
        <v>898.56526500329562</v>
      </c>
      <c r="E295" s="16">
        <f t="shared" si="302"/>
        <v>449.7482103591625</v>
      </c>
      <c r="F295" s="16">
        <f t="shared" si="302"/>
        <v>479.2348080017577</v>
      </c>
      <c r="G295" s="16">
        <f t="shared" si="302"/>
        <v>10057.387188830204</v>
      </c>
      <c r="H295" s="16">
        <f t="shared" si="302"/>
        <v>159.22762727001407</v>
      </c>
      <c r="I295" s="16">
        <f t="shared" si="302"/>
        <v>197.09462634787315</v>
      </c>
      <c r="J295" s="16">
        <f t="shared" si="295"/>
        <v>13251.872061857464</v>
      </c>
      <c r="L295" s="9">
        <v>2</v>
      </c>
      <c r="M295" s="9">
        <f t="shared" ref="M295:T295" si="303">M100</f>
        <v>197.4419376372814</v>
      </c>
      <c r="N295" s="9">
        <f t="shared" si="303"/>
        <v>442.23064837962227</v>
      </c>
      <c r="O295" s="9">
        <f t="shared" si="303"/>
        <v>568.75065617903442</v>
      </c>
      <c r="P295" s="9">
        <f t="shared" si="303"/>
        <v>284.67001754867732</v>
      </c>
      <c r="Q295" s="9">
        <f t="shared" si="303"/>
        <v>303.33368329548506</v>
      </c>
      <c r="R295" s="9">
        <f t="shared" si="303"/>
        <v>205.10386357544454</v>
      </c>
      <c r="S295" s="9">
        <f t="shared" si="303"/>
        <v>100.78379503276156</v>
      </c>
      <c r="T295" s="9">
        <f t="shared" si="303"/>
        <v>124.75187104445142</v>
      </c>
      <c r="V295">
        <f t="shared" ref="V295:V353" si="304">IF(V294+M294*(1-B$65)-V294/2&lt;0,0,V294+M294*(1-B$65)-V294/2)</f>
        <v>238.76097335216625</v>
      </c>
      <c r="W295">
        <f t="shared" si="297"/>
        <v>535.75048123753299</v>
      </c>
      <c r="X295">
        <f t="shared" si="297"/>
        <v>688.30541644587356</v>
      </c>
      <c r="Y295">
        <f t="shared" si="297"/>
        <v>340.52972929240633</v>
      </c>
      <c r="Z295">
        <f t="shared" si="297"/>
        <v>357.18808682107323</v>
      </c>
      <c r="AA295">
        <f t="shared" si="297"/>
        <v>988.48565372938879</v>
      </c>
      <c r="AB295">
        <f t="shared" si="297"/>
        <v>113.67099840204742</v>
      </c>
      <c r="AC295">
        <f t="shared" si="297"/>
        <v>139.37094353141185</v>
      </c>
      <c r="AE295">
        <f t="shared" ref="AE295:AE353" si="305">IF(AE294+V294/2-AE294/2&lt;0,0,AE294+V294/2-AE294/2)</f>
        <v>71.370075000000014</v>
      </c>
      <c r="AF295">
        <f t="shared" si="298"/>
        <v>160.14573692833335</v>
      </c>
      <c r="AG295">
        <f t="shared" si="298"/>
        <v>205.74723123695347</v>
      </c>
      <c r="AH295">
        <f t="shared" si="298"/>
        <v>101.79064014570552</v>
      </c>
      <c r="AI295">
        <f t="shared" si="298"/>
        <v>106.77013159904351</v>
      </c>
      <c r="AJ295">
        <f t="shared" si="298"/>
        <v>2227.0225605703963</v>
      </c>
      <c r="AK295">
        <f t="shared" si="298"/>
        <v>33.978365757928835</v>
      </c>
      <c r="AL295">
        <f t="shared" si="298"/>
        <v>41.660555127601135</v>
      </c>
      <c r="AN295">
        <f t="shared" ref="AN295:AN353" si="306">IF(AN294+AE294/2-AN294/2&lt;0,0,AN294+AE294/2-AN294/2)</f>
        <v>0</v>
      </c>
      <c r="AO295">
        <f t="shared" si="299"/>
        <v>0</v>
      </c>
      <c r="AP295">
        <f t="shared" si="299"/>
        <v>0</v>
      </c>
      <c r="AQ295">
        <f t="shared" si="299"/>
        <v>0</v>
      </c>
      <c r="AR295">
        <f t="shared" si="299"/>
        <v>0</v>
      </c>
      <c r="AS295">
        <f t="shared" si="299"/>
        <v>2624.2999999999997</v>
      </c>
      <c r="AT295">
        <f t="shared" si="299"/>
        <v>0</v>
      </c>
      <c r="AU295">
        <f t="shared" si="299"/>
        <v>0</v>
      </c>
      <c r="AW295">
        <f t="shared" ref="AW295:AW353" si="307">IF(AW294+AN294/2-AW294/2&lt;0,0,AW294+AN294/2-AW294/2)</f>
        <v>0</v>
      </c>
      <c r="AX295">
        <f t="shared" si="300"/>
        <v>0</v>
      </c>
      <c r="AY295">
        <f t="shared" si="300"/>
        <v>0</v>
      </c>
      <c r="AZ295">
        <f t="shared" si="300"/>
        <v>0</v>
      </c>
      <c r="BA295">
        <f t="shared" si="300"/>
        <v>0</v>
      </c>
      <c r="BB295">
        <f t="shared" si="300"/>
        <v>2249.3999999999996</v>
      </c>
      <c r="BC295">
        <f t="shared" si="300"/>
        <v>0</v>
      </c>
      <c r="BD295">
        <f t="shared" si="300"/>
        <v>0</v>
      </c>
      <c r="BF295">
        <f t="shared" ref="BF295:BF353" si="308">IF(BF294+AW294/2-BF294/2&lt;0,0,BF294+AW294/2-BF294/2)</f>
        <v>0</v>
      </c>
      <c r="BG295">
        <f t="shared" si="301"/>
        <v>0</v>
      </c>
      <c r="BH295">
        <f t="shared" si="301"/>
        <v>0</v>
      </c>
      <c r="BI295">
        <f t="shared" si="301"/>
        <v>0</v>
      </c>
      <c r="BJ295">
        <f t="shared" si="301"/>
        <v>0</v>
      </c>
      <c r="BK295">
        <f t="shared" si="301"/>
        <v>1874.4999999999995</v>
      </c>
      <c r="BL295">
        <f t="shared" si="301"/>
        <v>0</v>
      </c>
      <c r="BM295">
        <f t="shared" si="301"/>
        <v>0</v>
      </c>
    </row>
    <row r="296" spans="1:65" hidden="1" x14ac:dyDescent="0.4">
      <c r="A296" s="9">
        <v>3</v>
      </c>
      <c r="B296" s="16">
        <f t="shared" ref="B296:I296" si="309">V296+AE296+AN296+AW296+BF296+B166</f>
        <v>509.3791021721043</v>
      </c>
      <c r="C296" s="16">
        <f t="shared" si="309"/>
        <v>1140.907819889957</v>
      </c>
      <c r="D296" s="16">
        <f t="shared" si="309"/>
        <v>1467.3159211823302</v>
      </c>
      <c r="E296" s="16">
        <f t="shared" si="309"/>
        <v>734.41822790783988</v>
      </c>
      <c r="F296" s="16">
        <f t="shared" si="309"/>
        <v>782.56849129724264</v>
      </c>
      <c r="G296" s="16">
        <f t="shared" si="309"/>
        <v>9318.4640524056485</v>
      </c>
      <c r="H296" s="16">
        <f t="shared" si="309"/>
        <v>260.01142230277566</v>
      </c>
      <c r="I296" s="16">
        <f t="shared" si="309"/>
        <v>321.84649739232458</v>
      </c>
      <c r="J296" s="16">
        <f t="shared" si="295"/>
        <v>14534.911534550221</v>
      </c>
      <c r="L296" s="9">
        <v>3</v>
      </c>
      <c r="M296" s="9">
        <f t="shared" ref="M296:T296" si="310">M101</f>
        <v>231.53950247002624</v>
      </c>
      <c r="N296" s="9">
        <f t="shared" si="310"/>
        <v>518.60240801992938</v>
      </c>
      <c r="O296" s="9">
        <f t="shared" si="310"/>
        <v>666.97199965246352</v>
      </c>
      <c r="P296" s="9">
        <f t="shared" si="310"/>
        <v>333.83158117320198</v>
      </c>
      <c r="Q296" s="9">
        <f t="shared" si="310"/>
        <v>355.71839981464728</v>
      </c>
      <c r="R296" s="9">
        <f t="shared" si="310"/>
        <v>240.52461749125109</v>
      </c>
      <c r="S296" s="9">
        <f t="shared" si="310"/>
        <v>118.18882066380445</v>
      </c>
      <c r="T296" s="9">
        <f t="shared" si="310"/>
        <v>146.29610355071307</v>
      </c>
      <c r="V296">
        <f t="shared" si="304"/>
        <v>315.6792354944447</v>
      </c>
      <c r="W296">
        <f t="shared" si="297"/>
        <v>708.34567290605662</v>
      </c>
      <c r="X296">
        <f t="shared" si="297"/>
        <v>910.04708432743246</v>
      </c>
      <c r="Y296">
        <f t="shared" si="297"/>
        <v>450.23339910580796</v>
      </c>
      <c r="Z296">
        <f t="shared" si="297"/>
        <v>472.25834520738977</v>
      </c>
      <c r="AA296">
        <f t="shared" si="297"/>
        <v>690.47965120894662</v>
      </c>
      <c r="AB296">
        <f t="shared" si="297"/>
        <v>150.29078399894621</v>
      </c>
      <c r="AC296">
        <f t="shared" si="297"/>
        <v>184.27011871509586</v>
      </c>
      <c r="AE296">
        <f t="shared" si="305"/>
        <v>155.0655241760831</v>
      </c>
      <c r="AF296">
        <f t="shared" si="298"/>
        <v>347.94810908293317</v>
      </c>
      <c r="AG296">
        <f t="shared" si="298"/>
        <v>447.0263238414135</v>
      </c>
      <c r="AH296">
        <f t="shared" si="298"/>
        <v>221.16018471905591</v>
      </c>
      <c r="AI296">
        <f t="shared" si="298"/>
        <v>231.97910921005834</v>
      </c>
      <c r="AJ296">
        <f t="shared" si="298"/>
        <v>1607.7541071498927</v>
      </c>
      <c r="AK296">
        <f t="shared" si="298"/>
        <v>73.824682079988122</v>
      </c>
      <c r="AL296">
        <f t="shared" si="298"/>
        <v>90.515749329506491</v>
      </c>
      <c r="AN296">
        <f t="shared" si="306"/>
        <v>35.685037500000007</v>
      </c>
      <c r="AO296">
        <f t="shared" si="299"/>
        <v>80.072868464166675</v>
      </c>
      <c r="AP296">
        <f t="shared" si="299"/>
        <v>102.87361561847673</v>
      </c>
      <c r="AQ296">
        <f t="shared" si="299"/>
        <v>50.895320072852762</v>
      </c>
      <c r="AR296">
        <f t="shared" si="299"/>
        <v>53.385065799521755</v>
      </c>
      <c r="AS296">
        <f t="shared" si="299"/>
        <v>2425.6612802851978</v>
      </c>
      <c r="AT296">
        <f t="shared" si="299"/>
        <v>16.989182878964417</v>
      </c>
      <c r="AU296">
        <f t="shared" si="299"/>
        <v>20.830277563800568</v>
      </c>
      <c r="AW296">
        <f t="shared" si="307"/>
        <v>0</v>
      </c>
      <c r="AX296">
        <f t="shared" si="300"/>
        <v>0</v>
      </c>
      <c r="AY296">
        <f t="shared" si="300"/>
        <v>0</v>
      </c>
      <c r="AZ296">
        <f t="shared" si="300"/>
        <v>0</v>
      </c>
      <c r="BA296">
        <f t="shared" si="300"/>
        <v>0</v>
      </c>
      <c r="BB296">
        <f t="shared" si="300"/>
        <v>2436.8499999999995</v>
      </c>
      <c r="BC296">
        <f t="shared" si="300"/>
        <v>0</v>
      </c>
      <c r="BD296">
        <f t="shared" si="300"/>
        <v>0</v>
      </c>
      <c r="BF296">
        <f t="shared" si="308"/>
        <v>0</v>
      </c>
      <c r="BG296">
        <f t="shared" si="301"/>
        <v>0</v>
      </c>
      <c r="BH296">
        <f t="shared" si="301"/>
        <v>0</v>
      </c>
      <c r="BI296">
        <f t="shared" si="301"/>
        <v>0</v>
      </c>
      <c r="BJ296">
        <f t="shared" si="301"/>
        <v>0</v>
      </c>
      <c r="BK296">
        <f t="shared" si="301"/>
        <v>2061.9499999999998</v>
      </c>
      <c r="BL296">
        <f t="shared" si="301"/>
        <v>0</v>
      </c>
      <c r="BM296">
        <f t="shared" si="301"/>
        <v>0</v>
      </c>
    </row>
    <row r="297" spans="1:65" hidden="1" x14ac:dyDescent="0.4">
      <c r="A297" s="9">
        <v>4</v>
      </c>
      <c r="B297" s="16">
        <f t="shared" ref="B297:I297" si="311">V297+AE297+AN297+AW297+BF297+B167</f>
        <v>740.89089535641619</v>
      </c>
      <c r="C297" s="16">
        <f t="shared" si="311"/>
        <v>1659.4675627527274</v>
      </c>
      <c r="D297" s="16">
        <f t="shared" si="311"/>
        <v>2134.2161244758672</v>
      </c>
      <c r="E297" s="16">
        <f t="shared" si="311"/>
        <v>1068.1383841423917</v>
      </c>
      <c r="F297" s="16">
        <f t="shared" si="311"/>
        <v>1138.065539609396</v>
      </c>
      <c r="G297" s="16">
        <f t="shared" si="311"/>
        <v>8520.9419047240572</v>
      </c>
      <c r="H297" s="16">
        <f t="shared" si="311"/>
        <v>378.12673423355642</v>
      </c>
      <c r="I297" s="16">
        <f t="shared" si="311"/>
        <v>468.09652831171456</v>
      </c>
      <c r="J297" s="16">
        <f t="shared" si="295"/>
        <v>16107.943673606125</v>
      </c>
      <c r="L297" s="9">
        <v>4</v>
      </c>
      <c r="M297" s="9">
        <f t="shared" ref="M297:T297" si="312">M102</f>
        <v>271.5256031499988</v>
      </c>
      <c r="N297" s="9">
        <f t="shared" si="312"/>
        <v>608.16331611009684</v>
      </c>
      <c r="O297" s="9">
        <f t="shared" si="312"/>
        <v>782.15584190969798</v>
      </c>
      <c r="P297" s="9">
        <f t="shared" si="312"/>
        <v>391.48318304910276</v>
      </c>
      <c r="Q297" s="9">
        <f t="shared" si="312"/>
        <v>417.14978235183901</v>
      </c>
      <c r="R297" s="9">
        <f t="shared" si="312"/>
        <v>282.06241760059572</v>
      </c>
      <c r="S297" s="9">
        <f t="shared" si="312"/>
        <v>138.59963623477555</v>
      </c>
      <c r="T297" s="9">
        <f t="shared" si="312"/>
        <v>171.56095323407882</v>
      </c>
      <c r="V297">
        <f t="shared" si="304"/>
        <v>388.03850649794714</v>
      </c>
      <c r="W297">
        <f t="shared" si="297"/>
        <v>870.71104492581253</v>
      </c>
      <c r="X297">
        <f t="shared" si="297"/>
        <v>1118.6459916887461</v>
      </c>
      <c r="Y297">
        <f t="shared" si="297"/>
        <v>553.43486717100336</v>
      </c>
      <c r="Z297">
        <f t="shared" si="297"/>
        <v>580.50832094939108</v>
      </c>
      <c r="AA297">
        <f t="shared" si="297"/>
        <v>575.36609573071746</v>
      </c>
      <c r="AB297">
        <f t="shared" si="297"/>
        <v>184.74009312653365</v>
      </c>
      <c r="AC297">
        <f t="shared" si="297"/>
        <v>226.50809308508835</v>
      </c>
      <c r="AE297">
        <f t="shared" si="305"/>
        <v>235.3723798352639</v>
      </c>
      <c r="AF297">
        <f t="shared" si="298"/>
        <v>528.14689099449492</v>
      </c>
      <c r="AG297">
        <f t="shared" si="298"/>
        <v>678.53670408442304</v>
      </c>
      <c r="AH297">
        <f t="shared" si="298"/>
        <v>335.69679191243193</v>
      </c>
      <c r="AI297">
        <f t="shared" si="298"/>
        <v>352.11872720872407</v>
      </c>
      <c r="AJ297">
        <f t="shared" si="298"/>
        <v>1149.1168791794196</v>
      </c>
      <c r="AK297">
        <f t="shared" si="298"/>
        <v>112.05773303946717</v>
      </c>
      <c r="AL297">
        <f t="shared" si="298"/>
        <v>137.39293402230118</v>
      </c>
      <c r="AN297">
        <f t="shared" si="306"/>
        <v>95.375280838041562</v>
      </c>
      <c r="AO297">
        <f t="shared" si="299"/>
        <v>214.01048877354992</v>
      </c>
      <c r="AP297">
        <f t="shared" si="299"/>
        <v>274.94996972994511</v>
      </c>
      <c r="AQ297">
        <f t="shared" si="299"/>
        <v>136.02775239595434</v>
      </c>
      <c r="AR297">
        <f t="shared" si="299"/>
        <v>142.68208750479005</v>
      </c>
      <c r="AS297">
        <f t="shared" si="299"/>
        <v>2016.7076937175452</v>
      </c>
      <c r="AT297">
        <f t="shared" si="299"/>
        <v>45.406932479476268</v>
      </c>
      <c r="AU297">
        <f t="shared" si="299"/>
        <v>55.673013446653528</v>
      </c>
      <c r="AW297">
        <f t="shared" si="307"/>
        <v>17.842518750000004</v>
      </c>
      <c r="AX297">
        <f t="shared" si="300"/>
        <v>40.036434232083337</v>
      </c>
      <c r="AY297">
        <f t="shared" si="300"/>
        <v>51.436807809238367</v>
      </c>
      <c r="AZ297">
        <f t="shared" si="300"/>
        <v>25.447660036426381</v>
      </c>
      <c r="BA297">
        <f t="shared" si="300"/>
        <v>26.692532899760877</v>
      </c>
      <c r="BB297">
        <f t="shared" si="300"/>
        <v>2431.2556401425986</v>
      </c>
      <c r="BC297">
        <f t="shared" si="300"/>
        <v>8.4945914394822086</v>
      </c>
      <c r="BD297">
        <f t="shared" si="300"/>
        <v>10.415138781900284</v>
      </c>
      <c r="BF297">
        <f t="shared" si="308"/>
        <v>0</v>
      </c>
      <c r="BG297">
        <f t="shared" si="301"/>
        <v>0</v>
      </c>
      <c r="BH297">
        <f t="shared" si="301"/>
        <v>0</v>
      </c>
      <c r="BI297">
        <f t="shared" si="301"/>
        <v>0</v>
      </c>
      <c r="BJ297">
        <f t="shared" si="301"/>
        <v>0</v>
      </c>
      <c r="BK297">
        <f t="shared" si="301"/>
        <v>2249.3999999999996</v>
      </c>
      <c r="BL297">
        <f t="shared" si="301"/>
        <v>0</v>
      </c>
      <c r="BM297">
        <f t="shared" si="301"/>
        <v>0</v>
      </c>
    </row>
    <row r="298" spans="1:65" hidden="1" x14ac:dyDescent="0.4">
      <c r="A298" s="9">
        <v>5</v>
      </c>
      <c r="B298" s="16">
        <f t="shared" ref="B298:I298" si="313">V298+AE298+AN298+AW298+BF298+B168</f>
        <v>1012.3285853479454</v>
      </c>
      <c r="C298" s="16">
        <f t="shared" si="313"/>
        <v>2267.49551526085</v>
      </c>
      <c r="D298" s="16">
        <f t="shared" si="313"/>
        <v>2916.1441783167952</v>
      </c>
      <c r="E298" s="16">
        <f t="shared" si="313"/>
        <v>1459.2680496598616</v>
      </c>
      <c r="F298" s="16">
        <f t="shared" si="313"/>
        <v>1554.5130407867262</v>
      </c>
      <c r="G298" s="16">
        <f t="shared" si="313"/>
        <v>7670.9523429388273</v>
      </c>
      <c r="H298" s="16">
        <f t="shared" si="313"/>
        <v>516.47978433178298</v>
      </c>
      <c r="I298" s="16">
        <f t="shared" si="313"/>
        <v>639.49485255070374</v>
      </c>
      <c r="J298" s="16">
        <f t="shared" si="295"/>
        <v>18036.676349193491</v>
      </c>
      <c r="L298" s="9">
        <v>5</v>
      </c>
      <c r="M298" s="9">
        <f t="shared" ref="M298:T298" si="314">M103</f>
        <v>318.41717019977966</v>
      </c>
      <c r="N298" s="9">
        <f t="shared" si="314"/>
        <v>713.1910946464717</v>
      </c>
      <c r="O298" s="9">
        <f t="shared" si="314"/>
        <v>917.23154997846962</v>
      </c>
      <c r="P298" s="9">
        <f t="shared" si="314"/>
        <v>459.09102449699577</v>
      </c>
      <c r="Q298" s="9">
        <f t="shared" si="314"/>
        <v>489.19015998851722</v>
      </c>
      <c r="R298" s="9">
        <f t="shared" si="314"/>
        <v>330.7736574015621</v>
      </c>
      <c r="S298" s="9">
        <f t="shared" si="314"/>
        <v>162.53533165421592</v>
      </c>
      <c r="T298" s="9">
        <f t="shared" si="314"/>
        <v>201.18895828543288</v>
      </c>
      <c r="V298">
        <f t="shared" si="304"/>
        <v>463.97272315673388</v>
      </c>
      <c r="W298">
        <f t="shared" si="297"/>
        <v>1041.0981586411494</v>
      </c>
      <c r="X298">
        <f t="shared" si="297"/>
        <v>1337.5508314789849</v>
      </c>
      <c r="Y298">
        <f t="shared" si="297"/>
        <v>661.73505492701463</v>
      </c>
      <c r="Z298">
        <f t="shared" si="297"/>
        <v>694.10644040672582</v>
      </c>
      <c r="AA298">
        <f t="shared" si="297"/>
        <v>557.55135815412677</v>
      </c>
      <c r="AB298">
        <f t="shared" si="297"/>
        <v>220.89138744945637</v>
      </c>
      <c r="AC298">
        <f t="shared" si="297"/>
        <v>270.83285551786696</v>
      </c>
      <c r="AE298">
        <f t="shared" si="305"/>
        <v>311.70544316660551</v>
      </c>
      <c r="AF298">
        <f t="shared" si="298"/>
        <v>699.42896796015373</v>
      </c>
      <c r="AG298">
        <f t="shared" si="298"/>
        <v>898.59134788658457</v>
      </c>
      <c r="AH298">
        <f t="shared" si="298"/>
        <v>444.56582954171756</v>
      </c>
      <c r="AI298">
        <f t="shared" si="298"/>
        <v>466.31352407905752</v>
      </c>
      <c r="AJ298">
        <f t="shared" si="298"/>
        <v>862.24148745506852</v>
      </c>
      <c r="AK298">
        <f t="shared" si="298"/>
        <v>148.39891308300042</v>
      </c>
      <c r="AL298">
        <f t="shared" si="298"/>
        <v>181.95051355369478</v>
      </c>
      <c r="AN298">
        <f t="shared" si="306"/>
        <v>165.3738303366527</v>
      </c>
      <c r="AO298">
        <f t="shared" si="299"/>
        <v>371.07868988402242</v>
      </c>
      <c r="AP298">
        <f t="shared" si="299"/>
        <v>476.74333690718407</v>
      </c>
      <c r="AQ298">
        <f t="shared" si="299"/>
        <v>235.86227215419311</v>
      </c>
      <c r="AR298">
        <f t="shared" si="299"/>
        <v>247.40040735675706</v>
      </c>
      <c r="AS298">
        <f t="shared" si="299"/>
        <v>1582.9122864484825</v>
      </c>
      <c r="AT298">
        <f t="shared" si="299"/>
        <v>78.732332759471717</v>
      </c>
      <c r="AU298">
        <f t="shared" si="299"/>
        <v>96.532973734477352</v>
      </c>
      <c r="AW298">
        <f t="shared" si="307"/>
        <v>56.608899794020772</v>
      </c>
      <c r="AX298">
        <f t="shared" si="300"/>
        <v>127.02346150281663</v>
      </c>
      <c r="AY298">
        <f t="shared" si="300"/>
        <v>163.19338876959173</v>
      </c>
      <c r="AZ298">
        <f t="shared" si="300"/>
        <v>80.737706216190361</v>
      </c>
      <c r="BA298">
        <f t="shared" si="300"/>
        <v>84.687310202275455</v>
      </c>
      <c r="BB298">
        <f t="shared" si="300"/>
        <v>2223.9816669300717</v>
      </c>
      <c r="BC298">
        <f t="shared" si="300"/>
        <v>26.950761959479237</v>
      </c>
      <c r="BD298">
        <f t="shared" si="300"/>
        <v>33.044076114276905</v>
      </c>
      <c r="BF298">
        <f t="shared" si="308"/>
        <v>8.9212593750000018</v>
      </c>
      <c r="BG298">
        <f t="shared" si="301"/>
        <v>20.018217116041669</v>
      </c>
      <c r="BH298">
        <f t="shared" si="301"/>
        <v>25.718403904619183</v>
      </c>
      <c r="BI298">
        <f t="shared" si="301"/>
        <v>12.72383001821319</v>
      </c>
      <c r="BJ298">
        <f t="shared" si="301"/>
        <v>13.346266449880439</v>
      </c>
      <c r="BK298">
        <f t="shared" si="301"/>
        <v>2340.3278200712994</v>
      </c>
      <c r="BL298">
        <f t="shared" si="301"/>
        <v>4.2472957197411043</v>
      </c>
      <c r="BM298">
        <f t="shared" si="301"/>
        <v>5.2075693909501419</v>
      </c>
    </row>
    <row r="299" spans="1:65" hidden="1" x14ac:dyDescent="0.4">
      <c r="A299" s="9">
        <v>6</v>
      </c>
      <c r="B299" s="16">
        <f t="shared" ref="B299:I299" si="315">V299+AE299+AN299+AW299+BF299+B169</f>
        <v>1326.1081389636079</v>
      </c>
      <c r="C299" s="16">
        <f t="shared" si="315"/>
        <v>2970.4049871518191</v>
      </c>
      <c r="D299" s="16">
        <f t="shared" si="315"/>
        <v>3820.0579430764687</v>
      </c>
      <c r="E299" s="16">
        <f t="shared" si="315"/>
        <v>1911.2854571464493</v>
      </c>
      <c r="F299" s="16">
        <f t="shared" si="315"/>
        <v>2035.616234083358</v>
      </c>
      <c r="G299" s="16">
        <f t="shared" si="315"/>
        <v>6823.881298021799</v>
      </c>
      <c r="H299" s="16">
        <f t="shared" si="315"/>
        <v>676.36901347225637</v>
      </c>
      <c r="I299" s="16">
        <f t="shared" si="315"/>
        <v>837.7186548724826</v>
      </c>
      <c r="J299" s="16">
        <f t="shared" si="295"/>
        <v>20401.441726788242</v>
      </c>
      <c r="L299" s="9">
        <v>6</v>
      </c>
      <c r="M299" s="9">
        <f t="shared" ref="M299:T299" si="316">M104</f>
        <v>373.40675465519502</v>
      </c>
      <c r="N299" s="9">
        <f t="shared" si="316"/>
        <v>836.35682062571539</v>
      </c>
      <c r="O299" s="9">
        <f t="shared" si="316"/>
        <v>1075.6343828127258</v>
      </c>
      <c r="P299" s="9">
        <f t="shared" si="316"/>
        <v>538.37451492077366</v>
      </c>
      <c r="Q299" s="9">
        <f t="shared" si="316"/>
        <v>573.67167083345385</v>
      </c>
      <c r="R299" s="9">
        <f t="shared" si="316"/>
        <v>387.89716602987414</v>
      </c>
      <c r="S299" s="9">
        <f t="shared" si="316"/>
        <v>190.60464192847272</v>
      </c>
      <c r="T299" s="9">
        <f t="shared" si="316"/>
        <v>235.93362110054605</v>
      </c>
      <c r="V299">
        <f t="shared" si="304"/>
        <v>548.55989636268987</v>
      </c>
      <c r="W299">
        <f t="shared" si="297"/>
        <v>1230.9014506756948</v>
      </c>
      <c r="X299">
        <f t="shared" si="297"/>
        <v>1581.4006058457076</v>
      </c>
      <c r="Y299">
        <f t="shared" si="297"/>
        <v>782.37640928666656</v>
      </c>
      <c r="Z299">
        <f t="shared" si="297"/>
        <v>820.64944340610634</v>
      </c>
      <c r="AA299">
        <f t="shared" si="297"/>
        <v>595.24934745991163</v>
      </c>
      <c r="AB299">
        <f t="shared" si="297"/>
        <v>261.16224200048845</v>
      </c>
      <c r="AC299">
        <f t="shared" si="297"/>
        <v>320.20857205501051</v>
      </c>
      <c r="AE299">
        <f t="shared" si="305"/>
        <v>387.83908316166963</v>
      </c>
      <c r="AF299">
        <f t="shared" si="298"/>
        <v>870.26356330065141</v>
      </c>
      <c r="AG299">
        <f t="shared" si="298"/>
        <v>1118.0710896827848</v>
      </c>
      <c r="AH299">
        <f t="shared" si="298"/>
        <v>553.15044223436621</v>
      </c>
      <c r="AI299">
        <f t="shared" si="298"/>
        <v>580.20998224289167</v>
      </c>
      <c r="AJ299">
        <f t="shared" si="298"/>
        <v>709.89642280459748</v>
      </c>
      <c r="AK299">
        <f t="shared" si="298"/>
        <v>184.6451502662284</v>
      </c>
      <c r="AL299">
        <f t="shared" si="298"/>
        <v>226.39168453578083</v>
      </c>
      <c r="AN299">
        <f t="shared" si="306"/>
        <v>238.5396367516291</v>
      </c>
      <c r="AO299">
        <f t="shared" si="299"/>
        <v>535.25382892208813</v>
      </c>
      <c r="AP299">
        <f t="shared" si="299"/>
        <v>687.66734239688435</v>
      </c>
      <c r="AQ299">
        <f t="shared" si="299"/>
        <v>340.21405084795538</v>
      </c>
      <c r="AR299">
        <f t="shared" si="299"/>
        <v>356.85696571790731</v>
      </c>
      <c r="AS299">
        <f t="shared" si="299"/>
        <v>1222.5768869517756</v>
      </c>
      <c r="AT299">
        <f t="shared" si="299"/>
        <v>113.56562292123607</v>
      </c>
      <c r="AU299">
        <f t="shared" si="299"/>
        <v>139.24174364408606</v>
      </c>
      <c r="AW299">
        <f t="shared" si="307"/>
        <v>110.99136506533674</v>
      </c>
      <c r="AX299">
        <f t="shared" si="300"/>
        <v>249.05107569341953</v>
      </c>
      <c r="AY299">
        <f t="shared" si="300"/>
        <v>319.96836283838792</v>
      </c>
      <c r="AZ299">
        <f t="shared" si="300"/>
        <v>158.29998918519172</v>
      </c>
      <c r="BA299">
        <f t="shared" si="300"/>
        <v>166.04385877951626</v>
      </c>
      <c r="BB299">
        <f t="shared" si="300"/>
        <v>1903.4469766892771</v>
      </c>
      <c r="BC299">
        <f t="shared" si="300"/>
        <v>52.841547359475477</v>
      </c>
      <c r="BD299">
        <f t="shared" si="300"/>
        <v>64.788524924377128</v>
      </c>
      <c r="BF299">
        <f t="shared" si="308"/>
        <v>32.765079584510389</v>
      </c>
      <c r="BG299">
        <f t="shared" si="301"/>
        <v>73.520839309429135</v>
      </c>
      <c r="BH299">
        <f t="shared" si="301"/>
        <v>94.455896337105457</v>
      </c>
      <c r="BI299">
        <f t="shared" si="301"/>
        <v>46.730768117201777</v>
      </c>
      <c r="BJ299">
        <f t="shared" si="301"/>
        <v>49.016788326077943</v>
      </c>
      <c r="BK299">
        <f t="shared" si="301"/>
        <v>2282.1547435006855</v>
      </c>
      <c r="BL299">
        <f t="shared" si="301"/>
        <v>15.59902883961017</v>
      </c>
      <c r="BM299">
        <f t="shared" si="301"/>
        <v>19.125822752613523</v>
      </c>
    </row>
    <row r="300" spans="1:65" hidden="1" x14ac:dyDescent="0.4">
      <c r="A300" s="9">
        <v>7</v>
      </c>
      <c r="B300" s="16">
        <f t="shared" ref="B300:I300" si="317">V300+AE300+AN300+AW300+BF300+B170</f>
        <v>1682.8420352723749</v>
      </c>
      <c r="C300" s="16">
        <f t="shared" si="317"/>
        <v>3769.5543723870992</v>
      </c>
      <c r="D300" s="16">
        <f t="shared" si="317"/>
        <v>4847.7127609842209</v>
      </c>
      <c r="E300" s="16">
        <f t="shared" si="317"/>
        <v>2425.1265475055102</v>
      </c>
      <c r="F300" s="16">
        <f t="shared" si="317"/>
        <v>2582.4572192552773</v>
      </c>
      <c r="G300" s="16">
        <f t="shared" si="317"/>
        <v>6062.6438663531844</v>
      </c>
      <c r="H300" s="16">
        <f t="shared" si="317"/>
        <v>858.27436772634314</v>
      </c>
      <c r="I300" s="16">
        <f t="shared" si="317"/>
        <v>1063.4387723844652</v>
      </c>
      <c r="J300" s="16">
        <f t="shared" si="295"/>
        <v>23292.049941868474</v>
      </c>
      <c r="L300" s="9">
        <v>7</v>
      </c>
      <c r="M300" s="9">
        <f t="shared" ref="M300:T300" si="318">M105</f>
        <v>437.89285714285734</v>
      </c>
      <c r="N300" s="9">
        <f t="shared" si="318"/>
        <v>980.79285714285754</v>
      </c>
      <c r="O300" s="9">
        <f t="shared" si="318"/>
        <v>1261.3928571428573</v>
      </c>
      <c r="P300" s="9">
        <f t="shared" si="318"/>
        <v>631.35000000000014</v>
      </c>
      <c r="Q300" s="9">
        <f t="shared" si="318"/>
        <v>672.74285714285736</v>
      </c>
      <c r="R300" s="9">
        <f t="shared" si="318"/>
        <v>454.88571428571436</v>
      </c>
      <c r="S300" s="9">
        <f t="shared" si="318"/>
        <v>223.52142857142871</v>
      </c>
      <c r="T300" s="9">
        <f t="shared" si="318"/>
        <v>276.67857142857144</v>
      </c>
      <c r="V300">
        <f t="shared" si="304"/>
        <v>645.52467772708633</v>
      </c>
      <c r="W300">
        <f t="shared" si="297"/>
        <v>1448.4785846172804</v>
      </c>
      <c r="X300">
        <f t="shared" si="297"/>
        <v>1860.9328228599268</v>
      </c>
      <c r="Y300">
        <f t="shared" si="297"/>
        <v>920.67116611115205</v>
      </c>
      <c r="Z300">
        <f t="shared" si="297"/>
        <v>965.70943482056259</v>
      </c>
      <c r="AA300">
        <f t="shared" si="297"/>
        <v>668.7522902794027</v>
      </c>
      <c r="AB300">
        <f t="shared" si="297"/>
        <v>307.32591503623996</v>
      </c>
      <c r="AC300">
        <f t="shared" si="297"/>
        <v>376.80941799033042</v>
      </c>
      <c r="AE300">
        <f t="shared" si="305"/>
        <v>468.19948976217972</v>
      </c>
      <c r="AF300">
        <f t="shared" si="298"/>
        <v>1050.582506988173</v>
      </c>
      <c r="AG300">
        <f t="shared" si="298"/>
        <v>1349.735847764246</v>
      </c>
      <c r="AH300">
        <f t="shared" si="298"/>
        <v>667.76342576051638</v>
      </c>
      <c r="AI300">
        <f t="shared" si="298"/>
        <v>700.42971282449889</v>
      </c>
      <c r="AJ300">
        <f t="shared" si="298"/>
        <v>652.57288513225456</v>
      </c>
      <c r="AK300">
        <f t="shared" si="298"/>
        <v>222.90369613335844</v>
      </c>
      <c r="AL300">
        <f t="shared" si="298"/>
        <v>273.30012829539567</v>
      </c>
      <c r="AN300">
        <f t="shared" si="306"/>
        <v>313.18935995664935</v>
      </c>
      <c r="AO300">
        <f t="shared" si="299"/>
        <v>702.75869611136977</v>
      </c>
      <c r="AP300">
        <f t="shared" si="299"/>
        <v>902.86921603983444</v>
      </c>
      <c r="AQ300">
        <f t="shared" si="299"/>
        <v>446.68224654116079</v>
      </c>
      <c r="AR300">
        <f t="shared" si="299"/>
        <v>468.53347398039955</v>
      </c>
      <c r="AS300">
        <f t="shared" si="299"/>
        <v>966.23665487818653</v>
      </c>
      <c r="AT300">
        <f t="shared" si="299"/>
        <v>149.10538659373222</v>
      </c>
      <c r="AU300">
        <f t="shared" si="299"/>
        <v>182.81671408993344</v>
      </c>
      <c r="AW300">
        <f t="shared" si="307"/>
        <v>174.76550090848292</v>
      </c>
      <c r="AX300">
        <f t="shared" si="300"/>
        <v>392.15245230775383</v>
      </c>
      <c r="AY300">
        <f t="shared" si="300"/>
        <v>503.81785261763605</v>
      </c>
      <c r="AZ300">
        <f t="shared" si="300"/>
        <v>249.25702001657356</v>
      </c>
      <c r="BA300">
        <f t="shared" si="300"/>
        <v>261.45041224871181</v>
      </c>
      <c r="BB300">
        <f t="shared" si="300"/>
        <v>1563.0119318205266</v>
      </c>
      <c r="BC300">
        <f t="shared" si="300"/>
        <v>83.20358514035577</v>
      </c>
      <c r="BD300">
        <f t="shared" si="300"/>
        <v>102.01513428423159</v>
      </c>
      <c r="BF300">
        <f t="shared" si="308"/>
        <v>71.87822232492357</v>
      </c>
      <c r="BG300">
        <f t="shared" si="301"/>
        <v>161.28595750142432</v>
      </c>
      <c r="BH300">
        <f t="shared" si="301"/>
        <v>207.21212958774669</v>
      </c>
      <c r="BI300">
        <f t="shared" si="301"/>
        <v>102.51537865119676</v>
      </c>
      <c r="BJ300">
        <f t="shared" si="301"/>
        <v>107.5303235527971</v>
      </c>
      <c r="BK300">
        <f t="shared" si="301"/>
        <v>2092.8008600949815</v>
      </c>
      <c r="BL300">
        <f t="shared" si="301"/>
        <v>34.22028809954282</v>
      </c>
      <c r="BM300">
        <f t="shared" si="301"/>
        <v>41.957173838495322</v>
      </c>
    </row>
    <row r="301" spans="1:65" hidden="1" x14ac:dyDescent="0.4">
      <c r="A301" s="9">
        <v>8</v>
      </c>
      <c r="B301" s="16">
        <f t="shared" ref="B301:I301" si="319">V301+AE301+AN301+AW301+BF301+B171</f>
        <v>2084.3710959910727</v>
      </c>
      <c r="C301" s="16">
        <f t="shared" si="319"/>
        <v>4669.0503449507014</v>
      </c>
      <c r="D301" s="16">
        <f t="shared" si="319"/>
        <v>6004.4018602493079</v>
      </c>
      <c r="E301" s="16">
        <f t="shared" si="319"/>
        <v>3003.508450700037</v>
      </c>
      <c r="F301" s="16">
        <f t="shared" si="319"/>
        <v>3198.0287151396724</v>
      </c>
      <c r="G301" s="16">
        <f t="shared" si="319"/>
        <v>5462.6573074411099</v>
      </c>
      <c r="H301" s="16">
        <f t="shared" si="319"/>
        <v>1063.3060962136706</v>
      </c>
      <c r="I301" s="16">
        <f t="shared" si="319"/>
        <v>1318.0995629611684</v>
      </c>
      <c r="J301" s="16">
        <f t="shared" si="295"/>
        <v>26803.423433646738</v>
      </c>
      <c r="L301" s="9">
        <v>8</v>
      </c>
      <c r="M301" s="9">
        <f t="shared" ref="M301:T301" si="320">M106</f>
        <v>513.51549468835276</v>
      </c>
      <c r="N301" s="9">
        <f t="shared" si="320"/>
        <v>1150.1725159636637</v>
      </c>
      <c r="O301" s="9">
        <f t="shared" si="320"/>
        <v>1479.231201117195</v>
      </c>
      <c r="P301" s="9">
        <f t="shared" si="320"/>
        <v>740.3820415954458</v>
      </c>
      <c r="Q301" s="9">
        <f t="shared" si="320"/>
        <v>788.92330726250407</v>
      </c>
      <c r="R301" s="9">
        <f t="shared" si="320"/>
        <v>533.44296164640809</v>
      </c>
      <c r="S301" s="9">
        <f t="shared" si="320"/>
        <v>262.12283460211444</v>
      </c>
      <c r="T301" s="9">
        <f t="shared" si="320"/>
        <v>324.46003893244171</v>
      </c>
      <c r="V301">
        <f t="shared" si="304"/>
        <v>758.1197963635434</v>
      </c>
      <c r="W301">
        <f t="shared" si="297"/>
        <v>1701.1282875714739</v>
      </c>
      <c r="X301">
        <f t="shared" si="297"/>
        <v>2185.5245219753797</v>
      </c>
      <c r="Y301">
        <f t="shared" si="297"/>
        <v>1081.2584879443798</v>
      </c>
      <c r="Z301">
        <f t="shared" si="297"/>
        <v>1134.1525201644467</v>
      </c>
      <c r="AA301">
        <f t="shared" si="297"/>
        <v>769.59626461912035</v>
      </c>
      <c r="AB301">
        <f t="shared" si="297"/>
        <v>360.93098864148595</v>
      </c>
      <c r="AC301">
        <f t="shared" si="297"/>
        <v>442.53409527353216</v>
      </c>
      <c r="AE301">
        <f t="shared" si="305"/>
        <v>556.86208374463308</v>
      </c>
      <c r="AF301">
        <f t="shared" si="298"/>
        <v>1249.5305458027267</v>
      </c>
      <c r="AG301">
        <f t="shared" si="298"/>
        <v>1605.3343353120865</v>
      </c>
      <c r="AH301">
        <f t="shared" si="298"/>
        <v>794.21729593583427</v>
      </c>
      <c r="AI301">
        <f t="shared" si="298"/>
        <v>833.06957382253086</v>
      </c>
      <c r="AJ301">
        <f t="shared" si="298"/>
        <v>660.66258770582863</v>
      </c>
      <c r="AK301">
        <f t="shared" si="298"/>
        <v>265.11480558479923</v>
      </c>
      <c r="AL301">
        <f t="shared" si="298"/>
        <v>325.05477314286304</v>
      </c>
      <c r="AN301">
        <f t="shared" si="306"/>
        <v>390.69442485941448</v>
      </c>
      <c r="AO301">
        <f t="shared" si="299"/>
        <v>876.67060154977139</v>
      </c>
      <c r="AP301">
        <f t="shared" si="299"/>
        <v>1126.3025319020401</v>
      </c>
      <c r="AQ301">
        <f t="shared" si="299"/>
        <v>557.22283615083859</v>
      </c>
      <c r="AR301">
        <f t="shared" si="299"/>
        <v>584.48159340244922</v>
      </c>
      <c r="AS301">
        <f t="shared" si="299"/>
        <v>809.4047700052206</v>
      </c>
      <c r="AT301">
        <f t="shared" si="299"/>
        <v>186.00454136354534</v>
      </c>
      <c r="AU301">
        <f t="shared" si="299"/>
        <v>228.05842119266455</v>
      </c>
      <c r="AW301">
        <f t="shared" si="307"/>
        <v>243.97743043256614</v>
      </c>
      <c r="AX301">
        <f t="shared" si="300"/>
        <v>547.45557420956175</v>
      </c>
      <c r="AY301">
        <f t="shared" si="300"/>
        <v>703.34353432873513</v>
      </c>
      <c r="AZ301">
        <f t="shared" si="300"/>
        <v>347.96963327886715</v>
      </c>
      <c r="BA301">
        <f t="shared" si="300"/>
        <v>364.99194311455568</v>
      </c>
      <c r="BB301">
        <f t="shared" si="300"/>
        <v>1264.6242933493565</v>
      </c>
      <c r="BC301">
        <f t="shared" si="300"/>
        <v>116.154485867044</v>
      </c>
      <c r="BD301">
        <f t="shared" si="300"/>
        <v>142.41592418708254</v>
      </c>
      <c r="BF301">
        <f t="shared" si="308"/>
        <v>123.32186161670325</v>
      </c>
      <c r="BG301">
        <f t="shared" si="301"/>
        <v>276.71920490458911</v>
      </c>
      <c r="BH301">
        <f t="shared" si="301"/>
        <v>355.5149911026914</v>
      </c>
      <c r="BI301">
        <f t="shared" si="301"/>
        <v>175.88619933388514</v>
      </c>
      <c r="BJ301">
        <f t="shared" si="301"/>
        <v>184.49036790075445</v>
      </c>
      <c r="BK301">
        <f t="shared" si="301"/>
        <v>1827.9063959577543</v>
      </c>
      <c r="BL301">
        <f t="shared" si="301"/>
        <v>58.711936619949299</v>
      </c>
      <c r="BM301">
        <f t="shared" si="301"/>
        <v>71.98615406136345</v>
      </c>
    </row>
    <row r="302" spans="1:65" hidden="1" x14ac:dyDescent="0.4">
      <c r="A302" s="9">
        <v>9</v>
      </c>
      <c r="B302" s="16">
        <f t="shared" ref="B302:I302" si="321">V302+AE302+AN302+AW302+BF302+B172</f>
        <v>2535.6469968603278</v>
      </c>
      <c r="C302" s="16">
        <f t="shared" si="321"/>
        <v>5679.9722665920517</v>
      </c>
      <c r="D302" s="16">
        <f t="shared" si="321"/>
        <v>7304.3830810066092</v>
      </c>
      <c r="E302" s="16">
        <f t="shared" si="321"/>
        <v>3653.6136860285892</v>
      </c>
      <c r="F302" s="16">
        <f t="shared" si="321"/>
        <v>3890.0494177291844</v>
      </c>
      <c r="G302" s="16">
        <f t="shared" si="321"/>
        <v>5073.2146616577011</v>
      </c>
      <c r="H302" s="16">
        <f t="shared" si="321"/>
        <v>1294.1067184540289</v>
      </c>
      <c r="I302" s="16">
        <f t="shared" si="321"/>
        <v>1605.0290006168441</v>
      </c>
      <c r="J302" s="16">
        <f t="shared" si="295"/>
        <v>31036.015828945336</v>
      </c>
      <c r="L302" s="9">
        <v>9</v>
      </c>
      <c r="M302" s="9">
        <f t="shared" ref="M302:T302" si="322">M107</f>
        <v>602.1979097937085</v>
      </c>
      <c r="N302" s="9">
        <f t="shared" si="322"/>
        <v>1348.8034775578485</v>
      </c>
      <c r="O302" s="9">
        <f t="shared" si="322"/>
        <v>1734.6895013460555</v>
      </c>
      <c r="P302" s="9">
        <f t="shared" si="322"/>
        <v>868.24355352346606</v>
      </c>
      <c r="Q302" s="9">
        <f t="shared" si="322"/>
        <v>925.16773405122967</v>
      </c>
      <c r="R302" s="9">
        <f t="shared" si="322"/>
        <v>625.56678390510592</v>
      </c>
      <c r="S302" s="9">
        <f t="shared" si="322"/>
        <v>307.39057484992287</v>
      </c>
      <c r="T302" s="9">
        <f t="shared" si="322"/>
        <v>380.49320668557687</v>
      </c>
      <c r="V302">
        <f t="shared" si="304"/>
        <v>889.60213815587883</v>
      </c>
      <c r="W302">
        <f t="shared" si="297"/>
        <v>1996.1586139287961</v>
      </c>
      <c r="X302">
        <f t="shared" si="297"/>
        <v>2564.5647258748968</v>
      </c>
      <c r="Y302">
        <f t="shared" si="297"/>
        <v>1268.7834658696277</v>
      </c>
      <c r="Z302">
        <f t="shared" si="297"/>
        <v>1330.8510235094143</v>
      </c>
      <c r="AA302">
        <f t="shared" si="297"/>
        <v>895.17931644448697</v>
      </c>
      <c r="AB302">
        <f t="shared" si="297"/>
        <v>423.52802388530472</v>
      </c>
      <c r="AC302">
        <f t="shared" si="297"/>
        <v>519.2837322683888</v>
      </c>
      <c r="AE302">
        <f t="shared" si="305"/>
        <v>657.49094005408824</v>
      </c>
      <c r="AF302">
        <f t="shared" si="298"/>
        <v>1475.3294166871001</v>
      </c>
      <c r="AG302">
        <f t="shared" si="298"/>
        <v>1895.429428643733</v>
      </c>
      <c r="AH302">
        <f t="shared" si="298"/>
        <v>937.73789194010703</v>
      </c>
      <c r="AI302">
        <f t="shared" si="298"/>
        <v>983.6110469934888</v>
      </c>
      <c r="AJ302">
        <f t="shared" si="298"/>
        <v>715.12942616247437</v>
      </c>
      <c r="AK302">
        <f t="shared" si="298"/>
        <v>313.02289711314262</v>
      </c>
      <c r="AL302">
        <f t="shared" si="298"/>
        <v>383.79443420819757</v>
      </c>
      <c r="AN302">
        <f t="shared" si="306"/>
        <v>473.7782543020237</v>
      </c>
      <c r="AO302">
        <f t="shared" si="299"/>
        <v>1063.100573676249</v>
      </c>
      <c r="AP302">
        <f t="shared" si="299"/>
        <v>1365.8184336070635</v>
      </c>
      <c r="AQ302">
        <f t="shared" si="299"/>
        <v>675.72006604333637</v>
      </c>
      <c r="AR302">
        <f t="shared" si="299"/>
        <v>708.77558361248998</v>
      </c>
      <c r="AS302">
        <f t="shared" si="299"/>
        <v>735.03367885552461</v>
      </c>
      <c r="AT302">
        <f t="shared" si="299"/>
        <v>225.55967347417229</v>
      </c>
      <c r="AU302">
        <f t="shared" si="299"/>
        <v>276.55659716776381</v>
      </c>
      <c r="AW302">
        <f t="shared" si="307"/>
        <v>317.3359276459903</v>
      </c>
      <c r="AX302">
        <f t="shared" si="300"/>
        <v>712.06308787966657</v>
      </c>
      <c r="AY302">
        <f t="shared" si="300"/>
        <v>914.82303311538749</v>
      </c>
      <c r="AZ302">
        <f t="shared" si="300"/>
        <v>452.59623471485293</v>
      </c>
      <c r="BA302">
        <f t="shared" si="300"/>
        <v>474.73676825850248</v>
      </c>
      <c r="BB302">
        <f t="shared" si="300"/>
        <v>1037.0145316772887</v>
      </c>
      <c r="BC302">
        <f t="shared" si="300"/>
        <v>151.07951361529467</v>
      </c>
      <c r="BD302">
        <f t="shared" si="300"/>
        <v>185.23717268987355</v>
      </c>
      <c r="BF302">
        <f t="shared" si="308"/>
        <v>183.64964602463471</v>
      </c>
      <c r="BG302">
        <f t="shared" si="301"/>
        <v>412.08738955707543</v>
      </c>
      <c r="BH302">
        <f t="shared" si="301"/>
        <v>529.42926271571332</v>
      </c>
      <c r="BI302">
        <f t="shared" si="301"/>
        <v>261.92791630637612</v>
      </c>
      <c r="BJ302">
        <f t="shared" si="301"/>
        <v>274.74115550765504</v>
      </c>
      <c r="BK302">
        <f t="shared" si="301"/>
        <v>1546.2653446535555</v>
      </c>
      <c r="BL302">
        <f t="shared" si="301"/>
        <v>87.433211243496658</v>
      </c>
      <c r="BM302">
        <f t="shared" si="301"/>
        <v>107.201039124223</v>
      </c>
    </row>
    <row r="303" spans="1:65" hidden="1" x14ac:dyDescent="0.4">
      <c r="A303" s="9">
        <v>10</v>
      </c>
      <c r="B303" s="16">
        <f t="shared" ref="B303:I303" si="323">V303+AE303+AN303+AW303+BF303+B173</f>
        <v>3045.2675725776712</v>
      </c>
      <c r="C303" s="16">
        <f t="shared" si="323"/>
        <v>6821.5733763134467</v>
      </c>
      <c r="D303" s="16">
        <f t="shared" si="323"/>
        <v>8772.4215694014638</v>
      </c>
      <c r="E303" s="16">
        <f t="shared" si="323"/>
        <v>4387.8540223982318</v>
      </c>
      <c r="F303" s="16">
        <f t="shared" si="323"/>
        <v>4671.7671153253486</v>
      </c>
      <c r="G303" s="16">
        <f t="shared" si="323"/>
        <v>4916.1822976837357</v>
      </c>
      <c r="H303" s="16">
        <f t="shared" si="323"/>
        <v>1555.1135405055757</v>
      </c>
      <c r="I303" s="16">
        <f t="shared" si="323"/>
        <v>1929.7644624186582</v>
      </c>
      <c r="J303" s="16">
        <f t="shared" si="295"/>
        <v>36099.943956624134</v>
      </c>
      <c r="L303" s="9">
        <v>10</v>
      </c>
      <c r="M303" s="9">
        <f t="shared" ref="M303:T303" si="324">M108</f>
        <v>706.19548253358028</v>
      </c>
      <c r="N303" s="9">
        <f t="shared" si="324"/>
        <v>1581.7373444607852</v>
      </c>
      <c r="O303" s="9">
        <f t="shared" si="324"/>
        <v>2034.2645989400146</v>
      </c>
      <c r="P303" s="9">
        <f t="shared" si="324"/>
        <v>1018.1863225782662</v>
      </c>
      <c r="Q303" s="9">
        <f t="shared" si="324"/>
        <v>1084.9411194346744</v>
      </c>
      <c r="R303" s="9">
        <f t="shared" si="324"/>
        <v>733.60008334831593</v>
      </c>
      <c r="S303" s="9">
        <f t="shared" si="324"/>
        <v>360.47590302460367</v>
      </c>
      <c r="T303" s="9">
        <f t="shared" si="324"/>
        <v>446.20311582967491</v>
      </c>
      <c r="V303">
        <f t="shared" si="304"/>
        <v>1043.5122529739422</v>
      </c>
      <c r="W303">
        <f t="shared" si="297"/>
        <v>2341.5141254406335</v>
      </c>
      <c r="X303">
        <f t="shared" si="297"/>
        <v>3008.2602100561612</v>
      </c>
      <c r="Y303">
        <f t="shared" si="297"/>
        <v>1488.2957630366086</v>
      </c>
      <c r="Z303">
        <f t="shared" si="297"/>
        <v>1561.1016322351097</v>
      </c>
      <c r="AA303">
        <f t="shared" si="297"/>
        <v>1046.1119724722128</v>
      </c>
      <c r="AB303">
        <f t="shared" si="297"/>
        <v>496.80263057631612</v>
      </c>
      <c r="AC303">
        <f t="shared" si="297"/>
        <v>609.12503932983361</v>
      </c>
      <c r="AE303">
        <f t="shared" si="305"/>
        <v>773.54653910498359</v>
      </c>
      <c r="AF303">
        <f t="shared" si="298"/>
        <v>1735.7440153079478</v>
      </c>
      <c r="AG303">
        <f t="shared" si="298"/>
        <v>2229.9970772593151</v>
      </c>
      <c r="AH303">
        <f t="shared" si="298"/>
        <v>1103.2606789048673</v>
      </c>
      <c r="AI303">
        <f t="shared" si="298"/>
        <v>1157.2310352514517</v>
      </c>
      <c r="AJ303">
        <f t="shared" si="298"/>
        <v>805.15437130348073</v>
      </c>
      <c r="AK303">
        <f t="shared" si="298"/>
        <v>368.27546049922364</v>
      </c>
      <c r="AL303">
        <f t="shared" si="298"/>
        <v>451.53908323829319</v>
      </c>
      <c r="AN303">
        <f t="shared" si="306"/>
        <v>565.63459717805597</v>
      </c>
      <c r="AO303">
        <f t="shared" si="299"/>
        <v>1269.2149951816746</v>
      </c>
      <c r="AP303">
        <f t="shared" si="299"/>
        <v>1630.623931125398</v>
      </c>
      <c r="AQ303">
        <f t="shared" si="299"/>
        <v>806.72897899172176</v>
      </c>
      <c r="AR303">
        <f t="shared" si="299"/>
        <v>846.19331530298939</v>
      </c>
      <c r="AS303">
        <f t="shared" si="299"/>
        <v>725.08155250899949</v>
      </c>
      <c r="AT303">
        <f t="shared" si="299"/>
        <v>269.29128529365744</v>
      </c>
      <c r="AU303">
        <f t="shared" si="299"/>
        <v>330.17551568798069</v>
      </c>
      <c r="AW303">
        <f t="shared" si="307"/>
        <v>395.557090974007</v>
      </c>
      <c r="AX303">
        <f t="shared" si="300"/>
        <v>887.58183077795775</v>
      </c>
      <c r="AY303">
        <f t="shared" si="300"/>
        <v>1140.3207333612254</v>
      </c>
      <c r="AZ303">
        <f t="shared" si="300"/>
        <v>564.15815037909465</v>
      </c>
      <c r="BA303">
        <f t="shared" si="300"/>
        <v>591.75617593549623</v>
      </c>
      <c r="BB303">
        <f t="shared" si="300"/>
        <v>886.02410526640665</v>
      </c>
      <c r="BC303">
        <f t="shared" si="300"/>
        <v>188.31959354473349</v>
      </c>
      <c r="BD303">
        <f t="shared" si="300"/>
        <v>230.89688492881868</v>
      </c>
      <c r="BF303">
        <f t="shared" si="308"/>
        <v>250.4927868353125</v>
      </c>
      <c r="BG303">
        <f t="shared" si="301"/>
        <v>562.07523871837111</v>
      </c>
      <c r="BH303">
        <f t="shared" si="301"/>
        <v>722.1261479155504</v>
      </c>
      <c r="BI303">
        <f t="shared" si="301"/>
        <v>357.26207551061452</v>
      </c>
      <c r="BJ303">
        <f t="shared" si="301"/>
        <v>374.73896188307867</v>
      </c>
      <c r="BK303">
        <f t="shared" si="301"/>
        <v>1291.6399381654221</v>
      </c>
      <c r="BL303">
        <f t="shared" si="301"/>
        <v>119.25636242939567</v>
      </c>
      <c r="BM303">
        <f t="shared" si="301"/>
        <v>146.21910590704829</v>
      </c>
    </row>
    <row r="304" spans="1:65" hidden="1" x14ac:dyDescent="0.4">
      <c r="A304" s="9">
        <v>11</v>
      </c>
      <c r="B304" s="16">
        <f t="shared" ref="B304:I304" si="325">V304+AE304+AN304+AW304+BF304+B174</f>
        <v>3625.2686671045244</v>
      </c>
      <c r="C304" s="16">
        <f t="shared" si="325"/>
        <v>8120.8134341199238</v>
      </c>
      <c r="D304" s="16">
        <f t="shared" si="325"/>
        <v>10443.189131856028</v>
      </c>
      <c r="E304" s="16">
        <f t="shared" si="325"/>
        <v>5223.5751497961501</v>
      </c>
      <c r="F304" s="16">
        <f t="shared" si="325"/>
        <v>5561.6523672399344</v>
      </c>
      <c r="G304" s="16">
        <f t="shared" si="325"/>
        <v>4993.847210286367</v>
      </c>
      <c r="H304" s="16">
        <f t="shared" si="325"/>
        <v>1852.4691929142737</v>
      </c>
      <c r="I304" s="16">
        <f t="shared" si="325"/>
        <v>2299.9468409161987</v>
      </c>
      <c r="J304" s="16">
        <f t="shared" si="295"/>
        <v>42120.761994233399</v>
      </c>
      <c r="L304" s="9">
        <v>11</v>
      </c>
      <c r="M304" s="9">
        <f t="shared" ref="M304:T304" si="326">M109</f>
        <v>828.15308960749667</v>
      </c>
      <c r="N304" s="9">
        <f t="shared" si="326"/>
        <v>1854.898114135796</v>
      </c>
      <c r="O304" s="9">
        <f t="shared" si="326"/>
        <v>2385.57531782458</v>
      </c>
      <c r="P304" s="9">
        <f t="shared" si="326"/>
        <v>1194.0237082997635</v>
      </c>
      <c r="Q304" s="9">
        <f t="shared" si="326"/>
        <v>1272.3068361731091</v>
      </c>
      <c r="R304" s="9">
        <f t="shared" si="326"/>
        <v>860.29037368181707</v>
      </c>
      <c r="S304" s="9">
        <f t="shared" si="326"/>
        <v>422.72889051606546</v>
      </c>
      <c r="T304" s="9">
        <f t="shared" si="326"/>
        <v>523.26090736394053</v>
      </c>
      <c r="V304">
        <f t="shared" si="304"/>
        <v>1223.862737176682</v>
      </c>
      <c r="W304">
        <f t="shared" si="297"/>
        <v>2746.1985985623091</v>
      </c>
      <c r="X304">
        <f t="shared" si="297"/>
        <v>3528.1785760794219</v>
      </c>
      <c r="Y304">
        <f t="shared" si="297"/>
        <v>1745.5182927535077</v>
      </c>
      <c r="Z304">
        <f t="shared" si="297"/>
        <v>1830.9072185719283</v>
      </c>
      <c r="AA304">
        <f t="shared" si="297"/>
        <v>1224.9411101211513</v>
      </c>
      <c r="AB304">
        <f t="shared" si="297"/>
        <v>582.66515372569279</v>
      </c>
      <c r="AC304">
        <f t="shared" si="297"/>
        <v>714.40027253391509</v>
      </c>
      <c r="AE304">
        <f t="shared" si="305"/>
        <v>908.52939603946299</v>
      </c>
      <c r="AF304">
        <f t="shared" si="298"/>
        <v>2038.6290703742907</v>
      </c>
      <c r="AG304">
        <f t="shared" si="298"/>
        <v>2619.1286436577384</v>
      </c>
      <c r="AH304">
        <f t="shared" si="298"/>
        <v>1295.7782209707379</v>
      </c>
      <c r="AI304">
        <f t="shared" si="298"/>
        <v>1359.1663337432806</v>
      </c>
      <c r="AJ304">
        <f t="shared" si="298"/>
        <v>925.63317188784686</v>
      </c>
      <c r="AK304">
        <f t="shared" si="298"/>
        <v>432.53904553776994</v>
      </c>
      <c r="AL304">
        <f t="shared" si="298"/>
        <v>530.33206128406346</v>
      </c>
      <c r="AN304">
        <f t="shared" si="306"/>
        <v>669.59056814151973</v>
      </c>
      <c r="AO304">
        <f t="shared" si="299"/>
        <v>1502.4795052448112</v>
      </c>
      <c r="AP304">
        <f t="shared" si="299"/>
        <v>1930.3105041923566</v>
      </c>
      <c r="AQ304">
        <f t="shared" si="299"/>
        <v>954.99482894829453</v>
      </c>
      <c r="AR304">
        <f t="shared" si="299"/>
        <v>1001.7121752772205</v>
      </c>
      <c r="AS304">
        <f t="shared" si="299"/>
        <v>765.11796190624011</v>
      </c>
      <c r="AT304">
        <f t="shared" si="299"/>
        <v>318.78337289644054</v>
      </c>
      <c r="AU304">
        <f t="shared" si="299"/>
        <v>390.85729946313694</v>
      </c>
      <c r="AW304">
        <f t="shared" si="307"/>
        <v>480.59584407603154</v>
      </c>
      <c r="AX304">
        <f t="shared" si="300"/>
        <v>1078.3984129798162</v>
      </c>
      <c r="AY304">
        <f t="shared" si="300"/>
        <v>1385.4723322433117</v>
      </c>
      <c r="AZ304">
        <f t="shared" si="300"/>
        <v>685.44356468540821</v>
      </c>
      <c r="BA304">
        <f t="shared" si="300"/>
        <v>718.97474561924287</v>
      </c>
      <c r="BB304">
        <f t="shared" si="300"/>
        <v>805.55282888770319</v>
      </c>
      <c r="BC304">
        <f t="shared" si="300"/>
        <v>228.80543941919547</v>
      </c>
      <c r="BD304">
        <f t="shared" si="300"/>
        <v>280.53620030839966</v>
      </c>
      <c r="BF304">
        <f t="shared" si="308"/>
        <v>323.02493890465973</v>
      </c>
      <c r="BG304">
        <f t="shared" si="301"/>
        <v>724.82853474816443</v>
      </c>
      <c r="BH304">
        <f t="shared" si="301"/>
        <v>931.22344063838796</v>
      </c>
      <c r="BI304">
        <f t="shared" si="301"/>
        <v>460.71011294485459</v>
      </c>
      <c r="BJ304">
        <f t="shared" si="301"/>
        <v>483.24756890928745</v>
      </c>
      <c r="BK304">
        <f t="shared" si="301"/>
        <v>1088.8320217159144</v>
      </c>
      <c r="BL304">
        <f t="shared" si="301"/>
        <v>153.78797798706458</v>
      </c>
      <c r="BM304">
        <f t="shared" si="301"/>
        <v>188.55799541793351</v>
      </c>
    </row>
    <row r="305" spans="1:65" hidden="1" x14ac:dyDescent="0.4">
      <c r="A305" s="9">
        <v>12</v>
      </c>
      <c r="B305" s="16">
        <f t="shared" ref="B305:I305" si="327">V305+AE305+AN305+AW305+BF305+B175</f>
        <v>4290.7410404326956</v>
      </c>
      <c r="C305" s="16">
        <f t="shared" si="327"/>
        <v>9611.4984819162692</v>
      </c>
      <c r="D305" s="16">
        <f t="shared" si="327"/>
        <v>12360.159235302166</v>
      </c>
      <c r="E305" s="16">
        <f t="shared" si="327"/>
        <v>6182.5129465249984</v>
      </c>
      <c r="F305" s="16">
        <f t="shared" si="327"/>
        <v>6582.8329369088988</v>
      </c>
      <c r="G305" s="16">
        <f t="shared" si="327"/>
        <v>5298.7949609811994</v>
      </c>
      <c r="H305" s="16">
        <f t="shared" si="327"/>
        <v>2193.8505780889982</v>
      </c>
      <c r="I305" s="16">
        <f t="shared" si="327"/>
        <v>2725.1148601891064</v>
      </c>
      <c r="J305" s="16">
        <f t="shared" si="295"/>
        <v>49245.505040344331</v>
      </c>
      <c r="L305" s="9">
        <v>12</v>
      </c>
      <c r="M305" s="9">
        <f t="shared" ref="M305:T305" si="328">M110</f>
        <v>971.17236910932832</v>
      </c>
      <c r="N305" s="9">
        <f t="shared" si="328"/>
        <v>2175.2328386717395</v>
      </c>
      <c r="O305" s="9">
        <f t="shared" si="328"/>
        <v>2797.5562274343338</v>
      </c>
      <c r="P305" s="9">
        <f t="shared" si="328"/>
        <v>1400.227624715837</v>
      </c>
      <c r="Q305" s="9">
        <f t="shared" si="328"/>
        <v>1492.0299879649779</v>
      </c>
      <c r="R305" s="9">
        <f t="shared" si="328"/>
        <v>1008.8596550747645</v>
      </c>
      <c r="S305" s="9">
        <f t="shared" si="328"/>
        <v>495.73276154535864</v>
      </c>
      <c r="T305" s="9">
        <f t="shared" si="328"/>
        <v>613.62632277057048</v>
      </c>
      <c r="V305">
        <f t="shared" si="304"/>
        <v>1435.2894518070104</v>
      </c>
      <c r="W305">
        <f t="shared" si="297"/>
        <v>3220.614339624798</v>
      </c>
      <c r="X305">
        <f t="shared" si="297"/>
        <v>4137.684186725277</v>
      </c>
      <c r="Y305">
        <f t="shared" si="297"/>
        <v>2047.062891468368</v>
      </c>
      <c r="Z305">
        <f t="shared" si="297"/>
        <v>2147.2030630786567</v>
      </c>
      <c r="AA305">
        <f t="shared" si="297"/>
        <v>1435.5689014413181</v>
      </c>
      <c r="AB305">
        <f t="shared" si="297"/>
        <v>683.32266656572472</v>
      </c>
      <c r="AC305">
        <f t="shared" si="297"/>
        <v>837.8155036416922</v>
      </c>
      <c r="AE305">
        <f t="shared" si="305"/>
        <v>1066.1960666080727</v>
      </c>
      <c r="AF305">
        <f t="shared" si="298"/>
        <v>2392.4138344682997</v>
      </c>
      <c r="AG305">
        <f t="shared" si="298"/>
        <v>3073.6536098685797</v>
      </c>
      <c r="AH305">
        <f t="shared" si="298"/>
        <v>1520.6482568621229</v>
      </c>
      <c r="AI305">
        <f t="shared" si="298"/>
        <v>1595.0367761576042</v>
      </c>
      <c r="AJ305">
        <f t="shared" si="298"/>
        <v>1075.2871410044991</v>
      </c>
      <c r="AK305">
        <f t="shared" si="298"/>
        <v>507.60209963173145</v>
      </c>
      <c r="AL305">
        <f t="shared" si="298"/>
        <v>622.36616690898927</v>
      </c>
      <c r="AN305">
        <f t="shared" si="306"/>
        <v>789.0599820904913</v>
      </c>
      <c r="AO305">
        <f t="shared" si="299"/>
        <v>1770.5542878095509</v>
      </c>
      <c r="AP305">
        <f t="shared" si="299"/>
        <v>2274.7195739250478</v>
      </c>
      <c r="AQ305">
        <f t="shared" si="299"/>
        <v>1125.3865249595162</v>
      </c>
      <c r="AR305">
        <f t="shared" si="299"/>
        <v>1180.4392545102505</v>
      </c>
      <c r="AS305">
        <f t="shared" si="299"/>
        <v>845.37556689704365</v>
      </c>
      <c r="AT305">
        <f t="shared" si="299"/>
        <v>375.66120921710524</v>
      </c>
      <c r="AU305">
        <f t="shared" si="299"/>
        <v>460.59468037360023</v>
      </c>
      <c r="AW305">
        <f t="shared" si="307"/>
        <v>575.09320610877558</v>
      </c>
      <c r="AX305">
        <f t="shared" si="300"/>
        <v>1290.4389591123136</v>
      </c>
      <c r="AY305">
        <f t="shared" si="300"/>
        <v>1657.8914182178341</v>
      </c>
      <c r="AZ305">
        <f t="shared" si="300"/>
        <v>820.21919681685131</v>
      </c>
      <c r="BA305">
        <f t="shared" si="300"/>
        <v>860.34346044823167</v>
      </c>
      <c r="BB305">
        <f t="shared" si="300"/>
        <v>785.33539539697176</v>
      </c>
      <c r="BC305">
        <f t="shared" si="300"/>
        <v>273.794406157818</v>
      </c>
      <c r="BD305">
        <f t="shared" si="300"/>
        <v>335.69674988576833</v>
      </c>
      <c r="BF305">
        <f t="shared" si="308"/>
        <v>401.81039149034569</v>
      </c>
      <c r="BG305">
        <f t="shared" si="301"/>
        <v>901.61347386399018</v>
      </c>
      <c r="BH305">
        <f t="shared" si="301"/>
        <v>1158.3478864408498</v>
      </c>
      <c r="BI305">
        <f t="shared" si="301"/>
        <v>573.0768388151314</v>
      </c>
      <c r="BJ305">
        <f t="shared" si="301"/>
        <v>601.1111572642651</v>
      </c>
      <c r="BK305">
        <f t="shared" si="301"/>
        <v>947.19242530180873</v>
      </c>
      <c r="BL305">
        <f t="shared" si="301"/>
        <v>191.29670870313004</v>
      </c>
      <c r="BM305">
        <f t="shared" si="301"/>
        <v>234.54709786316658</v>
      </c>
    </row>
    <row r="306" spans="1:65" hidden="1" x14ac:dyDescent="0.4">
      <c r="A306" s="9">
        <v>13</v>
      </c>
      <c r="B306" s="16">
        <f t="shared" ref="B306:I306" si="329">V306+AE306+AN306+AW306+BF306+B176</f>
        <v>5059.5905340268482</v>
      </c>
      <c r="C306" s="16">
        <f t="shared" si="329"/>
        <v>11333.741722256713</v>
      </c>
      <c r="D306" s="16">
        <f t="shared" si="329"/>
        <v>14574.914953606627</v>
      </c>
      <c r="E306" s="16">
        <f t="shared" si="329"/>
        <v>7290.4552142895118</v>
      </c>
      <c r="F306" s="16">
        <f t="shared" si="329"/>
        <v>7762.7451588769327</v>
      </c>
      <c r="G306" s="16">
        <f t="shared" si="329"/>
        <v>5822.1071855561986</v>
      </c>
      <c r="H306" s="16">
        <f t="shared" si="329"/>
        <v>2588.3676424035289</v>
      </c>
      <c r="I306" s="16">
        <f t="shared" si="329"/>
        <v>3216.5854870238809</v>
      </c>
      <c r="J306" s="16">
        <f t="shared" si="295"/>
        <v>57648.50789804024</v>
      </c>
      <c r="L306" s="9">
        <v>13</v>
      </c>
      <c r="M306" s="9">
        <f t="shared" ref="M306:T306" si="330">M111</f>
        <v>1138.8906016983451</v>
      </c>
      <c r="N306" s="9">
        <f t="shared" si="330"/>
        <v>2550.8883029084332</v>
      </c>
      <c r="O306" s="9">
        <f t="shared" si="330"/>
        <v>3280.6848675788151</v>
      </c>
      <c r="P306" s="9">
        <f t="shared" si="330"/>
        <v>1642.0422705083597</v>
      </c>
      <c r="Q306" s="9">
        <f t="shared" si="330"/>
        <v>1749.6985960420345</v>
      </c>
      <c r="R306" s="9">
        <f t="shared" si="330"/>
        <v>1183.0863563911162</v>
      </c>
      <c r="S306" s="9">
        <f t="shared" si="330"/>
        <v>581.34415788184185</v>
      </c>
      <c r="T306" s="9">
        <f t="shared" si="330"/>
        <v>719.59754435666571</v>
      </c>
      <c r="V306">
        <f t="shared" si="304"/>
        <v>1683.1940069956904</v>
      </c>
      <c r="W306">
        <f t="shared" si="297"/>
        <v>3776.8819024455165</v>
      </c>
      <c r="X306">
        <f t="shared" si="297"/>
        <v>4852.3489231865951</v>
      </c>
      <c r="Y306">
        <f t="shared" si="297"/>
        <v>2400.6335352948199</v>
      </c>
      <c r="Z306">
        <f t="shared" si="297"/>
        <v>2518.0700123076963</v>
      </c>
      <c r="AA306">
        <f t="shared" si="297"/>
        <v>1683.0291392883464</v>
      </c>
      <c r="AB306">
        <f t="shared" si="297"/>
        <v>801.34680552393138</v>
      </c>
      <c r="AC306">
        <f t="shared" si="297"/>
        <v>982.52379192388128</v>
      </c>
      <c r="AE306">
        <f t="shared" si="305"/>
        <v>1250.7427592075417</v>
      </c>
      <c r="AF306">
        <f t="shared" si="298"/>
        <v>2806.5140870465489</v>
      </c>
      <c r="AG306">
        <f t="shared" si="298"/>
        <v>3605.6688982969281</v>
      </c>
      <c r="AH306">
        <f t="shared" si="298"/>
        <v>1783.8555741652453</v>
      </c>
      <c r="AI306">
        <f t="shared" si="298"/>
        <v>1871.1199196181301</v>
      </c>
      <c r="AJ306">
        <f t="shared" si="298"/>
        <v>1255.4280212229087</v>
      </c>
      <c r="AK306">
        <f t="shared" si="298"/>
        <v>595.46238309872797</v>
      </c>
      <c r="AL306">
        <f t="shared" si="298"/>
        <v>730.09083527534062</v>
      </c>
      <c r="AN306">
        <f t="shared" si="306"/>
        <v>927.62802434928199</v>
      </c>
      <c r="AO306">
        <f t="shared" si="299"/>
        <v>2081.4840611389254</v>
      </c>
      <c r="AP306">
        <f t="shared" si="299"/>
        <v>2674.1865918968142</v>
      </c>
      <c r="AQ306">
        <f t="shared" si="299"/>
        <v>1323.0173909108194</v>
      </c>
      <c r="AR306">
        <f t="shared" si="299"/>
        <v>1387.7380153339275</v>
      </c>
      <c r="AS306">
        <f t="shared" si="299"/>
        <v>960.33135395077136</v>
      </c>
      <c r="AT306">
        <f t="shared" si="299"/>
        <v>441.63165442441829</v>
      </c>
      <c r="AU306">
        <f t="shared" si="299"/>
        <v>541.48042364129469</v>
      </c>
      <c r="AW306">
        <f t="shared" si="307"/>
        <v>682.07659409963344</v>
      </c>
      <c r="AX306">
        <f t="shared" si="300"/>
        <v>1530.4966234609324</v>
      </c>
      <c r="AY306">
        <f t="shared" si="300"/>
        <v>1966.3054960714408</v>
      </c>
      <c r="AZ306">
        <f t="shared" si="300"/>
        <v>972.80286088818389</v>
      </c>
      <c r="BA306">
        <f t="shared" si="300"/>
        <v>1020.3913574792409</v>
      </c>
      <c r="BB306">
        <f t="shared" si="300"/>
        <v>815.35548114700759</v>
      </c>
      <c r="BC306">
        <f t="shared" si="300"/>
        <v>324.72780768746162</v>
      </c>
      <c r="BD306">
        <f t="shared" si="300"/>
        <v>398.14571512968433</v>
      </c>
      <c r="BF306">
        <f t="shared" si="308"/>
        <v>488.45179879956061</v>
      </c>
      <c r="BG306">
        <f t="shared" si="301"/>
        <v>1096.0262164881519</v>
      </c>
      <c r="BH306">
        <f t="shared" si="301"/>
        <v>1408.119652329342</v>
      </c>
      <c r="BI306">
        <f t="shared" si="301"/>
        <v>696.64801781599135</v>
      </c>
      <c r="BJ306">
        <f t="shared" si="301"/>
        <v>730.72730885624844</v>
      </c>
      <c r="BK306">
        <f t="shared" si="301"/>
        <v>866.26391034939024</v>
      </c>
      <c r="BL306">
        <f t="shared" si="301"/>
        <v>232.54555743047402</v>
      </c>
      <c r="BM306">
        <f t="shared" si="301"/>
        <v>285.12192387446748</v>
      </c>
    </row>
    <row r="307" spans="1:65" hidden="1" x14ac:dyDescent="0.4">
      <c r="A307" s="9">
        <v>14</v>
      </c>
      <c r="B307" s="16">
        <f t="shared" ref="B307:I307" si="331">V307+AE307+AN307+AW307+BF307+B177</f>
        <v>5952.5532943316048</v>
      </c>
      <c r="C307" s="16">
        <f t="shared" si="331"/>
        <v>13333.996364973624</v>
      </c>
      <c r="D307" s="16">
        <f t="shared" si="331"/>
        <v>17147.192101606644</v>
      </c>
      <c r="E307" s="16">
        <f t="shared" si="331"/>
        <v>8577.268435567612</v>
      </c>
      <c r="F307" s="16">
        <f t="shared" si="331"/>
        <v>9133.1698791124272</v>
      </c>
      <c r="G307" s="16">
        <f t="shared" si="331"/>
        <v>6558.8212973073341</v>
      </c>
      <c r="H307" s="16">
        <f t="shared" si="331"/>
        <v>3046.5854106942475</v>
      </c>
      <c r="I307" s="16">
        <f t="shared" si="331"/>
        <v>3787.486067478656</v>
      </c>
      <c r="J307" s="16">
        <f t="shared" si="295"/>
        <v>67537.072851072153</v>
      </c>
      <c r="L307" s="9">
        <v>14</v>
      </c>
      <c r="M307" s="9">
        <f t="shared" ref="M307:T307" si="332">M112</f>
        <v>1335.5732142857153</v>
      </c>
      <c r="N307" s="9">
        <f t="shared" si="332"/>
        <v>2991.4182142857167</v>
      </c>
      <c r="O307" s="9">
        <f t="shared" si="332"/>
        <v>3847.248214285717</v>
      </c>
      <c r="P307" s="9">
        <f t="shared" si="332"/>
        <v>1925.6175000000005</v>
      </c>
      <c r="Q307" s="9">
        <f t="shared" si="332"/>
        <v>2051.8657142857155</v>
      </c>
      <c r="R307" s="9">
        <f t="shared" si="332"/>
        <v>1387.4014285714288</v>
      </c>
      <c r="S307" s="9">
        <f t="shared" si="332"/>
        <v>681.74035714285765</v>
      </c>
      <c r="T307" s="9">
        <f t="shared" si="332"/>
        <v>843.86964285714328</v>
      </c>
      <c r="V307">
        <f t="shared" si="304"/>
        <v>1973.893428612357</v>
      </c>
      <c r="W307">
        <f t="shared" si="297"/>
        <v>4429.1759220250296</v>
      </c>
      <c r="X307">
        <f t="shared" si="297"/>
        <v>5690.3836474013724</v>
      </c>
      <c r="Y307">
        <f t="shared" si="297"/>
        <v>2815.2398001242573</v>
      </c>
      <c r="Z307">
        <f t="shared" si="297"/>
        <v>2952.9583811622515</v>
      </c>
      <c r="AA307">
        <f t="shared" si="297"/>
        <v>1973.4538001199862</v>
      </c>
      <c r="AB307">
        <f t="shared" si="297"/>
        <v>939.74502457175299</v>
      </c>
      <c r="AC307">
        <f t="shared" si="297"/>
        <v>1152.212548448558</v>
      </c>
      <c r="AE307">
        <f t="shared" si="305"/>
        <v>1466.9683831016159</v>
      </c>
      <c r="AF307">
        <f t="shared" si="298"/>
        <v>3291.6979947460322</v>
      </c>
      <c r="AG307">
        <f t="shared" si="298"/>
        <v>4229.0089107417616</v>
      </c>
      <c r="AH307">
        <f t="shared" si="298"/>
        <v>2092.2445547300326</v>
      </c>
      <c r="AI307">
        <f t="shared" si="298"/>
        <v>2194.5949659629132</v>
      </c>
      <c r="AJ307">
        <f t="shared" si="298"/>
        <v>1469.2285802556275</v>
      </c>
      <c r="AK307">
        <f t="shared" si="298"/>
        <v>698.40459431132967</v>
      </c>
      <c r="AL307">
        <f t="shared" si="298"/>
        <v>856.30731359961089</v>
      </c>
      <c r="AN307">
        <f t="shared" si="306"/>
        <v>1089.1853917784119</v>
      </c>
      <c r="AO307">
        <f t="shared" si="299"/>
        <v>2443.9990740927374</v>
      </c>
      <c r="AP307">
        <f t="shared" si="299"/>
        <v>3139.9277450968711</v>
      </c>
      <c r="AQ307">
        <f t="shared" si="299"/>
        <v>1553.4364825380324</v>
      </c>
      <c r="AR307">
        <f t="shared" si="299"/>
        <v>1629.4289674760289</v>
      </c>
      <c r="AS307">
        <f t="shared" si="299"/>
        <v>1107.87968758684</v>
      </c>
      <c r="AT307">
        <f t="shared" si="299"/>
        <v>518.5470187615731</v>
      </c>
      <c r="AU307">
        <f t="shared" si="299"/>
        <v>635.78562945831766</v>
      </c>
      <c r="AW307">
        <f t="shared" si="307"/>
        <v>804.85230922445771</v>
      </c>
      <c r="AX307">
        <f t="shared" si="300"/>
        <v>1805.9903422999289</v>
      </c>
      <c r="AY307">
        <f t="shared" si="300"/>
        <v>2320.2460439841275</v>
      </c>
      <c r="AZ307">
        <f t="shared" si="300"/>
        <v>1147.9101258995015</v>
      </c>
      <c r="BA307">
        <f t="shared" si="300"/>
        <v>1204.0646864065841</v>
      </c>
      <c r="BB307">
        <f t="shared" si="300"/>
        <v>887.84341754888942</v>
      </c>
      <c r="BC307">
        <f t="shared" si="300"/>
        <v>383.17973105594001</v>
      </c>
      <c r="BD307">
        <f t="shared" si="300"/>
        <v>469.81306938548948</v>
      </c>
      <c r="BF307">
        <f t="shared" si="308"/>
        <v>585.26419644959697</v>
      </c>
      <c r="BG307">
        <f t="shared" si="301"/>
        <v>1313.2614199745422</v>
      </c>
      <c r="BH307">
        <f t="shared" si="301"/>
        <v>1687.2125742003914</v>
      </c>
      <c r="BI307">
        <f t="shared" si="301"/>
        <v>834.72543935208773</v>
      </c>
      <c r="BJ307">
        <f t="shared" si="301"/>
        <v>875.55933316774485</v>
      </c>
      <c r="BK307">
        <f t="shared" si="301"/>
        <v>840.80969574819892</v>
      </c>
      <c r="BL307">
        <f t="shared" si="301"/>
        <v>278.63668255896783</v>
      </c>
      <c r="BM307">
        <f t="shared" si="301"/>
        <v>341.63381950207588</v>
      </c>
    </row>
    <row r="308" spans="1:65" hidden="1" x14ac:dyDescent="0.4">
      <c r="A308" s="9">
        <v>15</v>
      </c>
      <c r="B308" s="16">
        <f t="shared" ref="B308:I308" si="333">V308+AE308+AN308+AW308+BF308+B178</f>
        <v>6993.4664842931488</v>
      </c>
      <c r="C308" s="16">
        <f t="shared" si="333"/>
        <v>15665.661385833551</v>
      </c>
      <c r="D308" s="16">
        <f t="shared" si="333"/>
        <v>20145.658737134192</v>
      </c>
      <c r="E308" s="16">
        <f t="shared" si="333"/>
        <v>10077.290292344705</v>
      </c>
      <c r="F308" s="16">
        <f t="shared" si="333"/>
        <v>10730.65405856269</v>
      </c>
      <c r="G308" s="16">
        <f t="shared" si="333"/>
        <v>7510.9717435589719</v>
      </c>
      <c r="H308" s="16">
        <f t="shared" si="333"/>
        <v>3580.6699250622364</v>
      </c>
      <c r="I308" s="16">
        <f t="shared" si="333"/>
        <v>4452.9390234585371</v>
      </c>
      <c r="J308" s="16">
        <f t="shared" si="295"/>
        <v>79157.311650248012</v>
      </c>
      <c r="L308" s="9">
        <v>15</v>
      </c>
      <c r="M308" s="9">
        <f t="shared" ref="M308:T308" si="334">M113</f>
        <v>1566.2222587994765</v>
      </c>
      <c r="N308" s="9">
        <f t="shared" si="334"/>
        <v>3508.0261736891757</v>
      </c>
      <c r="O308" s="9">
        <f t="shared" si="334"/>
        <v>4511.6551634074467</v>
      </c>
      <c r="P308" s="9">
        <f t="shared" si="334"/>
        <v>2258.1652268661096</v>
      </c>
      <c r="Q308" s="9">
        <f t="shared" si="334"/>
        <v>2406.216087150638</v>
      </c>
      <c r="R308" s="9">
        <f t="shared" si="334"/>
        <v>1627.0010330215448</v>
      </c>
      <c r="S308" s="9">
        <f t="shared" si="334"/>
        <v>799.4746455364492</v>
      </c>
      <c r="T308" s="9">
        <f t="shared" si="334"/>
        <v>989.60311874394756</v>
      </c>
      <c r="V308">
        <f t="shared" si="304"/>
        <v>2314.7869596811797</v>
      </c>
      <c r="W308">
        <f t="shared" si="297"/>
        <v>5194.0993965641592</v>
      </c>
      <c r="X308">
        <f t="shared" si="297"/>
        <v>6673.1190608642082</v>
      </c>
      <c r="Y308">
        <f t="shared" si="297"/>
        <v>3301.4347599729804</v>
      </c>
      <c r="Z308">
        <f t="shared" si="297"/>
        <v>3462.9374889813312</v>
      </c>
      <c r="AA308">
        <f t="shared" si="297"/>
        <v>2314.1482644722209</v>
      </c>
      <c r="AB308">
        <f t="shared" si="297"/>
        <v>1102.0400072121429</v>
      </c>
      <c r="AC308">
        <f t="shared" si="297"/>
        <v>1351.2009023732985</v>
      </c>
      <c r="AE308">
        <f t="shared" si="305"/>
        <v>1720.4309058569863</v>
      </c>
      <c r="AF308">
        <f t="shared" si="298"/>
        <v>3860.4369583855309</v>
      </c>
      <c r="AG308">
        <f t="shared" si="298"/>
        <v>4959.6962790715661</v>
      </c>
      <c r="AH308">
        <f t="shared" si="298"/>
        <v>2453.7421774271452</v>
      </c>
      <c r="AI308">
        <f t="shared" si="298"/>
        <v>2573.7766735625823</v>
      </c>
      <c r="AJ308">
        <f t="shared" si="298"/>
        <v>1721.3411901878069</v>
      </c>
      <c r="AK308">
        <f t="shared" si="298"/>
        <v>819.07480944154122</v>
      </c>
      <c r="AL308">
        <f t="shared" si="298"/>
        <v>1004.2599310240844</v>
      </c>
      <c r="AN308">
        <f t="shared" si="306"/>
        <v>1278.0768874400139</v>
      </c>
      <c r="AO308">
        <f t="shared" si="299"/>
        <v>2867.848534419385</v>
      </c>
      <c r="AP308">
        <f t="shared" si="299"/>
        <v>3684.4683279193168</v>
      </c>
      <c r="AQ308">
        <f t="shared" si="299"/>
        <v>1822.8405186340324</v>
      </c>
      <c r="AR308">
        <f t="shared" si="299"/>
        <v>1912.011966719471</v>
      </c>
      <c r="AS308">
        <f t="shared" si="299"/>
        <v>1288.5541339212336</v>
      </c>
      <c r="AT308">
        <f t="shared" si="299"/>
        <v>608.47580653645139</v>
      </c>
      <c r="AU308">
        <f t="shared" si="299"/>
        <v>746.04647152896428</v>
      </c>
      <c r="AW308">
        <f t="shared" si="307"/>
        <v>947.01885050143483</v>
      </c>
      <c r="AX308">
        <f t="shared" si="300"/>
        <v>2124.9947081963332</v>
      </c>
      <c r="AY308">
        <f t="shared" si="300"/>
        <v>2730.0868945404991</v>
      </c>
      <c r="AZ308">
        <f t="shared" si="300"/>
        <v>1350.673304218767</v>
      </c>
      <c r="BA308">
        <f t="shared" si="300"/>
        <v>1416.7468269413066</v>
      </c>
      <c r="BB308">
        <f t="shared" si="300"/>
        <v>997.86155256786458</v>
      </c>
      <c r="BC308">
        <f t="shared" si="300"/>
        <v>450.86337490875655</v>
      </c>
      <c r="BD308">
        <f t="shared" si="300"/>
        <v>552.79934942190357</v>
      </c>
      <c r="BF308">
        <f t="shared" si="308"/>
        <v>695.05825283702734</v>
      </c>
      <c r="BG308">
        <f t="shared" si="301"/>
        <v>1559.6258811372354</v>
      </c>
      <c r="BH308">
        <f t="shared" si="301"/>
        <v>2003.7293090922597</v>
      </c>
      <c r="BI308">
        <f t="shared" si="301"/>
        <v>991.31778262579462</v>
      </c>
      <c r="BJ308">
        <f t="shared" si="301"/>
        <v>1039.8120097871647</v>
      </c>
      <c r="BK308">
        <f t="shared" si="301"/>
        <v>864.32655664854406</v>
      </c>
      <c r="BL308">
        <f t="shared" si="301"/>
        <v>330.90820680745389</v>
      </c>
      <c r="BM308">
        <f t="shared" si="301"/>
        <v>405.72344444378263</v>
      </c>
    </row>
    <row r="309" spans="1:65" hidden="1" x14ac:dyDescent="0.4">
      <c r="A309" s="9">
        <v>16</v>
      </c>
      <c r="B309" s="16">
        <f t="shared" ref="B309:I309" si="335">V309+AE309+AN309+AW309+BF309+B179</f>
        <v>8209.7557867318246</v>
      </c>
      <c r="C309" s="16">
        <f t="shared" si="335"/>
        <v>18390.1733404972</v>
      </c>
      <c r="D309" s="16">
        <f t="shared" si="335"/>
        <v>23649.319426938619</v>
      </c>
      <c r="E309" s="16">
        <f t="shared" si="335"/>
        <v>11830.032894919776</v>
      </c>
      <c r="F309" s="16">
        <f t="shared" si="335"/>
        <v>12597.260597737621</v>
      </c>
      <c r="G309" s="16">
        <f t="shared" si="335"/>
        <v>8688.9858762413569</v>
      </c>
      <c r="H309" s="16">
        <f t="shared" si="335"/>
        <v>4204.6402448339722</v>
      </c>
      <c r="I309" s="16">
        <f t="shared" si="335"/>
        <v>5230.3772815257207</v>
      </c>
      <c r="J309" s="16">
        <f t="shared" si="295"/>
        <v>92800.545449426107</v>
      </c>
      <c r="L309" s="9">
        <v>16</v>
      </c>
      <c r="M309" s="9">
        <f t="shared" ref="M309:T309" si="336">M114</f>
        <v>1836.7036248708116</v>
      </c>
      <c r="N309" s="9">
        <f t="shared" si="336"/>
        <v>4113.8506065514393</v>
      </c>
      <c r="O309" s="9">
        <f t="shared" si="336"/>
        <v>5290.8029791054714</v>
      </c>
      <c r="P309" s="9">
        <f t="shared" si="336"/>
        <v>2648.1428382465715</v>
      </c>
      <c r="Q309" s="9">
        <f t="shared" si="336"/>
        <v>2821.7615888562509</v>
      </c>
      <c r="R309" s="9">
        <f t="shared" si="336"/>
        <v>1907.9786909105733</v>
      </c>
      <c r="S309" s="9">
        <f t="shared" si="336"/>
        <v>937.54125329226497</v>
      </c>
      <c r="T309" s="9">
        <f t="shared" si="336"/>
        <v>1160.5042803910098</v>
      </c>
      <c r="V309">
        <f t="shared" si="304"/>
        <v>2714.5473117616175</v>
      </c>
      <c r="W309">
        <f t="shared" si="297"/>
        <v>6091.1128322184131</v>
      </c>
      <c r="X309">
        <f t="shared" si="297"/>
        <v>7825.5570483380861</v>
      </c>
      <c r="Y309">
        <f t="shared" si="297"/>
        <v>3871.5877567736752</v>
      </c>
      <c r="Z309">
        <f t="shared" si="297"/>
        <v>4060.9817729435981</v>
      </c>
      <c r="AA309">
        <f t="shared" si="297"/>
        <v>2713.7367438476372</v>
      </c>
      <c r="AB309">
        <f t="shared" si="297"/>
        <v>1292.3607187779849</v>
      </c>
      <c r="AC309">
        <f t="shared" si="297"/>
        <v>1584.5513393130989</v>
      </c>
      <c r="AE309">
        <f t="shared" si="305"/>
        <v>2017.6089327690829</v>
      </c>
      <c r="AF309">
        <f t="shared" si="298"/>
        <v>4527.2681774748444</v>
      </c>
      <c r="AG309">
        <f t="shared" si="298"/>
        <v>5816.4076699678862</v>
      </c>
      <c r="AH309">
        <f t="shared" si="298"/>
        <v>2877.588468700063</v>
      </c>
      <c r="AI309">
        <f t="shared" si="298"/>
        <v>3018.3570812719563</v>
      </c>
      <c r="AJ309">
        <f t="shared" si="298"/>
        <v>2017.7447273300136</v>
      </c>
      <c r="AK309">
        <f t="shared" si="298"/>
        <v>960.55740832684205</v>
      </c>
      <c r="AL309">
        <f t="shared" si="298"/>
        <v>1177.7304166986914</v>
      </c>
      <c r="AN309">
        <f t="shared" si="306"/>
        <v>1499.2538966485004</v>
      </c>
      <c r="AO309">
        <f t="shared" si="299"/>
        <v>3364.1427464024582</v>
      </c>
      <c r="AP309">
        <f t="shared" si="299"/>
        <v>4322.082303495441</v>
      </c>
      <c r="AQ309">
        <f t="shared" si="299"/>
        <v>2138.2913480305888</v>
      </c>
      <c r="AR309">
        <f t="shared" si="299"/>
        <v>2242.8943201410266</v>
      </c>
      <c r="AS309">
        <f t="shared" si="299"/>
        <v>1504.9476620545204</v>
      </c>
      <c r="AT309">
        <f t="shared" si="299"/>
        <v>713.77530798899625</v>
      </c>
      <c r="AU309">
        <f t="shared" si="299"/>
        <v>875.15320127652433</v>
      </c>
      <c r="AW309">
        <f t="shared" si="307"/>
        <v>1112.5478689707243</v>
      </c>
      <c r="AX309">
        <f t="shared" si="300"/>
        <v>2496.4216213078589</v>
      </c>
      <c r="AY309">
        <f t="shared" si="300"/>
        <v>3207.2776112299084</v>
      </c>
      <c r="AZ309">
        <f t="shared" si="300"/>
        <v>1586.7569114263997</v>
      </c>
      <c r="BA309">
        <f t="shared" si="300"/>
        <v>1664.3793968303889</v>
      </c>
      <c r="BB309">
        <f t="shared" si="300"/>
        <v>1143.2078432445489</v>
      </c>
      <c r="BC309">
        <f t="shared" si="300"/>
        <v>529.66959072260397</v>
      </c>
      <c r="BD309">
        <f t="shared" si="300"/>
        <v>649.42291047543392</v>
      </c>
      <c r="BF309">
        <f t="shared" si="308"/>
        <v>821.03855166923108</v>
      </c>
      <c r="BG309">
        <f t="shared" si="301"/>
        <v>1842.3102946667841</v>
      </c>
      <c r="BH309">
        <f t="shared" si="301"/>
        <v>2366.9081018163797</v>
      </c>
      <c r="BI309">
        <f t="shared" si="301"/>
        <v>1170.9955434222809</v>
      </c>
      <c r="BJ309">
        <f t="shared" si="301"/>
        <v>1228.2794183642357</v>
      </c>
      <c r="BK309">
        <f t="shared" si="301"/>
        <v>931.09405460820437</v>
      </c>
      <c r="BL309">
        <f t="shared" si="301"/>
        <v>390.88579085810517</v>
      </c>
      <c r="BM309">
        <f t="shared" si="301"/>
        <v>479.26139693284313</v>
      </c>
    </row>
    <row r="310" spans="1:65" hidden="1" x14ac:dyDescent="0.4">
      <c r="A310" s="9">
        <v>17</v>
      </c>
      <c r="B310" s="16">
        <f t="shared" ref="B310:I310" si="337">V310+AE310+AN310+AW310+BF310+B180</f>
        <v>9633.1008607572767</v>
      </c>
      <c r="C310" s="16">
        <f t="shared" si="337"/>
        <v>21578.497048101035</v>
      </c>
      <c r="D310" s="16">
        <f t="shared" si="337"/>
        <v>27749.432270062462</v>
      </c>
      <c r="E310" s="16">
        <f t="shared" si="337"/>
        <v>13881.141486386879</v>
      </c>
      <c r="F310" s="16">
        <f t="shared" si="337"/>
        <v>14781.588744896886</v>
      </c>
      <c r="G310" s="16">
        <f t="shared" si="337"/>
        <v>10112.185159612614</v>
      </c>
      <c r="H310" s="16">
        <f t="shared" si="337"/>
        <v>4934.7086827583471</v>
      </c>
      <c r="I310" s="16">
        <f t="shared" si="337"/>
        <v>6139.968669153136</v>
      </c>
      <c r="J310" s="16">
        <f t="shared" si="295"/>
        <v>108810.62292172863</v>
      </c>
      <c r="L310" s="9">
        <v>17</v>
      </c>
      <c r="M310" s="9">
        <f t="shared" ref="M310:T310" si="338">M115</f>
        <v>2153.8962217274207</v>
      </c>
      <c r="N310" s="9">
        <f t="shared" si="338"/>
        <v>4824.2989006053967</v>
      </c>
      <c r="O310" s="9">
        <f t="shared" si="338"/>
        <v>6204.5070267670462</v>
      </c>
      <c r="P310" s="9">
        <f t="shared" si="338"/>
        <v>3105.4682838637123</v>
      </c>
      <c r="Q310" s="9">
        <f t="shared" si="338"/>
        <v>3309.0704142757577</v>
      </c>
      <c r="R310" s="9">
        <f t="shared" si="338"/>
        <v>2237.4802542123639</v>
      </c>
      <c r="S310" s="9">
        <f t="shared" si="338"/>
        <v>1099.4515042250416</v>
      </c>
      <c r="T310" s="9">
        <f t="shared" si="338"/>
        <v>1360.9195032805089</v>
      </c>
      <c r="V310">
        <f t="shared" si="304"/>
        <v>3183.3427667636183</v>
      </c>
      <c r="W310">
        <f t="shared" ref="W310:W353" si="339">IF(W309+N309*(1-C$65)-W309/2&lt;0,0,W309+N309*(1-C$65)-W309/2)</f>
        <v>7143.0326124617259</v>
      </c>
      <c r="X310">
        <f t="shared" ref="X310:X353" si="340">IF(X309+O309*(1-D$65)-X309/2&lt;0,0,X309+O309*(1-D$65)-X309/2)</f>
        <v>9177.0109578811189</v>
      </c>
      <c r="Y310">
        <f t="shared" ref="Y310:Y353" si="341">IF(Y309+P309*(1-E$65)-Y309/2&lt;0,0,Y309+P309*(1-E$65)-Y309/2)</f>
        <v>4540.2011701973115</v>
      </c>
      <c r="Z310">
        <f t="shared" ref="Z310:Z353" si="342">IF(Z309+Q309*(1-F$65)-Z309/2&lt;0,0,Z309+Q309*(1-F$65)-Z309/2)</f>
        <v>4762.3030539370275</v>
      </c>
      <c r="AA310">
        <f t="shared" ref="AA310:AA353" si="343">IF(AA309+R309*(1-G$65)-AA309/2&lt;0,0,AA309+R309*(1-G$65)-AA309/2)</f>
        <v>3182.361430386225</v>
      </c>
      <c r="AB310">
        <f t="shared" ref="AB310:AB353" si="344">IF(AB309+S309*(1-H$65)-AB309/2&lt;0,0,AB309+S309*(1-H$65)-AB309/2)</f>
        <v>1515.5481462216669</v>
      </c>
      <c r="AC310">
        <f t="shared" ref="AC310:AC353" si="345">IF(AC309+T309*(1-I$65)-AC309/2&lt;0,0,AC309+T309*(1-I$65)-AC309/2)</f>
        <v>1858.1993479032499</v>
      </c>
      <c r="AE310">
        <f t="shared" si="305"/>
        <v>2366.0781222653504</v>
      </c>
      <c r="AF310">
        <f t="shared" ref="AF310:AF353" si="346">IF(AF309+W309/2-AF309/2&lt;0,0,AF309+W309/2-AF309/2)</f>
        <v>5309.1905048466288</v>
      </c>
      <c r="AG310">
        <f t="shared" ref="AG310:AG353" si="347">IF(AG309+X309/2-AG309/2&lt;0,0,AG309+X309/2-AG309/2)</f>
        <v>6820.9823591529866</v>
      </c>
      <c r="AH310">
        <f t="shared" ref="AH310:AH353" si="348">IF(AH309+Y309/2-AH309/2&lt;0,0,AH309+Y309/2-AH309/2)</f>
        <v>3374.5881127368693</v>
      </c>
      <c r="AI310">
        <f t="shared" ref="AI310:AI353" si="349">IF(AI309+Z309/2-AI309/2&lt;0,0,AI309+Z309/2-AI309/2)</f>
        <v>3539.6694271077772</v>
      </c>
      <c r="AJ310">
        <f t="shared" ref="AJ310:AJ353" si="350">IF(AJ309+AA309/2-AJ309/2&lt;0,0,AJ309+AA309/2-AJ309/2)</f>
        <v>2365.7407355888254</v>
      </c>
      <c r="AK310">
        <f t="shared" ref="AK310:AK353" si="351">IF(AK309+AB309/2-AK309/2&lt;0,0,AK309+AB309/2-AK309/2)</f>
        <v>1126.4590635524135</v>
      </c>
      <c r="AL310">
        <f t="shared" ref="AL310:AL353" si="352">IF(AL309+AC309/2-AL309/2&lt;0,0,AL309+AC309/2-AL309/2)</f>
        <v>1381.140878005895</v>
      </c>
      <c r="AN310">
        <f t="shared" si="306"/>
        <v>1758.4314147087919</v>
      </c>
      <c r="AO310">
        <f t="shared" ref="AO310:AO353" si="353">IF(AO309+AF309/2-AO309/2&lt;0,0,AO309+AF309/2-AO309/2)</f>
        <v>3945.7054619386518</v>
      </c>
      <c r="AP310">
        <f t="shared" ref="AP310:AP353" si="354">IF(AP309+AG309/2-AP309/2&lt;0,0,AP309+AG309/2-AP309/2)</f>
        <v>5069.2449867316636</v>
      </c>
      <c r="AQ310">
        <f t="shared" ref="AQ310:AQ353" si="355">IF(AQ309+AH309/2-AQ309/2&lt;0,0,AQ309+AH309/2-AQ309/2)</f>
        <v>2507.9399083653261</v>
      </c>
      <c r="AR310">
        <f t="shared" ref="AR310:AR353" si="356">IF(AR309+AI309/2-AR309/2&lt;0,0,AR309+AI309/2-AR309/2)</f>
        <v>2630.6257007064914</v>
      </c>
      <c r="AS310">
        <f t="shared" ref="AS310:AS353" si="357">IF(AS309+AJ309/2-AS309/2&lt;0,0,AS309+AJ309/2-AS309/2)</f>
        <v>1761.3461946922671</v>
      </c>
      <c r="AT310">
        <f t="shared" ref="AT310:AT353" si="358">IF(AT309+AK309/2-AT309/2&lt;0,0,AT309+AK309/2-AT309/2)</f>
        <v>837.16635815791915</v>
      </c>
      <c r="AU310">
        <f t="shared" ref="AU310:AU353" si="359">IF(AU309+AL309/2-AU309/2&lt;0,0,AU309+AL309/2-AU309/2)</f>
        <v>1026.4418089876078</v>
      </c>
      <c r="AW310">
        <f t="shared" si="307"/>
        <v>1305.9008828096123</v>
      </c>
      <c r="AX310">
        <f t="shared" ref="AX310:AX353" si="360">IF(AX309+AO309/2-AX309/2&lt;0,0,AX309+AO309/2-AX309/2)</f>
        <v>2930.2821838551586</v>
      </c>
      <c r="AY310">
        <f t="shared" ref="AY310:AY353" si="361">IF(AY309+AP309/2-AY309/2&lt;0,0,AY309+AP309/2-AY309/2)</f>
        <v>3764.6799573626749</v>
      </c>
      <c r="AZ310">
        <f t="shared" ref="AZ310:AZ353" si="362">IF(AZ309+AQ309/2-AZ309/2&lt;0,0,AZ309+AQ309/2-AZ309/2)</f>
        <v>1862.5241297284942</v>
      </c>
      <c r="BA310">
        <f t="shared" ref="BA310:BA353" si="363">IF(BA309+AR309/2-BA309/2&lt;0,0,BA309+AR309/2-BA309/2)</f>
        <v>1953.6368584857078</v>
      </c>
      <c r="BB310">
        <f t="shared" ref="BB310:BB353" si="364">IF(BB309+AS309/2-BB309/2&lt;0,0,BB309+AS309/2-BB309/2)</f>
        <v>1324.0777526495349</v>
      </c>
      <c r="BC310">
        <f t="shared" ref="BC310:BC353" si="365">IF(BC309+AT309/2-BC309/2&lt;0,0,BC309+AT309/2-BC309/2)</f>
        <v>621.72244935580011</v>
      </c>
      <c r="BD310">
        <f t="shared" ref="BD310:BD353" si="366">IF(BD309+AU309/2-BD309/2&lt;0,0,BD309+AU309/2-BD309/2)</f>
        <v>762.28805587597913</v>
      </c>
      <c r="BF310">
        <f t="shared" si="308"/>
        <v>966.79321031997767</v>
      </c>
      <c r="BG310">
        <f t="shared" ref="BG310:BG353" si="367">IF(BG309+AX309/2-BG309/2&lt;0,0,BG309+AX309/2-BG309/2)</f>
        <v>2169.3659579873215</v>
      </c>
      <c r="BH310">
        <f t="shared" ref="BH310:BH353" si="368">IF(BH309+AY309/2-BH309/2&lt;0,0,BH309+AY309/2-BH309/2)</f>
        <v>2787.0928565231443</v>
      </c>
      <c r="BI310">
        <f t="shared" ref="BI310:BI353" si="369">IF(BI309+AZ309/2-BI309/2&lt;0,0,BI309+AZ309/2-BI309/2)</f>
        <v>1378.8762274243404</v>
      </c>
      <c r="BJ310">
        <f t="shared" ref="BJ310:BJ353" si="370">IF(BJ309+BA309/2-BJ309/2&lt;0,0,BJ309+BA309/2-BJ309/2)</f>
        <v>1446.3294075973122</v>
      </c>
      <c r="BK310">
        <f t="shared" ref="BK310:BK353" si="371">IF(BK309+BB309/2-BK309/2&lt;0,0,BK309+BB309/2-BK309/2)</f>
        <v>1037.1509489263767</v>
      </c>
      <c r="BL310">
        <f t="shared" ref="BL310:BL353" si="372">IF(BL309+BC309/2-BL309/2&lt;0,0,BL309+BC309/2-BL309/2)</f>
        <v>460.27769079035454</v>
      </c>
      <c r="BM310">
        <f t="shared" ref="BM310:BM353" si="373">IF(BM309+BD309/2-BM309/2&lt;0,0,BM309+BD309/2-BM309/2)</f>
        <v>564.34215370413858</v>
      </c>
    </row>
    <row r="311" spans="1:65" hidden="1" x14ac:dyDescent="0.4">
      <c r="A311" s="9">
        <v>18</v>
      </c>
      <c r="B311" s="16">
        <f t="shared" ref="B311:I311" si="374">V311+AE311+AN311+AW311+BF311+B181</f>
        <v>11300.254993299281</v>
      </c>
      <c r="C311" s="16">
        <f t="shared" si="374"/>
        <v>25312.961786705429</v>
      </c>
      <c r="D311" s="16">
        <f t="shared" si="374"/>
        <v>32551.870151728916</v>
      </c>
      <c r="E311" s="16">
        <f t="shared" si="374"/>
        <v>16283.574931780655</v>
      </c>
      <c r="F311" s="16">
        <f t="shared" si="374"/>
        <v>17340.03007465697</v>
      </c>
      <c r="G311" s="16">
        <f t="shared" si="374"/>
        <v>11808.950624287469</v>
      </c>
      <c r="H311" s="16">
        <f t="shared" si="374"/>
        <v>5789.6986963756763</v>
      </c>
      <c r="I311" s="16">
        <f t="shared" si="374"/>
        <v>7205.1364511390357</v>
      </c>
      <c r="J311" s="16">
        <f t="shared" si="295"/>
        <v>127592.47770997343</v>
      </c>
      <c r="L311" s="9">
        <v>18</v>
      </c>
      <c r="M311" s="9">
        <f t="shared" ref="M311:T311" si="375">M116</f>
        <v>2525.8669233028659</v>
      </c>
      <c r="N311" s="9">
        <f t="shared" si="375"/>
        <v>5657.4392481141804</v>
      </c>
      <c r="O311" s="9">
        <f t="shared" si="375"/>
        <v>7276.0047193649707</v>
      </c>
      <c r="P311" s="9">
        <f t="shared" si="375"/>
        <v>3641.7723103142794</v>
      </c>
      <c r="Q311" s="9">
        <f t="shared" si="375"/>
        <v>3880.535850327984</v>
      </c>
      <c r="R311" s="9">
        <f t="shared" si="375"/>
        <v>2623.8856397295426</v>
      </c>
      <c r="S311" s="9">
        <f t="shared" si="375"/>
        <v>1289.3231160740002</v>
      </c>
      <c r="T311" s="9">
        <f t="shared" si="375"/>
        <v>1595.9457674600189</v>
      </c>
      <c r="V311">
        <f t="shared" si="304"/>
        <v>3733.0965459854278</v>
      </c>
      <c r="W311">
        <f t="shared" si="339"/>
        <v>8376.6129905489433</v>
      </c>
      <c r="X311">
        <f t="shared" si="340"/>
        <v>10761.853315647153</v>
      </c>
      <c r="Y311">
        <f t="shared" si="341"/>
        <v>5324.2803393660261</v>
      </c>
      <c r="Z311">
        <f t="shared" si="342"/>
        <v>5584.738554454354</v>
      </c>
      <c r="AA311">
        <f t="shared" si="343"/>
        <v>3731.9303430424998</v>
      </c>
      <c r="AB311">
        <f t="shared" si="344"/>
        <v>1777.2787803453148</v>
      </c>
      <c r="AC311">
        <f t="shared" si="345"/>
        <v>2179.1048202020702</v>
      </c>
      <c r="AE311">
        <f t="shared" si="305"/>
        <v>2774.7104445144846</v>
      </c>
      <c r="AF311">
        <f t="shared" si="346"/>
        <v>6226.1115586541782</v>
      </c>
      <c r="AG311">
        <f t="shared" si="347"/>
        <v>7998.9966585170532</v>
      </c>
      <c r="AH311">
        <f t="shared" si="348"/>
        <v>3957.3946414670904</v>
      </c>
      <c r="AI311">
        <f t="shared" si="349"/>
        <v>4150.9862405224021</v>
      </c>
      <c r="AJ311">
        <f t="shared" si="350"/>
        <v>2774.0510829875252</v>
      </c>
      <c r="AK311">
        <f t="shared" si="351"/>
        <v>1321.0036048870402</v>
      </c>
      <c r="AL311">
        <f t="shared" si="352"/>
        <v>1619.6701129545725</v>
      </c>
      <c r="AN311">
        <f t="shared" si="306"/>
        <v>2062.2547684870715</v>
      </c>
      <c r="AO311">
        <f t="shared" si="353"/>
        <v>4627.4479833926398</v>
      </c>
      <c r="AP311">
        <f t="shared" si="354"/>
        <v>5945.1136729423251</v>
      </c>
      <c r="AQ311">
        <f t="shared" si="355"/>
        <v>2941.2640105510982</v>
      </c>
      <c r="AR311">
        <f t="shared" si="356"/>
        <v>3085.1475639071346</v>
      </c>
      <c r="AS311">
        <f t="shared" si="357"/>
        <v>2063.5434651405462</v>
      </c>
      <c r="AT311">
        <f t="shared" si="358"/>
        <v>981.81271085516642</v>
      </c>
      <c r="AU311">
        <f t="shared" si="359"/>
        <v>1203.7913434967513</v>
      </c>
      <c r="AW311">
        <f t="shared" si="307"/>
        <v>1532.1661487592023</v>
      </c>
      <c r="AX311">
        <f t="shared" si="360"/>
        <v>3437.9938228969049</v>
      </c>
      <c r="AY311">
        <f t="shared" si="361"/>
        <v>4416.9624720471693</v>
      </c>
      <c r="AZ311">
        <f t="shared" si="362"/>
        <v>2185.23201904691</v>
      </c>
      <c r="BA311">
        <f t="shared" si="363"/>
        <v>2292.1312795960994</v>
      </c>
      <c r="BB311">
        <f t="shared" si="364"/>
        <v>1542.711973670901</v>
      </c>
      <c r="BC311">
        <f t="shared" si="365"/>
        <v>729.44440375685963</v>
      </c>
      <c r="BD311">
        <f t="shared" si="366"/>
        <v>894.36493243179336</v>
      </c>
      <c r="BF311">
        <f t="shared" si="308"/>
        <v>1136.3470465647949</v>
      </c>
      <c r="BG311">
        <f t="shared" si="367"/>
        <v>2549.8240709212396</v>
      </c>
      <c r="BH311">
        <f t="shared" si="368"/>
        <v>3275.8864069429092</v>
      </c>
      <c r="BI311">
        <f t="shared" si="369"/>
        <v>1620.7001785764176</v>
      </c>
      <c r="BJ311">
        <f t="shared" si="370"/>
        <v>1699.9831330415097</v>
      </c>
      <c r="BK311">
        <f t="shared" si="371"/>
        <v>1180.6143507879558</v>
      </c>
      <c r="BL311">
        <f t="shared" si="372"/>
        <v>541.00007007307727</v>
      </c>
      <c r="BM311">
        <f t="shared" si="373"/>
        <v>663.31510479005885</v>
      </c>
    </row>
    <row r="312" spans="1:65" hidden="1" x14ac:dyDescent="0.4">
      <c r="A312" s="9">
        <v>19</v>
      </c>
      <c r="B312" s="16">
        <f t="shared" ref="B312:I312" si="376">V312+AE312+AN312+AW312+BF312+B182</f>
        <v>13254.012873980326</v>
      </c>
      <c r="C312" s="16">
        <f t="shared" si="376"/>
        <v>29689.429314066161</v>
      </c>
      <c r="D312" s="16">
        <f t="shared" si="376"/>
        <v>38179.908685458708</v>
      </c>
      <c r="E312" s="16">
        <f t="shared" si="376"/>
        <v>19098.999573911518</v>
      </c>
      <c r="F312" s="16">
        <f t="shared" si="376"/>
        <v>20338.251591588276</v>
      </c>
      <c r="G312" s="16">
        <f t="shared" si="376"/>
        <v>13816.907803645297</v>
      </c>
      <c r="H312" s="16">
        <f t="shared" si="376"/>
        <v>6791.5383420252747</v>
      </c>
      <c r="I312" s="16">
        <f t="shared" si="376"/>
        <v>8453.1736439437154</v>
      </c>
      <c r="J312" s="16">
        <f t="shared" si="295"/>
        <v>149622.22182861928</v>
      </c>
      <c r="L312" s="9">
        <v>19</v>
      </c>
      <c r="M312" s="9">
        <f t="shared" ref="M312:T312" si="377">M117</f>
        <v>2962.0757257834525</v>
      </c>
      <c r="N312" s="9">
        <f t="shared" si="377"/>
        <v>6634.460157948808</v>
      </c>
      <c r="O312" s="9">
        <f t="shared" si="377"/>
        <v>8532.5464936747194</v>
      </c>
      <c r="P312" s="9">
        <f t="shared" si="377"/>
        <v>4270.6942553833042</v>
      </c>
      <c r="Q312" s="9">
        <f t="shared" si="377"/>
        <v>4550.6914632931839</v>
      </c>
      <c r="R312" s="9">
        <f t="shared" si="377"/>
        <v>3077.0219479780326</v>
      </c>
      <c r="S312" s="9">
        <f t="shared" si="377"/>
        <v>1511.9849227133443</v>
      </c>
      <c r="T312" s="9">
        <f t="shared" si="377"/>
        <v>1871.5602844502403</v>
      </c>
      <c r="V312">
        <f t="shared" si="304"/>
        <v>4377.7904268096572</v>
      </c>
      <c r="W312">
        <f t="shared" si="339"/>
        <v>9823.2273683225849</v>
      </c>
      <c r="X312">
        <f t="shared" si="340"/>
        <v>12620.391098814558</v>
      </c>
      <c r="Y312">
        <f t="shared" si="341"/>
        <v>6243.7665922124379</v>
      </c>
      <c r="Z312">
        <f t="shared" si="342"/>
        <v>6549.205111294892</v>
      </c>
      <c r="AA312">
        <f t="shared" si="343"/>
        <v>4376.4151279825146</v>
      </c>
      <c r="AB312">
        <f t="shared" si="344"/>
        <v>2084.2091637664366</v>
      </c>
      <c r="AC312">
        <f t="shared" si="345"/>
        <v>2555.4292805939763</v>
      </c>
      <c r="AE312">
        <f t="shared" si="305"/>
        <v>3253.903495249956</v>
      </c>
      <c r="AF312">
        <f t="shared" si="346"/>
        <v>7301.3622746015608</v>
      </c>
      <c r="AG312">
        <f t="shared" si="347"/>
        <v>9380.4249870821041</v>
      </c>
      <c r="AH312">
        <f t="shared" si="348"/>
        <v>4640.8374904165585</v>
      </c>
      <c r="AI312">
        <f t="shared" si="349"/>
        <v>4867.8623974883776</v>
      </c>
      <c r="AJ312">
        <f t="shared" si="350"/>
        <v>3252.9907130150123</v>
      </c>
      <c r="AK312">
        <f t="shared" si="351"/>
        <v>1549.1411926161775</v>
      </c>
      <c r="AL312">
        <f t="shared" si="352"/>
        <v>1899.3874665783214</v>
      </c>
      <c r="AN312">
        <f t="shared" si="306"/>
        <v>2418.4826065007783</v>
      </c>
      <c r="AO312">
        <f t="shared" si="353"/>
        <v>5426.779771023409</v>
      </c>
      <c r="AP312">
        <f t="shared" si="354"/>
        <v>6972.0551657296883</v>
      </c>
      <c r="AQ312">
        <f t="shared" si="355"/>
        <v>3449.3293260090941</v>
      </c>
      <c r="AR312">
        <f t="shared" si="356"/>
        <v>3618.0669022147686</v>
      </c>
      <c r="AS312">
        <f t="shared" si="357"/>
        <v>2418.7972740640353</v>
      </c>
      <c r="AT312">
        <f t="shared" si="358"/>
        <v>1151.4081578711034</v>
      </c>
      <c r="AU312">
        <f t="shared" si="359"/>
        <v>1411.730728225662</v>
      </c>
      <c r="AW312">
        <f t="shared" si="307"/>
        <v>1797.2104586231369</v>
      </c>
      <c r="AX312">
        <f t="shared" si="360"/>
        <v>4032.7209031447724</v>
      </c>
      <c r="AY312">
        <f t="shared" si="361"/>
        <v>5181.0380724947472</v>
      </c>
      <c r="AZ312">
        <f t="shared" si="362"/>
        <v>2563.2480147990041</v>
      </c>
      <c r="BA312">
        <f t="shared" si="363"/>
        <v>2688.6394217516167</v>
      </c>
      <c r="BB312">
        <f t="shared" si="364"/>
        <v>1803.1277194057238</v>
      </c>
      <c r="BC312">
        <f t="shared" si="365"/>
        <v>855.62855730601291</v>
      </c>
      <c r="BD312">
        <f t="shared" si="366"/>
        <v>1049.0781379642724</v>
      </c>
      <c r="BF312">
        <f t="shared" si="308"/>
        <v>1334.2565976619985</v>
      </c>
      <c r="BG312">
        <f t="shared" si="367"/>
        <v>2993.9089469090727</v>
      </c>
      <c r="BH312">
        <f t="shared" si="368"/>
        <v>3846.4244394950392</v>
      </c>
      <c r="BI312">
        <f t="shared" si="369"/>
        <v>1902.9660988116634</v>
      </c>
      <c r="BJ312">
        <f t="shared" si="370"/>
        <v>1996.0572063188042</v>
      </c>
      <c r="BK312">
        <f t="shared" si="371"/>
        <v>1361.6631622294285</v>
      </c>
      <c r="BL312">
        <f t="shared" si="372"/>
        <v>635.22223691496845</v>
      </c>
      <c r="BM312">
        <f t="shared" si="373"/>
        <v>778.84001861092611</v>
      </c>
    </row>
    <row r="313" spans="1:65" hidden="1" x14ac:dyDescent="0.4">
      <c r="A313" s="9">
        <v>20</v>
      </c>
      <c r="B313" s="16">
        <f t="shared" ref="B313:I313" si="378">V313+AE313+AN313+AW313+BF313+B183</f>
        <v>15544.335716616575</v>
      </c>
      <c r="C313" s="16">
        <f t="shared" si="378"/>
        <v>34819.814330829067</v>
      </c>
      <c r="D313" s="16">
        <f t="shared" si="378"/>
        <v>44777.467388284596</v>
      </c>
      <c r="E313" s="16">
        <f t="shared" si="378"/>
        <v>22399.409912414583</v>
      </c>
      <c r="F313" s="16">
        <f t="shared" si="378"/>
        <v>23852.920542447024</v>
      </c>
      <c r="G313" s="16">
        <f t="shared" si="378"/>
        <v>16183.330280409138</v>
      </c>
      <c r="H313" s="16">
        <f t="shared" si="378"/>
        <v>7965.8345700392956</v>
      </c>
      <c r="I313" s="16">
        <f t="shared" si="378"/>
        <v>9915.9578368061702</v>
      </c>
      <c r="J313" s="16">
        <f t="shared" si="295"/>
        <v>175459.07057784643</v>
      </c>
      <c r="L313" s="9">
        <v>20</v>
      </c>
      <c r="M313" s="9">
        <f t="shared" ref="M313:T313" si="379">M118</f>
        <v>3473.6163351799541</v>
      </c>
      <c r="N313" s="9">
        <f t="shared" si="379"/>
        <v>7780.2093238707239</v>
      </c>
      <c r="O313" s="9">
        <f t="shared" si="379"/>
        <v>10006.088846115388</v>
      </c>
      <c r="P313" s="9">
        <f t="shared" si="379"/>
        <v>5008.2289250504982</v>
      </c>
      <c r="Q313" s="9">
        <f t="shared" si="379"/>
        <v>5336.5807179282074</v>
      </c>
      <c r="R313" s="9">
        <f t="shared" si="379"/>
        <v>3608.4133869929055</v>
      </c>
      <c r="S313" s="9">
        <f t="shared" si="379"/>
        <v>1773.0996815396181</v>
      </c>
      <c r="T313" s="9">
        <f t="shared" si="379"/>
        <v>2194.7725102878308</v>
      </c>
      <c r="V313">
        <f t="shared" si="304"/>
        <v>5133.8205207359952</v>
      </c>
      <c r="W313">
        <f t="shared" si="339"/>
        <v>11519.666618692299</v>
      </c>
      <c r="X313">
        <f t="shared" si="340"/>
        <v>14799.891380370351</v>
      </c>
      <c r="Y313">
        <f t="shared" si="341"/>
        <v>7322.0446692661581</v>
      </c>
      <c r="Z313">
        <f t="shared" si="342"/>
        <v>7680.2314219909686</v>
      </c>
      <c r="AA313">
        <f t="shared" si="343"/>
        <v>5132.2038641227055</v>
      </c>
      <c r="AB313">
        <f t="shared" si="344"/>
        <v>2444.1452722184795</v>
      </c>
      <c r="AC313">
        <f t="shared" si="345"/>
        <v>2996.7435626112456</v>
      </c>
      <c r="AE313">
        <f t="shared" si="305"/>
        <v>3815.8469610298066</v>
      </c>
      <c r="AF313">
        <f t="shared" si="346"/>
        <v>8562.2948214620737</v>
      </c>
      <c r="AG313">
        <f t="shared" si="347"/>
        <v>11000.408042948331</v>
      </c>
      <c r="AH313">
        <f t="shared" si="348"/>
        <v>5442.3020413144986</v>
      </c>
      <c r="AI313">
        <f t="shared" si="349"/>
        <v>5708.5337543916348</v>
      </c>
      <c r="AJ313">
        <f t="shared" si="350"/>
        <v>3814.7029204987634</v>
      </c>
      <c r="AK313">
        <f t="shared" si="351"/>
        <v>1816.6751781913072</v>
      </c>
      <c r="AL313">
        <f t="shared" si="352"/>
        <v>2227.4083735861491</v>
      </c>
      <c r="AN313">
        <f t="shared" si="306"/>
        <v>2836.1930508753671</v>
      </c>
      <c r="AO313">
        <f t="shared" si="353"/>
        <v>6364.0710228124844</v>
      </c>
      <c r="AP313">
        <f t="shared" si="354"/>
        <v>8176.2400764058948</v>
      </c>
      <c r="AQ313">
        <f t="shared" si="355"/>
        <v>4045.0834082128258</v>
      </c>
      <c r="AR313">
        <f t="shared" si="356"/>
        <v>4242.9646498515731</v>
      </c>
      <c r="AS313">
        <f t="shared" si="357"/>
        <v>2835.8939935395238</v>
      </c>
      <c r="AT313">
        <f t="shared" si="358"/>
        <v>1350.2746752436403</v>
      </c>
      <c r="AU313">
        <f t="shared" si="359"/>
        <v>1655.5590974019917</v>
      </c>
      <c r="AW313">
        <f t="shared" si="307"/>
        <v>2107.8465325619577</v>
      </c>
      <c r="AX313">
        <f t="shared" si="360"/>
        <v>4729.7503370840905</v>
      </c>
      <c r="AY313">
        <f t="shared" si="361"/>
        <v>6076.5466191122177</v>
      </c>
      <c r="AZ313">
        <f t="shared" si="362"/>
        <v>3006.2886704040493</v>
      </c>
      <c r="BA313">
        <f t="shared" si="363"/>
        <v>3153.353161983192</v>
      </c>
      <c r="BB313">
        <f t="shared" si="364"/>
        <v>2110.9624967348796</v>
      </c>
      <c r="BC313">
        <f t="shared" si="365"/>
        <v>1003.5183575885582</v>
      </c>
      <c r="BD313">
        <f t="shared" si="366"/>
        <v>1230.4044330949673</v>
      </c>
      <c r="BF313">
        <f t="shared" si="308"/>
        <v>1565.7335281425678</v>
      </c>
      <c r="BG313">
        <f t="shared" si="367"/>
        <v>3513.3149250269225</v>
      </c>
      <c r="BH313">
        <f t="shared" si="368"/>
        <v>4513.7312559948932</v>
      </c>
      <c r="BI313">
        <f t="shared" si="369"/>
        <v>2233.1070568053337</v>
      </c>
      <c r="BJ313">
        <f t="shared" si="370"/>
        <v>2342.34831403521</v>
      </c>
      <c r="BK313">
        <f t="shared" si="371"/>
        <v>1582.3954408175762</v>
      </c>
      <c r="BL313">
        <f t="shared" si="372"/>
        <v>745.42539711049062</v>
      </c>
      <c r="BM313">
        <f t="shared" si="373"/>
        <v>913.95907828759914</v>
      </c>
    </row>
    <row r="314" spans="1:65" hidden="1" x14ac:dyDescent="0.4">
      <c r="A314" s="9">
        <v>21</v>
      </c>
      <c r="B314" s="16">
        <f t="shared" ref="B314:I314" si="380">V314+AE314+AN314+AW314+BF314+B184</f>
        <v>18229.654896346863</v>
      </c>
      <c r="C314" s="16">
        <f t="shared" si="380"/>
        <v>40835.004789298466</v>
      </c>
      <c r="D314" s="16">
        <f t="shared" si="380"/>
        <v>52512.865062237019</v>
      </c>
      <c r="E314" s="16">
        <f t="shared" si="380"/>
        <v>26269.006670074155</v>
      </c>
      <c r="F314" s="16">
        <f t="shared" si="380"/>
        <v>27973.703570444082</v>
      </c>
      <c r="G314" s="16">
        <f t="shared" si="380"/>
        <v>18965.86153446167</v>
      </c>
      <c r="H314" s="16">
        <f t="shared" si="380"/>
        <v>9342.539446231016</v>
      </c>
      <c r="I314" s="16">
        <f t="shared" si="380"/>
        <v>11630.780417598493</v>
      </c>
      <c r="J314" s="16">
        <f t="shared" si="295"/>
        <v>205759.41638669174</v>
      </c>
      <c r="L314" s="9">
        <v>21</v>
      </c>
      <c r="M314" s="9">
        <f t="shared" ref="M314:T314" si="381">M119</f>
        <v>4073.4983035714331</v>
      </c>
      <c r="N314" s="9">
        <f t="shared" si="381"/>
        <v>9123.8255535714397</v>
      </c>
      <c r="O314" s="9">
        <f t="shared" si="381"/>
        <v>11734.107053571439</v>
      </c>
      <c r="P314" s="9">
        <f t="shared" si="381"/>
        <v>5873.1333750000031</v>
      </c>
      <c r="Q314" s="9">
        <f t="shared" si="381"/>
        <v>6258.1904285714345</v>
      </c>
      <c r="R314" s="9">
        <f t="shared" si="381"/>
        <v>4231.5743571428593</v>
      </c>
      <c r="S314" s="9">
        <f t="shared" si="381"/>
        <v>2079.3080892857165</v>
      </c>
      <c r="T314" s="9">
        <f t="shared" si="381"/>
        <v>2573.8024107142874</v>
      </c>
      <c r="V314">
        <f t="shared" si="304"/>
        <v>6020.4143569672606</v>
      </c>
      <c r="W314">
        <f t="shared" si="339"/>
        <v>13509.074970293083</v>
      </c>
      <c r="X314">
        <f t="shared" si="340"/>
        <v>17355.783706899805</v>
      </c>
      <c r="Y314">
        <f t="shared" si="341"/>
        <v>8586.5375836874646</v>
      </c>
      <c r="Z314">
        <f t="shared" si="342"/>
        <v>9006.5820047711186</v>
      </c>
      <c r="AA314">
        <f t="shared" si="343"/>
        <v>6018.516585012585</v>
      </c>
      <c r="AB314">
        <f t="shared" si="344"/>
        <v>2866.2410826290911</v>
      </c>
      <c r="AC314">
        <f t="shared" si="345"/>
        <v>3514.2712713898054</v>
      </c>
      <c r="AE314">
        <f t="shared" si="305"/>
        <v>4474.8337408829002</v>
      </c>
      <c r="AF314">
        <f t="shared" si="346"/>
        <v>10040.980720077187</v>
      </c>
      <c r="AG314">
        <f t="shared" si="347"/>
        <v>12900.149711659342</v>
      </c>
      <c r="AH314">
        <f t="shared" si="348"/>
        <v>6382.1733552903279</v>
      </c>
      <c r="AI314">
        <f t="shared" si="349"/>
        <v>6694.3825881913017</v>
      </c>
      <c r="AJ314">
        <f t="shared" si="350"/>
        <v>4473.4533923107347</v>
      </c>
      <c r="AK314">
        <f t="shared" si="351"/>
        <v>2130.4102252048933</v>
      </c>
      <c r="AL314">
        <f t="shared" si="352"/>
        <v>2612.0759680986976</v>
      </c>
      <c r="AN314">
        <f t="shared" si="306"/>
        <v>3326.0200059525869</v>
      </c>
      <c r="AO314">
        <f t="shared" si="353"/>
        <v>7463.1829221372791</v>
      </c>
      <c r="AP314">
        <f t="shared" si="354"/>
        <v>9588.324059677112</v>
      </c>
      <c r="AQ314">
        <f t="shared" si="355"/>
        <v>4743.6927247636622</v>
      </c>
      <c r="AR314">
        <f t="shared" si="356"/>
        <v>4975.749202121604</v>
      </c>
      <c r="AS314">
        <f t="shared" si="357"/>
        <v>3325.2984570191434</v>
      </c>
      <c r="AT314">
        <f t="shared" si="358"/>
        <v>1583.4749267174734</v>
      </c>
      <c r="AU314">
        <f t="shared" si="359"/>
        <v>1941.4837354940705</v>
      </c>
      <c r="AW314">
        <f t="shared" si="307"/>
        <v>2472.0197917186624</v>
      </c>
      <c r="AX314">
        <f t="shared" si="360"/>
        <v>5546.910679948287</v>
      </c>
      <c r="AY314">
        <f t="shared" si="361"/>
        <v>7126.3933477590563</v>
      </c>
      <c r="AZ314">
        <f t="shared" si="362"/>
        <v>3525.6860393084376</v>
      </c>
      <c r="BA314">
        <f t="shared" si="363"/>
        <v>3698.1589059173821</v>
      </c>
      <c r="BB314">
        <f t="shared" si="364"/>
        <v>2473.4282451372019</v>
      </c>
      <c r="BC314">
        <f t="shared" si="365"/>
        <v>1176.8965164160993</v>
      </c>
      <c r="BD314">
        <f t="shared" si="366"/>
        <v>1442.9817652484794</v>
      </c>
      <c r="BF314">
        <f t="shared" si="308"/>
        <v>1836.7900303522629</v>
      </c>
      <c r="BG314">
        <f t="shared" si="367"/>
        <v>4121.5326310555065</v>
      </c>
      <c r="BH314">
        <f t="shared" si="368"/>
        <v>5295.1389375535555</v>
      </c>
      <c r="BI314">
        <f t="shared" si="369"/>
        <v>2619.6978636046915</v>
      </c>
      <c r="BJ314">
        <f t="shared" si="370"/>
        <v>2747.850738009201</v>
      </c>
      <c r="BK314">
        <f t="shared" si="371"/>
        <v>1846.678968776228</v>
      </c>
      <c r="BL314">
        <f t="shared" si="372"/>
        <v>874.47187734952433</v>
      </c>
      <c r="BM314">
        <f t="shared" si="373"/>
        <v>1072.1817556912833</v>
      </c>
    </row>
    <row r="315" spans="1:65" hidden="1" x14ac:dyDescent="0.4">
      <c r="A315" s="9">
        <v>22</v>
      </c>
      <c r="B315" s="16">
        <f t="shared" ref="B315:I315" si="382">V315+AE315+AN315+AW315+BF315+B185</f>
        <v>21378.384582192004</v>
      </c>
      <c r="C315" s="16">
        <f t="shared" si="382"/>
        <v>47888.25032238874</v>
      </c>
      <c r="D315" s="16">
        <f t="shared" si="382"/>
        <v>61583.177185140681</v>
      </c>
      <c r="E315" s="16">
        <f t="shared" si="382"/>
        <v>30806.376169565217</v>
      </c>
      <c r="F315" s="16">
        <f t="shared" si="382"/>
        <v>32805.586980816508</v>
      </c>
      <c r="G315" s="16">
        <f t="shared" si="382"/>
        <v>22233.601419383172</v>
      </c>
      <c r="H315" s="16">
        <f t="shared" si="382"/>
        <v>10956.723971815436</v>
      </c>
      <c r="I315" s="16">
        <f t="shared" si="382"/>
        <v>13641.309774269015</v>
      </c>
      <c r="J315" s="16">
        <f t="shared" si="295"/>
        <v>241293.41040557076</v>
      </c>
      <c r="L315" s="9">
        <v>22</v>
      </c>
      <c r="M315" s="9">
        <f t="shared" ref="M315:T315" si="383">M120</f>
        <v>4776.9778893384055</v>
      </c>
      <c r="N315" s="9">
        <f t="shared" si="383"/>
        <v>10699.479829751992</v>
      </c>
      <c r="O315" s="9">
        <f t="shared" si="383"/>
        <v>13760.548248392715</v>
      </c>
      <c r="P315" s="9">
        <f t="shared" si="383"/>
        <v>6887.4039419416367</v>
      </c>
      <c r="Q315" s="9">
        <f t="shared" si="383"/>
        <v>7338.9590658094494</v>
      </c>
      <c r="R315" s="9">
        <f t="shared" si="383"/>
        <v>4962.3531507157131</v>
      </c>
      <c r="S315" s="9">
        <f t="shared" si="383"/>
        <v>2438.3976688861708</v>
      </c>
      <c r="T315" s="9">
        <f t="shared" si="383"/>
        <v>3018.2895121690408</v>
      </c>
      <c r="V315">
        <f t="shared" si="304"/>
        <v>7060.1199268773853</v>
      </c>
      <c r="W315">
        <f t="shared" si="339"/>
        <v>15842.047363579059</v>
      </c>
      <c r="X315">
        <f t="shared" si="340"/>
        <v>20353.069926798649</v>
      </c>
      <c r="Y315">
        <f t="shared" si="341"/>
        <v>10069.404114571833</v>
      </c>
      <c r="Z315">
        <f t="shared" si="342"/>
        <v>10561.988812506188</v>
      </c>
      <c r="AA315">
        <f t="shared" si="343"/>
        <v>7057.8934539635884</v>
      </c>
      <c r="AB315">
        <f t="shared" si="344"/>
        <v>3361.2314008396588</v>
      </c>
      <c r="AC315">
        <f t="shared" si="345"/>
        <v>4121.1742515494125</v>
      </c>
      <c r="AE315">
        <f t="shared" si="305"/>
        <v>5247.6240489250813</v>
      </c>
      <c r="AF315">
        <f t="shared" si="346"/>
        <v>11775.027845185135</v>
      </c>
      <c r="AG315">
        <f t="shared" si="347"/>
        <v>15127.966709279573</v>
      </c>
      <c r="AH315">
        <f t="shared" si="348"/>
        <v>7484.3554694888971</v>
      </c>
      <c r="AI315">
        <f t="shared" si="349"/>
        <v>7850.4822964812111</v>
      </c>
      <c r="AJ315">
        <f t="shared" si="350"/>
        <v>5245.9849886616594</v>
      </c>
      <c r="AK315">
        <f t="shared" si="351"/>
        <v>2498.325653916992</v>
      </c>
      <c r="AL315">
        <f t="shared" si="352"/>
        <v>3063.1736197442515</v>
      </c>
      <c r="AN315">
        <f t="shared" si="306"/>
        <v>3900.4268734177431</v>
      </c>
      <c r="AO315">
        <f t="shared" si="353"/>
        <v>8752.0818211072328</v>
      </c>
      <c r="AP315">
        <f t="shared" si="354"/>
        <v>11244.236885668226</v>
      </c>
      <c r="AQ315">
        <f t="shared" si="355"/>
        <v>5562.9330400269955</v>
      </c>
      <c r="AR315">
        <f t="shared" si="356"/>
        <v>5835.0658951564537</v>
      </c>
      <c r="AS315">
        <f t="shared" si="357"/>
        <v>3899.3759246649388</v>
      </c>
      <c r="AT315">
        <f t="shared" si="358"/>
        <v>1856.9425759611834</v>
      </c>
      <c r="AU315">
        <f t="shared" si="359"/>
        <v>2276.7798517963838</v>
      </c>
      <c r="AW315">
        <f t="shared" si="307"/>
        <v>2899.0198988356246</v>
      </c>
      <c r="AX315">
        <f t="shared" si="360"/>
        <v>6505.046801042783</v>
      </c>
      <c r="AY315">
        <f t="shared" si="361"/>
        <v>8357.3587037180841</v>
      </c>
      <c r="AZ315">
        <f t="shared" si="362"/>
        <v>4134.6893820360501</v>
      </c>
      <c r="BA315">
        <f t="shared" si="363"/>
        <v>4336.954054019493</v>
      </c>
      <c r="BB315">
        <f t="shared" si="364"/>
        <v>2899.3633510781729</v>
      </c>
      <c r="BC315">
        <f t="shared" si="365"/>
        <v>1380.1857215667865</v>
      </c>
      <c r="BD315">
        <f t="shared" si="366"/>
        <v>1692.2327503712752</v>
      </c>
      <c r="BF315">
        <f t="shared" si="308"/>
        <v>2154.4049110354626</v>
      </c>
      <c r="BG315">
        <f t="shared" si="367"/>
        <v>4834.2216555018967</v>
      </c>
      <c r="BH315">
        <f t="shared" si="368"/>
        <v>6210.7661426563063</v>
      </c>
      <c r="BI315">
        <f t="shared" si="369"/>
        <v>3072.6919514565643</v>
      </c>
      <c r="BJ315">
        <f t="shared" si="370"/>
        <v>3223.0048219632918</v>
      </c>
      <c r="BK315">
        <f t="shared" si="371"/>
        <v>2160.0536069567152</v>
      </c>
      <c r="BL315">
        <f t="shared" si="372"/>
        <v>1025.6841968828119</v>
      </c>
      <c r="BM315">
        <f t="shared" si="373"/>
        <v>1257.5817604698814</v>
      </c>
    </row>
    <row r="316" spans="1:65" hidden="1" x14ac:dyDescent="0.4">
      <c r="A316" s="9">
        <v>23</v>
      </c>
      <c r="B316" s="16">
        <f t="shared" ref="B316:I316" si="384">V316+AE316+AN316+AW316+BF316+B186</f>
        <v>25070.681665188247</v>
      </c>
      <c r="C316" s="16">
        <f t="shared" si="384"/>
        <v>56159.104591873685</v>
      </c>
      <c r="D316" s="16">
        <f t="shared" si="384"/>
        <v>72219.305644837426</v>
      </c>
      <c r="E316" s="16">
        <f t="shared" si="384"/>
        <v>36127.026187444295</v>
      </c>
      <c r="F316" s="16">
        <f t="shared" si="384"/>
        <v>38471.576821638344</v>
      </c>
      <c r="G316" s="16">
        <f t="shared" si="384"/>
        <v>26068.581654325801</v>
      </c>
      <c r="H316" s="16">
        <f t="shared" si="384"/>
        <v>12849.479089364047</v>
      </c>
      <c r="I316" s="16">
        <f t="shared" si="384"/>
        <v>15998.712895009441</v>
      </c>
      <c r="J316" s="16">
        <f t="shared" si="295"/>
        <v>282964.46854968125</v>
      </c>
      <c r="L316" s="9">
        <v>23</v>
      </c>
      <c r="M316" s="9">
        <f t="shared" ref="M316:T316" si="385">M121</f>
        <v>5601.9460558559776</v>
      </c>
      <c r="N316" s="9">
        <f t="shared" si="385"/>
        <v>12547.244349981898</v>
      </c>
      <c r="O316" s="9">
        <f t="shared" si="385"/>
        <v>16136.94908627169</v>
      </c>
      <c r="P316" s="9">
        <f t="shared" si="385"/>
        <v>8076.8356566520461</v>
      </c>
      <c r="Q316" s="9">
        <f t="shared" si="385"/>
        <v>8606.3728460115708</v>
      </c>
      <c r="R316" s="9">
        <f t="shared" si="385"/>
        <v>5819.33500727725</v>
      </c>
      <c r="S316" s="9">
        <f t="shared" si="385"/>
        <v>2859.500822541409</v>
      </c>
      <c r="T316" s="9">
        <f t="shared" si="385"/>
        <v>3539.5380551925809</v>
      </c>
      <c r="V316">
        <f t="shared" si="304"/>
        <v>8279.3791507978276</v>
      </c>
      <c r="W316">
        <f t="shared" si="339"/>
        <v>18577.916240295352</v>
      </c>
      <c r="X316">
        <f t="shared" si="340"/>
        <v>23867.977393012574</v>
      </c>
      <c r="Y316">
        <f t="shared" si="341"/>
        <v>11808.356706486835</v>
      </c>
      <c r="Z316">
        <f t="shared" si="342"/>
        <v>12386.00914303454</v>
      </c>
      <c r="AA316">
        <f t="shared" si="343"/>
        <v>8276.767692396952</v>
      </c>
      <c r="AB316">
        <f t="shared" si="344"/>
        <v>3941.7048816941669</v>
      </c>
      <c r="AC316">
        <f t="shared" si="345"/>
        <v>4832.8873345603788</v>
      </c>
      <c r="AE316">
        <f t="shared" si="305"/>
        <v>6153.8719879012333</v>
      </c>
      <c r="AF316">
        <f t="shared" si="346"/>
        <v>13808.537604382098</v>
      </c>
      <c r="AG316">
        <f t="shared" si="347"/>
        <v>17740.51831803911</v>
      </c>
      <c r="AH316">
        <f t="shared" si="348"/>
        <v>8776.8797920303659</v>
      </c>
      <c r="AI316">
        <f t="shared" si="349"/>
        <v>9206.2355544936981</v>
      </c>
      <c r="AJ316">
        <f t="shared" si="350"/>
        <v>6151.9392213126239</v>
      </c>
      <c r="AK316">
        <f t="shared" si="351"/>
        <v>2929.7785273783247</v>
      </c>
      <c r="AL316">
        <f t="shared" si="352"/>
        <v>3592.1739356468315</v>
      </c>
      <c r="AN316">
        <f t="shared" si="306"/>
        <v>4574.0254611714117</v>
      </c>
      <c r="AO316">
        <f t="shared" si="353"/>
        <v>10263.554833146183</v>
      </c>
      <c r="AP316">
        <f t="shared" si="354"/>
        <v>13186.101797473899</v>
      </c>
      <c r="AQ316">
        <f t="shared" si="355"/>
        <v>6523.6442547579472</v>
      </c>
      <c r="AR316">
        <f t="shared" si="356"/>
        <v>6842.7740958188315</v>
      </c>
      <c r="AS316">
        <f t="shared" si="357"/>
        <v>4572.6804566632991</v>
      </c>
      <c r="AT316">
        <f t="shared" si="358"/>
        <v>2177.6341149390878</v>
      </c>
      <c r="AU316">
        <f t="shared" si="359"/>
        <v>2669.9767357703176</v>
      </c>
      <c r="AW316">
        <f t="shared" si="307"/>
        <v>3399.7233861266841</v>
      </c>
      <c r="AX316">
        <f t="shared" si="360"/>
        <v>7628.5643110750079</v>
      </c>
      <c r="AY316">
        <f t="shared" si="361"/>
        <v>9800.7977946931551</v>
      </c>
      <c r="AZ316">
        <f t="shared" si="362"/>
        <v>4848.8112110315233</v>
      </c>
      <c r="BA316">
        <f t="shared" si="363"/>
        <v>5086.0099745879725</v>
      </c>
      <c r="BB316">
        <f t="shared" si="364"/>
        <v>3399.3696378715558</v>
      </c>
      <c r="BC316">
        <f t="shared" si="365"/>
        <v>1618.5641487639848</v>
      </c>
      <c r="BD316">
        <f t="shared" si="366"/>
        <v>1984.5063010838294</v>
      </c>
      <c r="BF316">
        <f t="shared" si="308"/>
        <v>2526.7124049355434</v>
      </c>
      <c r="BG316">
        <f t="shared" si="367"/>
        <v>5669.6342282723399</v>
      </c>
      <c r="BH316">
        <f t="shared" si="368"/>
        <v>7284.0624231871952</v>
      </c>
      <c r="BI316">
        <f t="shared" si="369"/>
        <v>3603.6906667463077</v>
      </c>
      <c r="BJ316">
        <f t="shared" si="370"/>
        <v>3779.9794379913928</v>
      </c>
      <c r="BK316">
        <f t="shared" si="371"/>
        <v>2529.708479017444</v>
      </c>
      <c r="BL316">
        <f t="shared" si="372"/>
        <v>1202.9349592247991</v>
      </c>
      <c r="BM316">
        <f t="shared" si="373"/>
        <v>1474.9072554205782</v>
      </c>
    </row>
    <row r="317" spans="1:65" hidden="1" x14ac:dyDescent="0.4">
      <c r="A317" s="9">
        <v>24</v>
      </c>
      <c r="B317" s="16">
        <f t="shared" ref="B317:I317" si="386">V317+AE317+AN317+AW317+BF317+B187</f>
        <v>29400.498665139625</v>
      </c>
      <c r="C317" s="16">
        <f t="shared" si="386"/>
        <v>65858.02389487435</v>
      </c>
      <c r="D317" s="16">
        <f t="shared" si="386"/>
        <v>84691.892418948148</v>
      </c>
      <c r="E317" s="16">
        <f t="shared" si="386"/>
        <v>42366.344084209595</v>
      </c>
      <c r="F317" s="16">
        <f t="shared" si="386"/>
        <v>45115.848796443737</v>
      </c>
      <c r="G317" s="16">
        <f t="shared" si="386"/>
        <v>30567.651817646649</v>
      </c>
      <c r="H317" s="16">
        <f t="shared" si="386"/>
        <v>15068.967210658024</v>
      </c>
      <c r="I317" s="16">
        <f t="shared" si="386"/>
        <v>18762.964444119985</v>
      </c>
      <c r="J317" s="16">
        <f t="shared" si="295"/>
        <v>331832.19133204012</v>
      </c>
      <c r="L317" s="9">
        <v>24</v>
      </c>
      <c r="M317" s="9">
        <f t="shared" ref="M317:T317" si="387">M122</f>
        <v>6569.3834762686356</v>
      </c>
      <c r="N317" s="9">
        <f t="shared" si="387"/>
        <v>14714.11164684647</v>
      </c>
      <c r="O317" s="9">
        <f t="shared" si="387"/>
        <v>18923.746431639494</v>
      </c>
      <c r="P317" s="9">
        <f t="shared" si="387"/>
        <v>9471.678265784325</v>
      </c>
      <c r="Q317" s="9">
        <f t="shared" si="387"/>
        <v>10092.664763541066</v>
      </c>
      <c r="R317" s="9">
        <f t="shared" si="387"/>
        <v>6824.3147753477124</v>
      </c>
      <c r="S317" s="9">
        <f t="shared" si="387"/>
        <v>3353.3270878863777</v>
      </c>
      <c r="T317" s="9">
        <f t="shared" si="387"/>
        <v>4150.8044850055539</v>
      </c>
      <c r="V317">
        <f t="shared" si="304"/>
        <v>9709.2003635914862</v>
      </c>
      <c r="W317">
        <f t="shared" si="339"/>
        <v>21786.260519022864</v>
      </c>
      <c r="X317">
        <f t="shared" si="340"/>
        <v>27989.897619328123</v>
      </c>
      <c r="Y317">
        <f t="shared" si="341"/>
        <v>13847.620593265365</v>
      </c>
      <c r="Z317">
        <f t="shared" si="342"/>
        <v>14525.031682286219</v>
      </c>
      <c r="AA317">
        <f t="shared" si="343"/>
        <v>9706.1376745088182</v>
      </c>
      <c r="AB317">
        <f t="shared" si="344"/>
        <v>4622.424190686741</v>
      </c>
      <c r="AC317">
        <f t="shared" si="345"/>
        <v>5667.5108859326256</v>
      </c>
      <c r="AE317">
        <f t="shared" si="305"/>
        <v>7216.6255693495305</v>
      </c>
      <c r="AF317">
        <f t="shared" si="346"/>
        <v>16193.226922338725</v>
      </c>
      <c r="AG317">
        <f t="shared" si="347"/>
        <v>20804.247855525842</v>
      </c>
      <c r="AH317">
        <f t="shared" si="348"/>
        <v>10292.618249258599</v>
      </c>
      <c r="AI317">
        <f t="shared" si="349"/>
        <v>10796.12234876412</v>
      </c>
      <c r="AJ317">
        <f t="shared" si="350"/>
        <v>7214.3534568547893</v>
      </c>
      <c r="AK317">
        <f t="shared" si="351"/>
        <v>3435.7417045362463</v>
      </c>
      <c r="AL317">
        <f t="shared" si="352"/>
        <v>4212.5306351036052</v>
      </c>
      <c r="AN317">
        <f t="shared" si="306"/>
        <v>5363.9487245363225</v>
      </c>
      <c r="AO317">
        <f t="shared" si="353"/>
        <v>12036.046218764142</v>
      </c>
      <c r="AP317">
        <f t="shared" si="354"/>
        <v>15463.310057756502</v>
      </c>
      <c r="AQ317">
        <f t="shared" si="355"/>
        <v>7650.2620233941579</v>
      </c>
      <c r="AR317">
        <f t="shared" si="356"/>
        <v>8024.5048251562648</v>
      </c>
      <c r="AS317">
        <f t="shared" si="357"/>
        <v>5362.3098389879615</v>
      </c>
      <c r="AT317">
        <f t="shared" si="358"/>
        <v>2553.7063211587065</v>
      </c>
      <c r="AU317">
        <f t="shared" si="359"/>
        <v>3131.0753357085746</v>
      </c>
      <c r="AW317">
        <f t="shared" si="307"/>
        <v>3986.8744236490479</v>
      </c>
      <c r="AX317">
        <f t="shared" si="360"/>
        <v>8946.0595721105965</v>
      </c>
      <c r="AY317">
        <f t="shared" si="361"/>
        <v>11493.449796083525</v>
      </c>
      <c r="AZ317">
        <f t="shared" si="362"/>
        <v>5686.2277328947348</v>
      </c>
      <c r="BA317">
        <f t="shared" si="363"/>
        <v>5964.3920352034029</v>
      </c>
      <c r="BB317">
        <f t="shared" si="364"/>
        <v>3986.0250472674279</v>
      </c>
      <c r="BC317">
        <f t="shared" si="365"/>
        <v>1898.0991318515362</v>
      </c>
      <c r="BD317">
        <f t="shared" si="366"/>
        <v>2327.2415184270735</v>
      </c>
      <c r="BF317">
        <f t="shared" si="308"/>
        <v>2963.2178955311142</v>
      </c>
      <c r="BG317">
        <f t="shared" si="367"/>
        <v>6649.099269673673</v>
      </c>
      <c r="BH317">
        <f t="shared" si="368"/>
        <v>8542.4301089401761</v>
      </c>
      <c r="BI317">
        <f t="shared" si="369"/>
        <v>4226.2509388889157</v>
      </c>
      <c r="BJ317">
        <f t="shared" si="370"/>
        <v>4432.9947062896827</v>
      </c>
      <c r="BK317">
        <f t="shared" si="371"/>
        <v>2964.5390584444999</v>
      </c>
      <c r="BL317">
        <f t="shared" si="372"/>
        <v>1410.749553994392</v>
      </c>
      <c r="BM317">
        <f t="shared" si="373"/>
        <v>1729.7067782522038</v>
      </c>
    </row>
    <row r="318" spans="1:65" hidden="1" x14ac:dyDescent="0.4">
      <c r="A318" s="9">
        <v>25</v>
      </c>
      <c r="B318" s="16">
        <f t="shared" ref="B318:I318" si="388">V318+AE318+AN318+AW318+BF318+B188</f>
        <v>34477.983062554718</v>
      </c>
      <c r="C318" s="16">
        <f t="shared" si="388"/>
        <v>77231.74175757679</v>
      </c>
      <c r="D318" s="16">
        <f t="shared" si="388"/>
        <v>99318.231165321296</v>
      </c>
      <c r="E318" s="16">
        <f t="shared" si="388"/>
        <v>49683.054198872604</v>
      </c>
      <c r="F318" s="16">
        <f t="shared" si="388"/>
        <v>52907.429945911295</v>
      </c>
      <c r="G318" s="16">
        <f t="shared" si="388"/>
        <v>35844.804913988439</v>
      </c>
      <c r="H318" s="16">
        <f t="shared" si="388"/>
        <v>17671.651576770069</v>
      </c>
      <c r="I318" s="16">
        <f t="shared" si="388"/>
        <v>22004.377331738753</v>
      </c>
      <c r="J318" s="16">
        <f t="shared" si="295"/>
        <v>389139.27395273396</v>
      </c>
      <c r="L318" s="9">
        <v>25</v>
      </c>
      <c r="M318" s="9">
        <f t="shared" ref="M318:T318" si="389">M123</f>
        <v>7703.894116073744</v>
      </c>
      <c r="N318" s="9">
        <f t="shared" si="389"/>
        <v>17255.189706748261</v>
      </c>
      <c r="O318" s="9">
        <f t="shared" si="389"/>
        <v>22191.814394063163</v>
      </c>
      <c r="P318" s="9">
        <f t="shared" si="389"/>
        <v>11107.405546458554</v>
      </c>
      <c r="Q318" s="9">
        <f t="shared" si="389"/>
        <v>11835.634343500356</v>
      </c>
      <c r="R318" s="9">
        <f t="shared" si="389"/>
        <v>8002.8512011751081</v>
      </c>
      <c r="S318" s="9">
        <f t="shared" si="389"/>
        <v>3932.4355040257014</v>
      </c>
      <c r="T318" s="9">
        <f t="shared" si="389"/>
        <v>4867.6345907530604</v>
      </c>
      <c r="V318">
        <f t="shared" si="304"/>
        <v>11385.946927736783</v>
      </c>
      <c r="W318">
        <f t="shared" si="339"/>
        <v>25548.675146681584</v>
      </c>
      <c r="X318">
        <f t="shared" si="340"/>
        <v>32823.659711619177</v>
      </c>
      <c r="Y318">
        <f t="shared" si="341"/>
        <v>16239.058547148163</v>
      </c>
      <c r="Z318">
        <f t="shared" si="342"/>
        <v>17033.456274974924</v>
      </c>
      <c r="AA318">
        <f t="shared" si="343"/>
        <v>11382.355202195042</v>
      </c>
      <c r="AB318">
        <f t="shared" si="344"/>
        <v>5420.7014524085398</v>
      </c>
      <c r="AC318">
        <f t="shared" si="345"/>
        <v>6646.2711390301738</v>
      </c>
      <c r="AE318">
        <f t="shared" si="305"/>
        <v>8462.9129664705088</v>
      </c>
      <c r="AF318">
        <f t="shared" si="346"/>
        <v>18989.743720680795</v>
      </c>
      <c r="AG318">
        <f t="shared" si="347"/>
        <v>24397.072737426985</v>
      </c>
      <c r="AH318">
        <f t="shared" si="348"/>
        <v>12070.119421261981</v>
      </c>
      <c r="AI318">
        <f t="shared" si="349"/>
        <v>12660.57701552517</v>
      </c>
      <c r="AJ318">
        <f t="shared" si="350"/>
        <v>8460.245565681802</v>
      </c>
      <c r="AK318">
        <f t="shared" si="351"/>
        <v>4029.0829476114936</v>
      </c>
      <c r="AL318">
        <f t="shared" si="352"/>
        <v>4940.0207605181149</v>
      </c>
      <c r="AN318">
        <f t="shared" si="306"/>
        <v>6290.2871469429265</v>
      </c>
      <c r="AO318">
        <f t="shared" si="353"/>
        <v>14114.636570551434</v>
      </c>
      <c r="AP318">
        <f t="shared" si="354"/>
        <v>18133.778956641174</v>
      </c>
      <c r="AQ318">
        <f t="shared" si="355"/>
        <v>8971.4401363263787</v>
      </c>
      <c r="AR318">
        <f t="shared" si="356"/>
        <v>9410.313586960192</v>
      </c>
      <c r="AS318">
        <f t="shared" si="357"/>
        <v>6288.3316479213745</v>
      </c>
      <c r="AT318">
        <f t="shared" si="358"/>
        <v>2994.7240128474759</v>
      </c>
      <c r="AU318">
        <f t="shared" si="359"/>
        <v>3671.8029854060896</v>
      </c>
      <c r="AW318">
        <f t="shared" si="307"/>
        <v>4675.4115740926854</v>
      </c>
      <c r="AX318">
        <f t="shared" si="360"/>
        <v>10491.052895437369</v>
      </c>
      <c r="AY318">
        <f t="shared" si="361"/>
        <v>13478.379926920012</v>
      </c>
      <c r="AZ318">
        <f t="shared" si="362"/>
        <v>6668.2448781444455</v>
      </c>
      <c r="BA318">
        <f t="shared" si="363"/>
        <v>6994.4484301798329</v>
      </c>
      <c r="BB318">
        <f t="shared" si="364"/>
        <v>4674.1674431276952</v>
      </c>
      <c r="BC318">
        <f t="shared" si="365"/>
        <v>2225.9027265051213</v>
      </c>
      <c r="BD318">
        <f t="shared" si="366"/>
        <v>2729.1584270678241</v>
      </c>
      <c r="BF318">
        <f t="shared" si="308"/>
        <v>3475.0461595900815</v>
      </c>
      <c r="BG318">
        <f t="shared" si="367"/>
        <v>7797.5794208921361</v>
      </c>
      <c r="BH318">
        <f t="shared" si="368"/>
        <v>10017.93995251185</v>
      </c>
      <c r="BI318">
        <f t="shared" si="369"/>
        <v>4956.2393358918252</v>
      </c>
      <c r="BJ318">
        <f t="shared" si="370"/>
        <v>5198.6933707465432</v>
      </c>
      <c r="BK318">
        <f t="shared" si="371"/>
        <v>3475.2820528559641</v>
      </c>
      <c r="BL318">
        <f t="shared" si="372"/>
        <v>1654.4243429229641</v>
      </c>
      <c r="BM318">
        <f t="shared" si="373"/>
        <v>2028.4741483396388</v>
      </c>
    </row>
    <row r="319" spans="1:65" hidden="1" x14ac:dyDescent="0.4">
      <c r="A319" s="9">
        <v>26</v>
      </c>
      <c r="B319" s="16">
        <f t="shared" ref="B319:I319" si="390">V319+AE319+AN319+AW319+BF319+B189</f>
        <v>40432.285248480766</v>
      </c>
      <c r="C319" s="16">
        <f t="shared" si="390"/>
        <v>90569.558835418706</v>
      </c>
      <c r="D319" s="16">
        <f t="shared" si="390"/>
        <v>116470.35588146796</v>
      </c>
      <c r="E319" s="16">
        <f t="shared" si="390"/>
        <v>58263.264105533272</v>
      </c>
      <c r="F319" s="16">
        <f t="shared" si="390"/>
        <v>62044.507473260594</v>
      </c>
      <c r="G319" s="16">
        <f t="shared" si="390"/>
        <v>42033.984520296697</v>
      </c>
      <c r="H319" s="16">
        <f t="shared" si="390"/>
        <v>20723.735253340339</v>
      </c>
      <c r="I319" s="16">
        <f t="shared" si="390"/>
        <v>25805.394385237079</v>
      </c>
      <c r="J319" s="16">
        <f t="shared" si="295"/>
        <v>456343.08570303535</v>
      </c>
      <c r="L319" s="9">
        <v>26</v>
      </c>
      <c r="M319" s="9">
        <f t="shared" ref="M319:T319" si="391">M124</f>
        <v>9034.3309636395334</v>
      </c>
      <c r="N319" s="9">
        <f t="shared" si="391"/>
        <v>20235.103481743878</v>
      </c>
      <c r="O319" s="9">
        <f t="shared" si="391"/>
        <v>26024.266805707899</v>
      </c>
      <c r="P319" s="9">
        <f t="shared" si="391"/>
        <v>13025.617478919079</v>
      </c>
      <c r="Q319" s="9">
        <f t="shared" si="391"/>
        <v>13879.608963044217</v>
      </c>
      <c r="R319" s="9">
        <f t="shared" si="391"/>
        <v>9384.9169413330019</v>
      </c>
      <c r="S319" s="9">
        <f t="shared" si="391"/>
        <v>4611.5540142757018</v>
      </c>
      <c r="T319" s="9">
        <f t="shared" si="391"/>
        <v>5708.2588675732359</v>
      </c>
      <c r="V319">
        <f t="shared" si="304"/>
        <v>13352.262033010069</v>
      </c>
      <c r="W319">
        <f t="shared" si="339"/>
        <v>29960.846236137546</v>
      </c>
      <c r="X319">
        <f t="shared" si="340"/>
        <v>38492.196400832079</v>
      </c>
      <c r="Y319">
        <f t="shared" si="341"/>
        <v>19043.489862288829</v>
      </c>
      <c r="Z319">
        <f t="shared" si="342"/>
        <v>19975.077431393995</v>
      </c>
      <c r="AA319">
        <f t="shared" si="343"/>
        <v>13348.049968304384</v>
      </c>
      <c r="AB319">
        <f t="shared" si="344"/>
        <v>6356.838535665298</v>
      </c>
      <c r="AC319">
        <f t="shared" si="345"/>
        <v>7794.0600245185597</v>
      </c>
      <c r="AE319">
        <f t="shared" si="305"/>
        <v>9924.4299471036466</v>
      </c>
      <c r="AF319">
        <f t="shared" si="346"/>
        <v>22269.20943368119</v>
      </c>
      <c r="AG319">
        <f t="shared" si="347"/>
        <v>28610.366224523084</v>
      </c>
      <c r="AH319">
        <f t="shared" si="348"/>
        <v>14154.588984205071</v>
      </c>
      <c r="AI319">
        <f t="shared" si="349"/>
        <v>14847.016645250047</v>
      </c>
      <c r="AJ319">
        <f t="shared" si="350"/>
        <v>9921.3003839384219</v>
      </c>
      <c r="AK319">
        <f t="shared" si="351"/>
        <v>4724.8922000100165</v>
      </c>
      <c r="AL319">
        <f t="shared" si="352"/>
        <v>5793.1459497741444</v>
      </c>
      <c r="AN319">
        <f t="shared" si="306"/>
        <v>7376.6000567067185</v>
      </c>
      <c r="AO319">
        <f t="shared" si="353"/>
        <v>16552.190145616114</v>
      </c>
      <c r="AP319">
        <f t="shared" si="354"/>
        <v>21265.425847034079</v>
      </c>
      <c r="AQ319">
        <f t="shared" si="355"/>
        <v>10520.77977879418</v>
      </c>
      <c r="AR319">
        <f t="shared" si="356"/>
        <v>11035.445301242682</v>
      </c>
      <c r="AS319">
        <f t="shared" si="357"/>
        <v>7374.2886068015869</v>
      </c>
      <c r="AT319">
        <f t="shared" si="358"/>
        <v>3511.903480229485</v>
      </c>
      <c r="AU319">
        <f t="shared" si="359"/>
        <v>4305.9118729621023</v>
      </c>
      <c r="AW319">
        <f t="shared" si="307"/>
        <v>5482.8493605178064</v>
      </c>
      <c r="AX319">
        <f t="shared" si="360"/>
        <v>12302.844732994401</v>
      </c>
      <c r="AY319">
        <f t="shared" si="361"/>
        <v>15806.079441780596</v>
      </c>
      <c r="AZ319">
        <f t="shared" si="362"/>
        <v>7819.8425072354121</v>
      </c>
      <c r="BA319">
        <f t="shared" si="363"/>
        <v>8202.3810085700115</v>
      </c>
      <c r="BB319">
        <f t="shared" si="364"/>
        <v>5481.2495455245353</v>
      </c>
      <c r="BC319">
        <f t="shared" si="365"/>
        <v>2610.3133696762989</v>
      </c>
      <c r="BD319">
        <f t="shared" si="366"/>
        <v>3200.4807062369568</v>
      </c>
      <c r="BF319">
        <f t="shared" si="308"/>
        <v>4075.2288668413839</v>
      </c>
      <c r="BG319">
        <f t="shared" si="367"/>
        <v>9144.3161581647528</v>
      </c>
      <c r="BH319">
        <f t="shared" si="368"/>
        <v>11748.15993971593</v>
      </c>
      <c r="BI319">
        <f t="shared" si="369"/>
        <v>5812.2421070181344</v>
      </c>
      <c r="BJ319">
        <f t="shared" si="370"/>
        <v>6096.5709004631881</v>
      </c>
      <c r="BK319">
        <f t="shared" si="371"/>
        <v>4074.7247479918296</v>
      </c>
      <c r="BL319">
        <f t="shared" si="372"/>
        <v>1940.163534714043</v>
      </c>
      <c r="BM319">
        <f t="shared" si="373"/>
        <v>2378.8162877037312</v>
      </c>
    </row>
    <row r="320" spans="1:65" hidden="1" x14ac:dyDescent="0.4">
      <c r="A320" s="9">
        <v>27</v>
      </c>
      <c r="B320" s="16">
        <f t="shared" ref="B320:I320" si="392">V320+AE320+AN320+AW320+BF320+B190</f>
        <v>47414.8474686712</v>
      </c>
      <c r="C320" s="16">
        <f t="shared" si="392"/>
        <v>106210.71024930466</v>
      </c>
      <c r="D320" s="16">
        <f t="shared" si="392"/>
        <v>136584.51512556989</v>
      </c>
      <c r="E320" s="16">
        <f t="shared" si="392"/>
        <v>68325.204010516376</v>
      </c>
      <c r="F320" s="16">
        <f t="shared" si="392"/>
        <v>72759.475732373045</v>
      </c>
      <c r="G320" s="16">
        <f t="shared" si="392"/>
        <v>49292.431128527074</v>
      </c>
      <c r="H320" s="16">
        <f t="shared" si="392"/>
        <v>24302.84679846164</v>
      </c>
      <c r="I320" s="16">
        <f t="shared" si="392"/>
        <v>30262.68724529093</v>
      </c>
      <c r="J320" s="16">
        <f t="shared" si="295"/>
        <v>535152.7177587148</v>
      </c>
      <c r="L320" s="9">
        <v>27</v>
      </c>
      <c r="M320" s="9">
        <f t="shared" ref="M320:T320" si="393">M125</f>
        <v>10594.529822298864</v>
      </c>
      <c r="N320" s="9">
        <f t="shared" si="393"/>
        <v>23729.638437805723</v>
      </c>
      <c r="O320" s="9">
        <f t="shared" si="393"/>
        <v>30518.570980651937</v>
      </c>
      <c r="P320" s="9">
        <f t="shared" si="393"/>
        <v>15275.098221404021</v>
      </c>
      <c r="Q320" s="9">
        <f t="shared" si="393"/>
        <v>16276.571189681037</v>
      </c>
      <c r="R320" s="9">
        <f t="shared" si="393"/>
        <v>11005.660830328365</v>
      </c>
      <c r="S320" s="9">
        <f t="shared" si="393"/>
        <v>5407.9540286958372</v>
      </c>
      <c r="T320" s="9">
        <f t="shared" si="393"/>
        <v>6694.0561563778874</v>
      </c>
      <c r="V320">
        <f t="shared" si="304"/>
        <v>15658.153203865095</v>
      </c>
      <c r="W320">
        <f t="shared" si="339"/>
        <v>35134.984568388369</v>
      </c>
      <c r="X320">
        <f t="shared" si="340"/>
        <v>45139.670484853406</v>
      </c>
      <c r="Y320">
        <f t="shared" si="341"/>
        <v>22332.237119282232</v>
      </c>
      <c r="Z320">
        <f t="shared" si="342"/>
        <v>23424.706758044747</v>
      </c>
      <c r="AA320">
        <f t="shared" si="343"/>
        <v>15653.213699553111</v>
      </c>
      <c r="AB320">
        <f t="shared" si="344"/>
        <v>7454.6433733551949</v>
      </c>
      <c r="AC320">
        <f t="shared" si="345"/>
        <v>9140.0682253177674</v>
      </c>
      <c r="AE320">
        <f t="shared" si="305"/>
        <v>11638.345990056858</v>
      </c>
      <c r="AF320">
        <f t="shared" si="346"/>
        <v>26115.027834909371</v>
      </c>
      <c r="AG320">
        <f t="shared" si="347"/>
        <v>33551.281312677587</v>
      </c>
      <c r="AH320">
        <f t="shared" si="348"/>
        <v>16599.039423246948</v>
      </c>
      <c r="AI320">
        <f t="shared" si="349"/>
        <v>17411.04703832202</v>
      </c>
      <c r="AJ320">
        <f t="shared" si="350"/>
        <v>11634.675176121402</v>
      </c>
      <c r="AK320">
        <f t="shared" si="351"/>
        <v>5540.8653678376577</v>
      </c>
      <c r="AL320">
        <f t="shared" si="352"/>
        <v>6793.6029871463506</v>
      </c>
      <c r="AN320">
        <f t="shared" si="306"/>
        <v>8650.5150019051835</v>
      </c>
      <c r="AO320">
        <f t="shared" si="353"/>
        <v>19410.69978964865</v>
      </c>
      <c r="AP320">
        <f t="shared" si="354"/>
        <v>24937.89603577858</v>
      </c>
      <c r="AQ320">
        <f t="shared" si="355"/>
        <v>12337.684381499625</v>
      </c>
      <c r="AR320">
        <f t="shared" si="356"/>
        <v>12941.230973246365</v>
      </c>
      <c r="AS320">
        <f t="shared" si="357"/>
        <v>8647.7944953700044</v>
      </c>
      <c r="AT320">
        <f t="shared" si="358"/>
        <v>4118.397840119751</v>
      </c>
      <c r="AU320">
        <f t="shared" si="359"/>
        <v>5049.5289113681238</v>
      </c>
      <c r="AW320">
        <f t="shared" si="307"/>
        <v>6429.7247086122634</v>
      </c>
      <c r="AX320">
        <f t="shared" si="360"/>
        <v>14427.517439305258</v>
      </c>
      <c r="AY320">
        <f t="shared" si="361"/>
        <v>18535.752644407337</v>
      </c>
      <c r="AZ320">
        <f t="shared" si="362"/>
        <v>9170.3111430147965</v>
      </c>
      <c r="BA320">
        <f t="shared" si="363"/>
        <v>9618.9131549063459</v>
      </c>
      <c r="BB320">
        <f t="shared" si="364"/>
        <v>6427.7690761630611</v>
      </c>
      <c r="BC320">
        <f t="shared" si="365"/>
        <v>3061.1084249528917</v>
      </c>
      <c r="BD320">
        <f t="shared" si="366"/>
        <v>3753.1962895995302</v>
      </c>
      <c r="BF320">
        <f t="shared" si="308"/>
        <v>4779.0391136795952</v>
      </c>
      <c r="BG320">
        <f t="shared" si="367"/>
        <v>10723.580445579577</v>
      </c>
      <c r="BH320">
        <f t="shared" si="368"/>
        <v>13777.119690748263</v>
      </c>
      <c r="BI320">
        <f t="shared" si="369"/>
        <v>6816.0423071267742</v>
      </c>
      <c r="BJ320">
        <f t="shared" si="370"/>
        <v>7149.4759545166007</v>
      </c>
      <c r="BK320">
        <f t="shared" si="371"/>
        <v>4777.9871467581825</v>
      </c>
      <c r="BL320">
        <f t="shared" si="372"/>
        <v>2275.2384521951712</v>
      </c>
      <c r="BM320">
        <f t="shared" si="373"/>
        <v>2789.6484969703438</v>
      </c>
    </row>
    <row r="321" spans="1:65" hidden="1" x14ac:dyDescent="0.4">
      <c r="A321" s="9">
        <v>28</v>
      </c>
      <c r="B321" s="16">
        <f t="shared" ref="B321:I321" si="394">V321+AE321+AN321+AW321+BF321+B191</f>
        <v>55603.258138021025</v>
      </c>
      <c r="C321" s="16">
        <f t="shared" si="394"/>
        <v>124552.99936532126</v>
      </c>
      <c r="D321" s="16">
        <f t="shared" si="394"/>
        <v>160172.2748567106</v>
      </c>
      <c r="E321" s="16">
        <f t="shared" si="394"/>
        <v>80124.780865376495</v>
      </c>
      <c r="F321" s="16">
        <f t="shared" si="394"/>
        <v>85324.850825889487</v>
      </c>
      <c r="G321" s="16">
        <f t="shared" si="394"/>
        <v>57804.642495419153</v>
      </c>
      <c r="H321" s="16">
        <f t="shared" si="394"/>
        <v>28500.015805821909</v>
      </c>
      <c r="I321" s="16">
        <f t="shared" si="394"/>
        <v>35489.616285031167</v>
      </c>
      <c r="J321" s="16">
        <f t="shared" si="295"/>
        <v>627572.43863759108</v>
      </c>
      <c r="L321" s="9">
        <v>28</v>
      </c>
      <c r="M321" s="9">
        <f t="shared" ref="M321:T321" si="395">M126</f>
        <v>12424.169825892875</v>
      </c>
      <c r="N321" s="9">
        <f t="shared" si="395"/>
        <v>27827.667938392908</v>
      </c>
      <c r="O321" s="9">
        <f t="shared" si="395"/>
        <v>35789.026513392892</v>
      </c>
      <c r="P321" s="9">
        <f t="shared" si="395"/>
        <v>17913.056793750013</v>
      </c>
      <c r="Q321" s="9">
        <f t="shared" si="395"/>
        <v>19087.480807142882</v>
      </c>
      <c r="R321" s="9">
        <f t="shared" si="395"/>
        <v>12906.301789285724</v>
      </c>
      <c r="S321" s="9">
        <f t="shared" si="395"/>
        <v>6341.8896723214366</v>
      </c>
      <c r="T321" s="9">
        <f t="shared" si="395"/>
        <v>7850.097352678581</v>
      </c>
      <c r="V321">
        <f t="shared" si="304"/>
        <v>18362.264096560306</v>
      </c>
      <c r="W321">
        <f t="shared" si="339"/>
        <v>41202.679350082341</v>
      </c>
      <c r="X321">
        <f t="shared" si="340"/>
        <v>52935.141193406322</v>
      </c>
      <c r="Y321">
        <f t="shared" si="341"/>
        <v>26188.940069256991</v>
      </c>
      <c r="Z321">
        <f t="shared" si="342"/>
        <v>27470.075575038063</v>
      </c>
      <c r="AA321">
        <f t="shared" si="343"/>
        <v>18356.471541277813</v>
      </c>
      <c r="AB321">
        <f t="shared" si="344"/>
        <v>8742.0354485631469</v>
      </c>
      <c r="AC321">
        <f t="shared" si="345"/>
        <v>10718.527557415644</v>
      </c>
      <c r="AE321">
        <f t="shared" si="305"/>
        <v>13648.249596960977</v>
      </c>
      <c r="AF321">
        <f t="shared" si="346"/>
        <v>30625.006201648874</v>
      </c>
      <c r="AG321">
        <f t="shared" si="347"/>
        <v>39345.4758987655</v>
      </c>
      <c r="AH321">
        <f t="shared" si="348"/>
        <v>19465.63827126459</v>
      </c>
      <c r="AI321">
        <f t="shared" si="349"/>
        <v>20417.876898183385</v>
      </c>
      <c r="AJ321">
        <f t="shared" si="350"/>
        <v>13643.944437837254</v>
      </c>
      <c r="AK321">
        <f t="shared" si="351"/>
        <v>6497.7543705964272</v>
      </c>
      <c r="AL321">
        <f t="shared" si="352"/>
        <v>7966.8356062320581</v>
      </c>
      <c r="AN321">
        <f t="shared" si="306"/>
        <v>10144.43049598102</v>
      </c>
      <c r="AO321">
        <f t="shared" si="353"/>
        <v>22762.863812279011</v>
      </c>
      <c r="AP321">
        <f t="shared" si="354"/>
        <v>29244.588674228078</v>
      </c>
      <c r="AQ321">
        <f t="shared" si="355"/>
        <v>14468.361902373286</v>
      </c>
      <c r="AR321">
        <f t="shared" si="356"/>
        <v>15176.139005784191</v>
      </c>
      <c r="AS321">
        <f t="shared" si="357"/>
        <v>10141.234835745701</v>
      </c>
      <c r="AT321">
        <f t="shared" si="358"/>
        <v>4829.6316039787043</v>
      </c>
      <c r="AU321">
        <f t="shared" si="359"/>
        <v>5921.5659492572358</v>
      </c>
      <c r="AW321">
        <f t="shared" si="307"/>
        <v>7540.1198552587248</v>
      </c>
      <c r="AX321">
        <f t="shared" si="360"/>
        <v>16919.108614476954</v>
      </c>
      <c r="AY321">
        <f t="shared" si="361"/>
        <v>21736.82434009296</v>
      </c>
      <c r="AZ321">
        <f t="shared" si="362"/>
        <v>10753.997762257211</v>
      </c>
      <c r="BA321">
        <f t="shared" si="363"/>
        <v>11280.072064076356</v>
      </c>
      <c r="BB321">
        <f t="shared" si="364"/>
        <v>7537.7817857665323</v>
      </c>
      <c r="BC321">
        <f t="shared" si="365"/>
        <v>3589.7531325363207</v>
      </c>
      <c r="BD321">
        <f t="shared" si="366"/>
        <v>4401.3626004838261</v>
      </c>
      <c r="BF321">
        <f t="shared" si="308"/>
        <v>5604.3819111459288</v>
      </c>
      <c r="BG321">
        <f t="shared" si="367"/>
        <v>12575.548942442418</v>
      </c>
      <c r="BH321">
        <f t="shared" si="368"/>
        <v>16156.4361675778</v>
      </c>
      <c r="BI321">
        <f t="shared" si="369"/>
        <v>7993.1767250707844</v>
      </c>
      <c r="BJ321">
        <f t="shared" si="370"/>
        <v>8384.1945547114738</v>
      </c>
      <c r="BK321">
        <f t="shared" si="371"/>
        <v>5602.8781114606209</v>
      </c>
      <c r="BL321">
        <f t="shared" si="372"/>
        <v>2668.173438574031</v>
      </c>
      <c r="BM321">
        <f t="shared" si="373"/>
        <v>3271.4223932849372</v>
      </c>
    </row>
    <row r="322" spans="1:65" hidden="1" x14ac:dyDescent="0.4">
      <c r="A322" s="9">
        <v>29</v>
      </c>
      <c r="B322" s="16">
        <f t="shared" ref="B322:I322" si="396">V322+AE322+AN322+AW322+BF322+B192</f>
        <v>65205.770073797779</v>
      </c>
      <c r="C322" s="16">
        <f t="shared" si="396"/>
        <v>146062.91877144185</v>
      </c>
      <c r="D322" s="16">
        <f t="shared" si="396"/>
        <v>187833.53377717434</v>
      </c>
      <c r="E322" s="16">
        <f t="shared" si="396"/>
        <v>93962.089198023968</v>
      </c>
      <c r="F322" s="16">
        <f t="shared" si="396"/>
        <v>100060.20401998745</v>
      </c>
      <c r="G322" s="16">
        <f t="shared" si="396"/>
        <v>67787.041398193687</v>
      </c>
      <c r="H322" s="16">
        <f t="shared" si="396"/>
        <v>33421.98880281132</v>
      </c>
      <c r="I322" s="16">
        <f t="shared" si="396"/>
        <v>41619.114411350791</v>
      </c>
      <c r="J322" s="16">
        <f t="shared" si="295"/>
        <v>735952.66045278125</v>
      </c>
      <c r="L322" s="9">
        <v>29</v>
      </c>
      <c r="M322" s="9">
        <f t="shared" ref="M322:T322" si="397">M127</f>
        <v>14569.782562482142</v>
      </c>
      <c r="N322" s="9">
        <f t="shared" si="397"/>
        <v>32633.413480743591</v>
      </c>
      <c r="O322" s="9">
        <f t="shared" si="397"/>
        <v>41969.672157597786</v>
      </c>
      <c r="P322" s="9">
        <f t="shared" si="397"/>
        <v>21006.582022921997</v>
      </c>
      <c r="Q322" s="9">
        <f t="shared" si="397"/>
        <v>22383.825150718825</v>
      </c>
      <c r="R322" s="9">
        <f t="shared" si="397"/>
        <v>15135.177109682929</v>
      </c>
      <c r="S322" s="9">
        <f t="shared" si="397"/>
        <v>7437.1128901028223</v>
      </c>
      <c r="T322" s="9">
        <f t="shared" si="397"/>
        <v>9205.7830121155785</v>
      </c>
      <c r="V322">
        <f t="shared" si="304"/>
        <v>21533.365930881111</v>
      </c>
      <c r="W322">
        <f t="shared" si="339"/>
        <v>48318.244804260372</v>
      </c>
      <c r="X322">
        <f t="shared" si="340"/>
        <v>62076.863720416841</v>
      </c>
      <c r="Y322">
        <f t="shared" si="341"/>
        <v>30711.682768949206</v>
      </c>
      <c r="Z322">
        <f t="shared" si="342"/>
        <v>32214.066108386956</v>
      </c>
      <c r="AA322">
        <f t="shared" si="343"/>
        <v>21526.57301308366</v>
      </c>
      <c r="AB322">
        <f t="shared" si="344"/>
        <v>10251.75584583317</v>
      </c>
      <c r="AC322">
        <f t="shared" si="345"/>
        <v>12569.581557064083</v>
      </c>
      <c r="AE322">
        <f t="shared" si="305"/>
        <v>16005.256846760642</v>
      </c>
      <c r="AF322">
        <f t="shared" si="346"/>
        <v>35913.842775865603</v>
      </c>
      <c r="AG322">
        <f t="shared" si="347"/>
        <v>46140.308546085915</v>
      </c>
      <c r="AH322">
        <f t="shared" si="348"/>
        <v>22827.289170260789</v>
      </c>
      <c r="AI322">
        <f t="shared" si="349"/>
        <v>23943.976236610724</v>
      </c>
      <c r="AJ322">
        <f t="shared" si="350"/>
        <v>16000.207989557532</v>
      </c>
      <c r="AK322">
        <f t="shared" si="351"/>
        <v>7619.8949095797871</v>
      </c>
      <c r="AL322">
        <f t="shared" si="352"/>
        <v>9342.6815818238501</v>
      </c>
      <c r="AN322">
        <f t="shared" si="306"/>
        <v>11896.340046470999</v>
      </c>
      <c r="AO322">
        <f t="shared" si="353"/>
        <v>26693.93500696394</v>
      </c>
      <c r="AP322">
        <f t="shared" si="354"/>
        <v>34295.032286496789</v>
      </c>
      <c r="AQ322">
        <f t="shared" si="355"/>
        <v>16967.000086818938</v>
      </c>
      <c r="AR322">
        <f t="shared" si="356"/>
        <v>17797.007951983789</v>
      </c>
      <c r="AS322">
        <f t="shared" si="357"/>
        <v>11892.589636791479</v>
      </c>
      <c r="AT322">
        <f t="shared" si="358"/>
        <v>5663.6929872875662</v>
      </c>
      <c r="AU322">
        <f t="shared" si="359"/>
        <v>6944.2007777446461</v>
      </c>
      <c r="AW322">
        <f t="shared" si="307"/>
        <v>8842.2751756198741</v>
      </c>
      <c r="AX322">
        <f t="shared" si="360"/>
        <v>19840.986213377982</v>
      </c>
      <c r="AY322">
        <f t="shared" si="361"/>
        <v>25490.706507160518</v>
      </c>
      <c r="AZ322">
        <f t="shared" si="362"/>
        <v>12611.179832315251</v>
      </c>
      <c r="BA322">
        <f t="shared" si="363"/>
        <v>13228.105534930273</v>
      </c>
      <c r="BB322">
        <f t="shared" si="364"/>
        <v>8839.5083107561168</v>
      </c>
      <c r="BC322">
        <f t="shared" si="365"/>
        <v>4209.6923682575125</v>
      </c>
      <c r="BD322">
        <f t="shared" si="366"/>
        <v>5161.464274870531</v>
      </c>
      <c r="BF322">
        <f t="shared" si="308"/>
        <v>6572.2508832023277</v>
      </c>
      <c r="BG322">
        <f t="shared" si="367"/>
        <v>14747.328778459687</v>
      </c>
      <c r="BH322">
        <f t="shared" si="368"/>
        <v>18946.630253835381</v>
      </c>
      <c r="BI322">
        <f t="shared" si="369"/>
        <v>9373.5872436639984</v>
      </c>
      <c r="BJ322">
        <f t="shared" si="370"/>
        <v>9832.1333093939138</v>
      </c>
      <c r="BK322">
        <f t="shared" si="371"/>
        <v>6570.3299486135766</v>
      </c>
      <c r="BL322">
        <f t="shared" si="372"/>
        <v>3128.9632855551754</v>
      </c>
      <c r="BM322">
        <f t="shared" si="373"/>
        <v>3836.3924968843817</v>
      </c>
    </row>
    <row r="323" spans="1:65" hidden="1" x14ac:dyDescent="0.4">
      <c r="A323" s="9">
        <v>30</v>
      </c>
      <c r="B323" s="16">
        <f t="shared" ref="B323:I323" si="398">V323+AE323+AN323+AW323+BF323+B193</f>
        <v>76466.597918595842</v>
      </c>
      <c r="C323" s="16">
        <f t="shared" si="398"/>
        <v>171287.51666267056</v>
      </c>
      <c r="D323" s="16">
        <f t="shared" si="398"/>
        <v>220271.78323012913</v>
      </c>
      <c r="E323" s="16">
        <f t="shared" si="398"/>
        <v>110189.04476426207</v>
      </c>
      <c r="F323" s="16">
        <f t="shared" si="398"/>
        <v>117340.29085146086</v>
      </c>
      <c r="G323" s="16">
        <f t="shared" si="398"/>
        <v>79493.464487432924</v>
      </c>
      <c r="H323" s="16">
        <f t="shared" si="398"/>
        <v>39193.944564676458</v>
      </c>
      <c r="I323" s="16">
        <f t="shared" si="398"/>
        <v>48807.06829292063</v>
      </c>
      <c r="J323" s="16">
        <f t="shared" si="295"/>
        <v>863049.71077214857</v>
      </c>
      <c r="L323" s="9">
        <v>30</v>
      </c>
      <c r="M323" s="9">
        <f t="shared" ref="M323:T323" si="399">M128</f>
        <v>17085.935470360739</v>
      </c>
      <c r="N323" s="9">
        <f t="shared" si="399"/>
        <v>38269.095267444805</v>
      </c>
      <c r="O323" s="9">
        <f t="shared" si="399"/>
        <v>49217.694713128665</v>
      </c>
      <c r="P323" s="9">
        <f t="shared" si="399"/>
        <v>24634.348752788745</v>
      </c>
      <c r="Q323" s="9">
        <f t="shared" si="399"/>
        <v>26249.437180335295</v>
      </c>
      <c r="R323" s="9">
        <f t="shared" si="399"/>
        <v>17748.971772195619</v>
      </c>
      <c r="S323" s="9">
        <f t="shared" si="399"/>
        <v>8721.477508751299</v>
      </c>
      <c r="T323" s="9">
        <f t="shared" si="399"/>
        <v>10795.591068337377</v>
      </c>
      <c r="V323">
        <f t="shared" si="304"/>
        <v>25252.106486885928</v>
      </c>
      <c r="W323">
        <f t="shared" si="339"/>
        <v>56662.644705572951</v>
      </c>
      <c r="X323">
        <f t="shared" si="340"/>
        <v>72797.331270528826</v>
      </c>
      <c r="Y323">
        <f t="shared" si="341"/>
        <v>36015.4880645374</v>
      </c>
      <c r="Z323">
        <f t="shared" si="342"/>
        <v>37777.328001376896</v>
      </c>
      <c r="AA323">
        <f t="shared" si="343"/>
        <v>25244.140451058061</v>
      </c>
      <c r="AB323">
        <f t="shared" si="344"/>
        <v>12022.199925803314</v>
      </c>
      <c r="AC323">
        <f t="shared" si="345"/>
        <v>14740.306415328341</v>
      </c>
      <c r="AE323">
        <f t="shared" si="305"/>
        <v>18769.311388820879</v>
      </c>
      <c r="AF323">
        <f t="shared" si="346"/>
        <v>42116.043790062991</v>
      </c>
      <c r="AG323">
        <f t="shared" si="347"/>
        <v>54108.586133251381</v>
      </c>
      <c r="AH323">
        <f t="shared" si="348"/>
        <v>26769.485969604997</v>
      </c>
      <c r="AI323">
        <f t="shared" si="349"/>
        <v>28079.021172498837</v>
      </c>
      <c r="AJ323">
        <f t="shared" si="350"/>
        <v>18763.390501320595</v>
      </c>
      <c r="AK323">
        <f t="shared" si="351"/>
        <v>8935.8253777064783</v>
      </c>
      <c r="AL323">
        <f t="shared" si="352"/>
        <v>10956.131569443967</v>
      </c>
      <c r="AN323">
        <f t="shared" si="306"/>
        <v>13950.79844661582</v>
      </c>
      <c r="AO323">
        <f t="shared" si="353"/>
        <v>31303.888891414772</v>
      </c>
      <c r="AP323">
        <f t="shared" si="354"/>
        <v>40217.670416291352</v>
      </c>
      <c r="AQ323">
        <f t="shared" si="355"/>
        <v>19897.144628539863</v>
      </c>
      <c r="AR323">
        <f t="shared" si="356"/>
        <v>20870.492094297257</v>
      </c>
      <c r="AS323">
        <f t="shared" si="357"/>
        <v>13946.398813174505</v>
      </c>
      <c r="AT323">
        <f t="shared" si="358"/>
        <v>6641.7939484336766</v>
      </c>
      <c r="AU323">
        <f t="shared" si="359"/>
        <v>8143.4411797842495</v>
      </c>
      <c r="AW323">
        <f t="shared" si="307"/>
        <v>10369.307611045437</v>
      </c>
      <c r="AX323">
        <f t="shared" si="360"/>
        <v>23267.460610170958</v>
      </c>
      <c r="AY323">
        <f t="shared" si="361"/>
        <v>29892.869396828653</v>
      </c>
      <c r="AZ323">
        <f t="shared" si="362"/>
        <v>14789.089959567094</v>
      </c>
      <c r="BA323">
        <f t="shared" si="363"/>
        <v>15512.556743457031</v>
      </c>
      <c r="BB323">
        <f t="shared" si="364"/>
        <v>10366.048973773799</v>
      </c>
      <c r="BC323">
        <f t="shared" si="365"/>
        <v>4936.6926777725394</v>
      </c>
      <c r="BD323">
        <f t="shared" si="366"/>
        <v>6052.8325263075894</v>
      </c>
      <c r="BF323">
        <f t="shared" si="308"/>
        <v>7707.2630294111023</v>
      </c>
      <c r="BG323">
        <f t="shared" si="367"/>
        <v>17294.157495918837</v>
      </c>
      <c r="BH323">
        <f t="shared" si="368"/>
        <v>22218.668380497948</v>
      </c>
      <c r="BI323">
        <f t="shared" si="369"/>
        <v>10992.383537989625</v>
      </c>
      <c r="BJ323">
        <f t="shared" si="370"/>
        <v>11530.119422162092</v>
      </c>
      <c r="BK323">
        <f t="shared" si="371"/>
        <v>7704.9191296848458</v>
      </c>
      <c r="BL323">
        <f t="shared" si="372"/>
        <v>3669.3278269063439</v>
      </c>
      <c r="BM323">
        <f t="shared" si="373"/>
        <v>4498.9283858774561</v>
      </c>
    </row>
    <row r="324" spans="1:65" hidden="1" x14ac:dyDescent="0.4">
      <c r="A324" s="9">
        <v>31</v>
      </c>
      <c r="B324" s="16">
        <f t="shared" ref="B324:I324" si="400">V324+AE324+AN324+AW324+BF324+B194</f>
        <v>89672.129720736601</v>
      </c>
      <c r="C324" s="16">
        <f t="shared" si="400"/>
        <v>200868.31096701304</v>
      </c>
      <c r="D324" s="16">
        <f t="shared" si="400"/>
        <v>258312.00044478368</v>
      </c>
      <c r="E324" s="16">
        <f t="shared" si="400"/>
        <v>129218.33550721688</v>
      </c>
      <c r="F324" s="16">
        <f t="shared" si="400"/>
        <v>137604.58303328371</v>
      </c>
      <c r="G324" s="16">
        <f t="shared" si="400"/>
        <v>93221.608485135512</v>
      </c>
      <c r="H324" s="16">
        <f t="shared" si="400"/>
        <v>45962.678009242649</v>
      </c>
      <c r="I324" s="16">
        <f t="shared" si="400"/>
        <v>57236.283140777239</v>
      </c>
      <c r="J324" s="16">
        <f t="shared" si="295"/>
        <v>1012095.9293081893</v>
      </c>
      <c r="L324" s="9">
        <v>31</v>
      </c>
      <c r="M324" s="9">
        <f t="shared" ref="M324:T324" si="401">M129</f>
        <v>20036.619602619347</v>
      </c>
      <c r="N324" s="9">
        <f t="shared" si="401"/>
        <v>44878.040522881747</v>
      </c>
      <c r="O324" s="9">
        <f t="shared" si="401"/>
        <v>57717.426616500474</v>
      </c>
      <c r="P324" s="9">
        <f t="shared" si="401"/>
        <v>28888.618710642197</v>
      </c>
      <c r="Q324" s="9">
        <f t="shared" si="401"/>
        <v>30782.627528800258</v>
      </c>
      <c r="R324" s="9">
        <f t="shared" si="401"/>
        <v>20814.160064810527</v>
      </c>
      <c r="S324" s="9">
        <f t="shared" si="401"/>
        <v>10227.647618053454</v>
      </c>
      <c r="T324" s="9">
        <f t="shared" si="401"/>
        <v>12659.953679266944</v>
      </c>
      <c r="V324">
        <f t="shared" si="304"/>
        <v>29613.061147430315</v>
      </c>
      <c r="W324">
        <f t="shared" si="339"/>
        <v>66448.094669355822</v>
      </c>
      <c r="X324">
        <f t="shared" si="340"/>
        <v>85369.187849871028</v>
      </c>
      <c r="Y324">
        <f t="shared" si="341"/>
        <v>42235.24286433564</v>
      </c>
      <c r="Z324">
        <f t="shared" si="342"/>
        <v>44301.346688533748</v>
      </c>
      <c r="AA324">
        <f t="shared" si="343"/>
        <v>29603.719401875576</v>
      </c>
      <c r="AB324">
        <f t="shared" si="344"/>
        <v>14098.393799912616</v>
      </c>
      <c r="AC324">
        <f t="shared" si="345"/>
        <v>17285.908224554107</v>
      </c>
      <c r="AE324">
        <f t="shared" si="305"/>
        <v>22010.708937853407</v>
      </c>
      <c r="AF324">
        <f t="shared" si="346"/>
        <v>49389.344247817971</v>
      </c>
      <c r="AG324">
        <f t="shared" si="347"/>
        <v>63452.958701890107</v>
      </c>
      <c r="AH324">
        <f t="shared" si="348"/>
        <v>31392.487017071202</v>
      </c>
      <c r="AI324">
        <f t="shared" si="349"/>
        <v>32928.174586937872</v>
      </c>
      <c r="AJ324">
        <f t="shared" si="350"/>
        <v>22003.765476189328</v>
      </c>
      <c r="AK324">
        <f t="shared" si="351"/>
        <v>10479.012651754896</v>
      </c>
      <c r="AL324">
        <f t="shared" si="352"/>
        <v>12848.218992386152</v>
      </c>
      <c r="AN324">
        <f t="shared" si="306"/>
        <v>16360.054917718351</v>
      </c>
      <c r="AO324">
        <f t="shared" si="353"/>
        <v>36709.966340738887</v>
      </c>
      <c r="AP324">
        <f t="shared" si="354"/>
        <v>47163.128274771363</v>
      </c>
      <c r="AQ324">
        <f t="shared" si="355"/>
        <v>23333.31529907243</v>
      </c>
      <c r="AR324">
        <f t="shared" si="356"/>
        <v>24474.75663339805</v>
      </c>
      <c r="AS324">
        <f t="shared" si="357"/>
        <v>16354.894657247551</v>
      </c>
      <c r="AT324">
        <f t="shared" si="358"/>
        <v>7788.8096630700775</v>
      </c>
      <c r="AU324">
        <f t="shared" si="359"/>
        <v>9549.7863746141084</v>
      </c>
      <c r="AW324">
        <f t="shared" si="307"/>
        <v>12160.053028830629</v>
      </c>
      <c r="AX324">
        <f t="shared" si="360"/>
        <v>27285.674750792863</v>
      </c>
      <c r="AY324">
        <f t="shared" si="361"/>
        <v>35055.269906560003</v>
      </c>
      <c r="AZ324">
        <f t="shared" si="362"/>
        <v>17343.117294053482</v>
      </c>
      <c r="BA324">
        <f t="shared" si="363"/>
        <v>18191.524418877143</v>
      </c>
      <c r="BB324">
        <f t="shared" si="364"/>
        <v>12156.223893474153</v>
      </c>
      <c r="BC324">
        <f t="shared" si="365"/>
        <v>5789.2433131031084</v>
      </c>
      <c r="BD324">
        <f t="shared" si="366"/>
        <v>7098.1368530459185</v>
      </c>
      <c r="BF324">
        <f t="shared" si="308"/>
        <v>9038.2853202282713</v>
      </c>
      <c r="BG324">
        <f t="shared" si="367"/>
        <v>20280.809053044897</v>
      </c>
      <c r="BH324">
        <f t="shared" si="368"/>
        <v>26055.7688886633</v>
      </c>
      <c r="BI324">
        <f t="shared" si="369"/>
        <v>12890.736748778359</v>
      </c>
      <c r="BJ324">
        <f t="shared" si="370"/>
        <v>13521.338082809561</v>
      </c>
      <c r="BK324">
        <f t="shared" si="371"/>
        <v>9035.4840517293233</v>
      </c>
      <c r="BL324">
        <f t="shared" si="372"/>
        <v>4303.0102523394416</v>
      </c>
      <c r="BM324">
        <f t="shared" si="373"/>
        <v>5275.8804560925228</v>
      </c>
    </row>
    <row r="325" spans="1:65" hidden="1" x14ac:dyDescent="0.4">
      <c r="A325" s="9">
        <v>32</v>
      </c>
      <c r="B325" s="16">
        <f t="shared" ref="B325:I325" si="402">V325+AE325+AN325+AW325+BF325+B195</f>
        <v>105158.21080472638</v>
      </c>
      <c r="C325" s="16">
        <f t="shared" si="402"/>
        <v>235557.60543441676</v>
      </c>
      <c r="D325" s="16">
        <f t="shared" si="402"/>
        <v>302921.63065030967</v>
      </c>
      <c r="E325" s="16">
        <f t="shared" si="402"/>
        <v>151533.91769416363</v>
      </c>
      <c r="F325" s="16">
        <f t="shared" si="402"/>
        <v>161368.44581532932</v>
      </c>
      <c r="G325" s="16">
        <f t="shared" si="402"/>
        <v>109320.59548953564</v>
      </c>
      <c r="H325" s="16">
        <f t="shared" si="402"/>
        <v>53900.333715684668</v>
      </c>
      <c r="I325" s="16">
        <f t="shared" si="402"/>
        <v>67121.131960033745</v>
      </c>
      <c r="J325" s="16">
        <f t="shared" si="295"/>
        <v>1186881.8715641999</v>
      </c>
      <c r="L325" s="9">
        <v>32</v>
      </c>
      <c r="M325" s="9">
        <f t="shared" ref="M325:T325" si="403">M130</f>
        <v>23496.877054024928</v>
      </c>
      <c r="N325" s="9">
        <f t="shared" si="403"/>
        <v>52628.32860558221</v>
      </c>
      <c r="O325" s="9">
        <f t="shared" si="403"/>
        <v>67685.033901892661</v>
      </c>
      <c r="P325" s="9">
        <f t="shared" si="403"/>
        <v>33877.586916698601</v>
      </c>
      <c r="Q325" s="9">
        <f t="shared" si="403"/>
        <v>36098.684747676096</v>
      </c>
      <c r="R325" s="9">
        <f t="shared" si="403"/>
        <v>24408.696163584085</v>
      </c>
      <c r="S325" s="9">
        <f t="shared" si="403"/>
        <v>11993.928287278392</v>
      </c>
      <c r="T325" s="9">
        <f t="shared" si="403"/>
        <v>14846.285501796838</v>
      </c>
      <c r="V325">
        <f t="shared" si="304"/>
        <v>34727.138148835344</v>
      </c>
      <c r="W325">
        <f t="shared" si="339"/>
        <v>77923.459240546887</v>
      </c>
      <c r="X325">
        <f t="shared" si="340"/>
        <v>100112.16217589863</v>
      </c>
      <c r="Y325">
        <f t="shared" si="341"/>
        <v>49529.128596240051</v>
      </c>
      <c r="Z325">
        <f t="shared" si="342"/>
        <v>51952.041667453916</v>
      </c>
      <c r="AA325">
        <f t="shared" si="343"/>
        <v>34716.183114006722</v>
      </c>
      <c r="AB325">
        <f t="shared" si="344"/>
        <v>16533.139439005074</v>
      </c>
      <c r="AC325">
        <f t="shared" si="345"/>
        <v>20271.126985271832</v>
      </c>
      <c r="AE325">
        <f t="shared" si="305"/>
        <v>25811.885042641861</v>
      </c>
      <c r="AF325">
        <f t="shared" si="346"/>
        <v>57918.7194585869</v>
      </c>
      <c r="AG325">
        <f t="shared" si="347"/>
        <v>74411.073275880568</v>
      </c>
      <c r="AH325">
        <f t="shared" si="348"/>
        <v>36813.864940703425</v>
      </c>
      <c r="AI325">
        <f t="shared" si="349"/>
        <v>38614.760637735802</v>
      </c>
      <c r="AJ325">
        <f t="shared" si="350"/>
        <v>25803.742439032456</v>
      </c>
      <c r="AK325">
        <f t="shared" si="351"/>
        <v>12288.703225833755</v>
      </c>
      <c r="AL325">
        <f t="shared" si="352"/>
        <v>15067.063608470129</v>
      </c>
      <c r="AN325">
        <f t="shared" si="306"/>
        <v>19185.381927785882</v>
      </c>
      <c r="AO325">
        <f t="shared" si="353"/>
        <v>43049.655294278426</v>
      </c>
      <c r="AP325">
        <f t="shared" si="354"/>
        <v>55308.043488330746</v>
      </c>
      <c r="AQ325">
        <f t="shared" si="355"/>
        <v>27362.901158071814</v>
      </c>
      <c r="AR325">
        <f t="shared" si="356"/>
        <v>28701.465610167965</v>
      </c>
      <c r="AS325">
        <f t="shared" si="357"/>
        <v>19179.330066718438</v>
      </c>
      <c r="AT325">
        <f t="shared" si="358"/>
        <v>9133.9111574124854</v>
      </c>
      <c r="AU325">
        <f t="shared" si="359"/>
        <v>11199.00268350013</v>
      </c>
      <c r="AW325">
        <f t="shared" si="307"/>
        <v>14260.053973274489</v>
      </c>
      <c r="AX325">
        <f t="shared" si="360"/>
        <v>31997.82054576587</v>
      </c>
      <c r="AY325">
        <f t="shared" si="361"/>
        <v>41109.199090665679</v>
      </c>
      <c r="AZ325">
        <f t="shared" si="362"/>
        <v>20338.216296562958</v>
      </c>
      <c r="BA325">
        <f t="shared" si="363"/>
        <v>21333.140526137598</v>
      </c>
      <c r="BB325">
        <f t="shared" si="364"/>
        <v>14255.559275360851</v>
      </c>
      <c r="BC325">
        <f t="shared" si="365"/>
        <v>6789.0264880865934</v>
      </c>
      <c r="BD325">
        <f t="shared" si="366"/>
        <v>8323.9616138300134</v>
      </c>
      <c r="BF325">
        <f t="shared" si="308"/>
        <v>10599.16917452945</v>
      </c>
      <c r="BG325">
        <f t="shared" si="367"/>
        <v>23783.241901918882</v>
      </c>
      <c r="BH325">
        <f t="shared" si="368"/>
        <v>30555.519397611657</v>
      </c>
      <c r="BI325">
        <f t="shared" si="369"/>
        <v>15116.927021415921</v>
      </c>
      <c r="BJ325">
        <f t="shared" si="370"/>
        <v>15856.431250843354</v>
      </c>
      <c r="BK325">
        <f t="shared" si="371"/>
        <v>10595.853972601739</v>
      </c>
      <c r="BL325">
        <f t="shared" si="372"/>
        <v>5046.126782721275</v>
      </c>
      <c r="BM325">
        <f t="shared" si="373"/>
        <v>6187.0086545692193</v>
      </c>
    </row>
    <row r="326" spans="1:65" hidden="1" x14ac:dyDescent="0.4">
      <c r="A326" s="9">
        <v>33</v>
      </c>
      <c r="B326" s="16">
        <f t="shared" ref="B326:I326" si="404">V326+AE326+AN326+AW326+BF326+B196</f>
        <v>123318.68527793973</v>
      </c>
      <c r="C326" s="16">
        <f t="shared" si="404"/>
        <v>276237.62286984216</v>
      </c>
      <c r="D326" s="16">
        <f t="shared" si="404"/>
        <v>355235.19197180931</v>
      </c>
      <c r="E326" s="16">
        <f t="shared" si="404"/>
        <v>177703.32431594149</v>
      </c>
      <c r="F326" s="16">
        <f t="shared" si="404"/>
        <v>189236.24521885367</v>
      </c>
      <c r="G326" s="16">
        <f t="shared" si="404"/>
        <v>128199.84839566496</v>
      </c>
      <c r="H326" s="16">
        <f t="shared" si="404"/>
        <v>63208.784063348343</v>
      </c>
      <c r="I326" s="16">
        <f t="shared" si="404"/>
        <v>78713.007566393149</v>
      </c>
      <c r="J326" s="16">
        <f t="shared" si="295"/>
        <v>1391852.7096797926</v>
      </c>
      <c r="L326" s="9">
        <v>33</v>
      </c>
      <c r="M326" s="9">
        <f t="shared" ref="M326:T326" si="405">M131</f>
        <v>27554.709439100588</v>
      </c>
      <c r="N326" s="9">
        <f t="shared" si="405"/>
        <v>61717.065619318841</v>
      </c>
      <c r="O326" s="9">
        <f t="shared" si="405"/>
        <v>79374.013757409106</v>
      </c>
      <c r="P326" s="9">
        <f t="shared" si="405"/>
        <v>39728.133310703204</v>
      </c>
      <c r="Q326" s="9">
        <f t="shared" si="405"/>
        <v>42332.807337284867</v>
      </c>
      <c r="R326" s="9">
        <f t="shared" si="405"/>
        <v>28623.996671065663</v>
      </c>
      <c r="S326" s="9">
        <f t="shared" si="405"/>
        <v>14065.239743540893</v>
      </c>
      <c r="T326" s="9">
        <f t="shared" si="405"/>
        <v>17410.189546098372</v>
      </c>
      <c r="V326">
        <f t="shared" si="304"/>
        <v>40724.399210299802</v>
      </c>
      <c r="W326">
        <f t="shared" si="339"/>
        <v>91380.581041803569</v>
      </c>
      <c r="X326">
        <f t="shared" si="340"/>
        <v>117401.19905026795</v>
      </c>
      <c r="Y326">
        <f t="shared" si="341"/>
        <v>58082.644093700015</v>
      </c>
      <c r="Z326">
        <f t="shared" si="342"/>
        <v>60923.986180141888</v>
      </c>
      <c r="AA326">
        <f t="shared" si="343"/>
        <v>40711.552276984301</v>
      </c>
      <c r="AB326">
        <f t="shared" si="344"/>
        <v>19388.357538358672</v>
      </c>
      <c r="AC326">
        <f t="shared" si="345"/>
        <v>23771.883080396514</v>
      </c>
      <c r="AE326">
        <f t="shared" si="305"/>
        <v>30269.511595738601</v>
      </c>
      <c r="AF326">
        <f t="shared" si="346"/>
        <v>67921.089349566901</v>
      </c>
      <c r="AG326">
        <f t="shared" si="347"/>
        <v>87261.617725889591</v>
      </c>
      <c r="AH326">
        <f t="shared" si="348"/>
        <v>43171.496768471734</v>
      </c>
      <c r="AI326">
        <f t="shared" si="349"/>
        <v>45283.401152594859</v>
      </c>
      <c r="AJ326">
        <f t="shared" si="350"/>
        <v>30259.962776519584</v>
      </c>
      <c r="AK326">
        <f t="shared" si="351"/>
        <v>14410.921332419413</v>
      </c>
      <c r="AL326">
        <f t="shared" si="352"/>
        <v>17669.095296870983</v>
      </c>
      <c r="AN326">
        <f t="shared" si="306"/>
        <v>22498.633485213868</v>
      </c>
      <c r="AO326">
        <f t="shared" si="353"/>
        <v>50484.187376432659</v>
      </c>
      <c r="AP326">
        <f t="shared" si="354"/>
        <v>64859.558382105657</v>
      </c>
      <c r="AQ326">
        <f t="shared" si="355"/>
        <v>32088.383049387619</v>
      </c>
      <c r="AR326">
        <f t="shared" si="356"/>
        <v>33658.113123951887</v>
      </c>
      <c r="AS326">
        <f t="shared" si="357"/>
        <v>22491.536252875449</v>
      </c>
      <c r="AT326">
        <f t="shared" si="358"/>
        <v>10711.30719162312</v>
      </c>
      <c r="AU326">
        <f t="shared" si="359"/>
        <v>13133.033145985131</v>
      </c>
      <c r="AW326">
        <f t="shared" si="307"/>
        <v>16722.717950530186</v>
      </c>
      <c r="AX326">
        <f t="shared" si="360"/>
        <v>37523.737920022148</v>
      </c>
      <c r="AY326">
        <f t="shared" si="361"/>
        <v>48208.621289498216</v>
      </c>
      <c r="AZ326">
        <f t="shared" si="362"/>
        <v>23850.558727317388</v>
      </c>
      <c r="BA326">
        <f t="shared" si="363"/>
        <v>25017.303068152778</v>
      </c>
      <c r="BB326">
        <f t="shared" si="364"/>
        <v>16717.444671039644</v>
      </c>
      <c r="BC326">
        <f t="shared" si="365"/>
        <v>7961.468822749539</v>
      </c>
      <c r="BD326">
        <f t="shared" si="366"/>
        <v>9761.4821486650726</v>
      </c>
      <c r="BF326">
        <f t="shared" si="308"/>
        <v>12429.61157390197</v>
      </c>
      <c r="BG326">
        <f t="shared" si="367"/>
        <v>27890.531223842372</v>
      </c>
      <c r="BH326">
        <f t="shared" si="368"/>
        <v>35832.359244138665</v>
      </c>
      <c r="BI326">
        <f t="shared" si="369"/>
        <v>17727.57165898944</v>
      </c>
      <c r="BJ326">
        <f t="shared" si="370"/>
        <v>18594.785888490478</v>
      </c>
      <c r="BK326">
        <f t="shared" si="371"/>
        <v>12425.706623981296</v>
      </c>
      <c r="BL326">
        <f t="shared" si="372"/>
        <v>5917.5766354039333</v>
      </c>
      <c r="BM326">
        <f t="shared" si="373"/>
        <v>7255.4851341996173</v>
      </c>
    </row>
    <row r="327" spans="1:65" hidden="1" x14ac:dyDescent="0.4">
      <c r="A327" s="9">
        <v>34</v>
      </c>
      <c r="B327" s="16">
        <f t="shared" ref="B327:I327" si="406">V327+AE327+AN327+AW327+BF327+B197</f>
        <v>144615.41246636593</v>
      </c>
      <c r="C327" s="16">
        <f t="shared" si="406"/>
        <v>323942.94225304364</v>
      </c>
      <c r="D327" s="16">
        <f t="shared" si="406"/>
        <v>416583.12904799957</v>
      </c>
      <c r="E327" s="16">
        <f t="shared" si="406"/>
        <v>208392.09886996818</v>
      </c>
      <c r="F327" s="16">
        <f t="shared" si="406"/>
        <v>221916.71858750566</v>
      </c>
      <c r="G327" s="16">
        <f t="shared" si="406"/>
        <v>150339.50127608166</v>
      </c>
      <c r="H327" s="16">
        <f t="shared" si="406"/>
        <v>74124.76336395221</v>
      </c>
      <c r="I327" s="16">
        <f t="shared" si="406"/>
        <v>92306.716056043559</v>
      </c>
      <c r="J327" s="16">
        <f t="shared" si="295"/>
        <v>1632221.2819209604</v>
      </c>
      <c r="L327" s="9">
        <v>34</v>
      </c>
      <c r="M327" s="9">
        <f t="shared" ref="M327:T327" si="407">M132</f>
        <v>32313.315958011546</v>
      </c>
      <c r="N327" s="9">
        <f t="shared" si="407"/>
        <v>72375.397235307464</v>
      </c>
      <c r="O327" s="9">
        <f t="shared" si="407"/>
        <v>93081.641490988433</v>
      </c>
      <c r="P327" s="9">
        <f t="shared" si="407"/>
        <v>46589.049575282283</v>
      </c>
      <c r="Q327" s="9">
        <f t="shared" si="407"/>
        <v>49643.542128527173</v>
      </c>
      <c r="R327" s="9">
        <f t="shared" si="407"/>
        <v>33567.265532501522</v>
      </c>
      <c r="S327" s="9">
        <f t="shared" si="407"/>
        <v>16494.259787522307</v>
      </c>
      <c r="T327" s="9">
        <f t="shared" si="407"/>
        <v>20416.871276952559</v>
      </c>
      <c r="V327">
        <f t="shared" si="304"/>
        <v>47757.367276598103</v>
      </c>
      <c r="W327">
        <f t="shared" si="339"/>
        <v>107161.70294437656</v>
      </c>
      <c r="X327">
        <f t="shared" si="340"/>
        <v>137675.99499266798</v>
      </c>
      <c r="Y327">
        <f t="shared" si="341"/>
        <v>68113.323220670354</v>
      </c>
      <c r="Z327">
        <f t="shared" si="342"/>
        <v>71445.355619231588</v>
      </c>
      <c r="AA327">
        <f t="shared" si="343"/>
        <v>47742.301720464966</v>
      </c>
      <c r="AB327">
        <f t="shared" si="344"/>
        <v>22736.662291023105</v>
      </c>
      <c r="AC327">
        <f t="shared" si="345"/>
        <v>27877.208090026652</v>
      </c>
      <c r="AE327">
        <f t="shared" si="305"/>
        <v>35496.955403019201</v>
      </c>
      <c r="AF327">
        <f t="shared" si="346"/>
        <v>79650.835195685242</v>
      </c>
      <c r="AG327">
        <f t="shared" si="347"/>
        <v>102331.40838807877</v>
      </c>
      <c r="AH327">
        <f t="shared" si="348"/>
        <v>50627.070431085886</v>
      </c>
      <c r="AI327">
        <f t="shared" si="349"/>
        <v>53103.693666368374</v>
      </c>
      <c r="AJ327">
        <f t="shared" si="350"/>
        <v>35485.757526751942</v>
      </c>
      <c r="AK327">
        <f t="shared" si="351"/>
        <v>16899.639435389043</v>
      </c>
      <c r="AL327">
        <f t="shared" si="352"/>
        <v>20720.489188633746</v>
      </c>
      <c r="AN327">
        <f t="shared" si="306"/>
        <v>26384.072540476234</v>
      </c>
      <c r="AO327">
        <f t="shared" si="353"/>
        <v>59202.63836299978</v>
      </c>
      <c r="AP327">
        <f t="shared" si="354"/>
        <v>76060.588053997621</v>
      </c>
      <c r="AQ327">
        <f t="shared" si="355"/>
        <v>37629.939908929678</v>
      </c>
      <c r="AR327">
        <f t="shared" si="356"/>
        <v>39470.757138273373</v>
      </c>
      <c r="AS327">
        <f t="shared" si="357"/>
        <v>26375.74951469752</v>
      </c>
      <c r="AT327">
        <f t="shared" si="358"/>
        <v>12561.114262021267</v>
      </c>
      <c r="AU327">
        <f t="shared" si="359"/>
        <v>15401.06422142806</v>
      </c>
      <c r="AW327">
        <f t="shared" si="307"/>
        <v>19610.675717872029</v>
      </c>
      <c r="AX327">
        <f t="shared" si="360"/>
        <v>44003.962648227403</v>
      </c>
      <c r="AY327">
        <f t="shared" si="361"/>
        <v>56534.08983580194</v>
      </c>
      <c r="AZ327">
        <f t="shared" si="362"/>
        <v>27969.470888352502</v>
      </c>
      <c r="BA327">
        <f t="shared" si="363"/>
        <v>29337.708096052331</v>
      </c>
      <c r="BB327">
        <f t="shared" si="364"/>
        <v>19604.490461957546</v>
      </c>
      <c r="BC327">
        <f t="shared" si="365"/>
        <v>9336.3880071863296</v>
      </c>
      <c r="BD327">
        <f t="shared" si="366"/>
        <v>11447.257647325101</v>
      </c>
      <c r="BF327">
        <f t="shared" si="308"/>
        <v>14576.164762216076</v>
      </c>
      <c r="BG327">
        <f t="shared" si="367"/>
        <v>32707.13457193226</v>
      </c>
      <c r="BH327">
        <f t="shared" si="368"/>
        <v>42020.490266818437</v>
      </c>
      <c r="BI327">
        <f t="shared" si="369"/>
        <v>20789.065193153416</v>
      </c>
      <c r="BJ327">
        <f t="shared" si="370"/>
        <v>21806.044478321626</v>
      </c>
      <c r="BK327">
        <f t="shared" si="371"/>
        <v>14571.57564751047</v>
      </c>
      <c r="BL327">
        <f t="shared" si="372"/>
        <v>6939.5227290767361</v>
      </c>
      <c r="BM327">
        <f t="shared" si="373"/>
        <v>8508.4836414323436</v>
      </c>
    </row>
    <row r="328" spans="1:65" hidden="1" x14ac:dyDescent="0.4">
      <c r="A328" s="9">
        <v>35</v>
      </c>
      <c r="B328" s="16">
        <f t="shared" ref="B328:I328" si="408">V328+AE328+AN328+AW328+BF328+B198</f>
        <v>169590.01305846844</v>
      </c>
      <c r="C328" s="16">
        <f t="shared" si="408"/>
        <v>379886.81045785552</v>
      </c>
      <c r="D328" s="16">
        <f t="shared" si="408"/>
        <v>488525.64929406624</v>
      </c>
      <c r="E328" s="16">
        <f t="shared" si="408"/>
        <v>244380.72166601277</v>
      </c>
      <c r="F328" s="16">
        <f t="shared" si="408"/>
        <v>260240.99942182895</v>
      </c>
      <c r="G328" s="16">
        <f t="shared" si="408"/>
        <v>176302.60893570946</v>
      </c>
      <c r="H328" s="16">
        <f t="shared" si="408"/>
        <v>86925.888576323792</v>
      </c>
      <c r="I328" s="16">
        <f t="shared" si="408"/>
        <v>108247.97434728727</v>
      </c>
      <c r="J328" s="16">
        <f t="shared" si="295"/>
        <v>1914100.6657575525</v>
      </c>
      <c r="L328" s="9">
        <v>35</v>
      </c>
      <c r="M328" s="9">
        <f t="shared" ref="M328:T328" si="409">M133</f>
        <v>37893.71796897328</v>
      </c>
      <c r="N328" s="9">
        <f t="shared" si="409"/>
        <v>84874.387212098387</v>
      </c>
      <c r="O328" s="9">
        <f t="shared" si="409"/>
        <v>109156.53086584836</v>
      </c>
      <c r="P328" s="9">
        <f t="shared" si="409"/>
        <v>54634.823220937556</v>
      </c>
      <c r="Q328" s="9">
        <f t="shared" si="409"/>
        <v>58216.816461785798</v>
      </c>
      <c r="R328" s="9">
        <f t="shared" si="409"/>
        <v>39364.220457321469</v>
      </c>
      <c r="S328" s="9">
        <f t="shared" si="409"/>
        <v>19342.763500580386</v>
      </c>
      <c r="T328" s="9">
        <f t="shared" si="409"/>
        <v>23942.796925669674</v>
      </c>
      <c r="V328">
        <f t="shared" si="304"/>
        <v>56004.905496913714</v>
      </c>
      <c r="W328">
        <f t="shared" si="339"/>
        <v>125668.17202314717</v>
      </c>
      <c r="X328">
        <f t="shared" si="340"/>
        <v>161452.18064682189</v>
      </c>
      <c r="Y328">
        <f t="shared" si="341"/>
        <v>79876.267214663618</v>
      </c>
      <c r="Z328">
        <f t="shared" si="342"/>
        <v>83783.730507463653</v>
      </c>
      <c r="AA328">
        <f t="shared" si="343"/>
        <v>55987.23816931132</v>
      </c>
      <c r="AB328">
        <f t="shared" si="344"/>
        <v>26663.208119262483</v>
      </c>
      <c r="AC328">
        <f t="shared" si="345"/>
        <v>32691.509051521443</v>
      </c>
      <c r="AE328">
        <f t="shared" si="305"/>
        <v>41627.161339808648</v>
      </c>
      <c r="AF328">
        <f t="shared" si="346"/>
        <v>93406.269070030903</v>
      </c>
      <c r="AG328">
        <f t="shared" si="347"/>
        <v>120003.70169037337</v>
      </c>
      <c r="AH328">
        <f t="shared" si="348"/>
        <v>59370.196825878113</v>
      </c>
      <c r="AI328">
        <f t="shared" si="349"/>
        <v>62274.524642799981</v>
      </c>
      <c r="AJ328">
        <f t="shared" si="350"/>
        <v>41614.029623608454</v>
      </c>
      <c r="AK328">
        <f t="shared" si="351"/>
        <v>19818.150863206076</v>
      </c>
      <c r="AL328">
        <f t="shared" si="352"/>
        <v>24298.848639330201</v>
      </c>
      <c r="AN328">
        <f t="shared" si="306"/>
        <v>30940.513971747721</v>
      </c>
      <c r="AO328">
        <f t="shared" si="353"/>
        <v>69426.736779342522</v>
      </c>
      <c r="AP328">
        <f t="shared" si="354"/>
        <v>89195.9982210382</v>
      </c>
      <c r="AQ328">
        <f t="shared" si="355"/>
        <v>44128.505170007782</v>
      </c>
      <c r="AR328">
        <f t="shared" si="356"/>
        <v>46287.225402320873</v>
      </c>
      <c r="AS328">
        <f t="shared" si="357"/>
        <v>30930.753520724731</v>
      </c>
      <c r="AT328">
        <f t="shared" si="358"/>
        <v>14730.376848705155</v>
      </c>
      <c r="AU328">
        <f t="shared" si="359"/>
        <v>18060.776705030901</v>
      </c>
      <c r="AW328">
        <f t="shared" si="307"/>
        <v>22997.374129174132</v>
      </c>
      <c r="AX328">
        <f t="shared" si="360"/>
        <v>51603.300505613588</v>
      </c>
      <c r="AY328">
        <f t="shared" si="361"/>
        <v>66297.338944899777</v>
      </c>
      <c r="AZ328">
        <f t="shared" si="362"/>
        <v>32799.70539864109</v>
      </c>
      <c r="BA328">
        <f t="shared" si="363"/>
        <v>34404.232617162852</v>
      </c>
      <c r="BB328">
        <f t="shared" si="364"/>
        <v>22990.119988327529</v>
      </c>
      <c r="BC328">
        <f t="shared" si="365"/>
        <v>10948.751134603797</v>
      </c>
      <c r="BD328">
        <f t="shared" si="366"/>
        <v>13424.160934376578</v>
      </c>
      <c r="BF328">
        <f t="shared" si="308"/>
        <v>17093.420240044052</v>
      </c>
      <c r="BG328">
        <f t="shared" si="367"/>
        <v>38355.54861007983</v>
      </c>
      <c r="BH328">
        <f t="shared" si="368"/>
        <v>49277.290051310192</v>
      </c>
      <c r="BI328">
        <f t="shared" si="369"/>
        <v>24379.268040752959</v>
      </c>
      <c r="BJ328">
        <f t="shared" si="370"/>
        <v>25571.876287186984</v>
      </c>
      <c r="BK328">
        <f t="shared" si="371"/>
        <v>17088.033054734005</v>
      </c>
      <c r="BL328">
        <f t="shared" si="372"/>
        <v>8137.9553681315338</v>
      </c>
      <c r="BM328">
        <f t="shared" si="373"/>
        <v>9977.8706443787232</v>
      </c>
    </row>
    <row r="329" spans="1:65" hidden="1" x14ac:dyDescent="0.4">
      <c r="A329" s="9">
        <v>36</v>
      </c>
      <c r="B329" s="16">
        <f t="shared" ref="B329:I329" si="410">V329+AE329+AN329+AW329+BF329+B199</f>
        <v>198877.64371088063</v>
      </c>
      <c r="C329" s="16">
        <f t="shared" si="410"/>
        <v>445491.99778837245</v>
      </c>
      <c r="D329" s="16">
        <f t="shared" si="410"/>
        <v>572892.40240778739</v>
      </c>
      <c r="E329" s="16">
        <f t="shared" si="410"/>
        <v>286584.459161843</v>
      </c>
      <c r="F329" s="16">
        <f t="shared" si="410"/>
        <v>305183.75494484173</v>
      </c>
      <c r="G329" s="16">
        <f t="shared" si="410"/>
        <v>206749.46582159464</v>
      </c>
      <c r="H329" s="16">
        <f t="shared" si="410"/>
        <v>101937.71973378875</v>
      </c>
      <c r="I329" s="16">
        <f t="shared" si="410"/>
        <v>126942.202482868</v>
      </c>
      <c r="J329" s="16">
        <f t="shared" si="295"/>
        <v>2244659.6460519768</v>
      </c>
      <c r="L329" s="9">
        <v>36</v>
      </c>
      <c r="M329" s="9">
        <f t="shared" ref="M329:T329" si="411">M134</f>
        <v>44437.836815570539</v>
      </c>
      <c r="N329" s="9">
        <f t="shared" si="411"/>
        <v>99531.911116267976</v>
      </c>
      <c r="O329" s="9">
        <f t="shared" si="411"/>
        <v>128007.50008067329</v>
      </c>
      <c r="P329" s="9">
        <f t="shared" si="411"/>
        <v>64070.07516991211</v>
      </c>
      <c r="Q329" s="9">
        <f t="shared" si="411"/>
        <v>68270.666709692436</v>
      </c>
      <c r="R329" s="9">
        <f t="shared" si="411"/>
        <v>46162.290184532947</v>
      </c>
      <c r="S329" s="9">
        <f t="shared" si="411"/>
        <v>22683.194314813612</v>
      </c>
      <c r="T329" s="9">
        <f t="shared" si="411"/>
        <v>28077.638186952518</v>
      </c>
      <c r="V329">
        <f t="shared" si="304"/>
        <v>65676.766090389778</v>
      </c>
      <c r="W329">
        <f t="shared" si="339"/>
        <v>147370.64665569217</v>
      </c>
      <c r="X329">
        <f t="shared" si="340"/>
        <v>189334.43435073772</v>
      </c>
      <c r="Y329">
        <f t="shared" si="341"/>
        <v>93670.632447009993</v>
      </c>
      <c r="Z329">
        <f t="shared" si="342"/>
        <v>98252.901632378998</v>
      </c>
      <c r="AA329">
        <f t="shared" si="343"/>
        <v>65656.047674112182</v>
      </c>
      <c r="AB329">
        <f t="shared" si="344"/>
        <v>31267.855330363611</v>
      </c>
      <c r="AC329">
        <f t="shared" si="345"/>
        <v>38337.223749747318</v>
      </c>
      <c r="AE329">
        <f t="shared" si="305"/>
        <v>48816.033418361178</v>
      </c>
      <c r="AF329">
        <f t="shared" si="346"/>
        <v>109537.22054658906</v>
      </c>
      <c r="AG329">
        <f t="shared" si="347"/>
        <v>140727.94116859764</v>
      </c>
      <c r="AH329">
        <f t="shared" si="348"/>
        <v>69623.232020270865</v>
      </c>
      <c r="AI329">
        <f t="shared" si="349"/>
        <v>73029.127575131817</v>
      </c>
      <c r="AJ329">
        <f t="shared" si="350"/>
        <v>48800.633896459884</v>
      </c>
      <c r="AK329">
        <f t="shared" si="351"/>
        <v>23240.679491234281</v>
      </c>
      <c r="AL329">
        <f t="shared" si="352"/>
        <v>28495.17884542582</v>
      </c>
      <c r="AN329">
        <f t="shared" si="306"/>
        <v>36283.837655778188</v>
      </c>
      <c r="AO329">
        <f t="shared" si="353"/>
        <v>81416.502924686705</v>
      </c>
      <c r="AP329">
        <f t="shared" si="354"/>
        <v>104599.84995570578</v>
      </c>
      <c r="AQ329">
        <f t="shared" si="355"/>
        <v>51749.350997942951</v>
      </c>
      <c r="AR329">
        <f t="shared" si="356"/>
        <v>54280.875022560431</v>
      </c>
      <c r="AS329">
        <f t="shared" si="357"/>
        <v>36272.391572166591</v>
      </c>
      <c r="AT329">
        <f t="shared" si="358"/>
        <v>17274.263855955614</v>
      </c>
      <c r="AU329">
        <f t="shared" si="359"/>
        <v>21179.812672180553</v>
      </c>
      <c r="AW329">
        <f t="shared" si="307"/>
        <v>26968.944050460923</v>
      </c>
      <c r="AX329">
        <f t="shared" si="360"/>
        <v>60515.018642478055</v>
      </c>
      <c r="AY329">
        <f t="shared" si="361"/>
        <v>77746.668582968996</v>
      </c>
      <c r="AZ329">
        <f t="shared" si="362"/>
        <v>38464.10528432444</v>
      </c>
      <c r="BA329">
        <f t="shared" si="363"/>
        <v>40345.729009741866</v>
      </c>
      <c r="BB329">
        <f t="shared" si="364"/>
        <v>26960.436754526134</v>
      </c>
      <c r="BC329">
        <f t="shared" si="365"/>
        <v>12839.563991654477</v>
      </c>
      <c r="BD329">
        <f t="shared" si="366"/>
        <v>15742.468819703738</v>
      </c>
      <c r="BF329">
        <f t="shared" si="308"/>
        <v>20045.397184609094</v>
      </c>
      <c r="BG329">
        <f t="shared" si="367"/>
        <v>44979.424557846709</v>
      </c>
      <c r="BH329">
        <f t="shared" si="368"/>
        <v>57787.314498104977</v>
      </c>
      <c r="BI329">
        <f t="shared" si="369"/>
        <v>28589.486719697023</v>
      </c>
      <c r="BJ329">
        <f t="shared" si="370"/>
        <v>29988.054452174918</v>
      </c>
      <c r="BK329">
        <f t="shared" si="371"/>
        <v>20039.076521530766</v>
      </c>
      <c r="BL329">
        <f t="shared" si="372"/>
        <v>9543.3532513676655</v>
      </c>
      <c r="BM329">
        <f t="shared" si="373"/>
        <v>11701.015789377649</v>
      </c>
    </row>
    <row r="330" spans="1:65" hidden="1" x14ac:dyDescent="0.4">
      <c r="A330" s="9">
        <v>37</v>
      </c>
      <c r="B330" s="16">
        <f t="shared" ref="B330:I330" si="412">V330+AE330+AN330+AW330+BF330+B200</f>
        <v>233223.15044805998</v>
      </c>
      <c r="C330" s="16">
        <f t="shared" si="412"/>
        <v>522426.98208660138</v>
      </c>
      <c r="D330" s="16">
        <f t="shared" si="412"/>
        <v>671829.01229518082</v>
      </c>
      <c r="E330" s="16">
        <f t="shared" si="412"/>
        <v>336076.64116079389</v>
      </c>
      <c r="F330" s="16">
        <f t="shared" si="412"/>
        <v>357887.97399487218</v>
      </c>
      <c r="G330" s="16">
        <f t="shared" si="412"/>
        <v>242454.39824462496</v>
      </c>
      <c r="H330" s="16">
        <f t="shared" si="412"/>
        <v>119542.03965228194</v>
      </c>
      <c r="I330" s="16">
        <f t="shared" si="412"/>
        <v>148864.83430547998</v>
      </c>
      <c r="J330" s="16">
        <f t="shared" si="295"/>
        <v>2632305.0321878954</v>
      </c>
      <c r="L330" s="9">
        <v>37</v>
      </c>
      <c r="M330" s="9">
        <f t="shared" ref="M330:T330" si="413">M135</f>
        <v>52112.103184600259</v>
      </c>
      <c r="N330" s="9">
        <f t="shared" si="413"/>
        <v>116720.74056570668</v>
      </c>
      <c r="O330" s="9">
        <f t="shared" si="413"/>
        <v>150113.96887504245</v>
      </c>
      <c r="P330" s="9">
        <f t="shared" si="413"/>
        <v>75134.763696005699</v>
      </c>
      <c r="Q330" s="9">
        <f t="shared" si="413"/>
        <v>80060.783400022672</v>
      </c>
      <c r="R330" s="9">
        <f t="shared" si="413"/>
        <v>54134.363905196653</v>
      </c>
      <c r="S330" s="9">
        <f t="shared" si="413"/>
        <v>26600.506401691469</v>
      </c>
      <c r="T330" s="9">
        <f t="shared" si="413"/>
        <v>32926.552758429003</v>
      </c>
      <c r="V330">
        <f t="shared" si="304"/>
        <v>77018.924785603274</v>
      </c>
      <c r="W330">
        <f t="shared" si="339"/>
        <v>172821.06635334657</v>
      </c>
      <c r="X330">
        <f t="shared" si="340"/>
        <v>222031.86037684616</v>
      </c>
      <c r="Y330">
        <f t="shared" si="341"/>
        <v>109847.23859769655</v>
      </c>
      <c r="Z330">
        <f t="shared" si="342"/>
        <v>115220.85040509896</v>
      </c>
      <c r="AA330">
        <f t="shared" si="343"/>
        <v>76994.628367830621</v>
      </c>
      <c r="AB330">
        <f t="shared" si="344"/>
        <v>36667.709773986331</v>
      </c>
      <c r="AC330">
        <f t="shared" si="345"/>
        <v>44957.934567102377</v>
      </c>
      <c r="AE330">
        <f t="shared" si="305"/>
        <v>57246.399754375467</v>
      </c>
      <c r="AF330">
        <f t="shared" si="346"/>
        <v>128453.9336011406</v>
      </c>
      <c r="AG330">
        <f t="shared" si="347"/>
        <v>165031.18775966769</v>
      </c>
      <c r="AH330">
        <f t="shared" si="348"/>
        <v>81646.932233640429</v>
      </c>
      <c r="AI330">
        <f t="shared" si="349"/>
        <v>85641.014603755408</v>
      </c>
      <c r="AJ330">
        <f t="shared" si="350"/>
        <v>57228.34078528604</v>
      </c>
      <c r="AK330">
        <f t="shared" si="351"/>
        <v>27254.267410798948</v>
      </c>
      <c r="AL330">
        <f t="shared" si="352"/>
        <v>33416.201297586573</v>
      </c>
      <c r="AN330">
        <f t="shared" si="306"/>
        <v>42549.935537069687</v>
      </c>
      <c r="AO330">
        <f t="shared" si="353"/>
        <v>95476.861735637882</v>
      </c>
      <c r="AP330">
        <f t="shared" si="354"/>
        <v>122663.89556215169</v>
      </c>
      <c r="AQ330">
        <f t="shared" si="355"/>
        <v>60686.291509106908</v>
      </c>
      <c r="AR330">
        <f t="shared" si="356"/>
        <v>63655.001298846117</v>
      </c>
      <c r="AS330">
        <f t="shared" si="357"/>
        <v>42536.512734313234</v>
      </c>
      <c r="AT330">
        <f t="shared" si="358"/>
        <v>20257.471673594948</v>
      </c>
      <c r="AU330">
        <f t="shared" si="359"/>
        <v>24837.495758803187</v>
      </c>
      <c r="AW330">
        <f t="shared" si="307"/>
        <v>31626.390853119556</v>
      </c>
      <c r="AX330">
        <f t="shared" si="360"/>
        <v>70965.760783582373</v>
      </c>
      <c r="AY330">
        <f t="shared" si="361"/>
        <v>91173.259269337388</v>
      </c>
      <c r="AZ330">
        <f t="shared" si="362"/>
        <v>45106.728141133695</v>
      </c>
      <c r="BA330">
        <f t="shared" si="363"/>
        <v>47313.302016151152</v>
      </c>
      <c r="BB330">
        <f t="shared" si="364"/>
        <v>31616.414163346359</v>
      </c>
      <c r="BC330">
        <f t="shared" si="365"/>
        <v>15056.913923805048</v>
      </c>
      <c r="BD330">
        <f t="shared" si="366"/>
        <v>18461.140745942143</v>
      </c>
      <c r="BF330">
        <f t="shared" si="308"/>
        <v>23507.170617535008</v>
      </c>
      <c r="BG330">
        <f t="shared" si="367"/>
        <v>52747.221600162375</v>
      </c>
      <c r="BH330">
        <f t="shared" si="368"/>
        <v>67766.991540536983</v>
      </c>
      <c r="BI330">
        <f t="shared" si="369"/>
        <v>33526.796002010728</v>
      </c>
      <c r="BJ330">
        <f t="shared" si="370"/>
        <v>35166.891730958392</v>
      </c>
      <c r="BK330">
        <f t="shared" si="371"/>
        <v>23499.756638028448</v>
      </c>
      <c r="BL330">
        <f t="shared" si="372"/>
        <v>11191.45862151107</v>
      </c>
      <c r="BM330">
        <f t="shared" si="373"/>
        <v>13721.742304540694</v>
      </c>
    </row>
    <row r="331" spans="1:65" hidden="1" x14ac:dyDescent="0.4">
      <c r="A331" s="9">
        <v>38</v>
      </c>
      <c r="B331" s="16">
        <f t="shared" ref="B331:I331" si="414">V331+AE331+AN331+AW331+BF331+B201</f>
        <v>273500.0116797997</v>
      </c>
      <c r="C331" s="16">
        <f t="shared" si="414"/>
        <v>612648.38166960119</v>
      </c>
      <c r="D331" s="16">
        <f t="shared" si="414"/>
        <v>787851.64484621352</v>
      </c>
      <c r="E331" s="16">
        <f t="shared" si="414"/>
        <v>394115.95787245996</v>
      </c>
      <c r="F331" s="16">
        <f t="shared" si="414"/>
        <v>419694.03566818777</v>
      </c>
      <c r="G331" s="16">
        <f t="shared" si="414"/>
        <v>284325.45685234451</v>
      </c>
      <c r="H331" s="16">
        <f t="shared" si="414"/>
        <v>140186.56349360113</v>
      </c>
      <c r="I331" s="16">
        <f t="shared" si="414"/>
        <v>174573.40873146377</v>
      </c>
      <c r="J331" s="16">
        <f t="shared" si="295"/>
        <v>3086895.4608136714</v>
      </c>
      <c r="L331" s="9">
        <v>38</v>
      </c>
      <c r="M331" s="9">
        <f t="shared" ref="M331:T331" si="415">M136</f>
        <v>61111.689787989017</v>
      </c>
      <c r="N331" s="9">
        <f t="shared" si="415"/>
        <v>136878.02359478935</v>
      </c>
      <c r="O331" s="9">
        <f t="shared" si="415"/>
        <v>176038.15118032647</v>
      </c>
      <c r="P331" s="9">
        <f t="shared" si="415"/>
        <v>88110.287067458732</v>
      </c>
      <c r="Q331" s="9">
        <f t="shared" si="415"/>
        <v>93887.013962840821</v>
      </c>
      <c r="R331" s="9">
        <f t="shared" si="415"/>
        <v>63483.188197672134</v>
      </c>
      <c r="S331" s="9">
        <f t="shared" si="415"/>
        <v>31194.325235063043</v>
      </c>
      <c r="T331" s="9">
        <f t="shared" si="415"/>
        <v>38612.858721764183</v>
      </c>
      <c r="V331">
        <f t="shared" si="304"/>
        <v>90319.836499963058</v>
      </c>
      <c r="W331">
        <f t="shared" si="339"/>
        <v>202666.68874220981</v>
      </c>
      <c r="X331">
        <f t="shared" si="340"/>
        <v>260376.02294297324</v>
      </c>
      <c r="Y331">
        <f t="shared" si="341"/>
        <v>128817.49073665249</v>
      </c>
      <c r="Z331">
        <f t="shared" si="342"/>
        <v>135119.10740047769</v>
      </c>
      <c r="AA331">
        <f t="shared" si="343"/>
        <v>90291.344171772289</v>
      </c>
      <c r="AB331">
        <f t="shared" si="344"/>
        <v>43000.101089876596</v>
      </c>
      <c r="AC331">
        <f t="shared" si="345"/>
        <v>52722.020085065495</v>
      </c>
      <c r="AE331">
        <f t="shared" si="305"/>
        <v>67132.662269989378</v>
      </c>
      <c r="AF331">
        <f t="shared" si="346"/>
        <v>150637.4999772436</v>
      </c>
      <c r="AG331">
        <f t="shared" si="347"/>
        <v>193531.52406825693</v>
      </c>
      <c r="AH331">
        <f t="shared" si="348"/>
        <v>95747.08541566848</v>
      </c>
      <c r="AI331">
        <f t="shared" si="349"/>
        <v>100430.93250442717</v>
      </c>
      <c r="AJ331">
        <f t="shared" si="350"/>
        <v>67111.48457655833</v>
      </c>
      <c r="AK331">
        <f t="shared" si="351"/>
        <v>31960.988592392641</v>
      </c>
      <c r="AL331">
        <f t="shared" si="352"/>
        <v>39187.067932344478</v>
      </c>
      <c r="AN331">
        <f t="shared" si="306"/>
        <v>49898.167645722569</v>
      </c>
      <c r="AO331">
        <f t="shared" si="353"/>
        <v>111965.39766838925</v>
      </c>
      <c r="AP331">
        <f t="shared" si="354"/>
        <v>143847.54166090972</v>
      </c>
      <c r="AQ331">
        <f t="shared" si="355"/>
        <v>71166.61187137368</v>
      </c>
      <c r="AR331">
        <f t="shared" si="356"/>
        <v>74648.007951300751</v>
      </c>
      <c r="AS331">
        <f t="shared" si="357"/>
        <v>49882.426759799637</v>
      </c>
      <c r="AT331">
        <f t="shared" si="358"/>
        <v>23755.869542196946</v>
      </c>
      <c r="AU331">
        <f t="shared" si="359"/>
        <v>29126.848528194882</v>
      </c>
      <c r="AW331">
        <f t="shared" si="307"/>
        <v>37088.163195094618</v>
      </c>
      <c r="AX331">
        <f t="shared" si="360"/>
        <v>83221.311259610127</v>
      </c>
      <c r="AY331">
        <f t="shared" si="361"/>
        <v>106918.57741574454</v>
      </c>
      <c r="AZ331">
        <f t="shared" si="362"/>
        <v>52896.509825120302</v>
      </c>
      <c r="BA331">
        <f t="shared" si="363"/>
        <v>55484.151657498638</v>
      </c>
      <c r="BB331">
        <f t="shared" si="364"/>
        <v>37076.463448829796</v>
      </c>
      <c r="BC331">
        <f t="shared" si="365"/>
        <v>17657.192798699998</v>
      </c>
      <c r="BD331">
        <f t="shared" si="366"/>
        <v>21649.318252372665</v>
      </c>
      <c r="BF331">
        <f t="shared" si="308"/>
        <v>27566.78073532728</v>
      </c>
      <c r="BG331">
        <f t="shared" si="367"/>
        <v>61856.491191872374</v>
      </c>
      <c r="BH331">
        <f t="shared" si="368"/>
        <v>79470.125404937193</v>
      </c>
      <c r="BI331">
        <f t="shared" si="369"/>
        <v>39316.762071572215</v>
      </c>
      <c r="BJ331">
        <f t="shared" si="370"/>
        <v>41240.096873554772</v>
      </c>
      <c r="BK331">
        <f t="shared" si="371"/>
        <v>27558.085400687403</v>
      </c>
      <c r="BL331">
        <f t="shared" si="372"/>
        <v>13124.186272658062</v>
      </c>
      <c r="BM331">
        <f t="shared" si="373"/>
        <v>16091.441525241416</v>
      </c>
    </row>
    <row r="332" spans="1:65" hidden="1" x14ac:dyDescent="0.4">
      <c r="A332" s="9">
        <v>39</v>
      </c>
      <c r="B332" s="16">
        <f t="shared" ref="B332:I332" si="416">V332+AE332+AN332+AW332+BF332+B202</f>
        <v>320732.55260271061</v>
      </c>
      <c r="C332" s="16">
        <f t="shared" si="416"/>
        <v>718450.71626685967</v>
      </c>
      <c r="D332" s="16">
        <f t="shared" si="416"/>
        <v>923910.99934921192</v>
      </c>
      <c r="E332" s="16">
        <f t="shared" si="416"/>
        <v>462178.4710660323</v>
      </c>
      <c r="F332" s="16">
        <f t="shared" si="416"/>
        <v>492173.79799679632</v>
      </c>
      <c r="G332" s="16">
        <f t="shared" si="416"/>
        <v>333427.51010053331</v>
      </c>
      <c r="H332" s="16">
        <f t="shared" si="416"/>
        <v>164396.32512092486</v>
      </c>
      <c r="I332" s="16">
        <f t="shared" si="416"/>
        <v>204721.74913041032</v>
      </c>
      <c r="J332" s="16">
        <f t="shared" si="295"/>
        <v>3619992.1216334789</v>
      </c>
      <c r="L332" s="9">
        <v>39</v>
      </c>
      <c r="M332" s="9">
        <f t="shared" ref="M332:T332" si="417">M137</f>
        <v>71665.47501477605</v>
      </c>
      <c r="N332" s="9">
        <f t="shared" si="417"/>
        <v>160516.40224702578</v>
      </c>
      <c r="O332" s="9">
        <f t="shared" si="417"/>
        <v>206439.35340077267</v>
      </c>
      <c r="P332" s="9">
        <f t="shared" si="417"/>
        <v>103326.64009593076</v>
      </c>
      <c r="Q332" s="9">
        <f t="shared" si="417"/>
        <v>110100.98848041212</v>
      </c>
      <c r="R332" s="9">
        <f t="shared" si="417"/>
        <v>74446.523298931483</v>
      </c>
      <c r="S332" s="9">
        <f t="shared" si="417"/>
        <v>36581.481276199105</v>
      </c>
      <c r="T332" s="9">
        <f t="shared" si="417"/>
        <v>45281.170780480359</v>
      </c>
      <c r="V332">
        <f t="shared" si="304"/>
        <v>105917.77135409808</v>
      </c>
      <c r="W332">
        <f t="shared" si="339"/>
        <v>237666.55068400531</v>
      </c>
      <c r="X332">
        <f t="shared" si="340"/>
        <v>305342.0946369241</v>
      </c>
      <c r="Y332">
        <f t="shared" si="341"/>
        <v>151063.84221874655</v>
      </c>
      <c r="Z332">
        <f t="shared" si="342"/>
        <v>158453.72708595937</v>
      </c>
      <c r="AA332">
        <f t="shared" si="343"/>
        <v>105884.35849574642</v>
      </c>
      <c r="AB332">
        <f t="shared" si="344"/>
        <v>50426.075289037042</v>
      </c>
      <c r="AC332">
        <f t="shared" si="345"/>
        <v>61826.93730516683</v>
      </c>
      <c r="AE332">
        <f t="shared" si="305"/>
        <v>78726.249384976225</v>
      </c>
      <c r="AF332">
        <f t="shared" si="346"/>
        <v>176652.0943597267</v>
      </c>
      <c r="AG332">
        <f t="shared" si="347"/>
        <v>226953.77350561507</v>
      </c>
      <c r="AH332">
        <f t="shared" si="348"/>
        <v>112282.28807616048</v>
      </c>
      <c r="AI332">
        <f t="shared" si="349"/>
        <v>117775.01995245245</v>
      </c>
      <c r="AJ332">
        <f t="shared" si="350"/>
        <v>78701.414374165295</v>
      </c>
      <c r="AK332">
        <f t="shared" si="351"/>
        <v>37480.544841134615</v>
      </c>
      <c r="AL332">
        <f t="shared" si="352"/>
        <v>45954.544008704994</v>
      </c>
      <c r="AN332">
        <f t="shared" si="306"/>
        <v>58515.414957855974</v>
      </c>
      <c r="AO332">
        <f t="shared" si="353"/>
        <v>131301.44882281643</v>
      </c>
      <c r="AP332">
        <f t="shared" si="354"/>
        <v>168689.53286458334</v>
      </c>
      <c r="AQ332">
        <f t="shared" si="355"/>
        <v>83456.84864352108</v>
      </c>
      <c r="AR332">
        <f t="shared" si="356"/>
        <v>87539.47022786396</v>
      </c>
      <c r="AS332">
        <f t="shared" si="357"/>
        <v>58496.955668178976</v>
      </c>
      <c r="AT332">
        <f t="shared" si="358"/>
        <v>27858.429067294797</v>
      </c>
      <c r="AU332">
        <f t="shared" si="359"/>
        <v>34156.95823026968</v>
      </c>
      <c r="AW332">
        <f t="shared" si="307"/>
        <v>43493.165420408593</v>
      </c>
      <c r="AX332">
        <f t="shared" si="360"/>
        <v>97593.354463999684</v>
      </c>
      <c r="AY332">
        <f t="shared" si="361"/>
        <v>125383.05953832713</v>
      </c>
      <c r="AZ332">
        <f t="shared" si="362"/>
        <v>62031.560848246983</v>
      </c>
      <c r="BA332">
        <f t="shared" si="363"/>
        <v>65066.079804399691</v>
      </c>
      <c r="BB332">
        <f t="shared" si="364"/>
        <v>43479.445104314713</v>
      </c>
      <c r="BC332">
        <f t="shared" si="365"/>
        <v>20706.53117044847</v>
      </c>
      <c r="BD332">
        <f t="shared" si="366"/>
        <v>25388.083390283773</v>
      </c>
      <c r="BF332">
        <f t="shared" si="308"/>
        <v>32327.471965210949</v>
      </c>
      <c r="BG332">
        <f t="shared" si="367"/>
        <v>72538.901225741254</v>
      </c>
      <c r="BH332">
        <f t="shared" si="368"/>
        <v>93194.351410340867</v>
      </c>
      <c r="BI332">
        <f t="shared" si="369"/>
        <v>46106.635948346258</v>
      </c>
      <c r="BJ332">
        <f t="shared" si="370"/>
        <v>48362.124265526698</v>
      </c>
      <c r="BK332">
        <f t="shared" si="371"/>
        <v>32317.274424758602</v>
      </c>
      <c r="BL332">
        <f t="shared" si="372"/>
        <v>15390.689535679032</v>
      </c>
      <c r="BM332">
        <f t="shared" si="373"/>
        <v>18870.379888807038</v>
      </c>
    </row>
    <row r="333" spans="1:65" hidden="1" x14ac:dyDescent="0.4">
      <c r="A333" s="9">
        <v>40</v>
      </c>
      <c r="B333" s="16">
        <f t="shared" ref="B333:I333" si="418">V333+AE333+AN333+AW333+BF333+B203</f>
        <v>376121.99594775977</v>
      </c>
      <c r="C333" s="16">
        <f t="shared" si="418"/>
        <v>842524.76149019354</v>
      </c>
      <c r="D333" s="16">
        <f t="shared" si="418"/>
        <v>1083467.3509892293</v>
      </c>
      <c r="E333" s="16">
        <f t="shared" si="418"/>
        <v>541995.15343189309</v>
      </c>
      <c r="F333" s="16">
        <f t="shared" si="418"/>
        <v>577170.57361339882</v>
      </c>
      <c r="G333" s="16">
        <f t="shared" si="418"/>
        <v>391009.32599537371</v>
      </c>
      <c r="H333" s="16">
        <f t="shared" si="418"/>
        <v>192787.02982714688</v>
      </c>
      <c r="I333" s="16">
        <f t="shared" si="418"/>
        <v>240076.59142243495</v>
      </c>
      <c r="J333" s="16">
        <f t="shared" si="295"/>
        <v>4245152.78271743</v>
      </c>
      <c r="L333" s="9">
        <v>40</v>
      </c>
      <c r="M333" s="9">
        <f t="shared" ref="M333:T333" si="419">M138</f>
        <v>84041.863789256822</v>
      </c>
      <c r="N333" s="9">
        <f t="shared" si="419"/>
        <v>188237.0501389225</v>
      </c>
      <c r="O333" s="9">
        <f t="shared" si="419"/>
        <v>242090.74196009783</v>
      </c>
      <c r="P333" s="9">
        <f t="shared" si="419"/>
        <v>121170.80659764481</v>
      </c>
      <c r="Q333" s="9">
        <f t="shared" si="419"/>
        <v>129115.0623787189</v>
      </c>
      <c r="R333" s="9">
        <f t="shared" si="419"/>
        <v>87303.189846750305</v>
      </c>
      <c r="S333" s="9">
        <f t="shared" si="419"/>
        <v>42898.981217799737</v>
      </c>
      <c r="T333" s="9">
        <f t="shared" si="419"/>
        <v>53101.078115600045</v>
      </c>
      <c r="V333">
        <f t="shared" si="304"/>
        <v>124209.41759148952</v>
      </c>
      <c r="W333">
        <f t="shared" si="339"/>
        <v>278710.77217766957</v>
      </c>
      <c r="X333">
        <f t="shared" si="340"/>
        <v>358073.65710353391</v>
      </c>
      <c r="Y333">
        <f t="shared" si="341"/>
        <v>177152.06448589228</v>
      </c>
      <c r="Z333">
        <f t="shared" si="342"/>
        <v>185818.15784954524</v>
      </c>
      <c r="AA333">
        <f t="shared" si="343"/>
        <v>124170.23444381509</v>
      </c>
      <c r="AB333">
        <f t="shared" si="344"/>
        <v>59134.490492029741</v>
      </c>
      <c r="AC333">
        <f t="shared" si="345"/>
        <v>72504.243395253245</v>
      </c>
      <c r="AE333">
        <f t="shared" si="305"/>
        <v>92322.010369537165</v>
      </c>
      <c r="AF333">
        <f t="shared" si="346"/>
        <v>207159.32252186604</v>
      </c>
      <c r="AG333">
        <f t="shared" si="347"/>
        <v>266147.93407126958</v>
      </c>
      <c r="AH333">
        <f t="shared" si="348"/>
        <v>131673.06514745351</v>
      </c>
      <c r="AI333">
        <f t="shared" si="349"/>
        <v>138114.37351920592</v>
      </c>
      <c r="AJ333">
        <f t="shared" si="350"/>
        <v>92292.886434955843</v>
      </c>
      <c r="AK333">
        <f t="shared" si="351"/>
        <v>43953.310065085832</v>
      </c>
      <c r="AL333">
        <f t="shared" si="352"/>
        <v>53890.740656935908</v>
      </c>
      <c r="AN333">
        <f t="shared" si="306"/>
        <v>68620.832171416099</v>
      </c>
      <c r="AO333">
        <f t="shared" si="353"/>
        <v>153976.77159127156</v>
      </c>
      <c r="AP333">
        <f t="shared" si="354"/>
        <v>197821.65318509919</v>
      </c>
      <c r="AQ333">
        <f t="shared" si="355"/>
        <v>97869.568359840778</v>
      </c>
      <c r="AR333">
        <f t="shared" si="356"/>
        <v>102657.24509015821</v>
      </c>
      <c r="AS333">
        <f t="shared" si="357"/>
        <v>68599.185021172132</v>
      </c>
      <c r="AT333">
        <f t="shared" si="358"/>
        <v>32669.486954214706</v>
      </c>
      <c r="AU333">
        <f t="shared" si="359"/>
        <v>40055.751119487337</v>
      </c>
      <c r="AW333">
        <f t="shared" si="307"/>
        <v>51004.290189132284</v>
      </c>
      <c r="AX333">
        <f t="shared" si="360"/>
        <v>114447.40164340805</v>
      </c>
      <c r="AY333">
        <f t="shared" si="361"/>
        <v>147036.29620145523</v>
      </c>
      <c r="AZ333">
        <f t="shared" si="362"/>
        <v>72744.204745884024</v>
      </c>
      <c r="BA333">
        <f t="shared" si="363"/>
        <v>76302.775016131825</v>
      </c>
      <c r="BB333">
        <f t="shared" si="364"/>
        <v>50988.200386246841</v>
      </c>
      <c r="BC333">
        <f t="shared" si="365"/>
        <v>24282.480118871634</v>
      </c>
      <c r="BD333">
        <f t="shared" si="366"/>
        <v>29772.520810276721</v>
      </c>
      <c r="BF333">
        <f t="shared" si="308"/>
        <v>37910.318692809771</v>
      </c>
      <c r="BG333">
        <f t="shared" si="367"/>
        <v>85066.127844870469</v>
      </c>
      <c r="BH333">
        <f t="shared" si="368"/>
        <v>109288.70547433401</v>
      </c>
      <c r="BI333">
        <f t="shared" si="369"/>
        <v>54069.098398296614</v>
      </c>
      <c r="BJ333">
        <f t="shared" si="370"/>
        <v>56714.102034963194</v>
      </c>
      <c r="BK333">
        <f t="shared" si="371"/>
        <v>37898.359764536654</v>
      </c>
      <c r="BL333">
        <f t="shared" si="372"/>
        <v>18048.610353063748</v>
      </c>
      <c r="BM333">
        <f t="shared" si="373"/>
        <v>22129.231639545407</v>
      </c>
    </row>
    <row r="334" spans="1:65" hidden="1" x14ac:dyDescent="0.4">
      <c r="A334" s="9">
        <v>41</v>
      </c>
      <c r="B334" s="16">
        <f t="shared" ref="B334:I334" si="420">V334+AE334+AN334+AW334+BF334+B204</f>
        <v>441077.01160097931</v>
      </c>
      <c r="C334" s="16">
        <f t="shared" si="420"/>
        <v>988025.98091710545</v>
      </c>
      <c r="D334" s="16">
        <f t="shared" si="420"/>
        <v>1270578.5529241301</v>
      </c>
      <c r="E334" s="16">
        <f t="shared" si="420"/>
        <v>635595.91085911437</v>
      </c>
      <c r="F334" s="16">
        <f t="shared" si="420"/>
        <v>676846.00907183904</v>
      </c>
      <c r="G334" s="16">
        <f t="shared" si="420"/>
        <v>458535.33082585636</v>
      </c>
      <c r="H334" s="16">
        <f t="shared" si="420"/>
        <v>226080.7130250211</v>
      </c>
      <c r="I334" s="16">
        <f t="shared" si="420"/>
        <v>281537.08378048311</v>
      </c>
      <c r="J334" s="16">
        <f t="shared" si="295"/>
        <v>4978276.5930045294</v>
      </c>
      <c r="L334" s="9">
        <v>41</v>
      </c>
      <c r="M334" s="9">
        <f t="shared" ref="M334:T334" si="421">M139</f>
        <v>98555.613671935251</v>
      </c>
      <c r="N334" s="9">
        <f t="shared" si="421"/>
        <v>220744.9615676878</v>
      </c>
      <c r="O334" s="9">
        <f t="shared" si="421"/>
        <v>283899.00654751476</v>
      </c>
      <c r="P334" s="9">
        <f t="shared" si="421"/>
        <v>142096.60120461101</v>
      </c>
      <c r="Q334" s="9">
        <f t="shared" si="421"/>
        <v>151412.80349200795</v>
      </c>
      <c r="R334" s="9">
        <f t="shared" si="421"/>
        <v>102380.15987412968</v>
      </c>
      <c r="S334" s="9">
        <f t="shared" si="421"/>
        <v>50307.492351943052</v>
      </c>
      <c r="T334" s="9">
        <f t="shared" si="421"/>
        <v>62271.457394705314</v>
      </c>
      <c r="V334">
        <f t="shared" si="304"/>
        <v>145659.97019366181</v>
      </c>
      <c r="W334">
        <f t="shared" si="339"/>
        <v>326843.19398043287</v>
      </c>
      <c r="X334">
        <f t="shared" si="340"/>
        <v>419911.78472774569</v>
      </c>
      <c r="Y334">
        <f t="shared" si="341"/>
        <v>207745.63582309824</v>
      </c>
      <c r="Z334">
        <f t="shared" si="342"/>
        <v>217908.33463871264</v>
      </c>
      <c r="AA334">
        <f t="shared" si="343"/>
        <v>145614.02024692466</v>
      </c>
      <c r="AB334">
        <f t="shared" si="344"/>
        <v>69346.819987638388</v>
      </c>
      <c r="AC334">
        <f t="shared" si="345"/>
        <v>85025.484674603213</v>
      </c>
      <c r="AE334">
        <f t="shared" si="305"/>
        <v>108265.71398051333</v>
      </c>
      <c r="AF334">
        <f t="shared" si="346"/>
        <v>242935.04734976776</v>
      </c>
      <c r="AG334">
        <f t="shared" si="347"/>
        <v>312110.79558740172</v>
      </c>
      <c r="AH334">
        <f t="shared" si="348"/>
        <v>154412.56481667291</v>
      </c>
      <c r="AI334">
        <f t="shared" si="349"/>
        <v>161966.2656843756</v>
      </c>
      <c r="AJ334">
        <f t="shared" si="350"/>
        <v>108231.56043938546</v>
      </c>
      <c r="AK334">
        <f t="shared" si="351"/>
        <v>51543.90027855779</v>
      </c>
      <c r="AL334">
        <f t="shared" si="352"/>
        <v>63197.49202609458</v>
      </c>
      <c r="AN334">
        <f t="shared" si="306"/>
        <v>80471.421270476625</v>
      </c>
      <c r="AO334">
        <f t="shared" si="353"/>
        <v>180568.04705656882</v>
      </c>
      <c r="AP334">
        <f t="shared" si="354"/>
        <v>231984.79362818439</v>
      </c>
      <c r="AQ334">
        <f t="shared" si="355"/>
        <v>114771.31675364714</v>
      </c>
      <c r="AR334">
        <f t="shared" si="356"/>
        <v>120385.80930468207</v>
      </c>
      <c r="AS334">
        <f t="shared" si="357"/>
        <v>80446.035728063987</v>
      </c>
      <c r="AT334">
        <f t="shared" si="358"/>
        <v>38311.398509650266</v>
      </c>
      <c r="AU334">
        <f t="shared" si="359"/>
        <v>46973.245888211619</v>
      </c>
      <c r="AW334">
        <f t="shared" si="307"/>
        <v>59812.561180274199</v>
      </c>
      <c r="AX334">
        <f t="shared" si="360"/>
        <v>134212.08661733981</v>
      </c>
      <c r="AY334">
        <f t="shared" si="361"/>
        <v>172428.97469327721</v>
      </c>
      <c r="AZ334">
        <f t="shared" si="362"/>
        <v>85306.886552862401</v>
      </c>
      <c r="BA334">
        <f t="shared" si="363"/>
        <v>89480.01005314503</v>
      </c>
      <c r="BB334">
        <f t="shared" si="364"/>
        <v>59793.692703709487</v>
      </c>
      <c r="BC334">
        <f t="shared" si="365"/>
        <v>28475.983536543165</v>
      </c>
      <c r="BD334">
        <f t="shared" si="366"/>
        <v>34914.135964882029</v>
      </c>
      <c r="BF334">
        <f t="shared" si="308"/>
        <v>44457.304440971027</v>
      </c>
      <c r="BG334">
        <f t="shared" si="367"/>
        <v>99756.764744139262</v>
      </c>
      <c r="BH334">
        <f t="shared" si="368"/>
        <v>128162.50083789462</v>
      </c>
      <c r="BI334">
        <f t="shared" si="369"/>
        <v>63406.651572090319</v>
      </c>
      <c r="BJ334">
        <f t="shared" si="370"/>
        <v>66508.438525547506</v>
      </c>
      <c r="BK334">
        <f t="shared" si="371"/>
        <v>44443.280075391747</v>
      </c>
      <c r="BL334">
        <f t="shared" si="372"/>
        <v>21165.545235967693</v>
      </c>
      <c r="BM334">
        <f t="shared" si="373"/>
        <v>25950.876224911059</v>
      </c>
    </row>
    <row r="335" spans="1:65" hidden="1" x14ac:dyDescent="0.4">
      <c r="A335" s="9">
        <v>42</v>
      </c>
      <c r="B335" s="16">
        <f t="shared" ref="B335:I335" si="422">V335+AE335+AN335+AW335+BF335+B205</f>
        <v>517249.54203947022</v>
      </c>
      <c r="C335" s="16">
        <f t="shared" si="422"/>
        <v>1158654.7761616681</v>
      </c>
      <c r="D335" s="16">
        <f t="shared" si="422"/>
        <v>1490003.2360191871</v>
      </c>
      <c r="E335" s="16">
        <f t="shared" si="422"/>
        <v>745361.20720952621</v>
      </c>
      <c r="F335" s="16">
        <f t="shared" si="422"/>
        <v>793735.0600645846</v>
      </c>
      <c r="G335" s="16">
        <f t="shared" si="422"/>
        <v>537722.85256232019</v>
      </c>
      <c r="H335" s="16">
        <f t="shared" si="422"/>
        <v>265124.10313322232</v>
      </c>
      <c r="I335" s="16">
        <f t="shared" si="422"/>
        <v>330157.65385578439</v>
      </c>
      <c r="J335" s="16">
        <f t="shared" si="295"/>
        <v>5838008.4310457632</v>
      </c>
      <c r="L335" s="9">
        <v>42</v>
      </c>
      <c r="M335" s="9">
        <f t="shared" ref="M335:T335" si="423">M140</f>
        <v>115575.83980536855</v>
      </c>
      <c r="N335" s="9">
        <f t="shared" si="423"/>
        <v>258866.88099690012</v>
      </c>
      <c r="O335" s="9">
        <f t="shared" si="423"/>
        <v>332927.4191408375</v>
      </c>
      <c r="P335" s="9">
        <f t="shared" si="423"/>
        <v>166636.21082385961</v>
      </c>
      <c r="Q335" s="9">
        <f t="shared" si="423"/>
        <v>177561.29020844676</v>
      </c>
      <c r="R335" s="9">
        <f t="shared" si="423"/>
        <v>120060.87239483053</v>
      </c>
      <c r="S335" s="9">
        <f t="shared" si="423"/>
        <v>58995.4286767702</v>
      </c>
      <c r="T335" s="9">
        <f t="shared" si="423"/>
        <v>73025.530623292521</v>
      </c>
      <c r="V335">
        <f t="shared" si="304"/>
        <v>170814.96176560564</v>
      </c>
      <c r="W335">
        <f t="shared" si="339"/>
        <v>383287.92467064108</v>
      </c>
      <c r="X335">
        <f t="shared" si="340"/>
        <v>492429.15097286087</v>
      </c>
      <c r="Y335">
        <f t="shared" si="341"/>
        <v>243622.6150047509</v>
      </c>
      <c r="Z335">
        <f t="shared" si="342"/>
        <v>255540.37804779239</v>
      </c>
      <c r="AA335">
        <f t="shared" si="343"/>
        <v>170761.07641615282</v>
      </c>
      <c r="AB335">
        <f t="shared" si="344"/>
        <v>81322.784763759541</v>
      </c>
      <c r="AC335">
        <f t="shared" si="345"/>
        <v>99709.102607151377</v>
      </c>
      <c r="AE335">
        <f t="shared" si="305"/>
        <v>126962.84208708757</v>
      </c>
      <c r="AF335">
        <f t="shared" si="346"/>
        <v>284889.12066510029</v>
      </c>
      <c r="AG335">
        <f t="shared" si="347"/>
        <v>366011.29015757371</v>
      </c>
      <c r="AH335">
        <f t="shared" si="348"/>
        <v>181079.10031988559</v>
      </c>
      <c r="AI335">
        <f t="shared" si="349"/>
        <v>189937.30016154409</v>
      </c>
      <c r="AJ335">
        <f t="shared" si="350"/>
        <v>126922.79034315504</v>
      </c>
      <c r="AK335">
        <f t="shared" si="351"/>
        <v>60445.360133098089</v>
      </c>
      <c r="AL335">
        <f t="shared" si="352"/>
        <v>74111.488350348896</v>
      </c>
      <c r="AN335">
        <f t="shared" si="306"/>
        <v>94368.567625494979</v>
      </c>
      <c r="AO335">
        <f t="shared" si="353"/>
        <v>211751.54720316827</v>
      </c>
      <c r="AP335">
        <f t="shared" si="354"/>
        <v>272047.7946077931</v>
      </c>
      <c r="AQ335">
        <f t="shared" si="355"/>
        <v>134591.94078516</v>
      </c>
      <c r="AR335">
        <f t="shared" si="356"/>
        <v>141176.03749452883</v>
      </c>
      <c r="AS335">
        <f t="shared" si="357"/>
        <v>94338.798083724731</v>
      </c>
      <c r="AT335">
        <f t="shared" si="358"/>
        <v>44927.649394104024</v>
      </c>
      <c r="AU335">
        <f t="shared" si="359"/>
        <v>55085.368957153099</v>
      </c>
      <c r="AW335">
        <f t="shared" si="307"/>
        <v>70141.991225375401</v>
      </c>
      <c r="AX335">
        <f t="shared" si="360"/>
        <v>157390.0668369543</v>
      </c>
      <c r="AY335">
        <f t="shared" si="361"/>
        <v>202206.88416073078</v>
      </c>
      <c r="AZ335">
        <f t="shared" si="362"/>
        <v>100039.10165325477</v>
      </c>
      <c r="BA335">
        <f t="shared" si="363"/>
        <v>104932.90967891355</v>
      </c>
      <c r="BB335">
        <f t="shared" si="364"/>
        <v>70119.864215886744</v>
      </c>
      <c r="BC335">
        <f t="shared" si="365"/>
        <v>33393.691023096711</v>
      </c>
      <c r="BD335">
        <f t="shared" si="366"/>
        <v>40943.690926546828</v>
      </c>
      <c r="BF335">
        <f t="shared" si="308"/>
        <v>52134.932810622617</v>
      </c>
      <c r="BG335">
        <f t="shared" si="367"/>
        <v>116984.42568073951</v>
      </c>
      <c r="BH335">
        <f t="shared" si="368"/>
        <v>150295.73776558592</v>
      </c>
      <c r="BI335">
        <f t="shared" si="369"/>
        <v>74356.769062476364</v>
      </c>
      <c r="BJ335">
        <f t="shared" si="370"/>
        <v>77994.224289346268</v>
      </c>
      <c r="BK335">
        <f t="shared" si="371"/>
        <v>52118.486389550613</v>
      </c>
      <c r="BL335">
        <f t="shared" si="372"/>
        <v>24820.764386255429</v>
      </c>
      <c r="BM335">
        <f t="shared" si="373"/>
        <v>30432.506094896547</v>
      </c>
    </row>
    <row r="336" spans="1:65" hidden="1" x14ac:dyDescent="0.4">
      <c r="A336" s="9">
        <v>43</v>
      </c>
      <c r="B336" s="16">
        <f t="shared" ref="B336:I336" si="424">V336+AE336+AN336+AW336+BF336+B206</f>
        <v>606576.81469943409</v>
      </c>
      <c r="C336" s="16">
        <f t="shared" si="424"/>
        <v>1358750.5958622217</v>
      </c>
      <c r="D336" s="16">
        <f t="shared" si="424"/>
        <v>1747321.8308280508</v>
      </c>
      <c r="E336" s="16">
        <f t="shared" si="424"/>
        <v>874082.60451578966</v>
      </c>
      <c r="F336" s="16">
        <f t="shared" si="424"/>
        <v>930810.46067368274</v>
      </c>
      <c r="G336" s="16">
        <f t="shared" si="424"/>
        <v>630585.79608985526</v>
      </c>
      <c r="H336" s="16">
        <f t="shared" si="424"/>
        <v>310910.15566560236</v>
      </c>
      <c r="I336" s="16">
        <f t="shared" si="424"/>
        <v>387174.82508770621</v>
      </c>
      <c r="J336" s="16">
        <f t="shared" si="295"/>
        <v>6846213.0834223432</v>
      </c>
      <c r="L336" s="9">
        <v>43</v>
      </c>
      <c r="M336" s="9">
        <f t="shared" ref="M336:T336" si="425">M141</f>
        <v>135535.4022874902</v>
      </c>
      <c r="N336" s="9">
        <f t="shared" si="425"/>
        <v>303572.3289046174</v>
      </c>
      <c r="O336" s="9">
        <f t="shared" si="425"/>
        <v>390422.87524605356</v>
      </c>
      <c r="P336" s="9">
        <f t="shared" si="425"/>
        <v>195413.72926823201</v>
      </c>
      <c r="Q336" s="9">
        <f t="shared" si="425"/>
        <v>208225.533464562</v>
      </c>
      <c r="R336" s="9">
        <f t="shared" si="425"/>
        <v>140794.98506282555</v>
      </c>
      <c r="S336" s="9">
        <f t="shared" si="425"/>
        <v>69183.742660181553</v>
      </c>
      <c r="T336" s="9">
        <f t="shared" si="425"/>
        <v>85636.796470205198</v>
      </c>
      <c r="V336">
        <f t="shared" si="304"/>
        <v>200314.13657569833</v>
      </c>
      <c r="W336">
        <f t="shared" si="339"/>
        <v>449480.47229988221</v>
      </c>
      <c r="X336">
        <f t="shared" si="340"/>
        <v>577470.02476977697</v>
      </c>
      <c r="Y336">
        <f t="shared" si="341"/>
        <v>285695.4289633939</v>
      </c>
      <c r="Z336">
        <f t="shared" si="342"/>
        <v>299671.34997877019</v>
      </c>
      <c r="AA336">
        <f t="shared" si="343"/>
        <v>200250.94540591884</v>
      </c>
      <c r="AB336">
        <f t="shared" si="344"/>
        <v>95366.958757613524</v>
      </c>
      <c r="AC336">
        <f t="shared" si="345"/>
        <v>116928.53243673482</v>
      </c>
      <c r="AE336">
        <f t="shared" si="305"/>
        <v>148888.90192634659</v>
      </c>
      <c r="AF336">
        <f t="shared" si="346"/>
        <v>334088.52266787068</v>
      </c>
      <c r="AG336">
        <f t="shared" si="347"/>
        <v>429220.22056521731</v>
      </c>
      <c r="AH336">
        <f t="shared" si="348"/>
        <v>212350.85766231825</v>
      </c>
      <c r="AI336">
        <f t="shared" si="349"/>
        <v>222738.83910466824</v>
      </c>
      <c r="AJ336">
        <f t="shared" si="350"/>
        <v>148841.93337965393</v>
      </c>
      <c r="AK336">
        <f t="shared" si="351"/>
        <v>70884.072448428808</v>
      </c>
      <c r="AL336">
        <f t="shared" si="352"/>
        <v>86910.295478750137</v>
      </c>
      <c r="AN336">
        <f t="shared" si="306"/>
        <v>110665.70485629127</v>
      </c>
      <c r="AO336">
        <f t="shared" si="353"/>
        <v>248320.33393413428</v>
      </c>
      <c r="AP336">
        <f t="shared" si="354"/>
        <v>319029.54238268343</v>
      </c>
      <c r="AQ336">
        <f t="shared" si="355"/>
        <v>157835.52055252279</v>
      </c>
      <c r="AR336">
        <f t="shared" si="356"/>
        <v>165556.66882803646</v>
      </c>
      <c r="AS336">
        <f t="shared" si="357"/>
        <v>110630.79421343989</v>
      </c>
      <c r="AT336">
        <f t="shared" si="358"/>
        <v>52686.504763601057</v>
      </c>
      <c r="AU336">
        <f t="shared" si="359"/>
        <v>64598.428653750998</v>
      </c>
      <c r="AW336">
        <f t="shared" si="307"/>
        <v>82255.279425435205</v>
      </c>
      <c r="AX336">
        <f t="shared" si="360"/>
        <v>184570.8070200613</v>
      </c>
      <c r="AY336">
        <f t="shared" si="361"/>
        <v>237127.33938426198</v>
      </c>
      <c r="AZ336">
        <f t="shared" si="362"/>
        <v>117315.52121920738</v>
      </c>
      <c r="BA336">
        <f t="shared" si="363"/>
        <v>123054.4735867212</v>
      </c>
      <c r="BB336">
        <f t="shared" si="364"/>
        <v>82229.331149805745</v>
      </c>
      <c r="BC336">
        <f t="shared" si="365"/>
        <v>39160.670208600364</v>
      </c>
      <c r="BD336">
        <f t="shared" si="366"/>
        <v>48014.529941849956</v>
      </c>
      <c r="BF336">
        <f t="shared" si="308"/>
        <v>61138.462017999002</v>
      </c>
      <c r="BG336">
        <f t="shared" si="367"/>
        <v>137187.24625884692</v>
      </c>
      <c r="BH336">
        <f t="shared" si="368"/>
        <v>176251.31096315838</v>
      </c>
      <c r="BI336">
        <f t="shared" si="369"/>
        <v>87197.935357865557</v>
      </c>
      <c r="BJ336">
        <f t="shared" si="370"/>
        <v>91463.566984129924</v>
      </c>
      <c r="BK336">
        <f t="shared" si="371"/>
        <v>61119.175302718679</v>
      </c>
      <c r="BL336">
        <f t="shared" si="372"/>
        <v>29107.227704676072</v>
      </c>
      <c r="BM336">
        <f t="shared" si="373"/>
        <v>35688.098510721684</v>
      </c>
    </row>
    <row r="337" spans="1:65" hidden="1" x14ac:dyDescent="0.4">
      <c r="A337" s="9">
        <v>44</v>
      </c>
      <c r="B337" s="16">
        <f t="shared" ref="B337:I337" si="426">V337+AE337+AN337+AW337+BF337+B207</f>
        <v>711330.60973936366</v>
      </c>
      <c r="C337" s="16">
        <f t="shared" si="426"/>
        <v>1593402.2969759305</v>
      </c>
      <c r="D337" s="16">
        <f t="shared" si="426"/>
        <v>2049078.4896643159</v>
      </c>
      <c r="E337" s="16">
        <f t="shared" si="426"/>
        <v>1025033.758268463</v>
      </c>
      <c r="F337" s="16">
        <f t="shared" si="426"/>
        <v>1091558.326244374</v>
      </c>
      <c r="G337" s="16">
        <f t="shared" si="426"/>
        <v>739485.86102406494</v>
      </c>
      <c r="H337" s="16">
        <f t="shared" si="426"/>
        <v>364603.30618114193</v>
      </c>
      <c r="I337" s="16">
        <f t="shared" si="426"/>
        <v>454038.66409278061</v>
      </c>
      <c r="J337" s="16">
        <f t="shared" si="295"/>
        <v>8028531.3121904349</v>
      </c>
      <c r="L337" s="9">
        <v>44</v>
      </c>
      <c r="M337" s="9">
        <f t="shared" ref="M337:T337" si="427">M142</f>
        <v>158941.91471303086</v>
      </c>
      <c r="N337" s="9">
        <f t="shared" si="427"/>
        <v>355998.2587254055</v>
      </c>
      <c r="O337" s="9">
        <f t="shared" si="427"/>
        <v>457847.60506887955</v>
      </c>
      <c r="P337" s="9">
        <f t="shared" si="427"/>
        <v>229161.02927281745</v>
      </c>
      <c r="Q337" s="9">
        <f t="shared" si="427"/>
        <v>244185.38937006923</v>
      </c>
      <c r="R337" s="9">
        <f t="shared" si="427"/>
        <v>165109.80991084984</v>
      </c>
      <c r="S337" s="9">
        <f t="shared" si="427"/>
        <v>81131.544525159014</v>
      </c>
      <c r="T337" s="9">
        <f t="shared" si="427"/>
        <v>100425.98591320848</v>
      </c>
      <c r="V337">
        <f t="shared" si="304"/>
        <v>234907.72059609476</v>
      </c>
      <c r="W337">
        <f t="shared" si="339"/>
        <v>527104.25237771752</v>
      </c>
      <c r="X337">
        <f t="shared" si="340"/>
        <v>677197.17414939427</v>
      </c>
      <c r="Y337">
        <f t="shared" si="341"/>
        <v>335034.07772298128</v>
      </c>
      <c r="Z337">
        <f t="shared" si="342"/>
        <v>351423.59373555903</v>
      </c>
      <c r="AA337">
        <f t="shared" si="343"/>
        <v>234833.61652182176</v>
      </c>
      <c r="AB337">
        <f t="shared" si="344"/>
        <v>111836.51481066061</v>
      </c>
      <c r="AC337">
        <f t="shared" si="345"/>
        <v>137121.70042966504</v>
      </c>
      <c r="AE337">
        <f t="shared" si="305"/>
        <v>174601.51925102246</v>
      </c>
      <c r="AF337">
        <f t="shared" si="346"/>
        <v>391784.49748387642</v>
      </c>
      <c r="AG337">
        <f t="shared" si="347"/>
        <v>503345.12266749714</v>
      </c>
      <c r="AH337">
        <f t="shared" si="348"/>
        <v>249023.14331285609</v>
      </c>
      <c r="AI337">
        <f t="shared" si="349"/>
        <v>261205.09454171918</v>
      </c>
      <c r="AJ337">
        <f t="shared" si="350"/>
        <v>174546.43939278636</v>
      </c>
      <c r="AK337">
        <f t="shared" si="351"/>
        <v>83125.515603021166</v>
      </c>
      <c r="AL337">
        <f t="shared" si="352"/>
        <v>101919.41395774248</v>
      </c>
      <c r="AN337">
        <f t="shared" si="306"/>
        <v>129777.30339131893</v>
      </c>
      <c r="AO337">
        <f t="shared" si="353"/>
        <v>291204.42830100248</v>
      </c>
      <c r="AP337">
        <f t="shared" si="354"/>
        <v>374124.88147395046</v>
      </c>
      <c r="AQ337">
        <f t="shared" si="355"/>
        <v>185093.18910742053</v>
      </c>
      <c r="AR337">
        <f t="shared" si="356"/>
        <v>194147.75396635235</v>
      </c>
      <c r="AS337">
        <f t="shared" si="357"/>
        <v>129736.3637965469</v>
      </c>
      <c r="AT337">
        <f t="shared" si="358"/>
        <v>61785.288606014932</v>
      </c>
      <c r="AU337">
        <f t="shared" si="359"/>
        <v>75754.362066250571</v>
      </c>
      <c r="AW337">
        <f t="shared" si="307"/>
        <v>96460.492140863222</v>
      </c>
      <c r="AX337">
        <f t="shared" si="360"/>
        <v>216445.57047709782</v>
      </c>
      <c r="AY337">
        <f t="shared" si="361"/>
        <v>278078.44088347268</v>
      </c>
      <c r="AZ337">
        <f t="shared" si="362"/>
        <v>137575.52088586509</v>
      </c>
      <c r="BA337">
        <f t="shared" si="363"/>
        <v>144305.57120737882</v>
      </c>
      <c r="BB337">
        <f t="shared" si="364"/>
        <v>96430.062681622832</v>
      </c>
      <c r="BC337">
        <f t="shared" si="365"/>
        <v>45923.587486100711</v>
      </c>
      <c r="BD337">
        <f t="shared" si="366"/>
        <v>56306.47929780047</v>
      </c>
      <c r="BF337">
        <f t="shared" si="308"/>
        <v>71696.870721717103</v>
      </c>
      <c r="BG337">
        <f t="shared" si="367"/>
        <v>160879.02663945412</v>
      </c>
      <c r="BH337">
        <f t="shared" si="368"/>
        <v>206689.32517371018</v>
      </c>
      <c r="BI337">
        <f t="shared" si="369"/>
        <v>102256.72828853647</v>
      </c>
      <c r="BJ337">
        <f t="shared" si="370"/>
        <v>107259.02028542555</v>
      </c>
      <c r="BK337">
        <f t="shared" si="371"/>
        <v>71674.253226262212</v>
      </c>
      <c r="BL337">
        <f t="shared" si="372"/>
        <v>34133.948956638218</v>
      </c>
      <c r="BM337">
        <f t="shared" si="373"/>
        <v>41851.314226285824</v>
      </c>
    </row>
    <row r="338" spans="1:65" hidden="1" x14ac:dyDescent="0.4">
      <c r="A338" s="9">
        <v>45</v>
      </c>
      <c r="B338" s="16">
        <f t="shared" ref="B338:I338" si="428">V338+AE338+AN338+AW338+BF338+B208</f>
        <v>834175.0361813124</v>
      </c>
      <c r="C338" s="16">
        <f t="shared" si="428"/>
        <v>1868577.5651001991</v>
      </c>
      <c r="D338" s="16">
        <f t="shared" si="428"/>
        <v>2402947.5181406755</v>
      </c>
      <c r="E338" s="16">
        <f t="shared" si="428"/>
        <v>1202053.6733516804</v>
      </c>
      <c r="F338" s="16">
        <f t="shared" si="428"/>
        <v>1280066.8126216887</v>
      </c>
      <c r="G338" s="16">
        <f t="shared" si="428"/>
        <v>867192.60468257032</v>
      </c>
      <c r="H338" s="16">
        <f t="shared" si="428"/>
        <v>427569.08433044876</v>
      </c>
      <c r="I338" s="16">
        <f t="shared" si="428"/>
        <v>532449.65890578786</v>
      </c>
      <c r="J338" s="16">
        <f t="shared" si="295"/>
        <v>9415031.9533143621</v>
      </c>
      <c r="L338" s="9">
        <v>45</v>
      </c>
      <c r="M338" s="9">
        <f t="shared" ref="M338:T338" si="429">M143</f>
        <v>186390.65385336656</v>
      </c>
      <c r="N338" s="9">
        <f t="shared" si="429"/>
        <v>417477.97196410771</v>
      </c>
      <c r="O338" s="9">
        <f t="shared" si="429"/>
        <v>536916.36109999579</v>
      </c>
      <c r="P338" s="9">
        <f t="shared" si="429"/>
        <v>268736.37555574923</v>
      </c>
      <c r="Q338" s="9">
        <f t="shared" si="429"/>
        <v>286355.39258666459</v>
      </c>
      <c r="R338" s="9">
        <f t="shared" si="429"/>
        <v>193623.72400290007</v>
      </c>
      <c r="S338" s="9">
        <f t="shared" si="429"/>
        <v>95142.691966942322</v>
      </c>
      <c r="T338" s="9">
        <f t="shared" si="429"/>
        <v>117769.21910138079</v>
      </c>
      <c r="V338">
        <f t="shared" si="304"/>
        <v>275475.50132488977</v>
      </c>
      <c r="W338">
        <f t="shared" si="339"/>
        <v>618133.40066374524</v>
      </c>
      <c r="X338">
        <f t="shared" si="340"/>
        <v>794146.86997607525</v>
      </c>
      <c r="Y338">
        <f t="shared" si="341"/>
        <v>392893.34674679348</v>
      </c>
      <c r="Z338">
        <f t="shared" si="342"/>
        <v>412113.27757146064</v>
      </c>
      <c r="AA338">
        <f t="shared" si="343"/>
        <v>275388.59972387471</v>
      </c>
      <c r="AB338">
        <f t="shared" si="344"/>
        <v>131150.30832412478</v>
      </c>
      <c r="AC338">
        <f t="shared" si="345"/>
        <v>160802.16125945118</v>
      </c>
      <c r="AE338">
        <f t="shared" si="305"/>
        <v>204754.61992355861</v>
      </c>
      <c r="AF338">
        <f t="shared" si="346"/>
        <v>459444.37493079697</v>
      </c>
      <c r="AG338">
        <f t="shared" si="347"/>
        <v>590271.14840844576</v>
      </c>
      <c r="AH338">
        <f t="shared" si="348"/>
        <v>292028.61051791871</v>
      </c>
      <c r="AI338">
        <f t="shared" si="349"/>
        <v>306314.34413863911</v>
      </c>
      <c r="AJ338">
        <f t="shared" si="350"/>
        <v>204690.02795730409</v>
      </c>
      <c r="AK338">
        <f t="shared" si="351"/>
        <v>97481.015206840893</v>
      </c>
      <c r="AL338">
        <f t="shared" si="352"/>
        <v>119520.55719370376</v>
      </c>
      <c r="AN338">
        <f t="shared" si="306"/>
        <v>152189.41132117069</v>
      </c>
      <c r="AO338">
        <f t="shared" si="353"/>
        <v>341494.46289243945</v>
      </c>
      <c r="AP338">
        <f t="shared" si="354"/>
        <v>438735.00207072386</v>
      </c>
      <c r="AQ338">
        <f t="shared" si="355"/>
        <v>217058.1662101383</v>
      </c>
      <c r="AR338">
        <f t="shared" si="356"/>
        <v>227676.42425403575</v>
      </c>
      <c r="AS338">
        <f t="shared" si="357"/>
        <v>152141.40159466662</v>
      </c>
      <c r="AT338">
        <f t="shared" si="358"/>
        <v>72455.402104518056</v>
      </c>
      <c r="AU338">
        <f t="shared" si="359"/>
        <v>88836.888011996518</v>
      </c>
      <c r="AW338">
        <f t="shared" si="307"/>
        <v>113118.89776609108</v>
      </c>
      <c r="AX338">
        <f t="shared" si="360"/>
        <v>253824.99938905015</v>
      </c>
      <c r="AY338">
        <f t="shared" si="361"/>
        <v>326101.66117871157</v>
      </c>
      <c r="AZ338">
        <f t="shared" si="362"/>
        <v>161334.3549966428</v>
      </c>
      <c r="BA338">
        <f t="shared" si="363"/>
        <v>169226.66258686557</v>
      </c>
      <c r="BB338">
        <f t="shared" si="364"/>
        <v>113083.21323908486</v>
      </c>
      <c r="BC338">
        <f t="shared" si="365"/>
        <v>53854.438046057825</v>
      </c>
      <c r="BD338">
        <f t="shared" si="366"/>
        <v>66030.42068202552</v>
      </c>
      <c r="BF338">
        <f t="shared" si="308"/>
        <v>84078.681431290155</v>
      </c>
      <c r="BG338">
        <f t="shared" si="367"/>
        <v>188662.298558276</v>
      </c>
      <c r="BH338">
        <f t="shared" si="368"/>
        <v>242383.88302859143</v>
      </c>
      <c r="BI338">
        <f t="shared" si="369"/>
        <v>119916.12458720079</v>
      </c>
      <c r="BJ338">
        <f t="shared" si="370"/>
        <v>125782.2957464022</v>
      </c>
      <c r="BK338">
        <f t="shared" si="371"/>
        <v>84052.157953942515</v>
      </c>
      <c r="BL338">
        <f t="shared" si="372"/>
        <v>40028.768221369464</v>
      </c>
      <c r="BM338">
        <f t="shared" si="373"/>
        <v>49078.89676204315</v>
      </c>
    </row>
    <row r="339" spans="1:65" hidden="1" x14ac:dyDescent="0.4">
      <c r="A339" s="9">
        <v>46</v>
      </c>
      <c r="B339" s="16">
        <f t="shared" ref="B339:I339" si="430">V339+AE339+AN339+AW339+BF339+B209</f>
        <v>978234.28579898423</v>
      </c>
      <c r="C339" s="16">
        <f t="shared" si="430"/>
        <v>2191274.6852518111</v>
      </c>
      <c r="D339" s="16">
        <f t="shared" si="430"/>
        <v>2817928.548879615</v>
      </c>
      <c r="E339" s="16">
        <f t="shared" si="430"/>
        <v>1409644.3380009616</v>
      </c>
      <c r="F339" s="16">
        <f t="shared" si="430"/>
        <v>1501130.086540895</v>
      </c>
      <c r="G339" s="16">
        <f t="shared" si="430"/>
        <v>1016953.8777378203</v>
      </c>
      <c r="H339" s="16">
        <f t="shared" si="430"/>
        <v>501408.84214642958</v>
      </c>
      <c r="I339" s="16">
        <f t="shared" si="430"/>
        <v>624401.96596380603</v>
      </c>
      <c r="J339" s="16">
        <f t="shared" si="295"/>
        <v>11040976.630320322</v>
      </c>
      <c r="L339" s="9">
        <v>46</v>
      </c>
      <c r="M339" s="9">
        <f t="shared" ref="M339:T339" si="431">M144</f>
        <v>218579.698795067</v>
      </c>
      <c r="N339" s="9">
        <f t="shared" si="431"/>
        <v>489575.0268534288</v>
      </c>
      <c r="O339" s="9">
        <f t="shared" si="431"/>
        <v>629640.0278723567</v>
      </c>
      <c r="P339" s="9">
        <f t="shared" si="431"/>
        <v>315146.25229258894</v>
      </c>
      <c r="Q339" s="9">
        <f t="shared" si="431"/>
        <v>335808.01486525708</v>
      </c>
      <c r="R339" s="9">
        <f t="shared" si="431"/>
        <v>227061.89606174111</v>
      </c>
      <c r="S339" s="9">
        <f t="shared" si="431"/>
        <v>111573.51789240733</v>
      </c>
      <c r="T339" s="9">
        <f t="shared" si="431"/>
        <v>138107.57088046512</v>
      </c>
      <c r="V339">
        <f t="shared" si="304"/>
        <v>323049.20263000042</v>
      </c>
      <c r="W339">
        <f t="shared" si="339"/>
        <v>724882.97958621895</v>
      </c>
      <c r="X339">
        <f t="shared" si="340"/>
        <v>931293.38864262216</v>
      </c>
      <c r="Y339">
        <f t="shared" si="341"/>
        <v>460744.71876717883</v>
      </c>
      <c r="Z339">
        <f t="shared" si="342"/>
        <v>483283.86761217797</v>
      </c>
      <c r="AA339">
        <f t="shared" si="343"/>
        <v>322947.29341201129</v>
      </c>
      <c r="AB339">
        <f t="shared" si="344"/>
        <v>153799.52963156361</v>
      </c>
      <c r="AC339">
        <f t="shared" si="345"/>
        <v>188572.15878075955</v>
      </c>
      <c r="AE339">
        <f t="shared" si="305"/>
        <v>240115.06062422422</v>
      </c>
      <c r="AF339">
        <f t="shared" si="346"/>
        <v>538788.88779727113</v>
      </c>
      <c r="AG339">
        <f t="shared" si="347"/>
        <v>692209.00919226056</v>
      </c>
      <c r="AH339">
        <f t="shared" si="348"/>
        <v>342460.9786323561</v>
      </c>
      <c r="AI339">
        <f t="shared" si="349"/>
        <v>359213.81085504987</v>
      </c>
      <c r="AJ339">
        <f t="shared" si="350"/>
        <v>240039.3138405894</v>
      </c>
      <c r="AK339">
        <f t="shared" si="351"/>
        <v>114315.66176548283</v>
      </c>
      <c r="AL339">
        <f t="shared" si="352"/>
        <v>140161.35922657748</v>
      </c>
      <c r="AN339">
        <f t="shared" si="306"/>
        <v>178472.01562236465</v>
      </c>
      <c r="AO339">
        <f t="shared" si="353"/>
        <v>400469.41891161818</v>
      </c>
      <c r="AP339">
        <f t="shared" si="354"/>
        <v>514503.0752395849</v>
      </c>
      <c r="AQ339">
        <f t="shared" si="355"/>
        <v>254543.38836402851</v>
      </c>
      <c r="AR339">
        <f t="shared" si="356"/>
        <v>266995.38419633743</v>
      </c>
      <c r="AS339">
        <f t="shared" si="357"/>
        <v>178415.71477598534</v>
      </c>
      <c r="AT339">
        <f t="shared" si="358"/>
        <v>84968.208655679467</v>
      </c>
      <c r="AU339">
        <f t="shared" si="359"/>
        <v>104178.72260285015</v>
      </c>
      <c r="AW339">
        <f t="shared" si="307"/>
        <v>132654.1545436309</v>
      </c>
      <c r="AX339">
        <f t="shared" si="360"/>
        <v>297659.73114074481</v>
      </c>
      <c r="AY339">
        <f t="shared" si="361"/>
        <v>382418.33162471768</v>
      </c>
      <c r="AZ339">
        <f t="shared" si="362"/>
        <v>189196.26060339052</v>
      </c>
      <c r="BA339">
        <f t="shared" si="363"/>
        <v>198451.54342045065</v>
      </c>
      <c r="BB339">
        <f t="shared" si="364"/>
        <v>132612.30741687573</v>
      </c>
      <c r="BC339">
        <f t="shared" si="365"/>
        <v>63154.920075287941</v>
      </c>
      <c r="BD339">
        <f t="shared" si="366"/>
        <v>77433.654347011019</v>
      </c>
      <c r="BF339">
        <f t="shared" si="308"/>
        <v>98598.789598690608</v>
      </c>
      <c r="BG339">
        <f t="shared" si="367"/>
        <v>221243.64897366305</v>
      </c>
      <c r="BH339">
        <f t="shared" si="368"/>
        <v>284242.77210365148</v>
      </c>
      <c r="BI339">
        <f t="shared" si="369"/>
        <v>140625.23979192181</v>
      </c>
      <c r="BJ339">
        <f t="shared" si="370"/>
        <v>147504.47916663386</v>
      </c>
      <c r="BK339">
        <f t="shared" si="371"/>
        <v>98567.685596513693</v>
      </c>
      <c r="BL339">
        <f t="shared" si="372"/>
        <v>46941.603133713645</v>
      </c>
      <c r="BM339">
        <f t="shared" si="373"/>
        <v>57554.658722034335</v>
      </c>
    </row>
    <row r="340" spans="1:65" hidden="1" x14ac:dyDescent="0.4">
      <c r="A340" s="9">
        <v>47</v>
      </c>
      <c r="B340" s="16">
        <f t="shared" ref="B340:I340" si="432">V340+AE340+AN340+AW340+BF340+B210</f>
        <v>1147172.0878763986</v>
      </c>
      <c r="C340" s="16">
        <f t="shared" si="432"/>
        <v>2569700.5229536374</v>
      </c>
      <c r="D340" s="16">
        <f t="shared" si="432"/>
        <v>3304575.4210732374</v>
      </c>
      <c r="E340" s="16">
        <f t="shared" si="432"/>
        <v>1653085.218819892</v>
      </c>
      <c r="F340" s="16">
        <f t="shared" si="432"/>
        <v>1760370.2513573805</v>
      </c>
      <c r="G340" s="16">
        <f t="shared" si="432"/>
        <v>1192578.4238765999</v>
      </c>
      <c r="H340" s="16">
        <f t="shared" si="432"/>
        <v>588000.47979269305</v>
      </c>
      <c r="I340" s="16">
        <f t="shared" si="432"/>
        <v>732234.12569469714</v>
      </c>
      <c r="J340" s="16">
        <f t="shared" si="295"/>
        <v>12947716.531444537</v>
      </c>
      <c r="L340" s="9">
        <v>47</v>
      </c>
      <c r="M340" s="9">
        <f t="shared" ref="M340:T340" si="433">M145</f>
        <v>256327.68455723336</v>
      </c>
      <c r="N340" s="9">
        <f t="shared" si="433"/>
        <v>574123.00292371388</v>
      </c>
      <c r="O340" s="9">
        <f t="shared" si="433"/>
        <v>738376.76297829847</v>
      </c>
      <c r="P340" s="9">
        <f t="shared" si="433"/>
        <v>369570.96012281679</v>
      </c>
      <c r="Q340" s="9">
        <f t="shared" si="433"/>
        <v>393800.94025509275</v>
      </c>
      <c r="R340" s="9">
        <f t="shared" si="433"/>
        <v>266274.72903258854</v>
      </c>
      <c r="S340" s="9">
        <f t="shared" si="433"/>
        <v>130841.89271428925</v>
      </c>
      <c r="T340" s="9">
        <f t="shared" si="433"/>
        <v>161958.28825258015</v>
      </c>
      <c r="V340">
        <f t="shared" si="304"/>
        <v>378838.72365404374</v>
      </c>
      <c r="W340">
        <f t="shared" si="339"/>
        <v>850067.85514189373</v>
      </c>
      <c r="X340">
        <f t="shared" si="340"/>
        <v>1092124.6541657802</v>
      </c>
      <c r="Y340">
        <f t="shared" si="341"/>
        <v>540313.79668197245</v>
      </c>
      <c r="Z340">
        <f t="shared" si="342"/>
        <v>566745.38144111412</v>
      </c>
      <c r="AA340">
        <f t="shared" si="343"/>
        <v>378719.21505362843</v>
      </c>
      <c r="AB340">
        <f t="shared" si="344"/>
        <v>180360.1960006911</v>
      </c>
      <c r="AC340">
        <f t="shared" si="345"/>
        <v>221137.94235552277</v>
      </c>
      <c r="AE340">
        <f t="shared" si="305"/>
        <v>281582.13162711234</v>
      </c>
      <c r="AF340">
        <f t="shared" si="346"/>
        <v>631835.93369174504</v>
      </c>
      <c r="AG340">
        <f t="shared" si="347"/>
        <v>811751.1989174413</v>
      </c>
      <c r="AH340">
        <f t="shared" si="348"/>
        <v>401602.84869976749</v>
      </c>
      <c r="AI340">
        <f t="shared" si="349"/>
        <v>421248.83923361392</v>
      </c>
      <c r="AJ340">
        <f t="shared" si="350"/>
        <v>281493.30362630036</v>
      </c>
      <c r="AK340">
        <f t="shared" si="351"/>
        <v>134057.59569852322</v>
      </c>
      <c r="AL340">
        <f t="shared" si="352"/>
        <v>164366.7590036685</v>
      </c>
      <c r="AN340">
        <f t="shared" si="306"/>
        <v>209293.53812329445</v>
      </c>
      <c r="AO340">
        <f t="shared" si="353"/>
        <v>469629.15335444466</v>
      </c>
      <c r="AP340">
        <f t="shared" si="354"/>
        <v>603356.04221592285</v>
      </c>
      <c r="AQ340">
        <f t="shared" si="355"/>
        <v>298502.18349819229</v>
      </c>
      <c r="AR340">
        <f t="shared" si="356"/>
        <v>313104.59752569365</v>
      </c>
      <c r="AS340">
        <f t="shared" si="357"/>
        <v>209227.51430828735</v>
      </c>
      <c r="AT340">
        <f t="shared" si="358"/>
        <v>99641.935210581141</v>
      </c>
      <c r="AU340">
        <f t="shared" si="359"/>
        <v>122170.04091471383</v>
      </c>
      <c r="AW340">
        <f t="shared" si="307"/>
        <v>155563.08508299777</v>
      </c>
      <c r="AX340">
        <f t="shared" si="360"/>
        <v>349064.57502618153</v>
      </c>
      <c r="AY340">
        <f t="shared" si="361"/>
        <v>448460.70343215123</v>
      </c>
      <c r="AZ340">
        <f t="shared" si="362"/>
        <v>221869.82448370953</v>
      </c>
      <c r="BA340">
        <f t="shared" si="363"/>
        <v>232723.46380839404</v>
      </c>
      <c r="BB340">
        <f t="shared" si="364"/>
        <v>155514.01109643053</v>
      </c>
      <c r="BC340">
        <f t="shared" si="365"/>
        <v>74061.564365483704</v>
      </c>
      <c r="BD340">
        <f t="shared" si="366"/>
        <v>90806.18847493059</v>
      </c>
      <c r="BF340">
        <f t="shared" si="308"/>
        <v>115626.47207116075</v>
      </c>
      <c r="BG340">
        <f t="shared" si="367"/>
        <v>259451.6900572039</v>
      </c>
      <c r="BH340">
        <f t="shared" si="368"/>
        <v>333330.55186418456</v>
      </c>
      <c r="BI340">
        <f t="shared" si="369"/>
        <v>164910.75019765616</v>
      </c>
      <c r="BJ340">
        <f t="shared" si="370"/>
        <v>172978.01129354225</v>
      </c>
      <c r="BK340">
        <f t="shared" si="371"/>
        <v>115589.9965066947</v>
      </c>
      <c r="BL340">
        <f t="shared" si="372"/>
        <v>55048.261604500789</v>
      </c>
      <c r="BM340">
        <f t="shared" si="373"/>
        <v>67494.15653452267</v>
      </c>
    </row>
    <row r="341" spans="1:65" hidden="1" x14ac:dyDescent="0.4">
      <c r="A341" s="9">
        <v>48</v>
      </c>
      <c r="B341" s="16">
        <f t="shared" ref="B341:I341" si="434">V341+AE341+AN341+AW341+BF341+B211</f>
        <v>1345284.8855385631</v>
      </c>
      <c r="C341" s="16">
        <f t="shared" si="434"/>
        <v>3013479.2420618497</v>
      </c>
      <c r="D341" s="16">
        <f t="shared" si="434"/>
        <v>3875264.5867802687</v>
      </c>
      <c r="E341" s="16">
        <f t="shared" si="434"/>
        <v>1938567.5287044942</v>
      </c>
      <c r="F341" s="16">
        <f t="shared" si="434"/>
        <v>2064380.3289434712</v>
      </c>
      <c r="G341" s="16">
        <f t="shared" si="434"/>
        <v>1398532.744148327</v>
      </c>
      <c r="H341" s="16">
        <f t="shared" si="434"/>
        <v>689546.20451114525</v>
      </c>
      <c r="I341" s="16">
        <f t="shared" si="434"/>
        <v>858688.53651383449</v>
      </c>
      <c r="J341" s="16">
        <f t="shared" si="295"/>
        <v>15183744.057201954</v>
      </c>
      <c r="L341" s="9">
        <v>48</v>
      </c>
      <c r="M341" s="9">
        <f t="shared" ref="M341:T341" si="435">M146</f>
        <v>300594.62169940257</v>
      </c>
      <c r="N341" s="9">
        <f t="shared" si="435"/>
        <v>673272.13278144819</v>
      </c>
      <c r="O341" s="9">
        <f t="shared" si="435"/>
        <v>865891.96996992012</v>
      </c>
      <c r="P341" s="9">
        <f t="shared" si="435"/>
        <v>433394.63367406372</v>
      </c>
      <c r="Q341" s="9">
        <f t="shared" si="435"/>
        <v>461809.05065062433</v>
      </c>
      <c r="R341" s="9">
        <f t="shared" si="435"/>
        <v>312259.48761609563</v>
      </c>
      <c r="S341" s="9">
        <f t="shared" si="435"/>
        <v>153437.85167342637</v>
      </c>
      <c r="T341" s="9">
        <f t="shared" si="435"/>
        <v>189927.94505385123</v>
      </c>
      <c r="V341">
        <f t="shared" si="304"/>
        <v>444262.90909066884</v>
      </c>
      <c r="W341">
        <f t="shared" si="339"/>
        <v>996871.74164032133</v>
      </c>
      <c r="X341">
        <f t="shared" si="340"/>
        <v>1280730.9434196253</v>
      </c>
      <c r="Y341">
        <f t="shared" si="341"/>
        <v>633624.18926045031</v>
      </c>
      <c r="Z341">
        <f t="shared" si="342"/>
        <v>664620.42064807424</v>
      </c>
      <c r="AA341">
        <f t="shared" si="343"/>
        <v>444122.76175311639</v>
      </c>
      <c r="AB341">
        <f t="shared" si="344"/>
        <v>211507.80096229733</v>
      </c>
      <c r="AC341">
        <f t="shared" si="345"/>
        <v>259327.72825754003</v>
      </c>
      <c r="AE341">
        <f t="shared" si="305"/>
        <v>330210.42764057801</v>
      </c>
      <c r="AF341">
        <f t="shared" si="346"/>
        <v>740951.89441681933</v>
      </c>
      <c r="AG341">
        <f t="shared" si="347"/>
        <v>951937.92654161074</v>
      </c>
      <c r="AH341">
        <f t="shared" si="348"/>
        <v>470958.32269086997</v>
      </c>
      <c r="AI341">
        <f t="shared" si="349"/>
        <v>493997.11033736408</v>
      </c>
      <c r="AJ341">
        <f t="shared" si="350"/>
        <v>330106.25933996437</v>
      </c>
      <c r="AK341">
        <f t="shared" si="351"/>
        <v>157208.89584960716</v>
      </c>
      <c r="AL341">
        <f t="shared" si="352"/>
        <v>192752.35067959563</v>
      </c>
      <c r="AN341">
        <f t="shared" si="306"/>
        <v>245437.83487520338</v>
      </c>
      <c r="AO341">
        <f t="shared" si="353"/>
        <v>550732.54352309485</v>
      </c>
      <c r="AP341">
        <f t="shared" si="354"/>
        <v>707553.62056668208</v>
      </c>
      <c r="AQ341">
        <f t="shared" si="355"/>
        <v>350052.51609897986</v>
      </c>
      <c r="AR341">
        <f t="shared" si="356"/>
        <v>367176.71837965376</v>
      </c>
      <c r="AS341">
        <f t="shared" si="357"/>
        <v>245360.40896729389</v>
      </c>
      <c r="AT341">
        <f t="shared" si="358"/>
        <v>116849.76545455218</v>
      </c>
      <c r="AU341">
        <f t="shared" si="359"/>
        <v>143268.39995919119</v>
      </c>
      <c r="AW341">
        <f t="shared" si="307"/>
        <v>182428.31160314608</v>
      </c>
      <c r="AX341">
        <f t="shared" si="360"/>
        <v>409346.86419031303</v>
      </c>
      <c r="AY341">
        <f t="shared" si="361"/>
        <v>525908.37282403698</v>
      </c>
      <c r="AZ341">
        <f t="shared" si="362"/>
        <v>260186.00399095094</v>
      </c>
      <c r="BA341">
        <f t="shared" si="363"/>
        <v>272914.03066704387</v>
      </c>
      <c r="BB341">
        <f t="shared" si="364"/>
        <v>182370.76270235894</v>
      </c>
      <c r="BC341">
        <f t="shared" si="365"/>
        <v>86851.749788032423</v>
      </c>
      <c r="BD341">
        <f t="shared" si="366"/>
        <v>106488.1146948222</v>
      </c>
      <c r="BF341">
        <f t="shared" si="308"/>
        <v>135594.77857707927</v>
      </c>
      <c r="BG341">
        <f t="shared" si="367"/>
        <v>304258.1325416927</v>
      </c>
      <c r="BH341">
        <f t="shared" si="368"/>
        <v>390895.62764816795</v>
      </c>
      <c r="BI341">
        <f t="shared" si="369"/>
        <v>193390.28734068284</v>
      </c>
      <c r="BJ341">
        <f t="shared" si="370"/>
        <v>202850.73755096813</v>
      </c>
      <c r="BK341">
        <f t="shared" si="371"/>
        <v>135552.00380156262</v>
      </c>
      <c r="BL341">
        <f t="shared" si="372"/>
        <v>64554.912984992246</v>
      </c>
      <c r="BM341">
        <f t="shared" si="373"/>
        <v>79150.172504726623</v>
      </c>
    </row>
    <row r="342" spans="1:65" hidden="1" x14ac:dyDescent="0.4">
      <c r="A342" s="9">
        <v>49</v>
      </c>
      <c r="B342" s="16">
        <f t="shared" ref="B342:I342" si="436">V342+AE342+AN342+AW342+BF342+B212</f>
        <v>1577611.1033239663</v>
      </c>
      <c r="C342" s="16">
        <f t="shared" si="436"/>
        <v>3533897.0674664006</v>
      </c>
      <c r="D342" s="16">
        <f t="shared" si="436"/>
        <v>4544509.870096161</v>
      </c>
      <c r="E342" s="16">
        <f t="shared" si="436"/>
        <v>2273351.6823906605</v>
      </c>
      <c r="F342" s="16">
        <f t="shared" si="436"/>
        <v>2420891.9340821933</v>
      </c>
      <c r="G342" s="16">
        <f t="shared" si="436"/>
        <v>1640054.6894654892</v>
      </c>
      <c r="H342" s="16">
        <f t="shared" si="436"/>
        <v>808628.53737924469</v>
      </c>
      <c r="I342" s="16">
        <f t="shared" si="436"/>
        <v>1006981.1997776377</v>
      </c>
      <c r="J342" s="16">
        <f t="shared" si="295"/>
        <v>17805926.083981752</v>
      </c>
      <c r="L342" s="9">
        <v>49</v>
      </c>
      <c r="M342" s="9">
        <f t="shared" ref="M342:T342" si="437">M147</f>
        <v>352506.31140637415</v>
      </c>
      <c r="N342" s="9">
        <f t="shared" si="437"/>
        <v>789543.98704054579</v>
      </c>
      <c r="O342" s="9">
        <f t="shared" si="437"/>
        <v>1015428.6283795546</v>
      </c>
      <c r="P342" s="9">
        <f t="shared" si="437"/>
        <v>508240.44301277195</v>
      </c>
      <c r="Q342" s="9">
        <f t="shared" si="437"/>
        <v>541561.93513576279</v>
      </c>
      <c r="R342" s="9">
        <f t="shared" si="437"/>
        <v>366185.66080423322</v>
      </c>
      <c r="S342" s="9">
        <f t="shared" si="437"/>
        <v>179936.05746414917</v>
      </c>
      <c r="T342" s="9">
        <f t="shared" si="437"/>
        <v>222727.86840104221</v>
      </c>
      <c r="V342">
        <f t="shared" si="304"/>
        <v>520985.63338509738</v>
      </c>
      <c r="W342">
        <f t="shared" si="339"/>
        <v>1169028.1702454563</v>
      </c>
      <c r="X342">
        <f t="shared" si="340"/>
        <v>1501908.9104672265</v>
      </c>
      <c r="Y342">
        <f t="shared" si="341"/>
        <v>743048.97576449066</v>
      </c>
      <c r="Z342">
        <f t="shared" si="342"/>
        <v>779398.15304576722</v>
      </c>
      <c r="AA342">
        <f t="shared" si="343"/>
        <v>520821.28306926432</v>
      </c>
      <c r="AB342">
        <f t="shared" si="344"/>
        <v>248034.49352946674</v>
      </c>
      <c r="AC342">
        <f t="shared" si="345"/>
        <v>304112.76295181183</v>
      </c>
      <c r="AE342">
        <f t="shared" si="305"/>
        <v>387236.66836562345</v>
      </c>
      <c r="AF342">
        <f t="shared" si="346"/>
        <v>868911.81802857039</v>
      </c>
      <c r="AG342">
        <f t="shared" si="347"/>
        <v>1116334.4349806181</v>
      </c>
      <c r="AH342">
        <f t="shared" si="348"/>
        <v>552291.25597566017</v>
      </c>
      <c r="AI342">
        <f t="shared" si="349"/>
        <v>579308.76549271913</v>
      </c>
      <c r="AJ342">
        <f t="shared" si="350"/>
        <v>387114.51054654043</v>
      </c>
      <c r="AK342">
        <f t="shared" si="351"/>
        <v>184358.34840595222</v>
      </c>
      <c r="AL342">
        <f t="shared" si="352"/>
        <v>226040.03946856788</v>
      </c>
      <c r="AN342">
        <f t="shared" si="306"/>
        <v>287824.13125789072</v>
      </c>
      <c r="AO342">
        <f t="shared" si="353"/>
        <v>645842.21896995709</v>
      </c>
      <c r="AP342">
        <f t="shared" si="354"/>
        <v>829745.77355414652</v>
      </c>
      <c r="AQ342">
        <f t="shared" si="355"/>
        <v>410505.41939492489</v>
      </c>
      <c r="AR342">
        <f t="shared" si="356"/>
        <v>430586.91435850889</v>
      </c>
      <c r="AS342">
        <f t="shared" si="357"/>
        <v>287733.33415362908</v>
      </c>
      <c r="AT342">
        <f t="shared" si="358"/>
        <v>137029.33065207966</v>
      </c>
      <c r="AU342">
        <f t="shared" si="359"/>
        <v>168010.37531939341</v>
      </c>
      <c r="AW342">
        <f t="shared" si="307"/>
        <v>213933.0732391747</v>
      </c>
      <c r="AX342">
        <f t="shared" si="360"/>
        <v>480039.70385670394</v>
      </c>
      <c r="AY342">
        <f t="shared" si="361"/>
        <v>616730.99669535947</v>
      </c>
      <c r="AZ342">
        <f t="shared" si="362"/>
        <v>305119.26004496543</v>
      </c>
      <c r="BA342">
        <f t="shared" si="363"/>
        <v>320045.37452334882</v>
      </c>
      <c r="BB342">
        <f t="shared" si="364"/>
        <v>213865.58583482643</v>
      </c>
      <c r="BC342">
        <f t="shared" si="365"/>
        <v>101850.75762129229</v>
      </c>
      <c r="BD342">
        <f t="shared" si="366"/>
        <v>124878.25732700668</v>
      </c>
      <c r="BF342">
        <f t="shared" si="308"/>
        <v>159011.54509011266</v>
      </c>
      <c r="BG342">
        <f t="shared" si="367"/>
        <v>356802.49836600287</v>
      </c>
      <c r="BH342">
        <f t="shared" si="368"/>
        <v>458402.0002361025</v>
      </c>
      <c r="BI342">
        <f t="shared" si="369"/>
        <v>226788.1456658169</v>
      </c>
      <c r="BJ342">
        <f t="shared" si="370"/>
        <v>237882.384109006</v>
      </c>
      <c r="BK342">
        <f t="shared" si="371"/>
        <v>158961.3832519608</v>
      </c>
      <c r="BL342">
        <f t="shared" si="372"/>
        <v>75703.33138651232</v>
      </c>
      <c r="BM342">
        <f t="shared" si="373"/>
        <v>92819.143599774427</v>
      </c>
    </row>
    <row r="343" spans="1:65" hidden="1" x14ac:dyDescent="0.4">
      <c r="A343" s="9">
        <v>50</v>
      </c>
      <c r="B343" s="16">
        <f t="shared" ref="B343:I343" si="438">V343+AE343+AN343+AW343+BF343+B213</f>
        <v>1850059.2849027668</v>
      </c>
      <c r="C343" s="16">
        <f t="shared" si="438"/>
        <v>4144189.3174943645</v>
      </c>
      <c r="D343" s="16">
        <f t="shared" si="438"/>
        <v>5329331.5841831351</v>
      </c>
      <c r="E343" s="16">
        <f t="shared" si="438"/>
        <v>2665951.944049953</v>
      </c>
      <c r="F343" s="16">
        <f t="shared" si="438"/>
        <v>2838971.9056700324</v>
      </c>
      <c r="G343" s="16">
        <f t="shared" si="438"/>
        <v>1923286.6701517894</v>
      </c>
      <c r="H343" s="16">
        <f t="shared" si="438"/>
        <v>948275.99224647775</v>
      </c>
      <c r="I343" s="16">
        <f t="shared" si="438"/>
        <v>1180883.5094545062</v>
      </c>
      <c r="J343" s="16">
        <f t="shared" si="295"/>
        <v>20880950.208153028</v>
      </c>
      <c r="L343" s="9">
        <v>50</v>
      </c>
      <c r="M343" s="9">
        <f t="shared" ref="M343:T343" si="439">M148</f>
        <v>413382.97697684524</v>
      </c>
      <c r="N343" s="9">
        <f t="shared" si="439"/>
        <v>925895.60315908352</v>
      </c>
      <c r="O343" s="9">
        <f t="shared" si="439"/>
        <v>1190789.7695004637</v>
      </c>
      <c r="P343" s="9">
        <f t="shared" si="439"/>
        <v>596011.87426810781</v>
      </c>
      <c r="Q343" s="9">
        <f t="shared" si="439"/>
        <v>635087.87706691434</v>
      </c>
      <c r="R343" s="9">
        <f t="shared" si="439"/>
        <v>429424.70444161806</v>
      </c>
      <c r="S343" s="9">
        <f t="shared" si="439"/>
        <v>211010.41511355378</v>
      </c>
      <c r="T343" s="9">
        <f t="shared" si="439"/>
        <v>261192.2292341259</v>
      </c>
      <c r="V343">
        <f t="shared" si="304"/>
        <v>610958.11655587994</v>
      </c>
      <c r="W343">
        <f t="shared" si="339"/>
        <v>1370915.4405146418</v>
      </c>
      <c r="X343">
        <f t="shared" si="340"/>
        <v>1761283.5755478207</v>
      </c>
      <c r="Y343">
        <f t="shared" si="341"/>
        <v>871371.05833835178</v>
      </c>
      <c r="Z343">
        <f t="shared" si="342"/>
        <v>913997.61743524938</v>
      </c>
      <c r="AA343">
        <f t="shared" si="343"/>
        <v>610765.38348805171</v>
      </c>
      <c r="AB343">
        <f t="shared" si="344"/>
        <v>290869.22421072144</v>
      </c>
      <c r="AC343">
        <f t="shared" si="345"/>
        <v>356632.02393204125</v>
      </c>
      <c r="AE343">
        <f t="shared" si="305"/>
        <v>454111.15087536041</v>
      </c>
      <c r="AF343">
        <f t="shared" si="346"/>
        <v>1018969.9941370132</v>
      </c>
      <c r="AG343">
        <f t="shared" si="347"/>
        <v>1309121.6727239224</v>
      </c>
      <c r="AH343">
        <f t="shared" si="348"/>
        <v>647670.11587007542</v>
      </c>
      <c r="AI343">
        <f t="shared" si="349"/>
        <v>679353.45926924318</v>
      </c>
      <c r="AJ343">
        <f t="shared" si="350"/>
        <v>453967.89680790238</v>
      </c>
      <c r="AK343">
        <f t="shared" si="351"/>
        <v>216196.42096770945</v>
      </c>
      <c r="AL343">
        <f t="shared" si="352"/>
        <v>265076.40121018991</v>
      </c>
      <c r="AN343">
        <f t="shared" si="306"/>
        <v>337530.39981175709</v>
      </c>
      <c r="AO343">
        <f t="shared" si="353"/>
        <v>757377.0184992638</v>
      </c>
      <c r="AP343">
        <f t="shared" si="354"/>
        <v>973040.10426738241</v>
      </c>
      <c r="AQ343">
        <f t="shared" si="355"/>
        <v>481398.33768529253</v>
      </c>
      <c r="AR343">
        <f t="shared" si="356"/>
        <v>504947.83992561401</v>
      </c>
      <c r="AS343">
        <f t="shared" si="357"/>
        <v>337423.92235008476</v>
      </c>
      <c r="AT343">
        <f t="shared" si="358"/>
        <v>160693.83952901594</v>
      </c>
      <c r="AU343">
        <f t="shared" si="359"/>
        <v>197025.20739398067</v>
      </c>
      <c r="AW343">
        <f t="shared" si="307"/>
        <v>250878.6022485327</v>
      </c>
      <c r="AX343">
        <f t="shared" si="360"/>
        <v>562940.96141333063</v>
      </c>
      <c r="AY343">
        <f t="shared" si="361"/>
        <v>723238.385124753</v>
      </c>
      <c r="AZ343">
        <f t="shared" si="362"/>
        <v>357812.33971994516</v>
      </c>
      <c r="BA343">
        <f t="shared" si="363"/>
        <v>375316.14444092882</v>
      </c>
      <c r="BB343">
        <f t="shared" si="364"/>
        <v>250799.45999422774</v>
      </c>
      <c r="BC343">
        <f t="shared" si="365"/>
        <v>119440.04413668597</v>
      </c>
      <c r="BD343">
        <f t="shared" si="366"/>
        <v>146444.31632320007</v>
      </c>
      <c r="BF343">
        <f t="shared" si="308"/>
        <v>186472.30916464367</v>
      </c>
      <c r="BG343">
        <f t="shared" si="367"/>
        <v>418421.10111135338</v>
      </c>
      <c r="BH343">
        <f t="shared" si="368"/>
        <v>537566.49846573104</v>
      </c>
      <c r="BI343">
        <f t="shared" si="369"/>
        <v>265953.7028553912</v>
      </c>
      <c r="BJ343">
        <f t="shared" si="370"/>
        <v>278963.87931617739</v>
      </c>
      <c r="BK343">
        <f t="shared" si="371"/>
        <v>186413.48454339363</v>
      </c>
      <c r="BL343">
        <f t="shared" si="372"/>
        <v>88777.044503902303</v>
      </c>
      <c r="BM343">
        <f t="shared" si="373"/>
        <v>108848.70046339055</v>
      </c>
    </row>
    <row r="344" spans="1:65" hidden="1" x14ac:dyDescent="0.4">
      <c r="A344" s="9">
        <v>51</v>
      </c>
      <c r="B344" s="16">
        <f t="shared" ref="B344:I344" si="440">V344+AE344+AN344+AW344+BF344+B214</f>
        <v>2169558.3597519849</v>
      </c>
      <c r="C344" s="16">
        <f t="shared" si="440"/>
        <v>4859877.0058529992</v>
      </c>
      <c r="D344" s="16">
        <f t="shared" si="440"/>
        <v>6249689.3935814956</v>
      </c>
      <c r="E344" s="16">
        <f t="shared" si="440"/>
        <v>3126352.9629099537</v>
      </c>
      <c r="F344" s="16">
        <f t="shared" si="440"/>
        <v>3329252.8954731794</v>
      </c>
      <c r="G344" s="16">
        <f t="shared" si="440"/>
        <v>2255431.8703363929</v>
      </c>
      <c r="H344" s="16">
        <f t="shared" si="440"/>
        <v>1112040.097203433</v>
      </c>
      <c r="I344" s="16">
        <f t="shared" si="440"/>
        <v>1384818.1665962287</v>
      </c>
      <c r="J344" s="16">
        <f t="shared" si="295"/>
        <v>24487020.751705673</v>
      </c>
      <c r="L344" s="9">
        <v>51</v>
      </c>
      <c r="M344" s="9">
        <f t="shared" ref="M344:T344" si="441">M149</f>
        <v>484772.83987474424</v>
      </c>
      <c r="N344" s="9">
        <f t="shared" si="441"/>
        <v>1085794.6891124872</v>
      </c>
      <c r="O344" s="9">
        <f t="shared" si="441"/>
        <v>1396435.1954600832</v>
      </c>
      <c r="P344" s="9">
        <f t="shared" si="441"/>
        <v>698941.1392820935</v>
      </c>
      <c r="Q344" s="9">
        <f t="shared" si="441"/>
        <v>744765.43757871143</v>
      </c>
      <c r="R344" s="9">
        <f t="shared" si="441"/>
        <v>503584.92022809223</v>
      </c>
      <c r="S344" s="9">
        <f t="shared" si="441"/>
        <v>247451.21080173505</v>
      </c>
      <c r="T344" s="9">
        <f t="shared" si="441"/>
        <v>306299.25703528593</v>
      </c>
      <c r="V344">
        <f t="shared" si="304"/>
        <v>716468.54781808937</v>
      </c>
      <c r="W344">
        <f t="shared" si="339"/>
        <v>1607667.9697520398</v>
      </c>
      <c r="X344">
        <f t="shared" si="340"/>
        <v>2065451.3811556534</v>
      </c>
      <c r="Y344">
        <f t="shared" si="341"/>
        <v>1021853.9370550931</v>
      </c>
      <c r="Z344">
        <f t="shared" si="342"/>
        <v>1071841.9608934554</v>
      </c>
      <c r="AA344">
        <f t="shared" si="343"/>
        <v>716242.53039155621</v>
      </c>
      <c r="AB344">
        <f t="shared" si="344"/>
        <v>341101.37017251499</v>
      </c>
      <c r="AC344">
        <f t="shared" si="345"/>
        <v>418221.18631047843</v>
      </c>
      <c r="AE344">
        <f t="shared" si="305"/>
        <v>532534.63371562015</v>
      </c>
      <c r="AF344">
        <f t="shared" si="346"/>
        <v>1194942.7173258276</v>
      </c>
      <c r="AG344">
        <f t="shared" si="347"/>
        <v>1535202.6241358717</v>
      </c>
      <c r="AH344">
        <f t="shared" si="348"/>
        <v>759520.58710421366</v>
      </c>
      <c r="AI344">
        <f t="shared" si="349"/>
        <v>796675.53835224616</v>
      </c>
      <c r="AJ344">
        <f t="shared" si="350"/>
        <v>532366.64014797704</v>
      </c>
      <c r="AK344">
        <f t="shared" si="351"/>
        <v>253532.82258921544</v>
      </c>
      <c r="AL344">
        <f t="shared" si="352"/>
        <v>310854.21257111558</v>
      </c>
      <c r="AN344">
        <f t="shared" si="306"/>
        <v>395820.77534355875</v>
      </c>
      <c r="AO344">
        <f t="shared" si="353"/>
        <v>888173.50631813856</v>
      </c>
      <c r="AP344">
        <f t="shared" si="354"/>
        <v>1141080.8884956522</v>
      </c>
      <c r="AQ344">
        <f t="shared" si="355"/>
        <v>564534.22677768394</v>
      </c>
      <c r="AR344">
        <f t="shared" si="356"/>
        <v>592150.64959742862</v>
      </c>
      <c r="AS344">
        <f t="shared" si="357"/>
        <v>395695.90957899351</v>
      </c>
      <c r="AT344">
        <f t="shared" si="358"/>
        <v>188445.13024836272</v>
      </c>
      <c r="AU344">
        <f t="shared" si="359"/>
        <v>231050.80430208525</v>
      </c>
      <c r="AW344">
        <f t="shared" si="307"/>
        <v>294204.50103014486</v>
      </c>
      <c r="AX344">
        <f t="shared" si="360"/>
        <v>660158.98995629721</v>
      </c>
      <c r="AY344">
        <f t="shared" si="361"/>
        <v>848139.24469606776</v>
      </c>
      <c r="AZ344">
        <f t="shared" si="362"/>
        <v>419605.33870261884</v>
      </c>
      <c r="BA344">
        <f t="shared" si="363"/>
        <v>440131.99218327139</v>
      </c>
      <c r="BB344">
        <f t="shared" si="364"/>
        <v>294111.69117215625</v>
      </c>
      <c r="BC344">
        <f t="shared" si="365"/>
        <v>140066.94183285095</v>
      </c>
      <c r="BD344">
        <f t="shared" si="366"/>
        <v>171734.76185859038</v>
      </c>
      <c r="BF344">
        <f t="shared" si="308"/>
        <v>218675.45570658817</v>
      </c>
      <c r="BG344">
        <f t="shared" si="367"/>
        <v>490681.031262342</v>
      </c>
      <c r="BH344">
        <f t="shared" si="368"/>
        <v>630402.44179524202</v>
      </c>
      <c r="BI344">
        <f t="shared" si="369"/>
        <v>311883.02128766815</v>
      </c>
      <c r="BJ344">
        <f t="shared" si="370"/>
        <v>327140.01187855308</v>
      </c>
      <c r="BK344">
        <f t="shared" si="371"/>
        <v>218606.47226881073</v>
      </c>
      <c r="BL344">
        <f t="shared" si="372"/>
        <v>104108.54432029414</v>
      </c>
      <c r="BM344">
        <f t="shared" si="373"/>
        <v>127646.50839329528</v>
      </c>
    </row>
    <row r="345" spans="1:65" hidden="1" x14ac:dyDescent="0.4">
      <c r="A345" s="9">
        <v>52</v>
      </c>
      <c r="B345" s="16">
        <f t="shared" ref="B345:I345" si="442">V345+AE345+AN345+AW345+BF345+B215</f>
        <v>2544233.8603848619</v>
      </c>
      <c r="C345" s="16">
        <f t="shared" si="442"/>
        <v>5699161.5736069335</v>
      </c>
      <c r="D345" s="16">
        <f t="shared" si="442"/>
        <v>7328989.9303999515</v>
      </c>
      <c r="E345" s="16">
        <f t="shared" si="442"/>
        <v>3666263.7038548039</v>
      </c>
      <c r="F345" s="16">
        <f t="shared" si="442"/>
        <v>3904203.7787936707</v>
      </c>
      <c r="G345" s="16">
        <f t="shared" si="442"/>
        <v>2644937.4400542844</v>
      </c>
      <c r="H345" s="16">
        <f t="shared" si="442"/>
        <v>1304085.7174012642</v>
      </c>
      <c r="I345" s="16">
        <f t="shared" si="442"/>
        <v>1623971.6579163063</v>
      </c>
      <c r="J345" s="16">
        <f t="shared" si="295"/>
        <v>28715847.662412077</v>
      </c>
      <c r="L345" s="9">
        <v>52</v>
      </c>
      <c r="M345" s="9">
        <f t="shared" ref="M345:T345" si="443">M150</f>
        <v>568491.49425276823</v>
      </c>
      <c r="N345" s="9">
        <f t="shared" si="443"/>
        <v>1273307.814490529</v>
      </c>
      <c r="O345" s="9">
        <f t="shared" si="443"/>
        <v>1637594.9013549879</v>
      </c>
      <c r="P345" s="9">
        <f t="shared" si="443"/>
        <v>819645.94544503547</v>
      </c>
      <c r="Q345" s="9">
        <f t="shared" si="443"/>
        <v>873383.94738932734</v>
      </c>
      <c r="R345" s="9">
        <f t="shared" si="443"/>
        <v>590552.35820884549</v>
      </c>
      <c r="S345" s="9">
        <f t="shared" si="443"/>
        <v>290185.21049917414</v>
      </c>
      <c r="T345" s="9">
        <f t="shared" si="443"/>
        <v>359196.11825921148</v>
      </c>
      <c r="V345">
        <f t="shared" si="304"/>
        <v>840200.27904091426</v>
      </c>
      <c r="W345">
        <f t="shared" si="339"/>
        <v>1885306.8720244244</v>
      </c>
      <c r="X345">
        <f t="shared" si="340"/>
        <v>2422147.9534270307</v>
      </c>
      <c r="Y345">
        <f t="shared" si="341"/>
        <v>1198324.7075777208</v>
      </c>
      <c r="Z345">
        <f t="shared" si="342"/>
        <v>1256945.4965929554</v>
      </c>
      <c r="AA345">
        <f t="shared" si="343"/>
        <v>839935.22915781802</v>
      </c>
      <c r="AB345">
        <f t="shared" si="344"/>
        <v>400008.44038858078</v>
      </c>
      <c r="AC345">
        <f t="shared" si="345"/>
        <v>490446.5918413261</v>
      </c>
      <c r="AE345">
        <f t="shared" si="305"/>
        <v>624501.59076685482</v>
      </c>
      <c r="AF345">
        <f t="shared" si="346"/>
        <v>1401305.3435389337</v>
      </c>
      <c r="AG345">
        <f t="shared" si="347"/>
        <v>1800327.0026457626</v>
      </c>
      <c r="AH345">
        <f t="shared" si="348"/>
        <v>890687.26207965345</v>
      </c>
      <c r="AI345">
        <f t="shared" si="349"/>
        <v>934258.7496228508</v>
      </c>
      <c r="AJ345">
        <f t="shared" si="350"/>
        <v>624304.58526976663</v>
      </c>
      <c r="AK345">
        <f t="shared" si="351"/>
        <v>297317.0963808652</v>
      </c>
      <c r="AL345">
        <f t="shared" si="352"/>
        <v>364537.69944079703</v>
      </c>
      <c r="AN345">
        <f t="shared" si="306"/>
        <v>464177.70452958951</v>
      </c>
      <c r="AO345">
        <f t="shared" si="353"/>
        <v>1041558.1118219832</v>
      </c>
      <c r="AP345">
        <f t="shared" si="354"/>
        <v>1338141.7563157622</v>
      </c>
      <c r="AQ345">
        <f t="shared" si="355"/>
        <v>662027.4069409488</v>
      </c>
      <c r="AR345">
        <f t="shared" si="356"/>
        <v>694413.09397483733</v>
      </c>
      <c r="AS345">
        <f t="shared" si="357"/>
        <v>464031.27486348525</v>
      </c>
      <c r="AT345">
        <f t="shared" si="358"/>
        <v>220988.9764187891</v>
      </c>
      <c r="AU345">
        <f t="shared" si="359"/>
        <v>270952.50843660044</v>
      </c>
      <c r="AW345">
        <f t="shared" si="307"/>
        <v>345012.63818685181</v>
      </c>
      <c r="AX345">
        <f t="shared" si="360"/>
        <v>774166.24813721783</v>
      </c>
      <c r="AY345">
        <f t="shared" si="361"/>
        <v>994610.06659586006</v>
      </c>
      <c r="AZ345">
        <f t="shared" si="362"/>
        <v>492069.78274015139</v>
      </c>
      <c r="BA345">
        <f t="shared" si="363"/>
        <v>516141.32089035003</v>
      </c>
      <c r="BB345">
        <f t="shared" si="364"/>
        <v>344903.80037557485</v>
      </c>
      <c r="BC345">
        <f t="shared" si="365"/>
        <v>164256.03604060685</v>
      </c>
      <c r="BD345">
        <f t="shared" si="366"/>
        <v>201392.7830803378</v>
      </c>
      <c r="BF345">
        <f t="shared" si="308"/>
        <v>256439.97836836652</v>
      </c>
      <c r="BG345">
        <f t="shared" si="367"/>
        <v>575420.01060931967</v>
      </c>
      <c r="BH345">
        <f t="shared" si="368"/>
        <v>739270.84324565483</v>
      </c>
      <c r="BI345">
        <f t="shared" si="369"/>
        <v>365744.1799951435</v>
      </c>
      <c r="BJ345">
        <f t="shared" si="370"/>
        <v>383636.0020309122</v>
      </c>
      <c r="BK345">
        <f t="shared" si="371"/>
        <v>256359.08172048349</v>
      </c>
      <c r="BL345">
        <f t="shared" si="372"/>
        <v>122087.74307657256</v>
      </c>
      <c r="BM345">
        <f t="shared" si="373"/>
        <v>149690.63512594285</v>
      </c>
    </row>
    <row r="346" spans="1:65" hidden="1" x14ac:dyDescent="0.4">
      <c r="A346" s="9">
        <v>53</v>
      </c>
      <c r="B346" s="16">
        <f t="shared" ref="B346:I346" si="444">V346+AE346+AN346+AW346+BF346+B216</f>
        <v>2983614.5717086256</v>
      </c>
      <c r="C346" s="16">
        <f t="shared" si="444"/>
        <v>6683387.7900527129</v>
      </c>
      <c r="D346" s="16">
        <f t="shared" si="444"/>
        <v>8594682.0741308108</v>
      </c>
      <c r="E346" s="16">
        <f t="shared" si="444"/>
        <v>4299415.2309944276</v>
      </c>
      <c r="F346" s="16">
        <f t="shared" si="444"/>
        <v>4578446.7641566051</v>
      </c>
      <c r="G346" s="16">
        <f t="shared" si="444"/>
        <v>3101709.3240125128</v>
      </c>
      <c r="H346" s="16">
        <f t="shared" si="444"/>
        <v>1529296.9763205913</v>
      </c>
      <c r="I346" s="16">
        <f t="shared" si="444"/>
        <v>1904426.1590416606</v>
      </c>
      <c r="J346" s="16">
        <f t="shared" si="295"/>
        <v>33674978.890417948</v>
      </c>
      <c r="L346" s="9">
        <v>53</v>
      </c>
      <c r="M346" s="9">
        <f t="shared" ref="M346:T346" si="445">M151</f>
        <v>666668.08132495463</v>
      </c>
      <c r="N346" s="9">
        <f t="shared" si="445"/>
        <v>1493203.8319029585</v>
      </c>
      <c r="O346" s="9">
        <f t="shared" si="445"/>
        <v>1920402.0850106888</v>
      </c>
      <c r="P346" s="9">
        <f t="shared" si="445"/>
        <v>961196.06949239667</v>
      </c>
      <c r="Q346" s="9">
        <f t="shared" si="445"/>
        <v>1024214.4453390345</v>
      </c>
      <c r="R346" s="9">
        <f t="shared" si="445"/>
        <v>692538.78298831068</v>
      </c>
      <c r="S346" s="9">
        <f t="shared" si="445"/>
        <v>340299.22957184241</v>
      </c>
      <c r="T346" s="9">
        <f t="shared" si="445"/>
        <v>421228.09118541877</v>
      </c>
      <c r="V346">
        <f t="shared" si="304"/>
        <v>985300.06802150176</v>
      </c>
      <c r="W346">
        <f t="shared" si="339"/>
        <v>2210893.0877379691</v>
      </c>
      <c r="X346">
        <f t="shared" si="340"/>
        <v>2840444.8353599985</v>
      </c>
      <c r="Y346">
        <f t="shared" si="341"/>
        <v>1405271.3922398959</v>
      </c>
      <c r="Z346">
        <f t="shared" si="342"/>
        <v>1474015.7962171435</v>
      </c>
      <c r="AA346">
        <f t="shared" si="343"/>
        <v>984989.24490663479</v>
      </c>
      <c r="AB346">
        <f t="shared" si="344"/>
        <v>469088.56537626917</v>
      </c>
      <c r="AC346">
        <f t="shared" si="345"/>
        <v>575145.08428131673</v>
      </c>
      <c r="AE346">
        <f t="shared" si="305"/>
        <v>732350.93490388454</v>
      </c>
      <c r="AF346">
        <f t="shared" si="346"/>
        <v>1643306.1077816789</v>
      </c>
      <c r="AG346">
        <f t="shared" si="347"/>
        <v>2111237.4780363967</v>
      </c>
      <c r="AH346">
        <f t="shared" si="348"/>
        <v>1044505.9848286873</v>
      </c>
      <c r="AI346">
        <f t="shared" si="349"/>
        <v>1095602.1231079032</v>
      </c>
      <c r="AJ346">
        <f t="shared" si="350"/>
        <v>732119.90721379232</v>
      </c>
      <c r="AK346">
        <f t="shared" si="351"/>
        <v>348662.76838472299</v>
      </c>
      <c r="AL346">
        <f t="shared" si="352"/>
        <v>427492.14564106159</v>
      </c>
      <c r="AN346">
        <f t="shared" si="306"/>
        <v>544339.64764822216</v>
      </c>
      <c r="AO346">
        <f t="shared" si="353"/>
        <v>1221431.7276804587</v>
      </c>
      <c r="AP346">
        <f t="shared" si="354"/>
        <v>1569234.3794807624</v>
      </c>
      <c r="AQ346">
        <f t="shared" si="355"/>
        <v>776357.33451030124</v>
      </c>
      <c r="AR346">
        <f t="shared" si="356"/>
        <v>814335.92179884401</v>
      </c>
      <c r="AS346">
        <f t="shared" si="357"/>
        <v>544167.93006662594</v>
      </c>
      <c r="AT346">
        <f t="shared" si="358"/>
        <v>259153.03639982716</v>
      </c>
      <c r="AU346">
        <f t="shared" si="359"/>
        <v>317745.10393869877</v>
      </c>
      <c r="AW346">
        <f t="shared" si="307"/>
        <v>404595.17135822063</v>
      </c>
      <c r="AX346">
        <f t="shared" si="360"/>
        <v>907862.17997960048</v>
      </c>
      <c r="AY346">
        <f t="shared" si="361"/>
        <v>1166375.911455811</v>
      </c>
      <c r="AZ346">
        <f t="shared" si="362"/>
        <v>577048.5948405501</v>
      </c>
      <c r="BA346">
        <f t="shared" si="363"/>
        <v>605277.20743259368</v>
      </c>
      <c r="BB346">
        <f t="shared" si="364"/>
        <v>404467.53761953005</v>
      </c>
      <c r="BC346">
        <f t="shared" si="365"/>
        <v>192622.50622969799</v>
      </c>
      <c r="BD346">
        <f t="shared" si="366"/>
        <v>236172.64575846912</v>
      </c>
      <c r="BF346">
        <f t="shared" si="308"/>
        <v>300726.30827760918</v>
      </c>
      <c r="BG346">
        <f t="shared" si="367"/>
        <v>674793.12937326881</v>
      </c>
      <c r="BH346">
        <f t="shared" si="368"/>
        <v>866940.45492075733</v>
      </c>
      <c r="BI346">
        <f t="shared" si="369"/>
        <v>428906.98136764742</v>
      </c>
      <c r="BJ346">
        <f t="shared" si="370"/>
        <v>449888.66146063112</v>
      </c>
      <c r="BK346">
        <f t="shared" si="371"/>
        <v>300631.44104802917</v>
      </c>
      <c r="BL346">
        <f t="shared" si="372"/>
        <v>143171.88955858973</v>
      </c>
      <c r="BM346">
        <f t="shared" si="373"/>
        <v>175541.70910314034</v>
      </c>
    </row>
    <row r="347" spans="1:65" hidden="1" x14ac:dyDescent="0.4">
      <c r="A347" s="9">
        <v>54</v>
      </c>
      <c r="B347" s="16">
        <f t="shared" ref="B347:I347" si="446">V347+AE347+AN347+AW347+BF347+B217</f>
        <v>3498874.8680378799</v>
      </c>
      <c r="C347" s="16">
        <f t="shared" si="446"/>
        <v>7837586.5950321592</v>
      </c>
      <c r="D347" s="16">
        <f t="shared" si="446"/>
        <v>10078955.034306008</v>
      </c>
      <c r="E347" s="16">
        <f t="shared" si="446"/>
        <v>5041909.9174640421</v>
      </c>
      <c r="F347" s="16">
        <f t="shared" si="446"/>
        <v>5369129.2667838233</v>
      </c>
      <c r="G347" s="16">
        <f t="shared" si="446"/>
        <v>3637364.1905689938</v>
      </c>
      <c r="H347" s="16">
        <f t="shared" si="446"/>
        <v>1793401.4692902195</v>
      </c>
      <c r="I347" s="16">
        <f t="shared" si="446"/>
        <v>2233314.2170144576</v>
      </c>
      <c r="J347" s="16">
        <f t="shared" si="295"/>
        <v>39490535.558497578</v>
      </c>
      <c r="L347" s="9">
        <v>54</v>
      </c>
      <c r="M347" s="9">
        <f t="shared" ref="M347:T347" si="447">M152</f>
        <v>781799.43789956206</v>
      </c>
      <c r="N347" s="9">
        <f t="shared" si="447"/>
        <v>1751075.1589173279</v>
      </c>
      <c r="O347" s="9">
        <f t="shared" si="447"/>
        <v>2252049.1270838114</v>
      </c>
      <c r="P347" s="9">
        <f t="shared" si="447"/>
        <v>1127191.4283745917</v>
      </c>
      <c r="Q347" s="9">
        <f t="shared" si="447"/>
        <v>1201092.8677780333</v>
      </c>
      <c r="R347" s="9">
        <f t="shared" si="447"/>
        <v>812137.92354939529</v>
      </c>
      <c r="S347" s="9">
        <f t="shared" si="447"/>
        <v>399067.77277858229</v>
      </c>
      <c r="T347" s="9">
        <f t="shared" si="447"/>
        <v>493972.77917036967</v>
      </c>
      <c r="V347">
        <f t="shared" si="304"/>
        <v>1155458.107144834</v>
      </c>
      <c r="W347">
        <f t="shared" si="339"/>
        <v>2592706.9581827768</v>
      </c>
      <c r="X347">
        <f t="shared" si="340"/>
        <v>3330980.1952056317</v>
      </c>
      <c r="Y347">
        <f t="shared" si="341"/>
        <v>1647957.0798800169</v>
      </c>
      <c r="Z347">
        <f t="shared" si="342"/>
        <v>1728573.4133953988</v>
      </c>
      <c r="AA347">
        <f t="shared" si="343"/>
        <v>1155093.6059135674</v>
      </c>
      <c r="AB347">
        <f t="shared" si="344"/>
        <v>550098.59780210792</v>
      </c>
      <c r="AC347">
        <f t="shared" si="345"/>
        <v>674470.72418434464</v>
      </c>
      <c r="AE347">
        <f t="shared" si="305"/>
        <v>858825.50146269321</v>
      </c>
      <c r="AF347">
        <f t="shared" si="346"/>
        <v>1927099.597759824</v>
      </c>
      <c r="AG347">
        <f t="shared" si="347"/>
        <v>2475841.1566981981</v>
      </c>
      <c r="AH347">
        <f t="shared" si="348"/>
        <v>1224888.6885342915</v>
      </c>
      <c r="AI347">
        <f t="shared" si="349"/>
        <v>1284808.9596625234</v>
      </c>
      <c r="AJ347">
        <f t="shared" si="350"/>
        <v>858554.57606021361</v>
      </c>
      <c r="AK347">
        <f t="shared" si="351"/>
        <v>408875.66688049608</v>
      </c>
      <c r="AL347">
        <f t="shared" si="352"/>
        <v>501318.61496118916</v>
      </c>
      <c r="AN347">
        <f t="shared" si="306"/>
        <v>638345.29127605329</v>
      </c>
      <c r="AO347">
        <f t="shared" si="353"/>
        <v>1432368.9177310688</v>
      </c>
      <c r="AP347">
        <f t="shared" si="354"/>
        <v>1840235.9287585793</v>
      </c>
      <c r="AQ347">
        <f t="shared" si="355"/>
        <v>910431.65966949426</v>
      </c>
      <c r="AR347">
        <f t="shared" si="356"/>
        <v>954969.02245337376</v>
      </c>
      <c r="AS347">
        <f t="shared" si="357"/>
        <v>638143.91864020913</v>
      </c>
      <c r="AT347">
        <f t="shared" si="358"/>
        <v>303907.90239227505</v>
      </c>
      <c r="AU347">
        <f t="shared" si="359"/>
        <v>372618.62478988012</v>
      </c>
      <c r="AW347">
        <f t="shared" si="307"/>
        <v>474467.40950322134</v>
      </c>
      <c r="AX347">
        <f t="shared" si="360"/>
        <v>1064646.9538300296</v>
      </c>
      <c r="AY347">
        <f t="shared" si="361"/>
        <v>1367805.1454682867</v>
      </c>
      <c r="AZ347">
        <f t="shared" si="362"/>
        <v>676702.96467542567</v>
      </c>
      <c r="BA347">
        <f t="shared" si="363"/>
        <v>709806.56461571879</v>
      </c>
      <c r="BB347">
        <f t="shared" si="364"/>
        <v>474317.73384307802</v>
      </c>
      <c r="BC347">
        <f t="shared" si="365"/>
        <v>225887.77131476259</v>
      </c>
      <c r="BD347">
        <f t="shared" si="366"/>
        <v>276958.87484858395</v>
      </c>
      <c r="BF347">
        <f t="shared" si="308"/>
        <v>352660.7398179149</v>
      </c>
      <c r="BG347">
        <f t="shared" si="367"/>
        <v>791327.65467643482</v>
      </c>
      <c r="BH347">
        <f t="shared" si="368"/>
        <v>1016658.1831882842</v>
      </c>
      <c r="BI347">
        <f t="shared" si="369"/>
        <v>502977.78810409876</v>
      </c>
      <c r="BJ347">
        <f t="shared" si="370"/>
        <v>527582.93444661237</v>
      </c>
      <c r="BK347">
        <f t="shared" si="371"/>
        <v>352549.48933377967</v>
      </c>
      <c r="BL347">
        <f t="shared" si="372"/>
        <v>167897.19789414384</v>
      </c>
      <c r="BM347">
        <f t="shared" si="373"/>
        <v>205857.17743080473</v>
      </c>
    </row>
    <row r="348" spans="1:65" hidden="1" x14ac:dyDescent="0.4">
      <c r="A348" s="9">
        <v>55</v>
      </c>
      <c r="B348" s="16">
        <f t="shared" ref="B348:I348" si="448">V348+AE348+AN348+AW348+BF348+B218</f>
        <v>4103118.9009028166</v>
      </c>
      <c r="C348" s="16">
        <f t="shared" si="448"/>
        <v>9191111.6883047111</v>
      </c>
      <c r="D348" s="16">
        <f t="shared" si="448"/>
        <v>11819556.989702096</v>
      </c>
      <c r="E348" s="16">
        <f t="shared" si="448"/>
        <v>5912630.9625926157</v>
      </c>
      <c r="F348" s="16">
        <f t="shared" si="448"/>
        <v>6296360.0033775251</v>
      </c>
      <c r="G348" s="16">
        <f t="shared" si="448"/>
        <v>4265524.8680068823</v>
      </c>
      <c r="H348" s="16">
        <f t="shared" si="448"/>
        <v>2103115.9282663674</v>
      </c>
      <c r="I348" s="16">
        <f t="shared" si="448"/>
        <v>2619000.1459449497</v>
      </c>
      <c r="J348" s="16">
        <f t="shared" si="295"/>
        <v>46310419.487097971</v>
      </c>
      <c r="L348" s="9">
        <v>55</v>
      </c>
      <c r="M348" s="9">
        <f t="shared" ref="M348:T348" si="449">M153</f>
        <v>916813.59618317825</v>
      </c>
      <c r="N348" s="9">
        <f t="shared" si="449"/>
        <v>2053480.0049834175</v>
      </c>
      <c r="O348" s="9">
        <f t="shared" si="449"/>
        <v>2640970.5084082577</v>
      </c>
      <c r="P348" s="9">
        <f t="shared" si="449"/>
        <v>1321853.632705895</v>
      </c>
      <c r="Q348" s="9">
        <f t="shared" si="449"/>
        <v>1408517.6044844047</v>
      </c>
      <c r="R348" s="9">
        <f t="shared" si="449"/>
        <v>952391.437229092</v>
      </c>
      <c r="S348" s="9">
        <f t="shared" si="449"/>
        <v>467985.44760395051</v>
      </c>
      <c r="T348" s="9">
        <f t="shared" si="449"/>
        <v>579280.23241424654</v>
      </c>
      <c r="V348">
        <f t="shared" si="304"/>
        <v>1355001.8727265408</v>
      </c>
      <c r="W348">
        <f t="shared" si="339"/>
        <v>3040458.8120029811</v>
      </c>
      <c r="X348">
        <f t="shared" si="340"/>
        <v>3906229.3774298592</v>
      </c>
      <c r="Y348">
        <f t="shared" si="341"/>
        <v>1932553.7772443746</v>
      </c>
      <c r="Z348">
        <f t="shared" si="342"/>
        <v>2027092.2829766271</v>
      </c>
      <c r="AA348">
        <f t="shared" si="343"/>
        <v>1354574.4233470056</v>
      </c>
      <c r="AB348">
        <f t="shared" si="344"/>
        <v>645098.7929350069</v>
      </c>
      <c r="AC348">
        <f t="shared" si="345"/>
        <v>790949.57118549757</v>
      </c>
      <c r="AE348">
        <f t="shared" si="305"/>
        <v>1007141.8043037634</v>
      </c>
      <c r="AF348">
        <f t="shared" si="346"/>
        <v>2259903.2779713003</v>
      </c>
      <c r="AG348">
        <f t="shared" si="347"/>
        <v>2903410.6759519149</v>
      </c>
      <c r="AH348">
        <f t="shared" si="348"/>
        <v>1436422.8842071542</v>
      </c>
      <c r="AI348">
        <f t="shared" si="349"/>
        <v>1506691.1865289612</v>
      </c>
      <c r="AJ348">
        <f t="shared" si="350"/>
        <v>1006824.0909868905</v>
      </c>
      <c r="AK348">
        <f t="shared" si="351"/>
        <v>479487.132341302</v>
      </c>
      <c r="AL348">
        <f t="shared" si="352"/>
        <v>587894.66957276687</v>
      </c>
      <c r="AN348">
        <f t="shared" si="306"/>
        <v>748585.39636937331</v>
      </c>
      <c r="AO348">
        <f t="shared" si="353"/>
        <v>1679734.2577454462</v>
      </c>
      <c r="AP348">
        <f t="shared" si="354"/>
        <v>2158038.5427283887</v>
      </c>
      <c r="AQ348">
        <f t="shared" si="355"/>
        <v>1067660.1741018929</v>
      </c>
      <c r="AR348">
        <f t="shared" si="356"/>
        <v>1119888.9910579484</v>
      </c>
      <c r="AS348">
        <f t="shared" si="357"/>
        <v>748349.24735021137</v>
      </c>
      <c r="AT348">
        <f t="shared" si="358"/>
        <v>356391.78463638556</v>
      </c>
      <c r="AU348">
        <f t="shared" si="359"/>
        <v>436968.61987553467</v>
      </c>
      <c r="AW348">
        <f t="shared" si="307"/>
        <v>556406.3503896374</v>
      </c>
      <c r="AX348">
        <f t="shared" si="360"/>
        <v>1248507.935780549</v>
      </c>
      <c r="AY348">
        <f t="shared" si="361"/>
        <v>1604020.537113433</v>
      </c>
      <c r="AZ348">
        <f t="shared" si="362"/>
        <v>793567.3121724599</v>
      </c>
      <c r="BA348">
        <f t="shared" si="363"/>
        <v>832387.79353454628</v>
      </c>
      <c r="BB348">
        <f t="shared" si="364"/>
        <v>556230.82624164363</v>
      </c>
      <c r="BC348">
        <f t="shared" si="365"/>
        <v>264897.83685351885</v>
      </c>
      <c r="BD348">
        <f t="shared" si="366"/>
        <v>324788.74981923203</v>
      </c>
      <c r="BF348">
        <f t="shared" si="308"/>
        <v>413564.07466056809</v>
      </c>
      <c r="BG348">
        <f t="shared" si="367"/>
        <v>927987.30425323208</v>
      </c>
      <c r="BH348">
        <f t="shared" si="368"/>
        <v>1192231.6643282853</v>
      </c>
      <c r="BI348">
        <f t="shared" si="369"/>
        <v>589840.37638976215</v>
      </c>
      <c r="BJ348">
        <f t="shared" si="370"/>
        <v>618694.74953116558</v>
      </c>
      <c r="BK348">
        <f t="shared" si="371"/>
        <v>413433.6115884289</v>
      </c>
      <c r="BL348">
        <f t="shared" si="372"/>
        <v>196892.4846044532</v>
      </c>
      <c r="BM348">
        <f t="shared" si="373"/>
        <v>241408.02613969432</v>
      </c>
    </row>
    <row r="349" spans="1:65" hidden="1" x14ac:dyDescent="0.4">
      <c r="A349" s="9">
        <v>56</v>
      </c>
      <c r="B349" s="16">
        <f t="shared" ref="B349:I349" si="450">V349+AE349+AN349+AW349+BF349+B219</f>
        <v>4811713.8651451115</v>
      </c>
      <c r="C349" s="16">
        <f t="shared" si="450"/>
        <v>10778386.05578352</v>
      </c>
      <c r="D349" s="16">
        <f t="shared" si="450"/>
        <v>13860755.103808543</v>
      </c>
      <c r="E349" s="16">
        <f t="shared" si="450"/>
        <v>6933722.6313219415</v>
      </c>
      <c r="F349" s="16">
        <f t="shared" si="450"/>
        <v>7383720.3990201084</v>
      </c>
      <c r="G349" s="16">
        <f t="shared" si="450"/>
        <v>5002166.8016694281</v>
      </c>
      <c r="H349" s="16">
        <f t="shared" si="450"/>
        <v>2466317.0424337103</v>
      </c>
      <c r="I349" s="16">
        <f t="shared" si="450"/>
        <v>3071292.7490877798</v>
      </c>
      <c r="J349" s="16">
        <f t="shared" si="295"/>
        <v>54308074.648270138</v>
      </c>
      <c r="L349" s="9">
        <v>56</v>
      </c>
      <c r="M349" s="9">
        <f t="shared" ref="M349:T349" si="451">M154</f>
        <v>1075144.2497894417</v>
      </c>
      <c r="N349" s="9">
        <f t="shared" si="451"/>
        <v>2408109.1604736652</v>
      </c>
      <c r="O349" s="9">
        <f t="shared" si="451"/>
        <v>3097057.316557643</v>
      </c>
      <c r="P349" s="9">
        <f t="shared" si="451"/>
        <v>1550133.3511889551</v>
      </c>
      <c r="Q349" s="9">
        <f t="shared" si="451"/>
        <v>1651763.9021640769</v>
      </c>
      <c r="R349" s="9">
        <f t="shared" si="451"/>
        <v>1116866.2654529118</v>
      </c>
      <c r="S349" s="9">
        <f t="shared" si="451"/>
        <v>548804.97526565508</v>
      </c>
      <c r="T349" s="9">
        <f t="shared" si="451"/>
        <v>679319.99862317904</v>
      </c>
      <c r="V349">
        <f t="shared" si="304"/>
        <v>1589006.1818245482</v>
      </c>
      <c r="W349">
        <f t="shared" si="339"/>
        <v>3565535.9192486424</v>
      </c>
      <c r="X349">
        <f t="shared" si="340"/>
        <v>4580822.1769250426</v>
      </c>
      <c r="Y349">
        <f t="shared" si="341"/>
        <v>2266299.3760816986</v>
      </c>
      <c r="Z349">
        <f t="shared" si="342"/>
        <v>2377164.3667895906</v>
      </c>
      <c r="AA349">
        <f t="shared" si="343"/>
        <v>1588504.9133612569</v>
      </c>
      <c r="AB349">
        <f t="shared" si="344"/>
        <v>756505.2052648738</v>
      </c>
      <c r="AC349">
        <f t="shared" si="345"/>
        <v>927543.92700302671</v>
      </c>
      <c r="AE349">
        <f t="shared" si="305"/>
        <v>1181071.8385151522</v>
      </c>
      <c r="AF349">
        <f t="shared" si="346"/>
        <v>2650181.0449871407</v>
      </c>
      <c r="AG349">
        <f t="shared" si="347"/>
        <v>3404820.0266908873</v>
      </c>
      <c r="AH349">
        <f t="shared" si="348"/>
        <v>1684488.3307257646</v>
      </c>
      <c r="AI349">
        <f t="shared" si="349"/>
        <v>1766891.7347527943</v>
      </c>
      <c r="AJ349">
        <f t="shared" si="350"/>
        <v>1180699.2571669482</v>
      </c>
      <c r="AK349">
        <f t="shared" si="351"/>
        <v>562292.96263815439</v>
      </c>
      <c r="AL349">
        <f t="shared" si="352"/>
        <v>689422.12037913222</v>
      </c>
      <c r="AN349">
        <f t="shared" si="306"/>
        <v>877863.60033656843</v>
      </c>
      <c r="AO349">
        <f t="shared" si="353"/>
        <v>1969818.7678583732</v>
      </c>
      <c r="AP349">
        <f t="shared" si="354"/>
        <v>2530724.6093401518</v>
      </c>
      <c r="AQ349">
        <f t="shared" si="355"/>
        <v>1252041.5291545235</v>
      </c>
      <c r="AR349">
        <f t="shared" si="356"/>
        <v>1313290.0887934547</v>
      </c>
      <c r="AS349">
        <f t="shared" si="357"/>
        <v>877586.66916855099</v>
      </c>
      <c r="AT349">
        <f t="shared" si="358"/>
        <v>417939.45848884375</v>
      </c>
      <c r="AU349">
        <f t="shared" si="359"/>
        <v>512431.64472415077</v>
      </c>
      <c r="AW349">
        <f t="shared" si="307"/>
        <v>652495.87337950524</v>
      </c>
      <c r="AX349">
        <f t="shared" si="360"/>
        <v>1464121.0967629976</v>
      </c>
      <c r="AY349">
        <f t="shared" si="361"/>
        <v>1881029.5399209107</v>
      </c>
      <c r="AZ349">
        <f t="shared" si="362"/>
        <v>930613.74313717638</v>
      </c>
      <c r="BA349">
        <f t="shared" si="363"/>
        <v>976138.39229624742</v>
      </c>
      <c r="BB349">
        <f t="shared" si="364"/>
        <v>652290.03679592744</v>
      </c>
      <c r="BC349">
        <f t="shared" si="365"/>
        <v>310644.81074495218</v>
      </c>
      <c r="BD349">
        <f t="shared" si="366"/>
        <v>380878.68484738335</v>
      </c>
      <c r="BF349">
        <f t="shared" si="308"/>
        <v>484985.21252510278</v>
      </c>
      <c r="BG349">
        <f t="shared" si="367"/>
        <v>1088247.6200168903</v>
      </c>
      <c r="BH349">
        <f t="shared" si="368"/>
        <v>1398126.1007208591</v>
      </c>
      <c r="BI349">
        <f t="shared" si="369"/>
        <v>691703.84428111103</v>
      </c>
      <c r="BJ349">
        <f t="shared" si="370"/>
        <v>725541.27153285593</v>
      </c>
      <c r="BK349">
        <f t="shared" si="371"/>
        <v>484832.2189150363</v>
      </c>
      <c r="BL349">
        <f t="shared" si="372"/>
        <v>230895.16072898603</v>
      </c>
      <c r="BM349">
        <f t="shared" si="373"/>
        <v>283098.38797946321</v>
      </c>
    </row>
    <row r="350" spans="1:65" hidden="1" x14ac:dyDescent="0.4">
      <c r="A350" s="9">
        <v>57</v>
      </c>
      <c r="B350" s="16">
        <f t="shared" ref="B350:I350" si="452">V350+AE350+AN350+AW350+BF350+B220</f>
        <v>5642680.8189582685</v>
      </c>
      <c r="C350" s="16">
        <f t="shared" si="452"/>
        <v>12639777.418365357</v>
      </c>
      <c r="D350" s="16">
        <f t="shared" si="452"/>
        <v>16254461.331769029</v>
      </c>
      <c r="E350" s="16">
        <f t="shared" si="452"/>
        <v>8131153.4293734413</v>
      </c>
      <c r="F350" s="16">
        <f t="shared" si="452"/>
        <v>8658864.3123417925</v>
      </c>
      <c r="G350" s="16">
        <f t="shared" si="452"/>
        <v>5866024.3430879107</v>
      </c>
      <c r="H350" s="16">
        <f t="shared" si="452"/>
        <v>2892241.7789549069</v>
      </c>
      <c r="I350" s="16">
        <f t="shared" si="452"/>
        <v>3601694.7773109353</v>
      </c>
      <c r="J350" s="16">
        <f t="shared" si="295"/>
        <v>63686898.210161649</v>
      </c>
      <c r="L350" s="9">
        <v>57</v>
      </c>
      <c r="M350" s="9">
        <f t="shared" ref="M350:T350" si="453">M155</f>
        <v>1260818.0797793786</v>
      </c>
      <c r="N350" s="9">
        <f t="shared" si="453"/>
        <v>2823981.5896352055</v>
      </c>
      <c r="O350" s="9">
        <f t="shared" si="453"/>
        <v>3631908.7969764159</v>
      </c>
      <c r="P350" s="9">
        <f t="shared" si="453"/>
        <v>1817836.2165177295</v>
      </c>
      <c r="Q350" s="9">
        <f t="shared" si="453"/>
        <v>1937018.0250540893</v>
      </c>
      <c r="R350" s="9">
        <f t="shared" si="453"/>
        <v>1309745.3485469357</v>
      </c>
      <c r="S350" s="9">
        <f t="shared" si="453"/>
        <v>643581.76609633921</v>
      </c>
      <c r="T350" s="9">
        <f t="shared" si="453"/>
        <v>796636.29916408425</v>
      </c>
      <c r="V350">
        <f t="shared" si="304"/>
        <v>1863422.2554954346</v>
      </c>
      <c r="W350">
        <f t="shared" si="339"/>
        <v>4181292.0935696578</v>
      </c>
      <c r="X350">
        <f t="shared" si="340"/>
        <v>5371914.9054208547</v>
      </c>
      <c r="Y350">
        <f t="shared" si="341"/>
        <v>2657681.7279319749</v>
      </c>
      <c r="Z350">
        <f t="shared" si="342"/>
        <v>2787692.733177511</v>
      </c>
      <c r="AA350">
        <f t="shared" si="343"/>
        <v>1862834.4196385583</v>
      </c>
      <c r="AB350">
        <f t="shared" si="344"/>
        <v>887151.13384270039</v>
      </c>
      <c r="AC350">
        <f t="shared" si="345"/>
        <v>1087727.6729927263</v>
      </c>
      <c r="AE350">
        <f t="shared" si="305"/>
        <v>1385039.0101698502</v>
      </c>
      <c r="AF350">
        <f t="shared" si="346"/>
        <v>3107858.4821178922</v>
      </c>
      <c r="AG350">
        <f t="shared" si="347"/>
        <v>3992821.101807965</v>
      </c>
      <c r="AH350">
        <f t="shared" si="348"/>
        <v>1975393.8534037312</v>
      </c>
      <c r="AI350">
        <f t="shared" si="349"/>
        <v>2072028.0507711924</v>
      </c>
      <c r="AJ350">
        <f t="shared" si="350"/>
        <v>1384602.0852641026</v>
      </c>
      <c r="AK350">
        <f t="shared" si="351"/>
        <v>659399.0839515141</v>
      </c>
      <c r="AL350">
        <f t="shared" si="352"/>
        <v>808483.02369107958</v>
      </c>
      <c r="AN350">
        <f t="shared" si="306"/>
        <v>1029467.7194258603</v>
      </c>
      <c r="AO350">
        <f t="shared" si="353"/>
        <v>2309999.9064227571</v>
      </c>
      <c r="AP350">
        <f t="shared" si="354"/>
        <v>2967772.3180155195</v>
      </c>
      <c r="AQ350">
        <f t="shared" si="355"/>
        <v>1468264.9299401441</v>
      </c>
      <c r="AR350">
        <f t="shared" si="356"/>
        <v>1540090.9117731247</v>
      </c>
      <c r="AS350">
        <f t="shared" si="357"/>
        <v>1029142.9631677496</v>
      </c>
      <c r="AT350">
        <f t="shared" si="358"/>
        <v>490116.21056349907</v>
      </c>
      <c r="AU350">
        <f t="shared" si="359"/>
        <v>600926.88255164144</v>
      </c>
      <c r="AW350">
        <f t="shared" si="307"/>
        <v>765179.73685803683</v>
      </c>
      <c r="AX350">
        <f t="shared" si="360"/>
        <v>1716969.9323106853</v>
      </c>
      <c r="AY350">
        <f t="shared" si="361"/>
        <v>2205877.0746305315</v>
      </c>
      <c r="AZ350">
        <f t="shared" si="362"/>
        <v>1091327.6361458502</v>
      </c>
      <c r="BA350">
        <f t="shared" si="363"/>
        <v>1144714.2405448509</v>
      </c>
      <c r="BB350">
        <f t="shared" si="364"/>
        <v>764938.35298223922</v>
      </c>
      <c r="BC350">
        <f t="shared" si="365"/>
        <v>364292.13461689797</v>
      </c>
      <c r="BD350">
        <f t="shared" si="366"/>
        <v>446655.16478576709</v>
      </c>
      <c r="BF350">
        <f t="shared" si="308"/>
        <v>568740.54295230401</v>
      </c>
      <c r="BG350">
        <f t="shared" si="367"/>
        <v>1276184.3583899438</v>
      </c>
      <c r="BH350">
        <f t="shared" si="368"/>
        <v>1639577.8203208852</v>
      </c>
      <c r="BI350">
        <f t="shared" si="369"/>
        <v>811158.79370914376</v>
      </c>
      <c r="BJ350">
        <f t="shared" si="370"/>
        <v>850839.83191455156</v>
      </c>
      <c r="BK350">
        <f t="shared" si="371"/>
        <v>568561.12785548181</v>
      </c>
      <c r="BL350">
        <f t="shared" si="372"/>
        <v>270769.9857369691</v>
      </c>
      <c r="BM350">
        <f t="shared" si="373"/>
        <v>331988.53641342325</v>
      </c>
    </row>
    <row r="351" spans="1:65" hidden="1" x14ac:dyDescent="0.4">
      <c r="A351" s="9">
        <v>58</v>
      </c>
      <c r="B351" s="16">
        <f t="shared" ref="B351:I351" si="454">V351+AE351+AN351+AW351+BF351+B221</f>
        <v>6617152.9972468857</v>
      </c>
      <c r="C351" s="16">
        <f t="shared" si="454"/>
        <v>14822624.86785683</v>
      </c>
      <c r="D351" s="16">
        <f t="shared" si="454"/>
        <v>19061552.650430758</v>
      </c>
      <c r="E351" s="16">
        <f t="shared" si="454"/>
        <v>9535376.5368899666</v>
      </c>
      <c r="F351" s="16">
        <f t="shared" si="454"/>
        <v>10154221.331226638</v>
      </c>
      <c r="G351" s="16">
        <f t="shared" si="454"/>
        <v>6879067.2038884778</v>
      </c>
      <c r="H351" s="16">
        <f t="shared" si="454"/>
        <v>3391722.2984460304</v>
      </c>
      <c r="I351" s="16">
        <f t="shared" si="454"/>
        <v>4223695.468210171</v>
      </c>
      <c r="J351" s="16">
        <f t="shared" si="295"/>
        <v>74685413.354195774</v>
      </c>
      <c r="L351" s="9">
        <v>58</v>
      </c>
      <c r="M351" s="9">
        <f t="shared" ref="M351:T351" si="455">M156</f>
        <v>1478557.1616179708</v>
      </c>
      <c r="N351" s="9">
        <f t="shared" si="455"/>
        <v>3311673.8017930868</v>
      </c>
      <c r="O351" s="9">
        <f t="shared" si="455"/>
        <v>4259127.3461532556</v>
      </c>
      <c r="P351" s="9">
        <f t="shared" si="455"/>
        <v>2131770.4748103861</v>
      </c>
      <c r="Q351" s="9">
        <f t="shared" si="455"/>
        <v>2271534.5846150704</v>
      </c>
      <c r="R351" s="9">
        <f t="shared" si="455"/>
        <v>1535934.006695682</v>
      </c>
      <c r="S351" s="9">
        <f t="shared" si="455"/>
        <v>754726.1929452921</v>
      </c>
      <c r="T351" s="9">
        <f t="shared" si="455"/>
        <v>934212.73395762243</v>
      </c>
      <c r="V351">
        <f t="shared" si="304"/>
        <v>2185229.0708451737</v>
      </c>
      <c r="W351">
        <f t="shared" si="339"/>
        <v>4903387.3077437207</v>
      </c>
      <c r="X351">
        <f t="shared" si="340"/>
        <v>6299626.7125247456</v>
      </c>
      <c r="Y351">
        <f t="shared" si="341"/>
        <v>3116654.5080180364</v>
      </c>
      <c r="Z351">
        <f t="shared" si="342"/>
        <v>3269117.9807250397</v>
      </c>
      <c r="AA351">
        <f t="shared" si="343"/>
        <v>2184539.7176942476</v>
      </c>
      <c r="AB351">
        <f t="shared" si="344"/>
        <v>1040359.179026171</v>
      </c>
      <c r="AC351">
        <f t="shared" si="345"/>
        <v>1275574.6182469598</v>
      </c>
      <c r="AE351">
        <f t="shared" si="305"/>
        <v>1624230.6328326424</v>
      </c>
      <c r="AF351">
        <f t="shared" si="346"/>
        <v>3644575.2878437745</v>
      </c>
      <c r="AG351">
        <f t="shared" si="347"/>
        <v>4682368.0036144098</v>
      </c>
      <c r="AH351">
        <f t="shared" si="348"/>
        <v>2316537.7906678529</v>
      </c>
      <c r="AI351">
        <f t="shared" si="349"/>
        <v>2429860.3919743518</v>
      </c>
      <c r="AJ351">
        <f t="shared" si="350"/>
        <v>1623718.2524513304</v>
      </c>
      <c r="AK351">
        <f t="shared" si="351"/>
        <v>773275.10889710719</v>
      </c>
      <c r="AL351">
        <f t="shared" si="352"/>
        <v>948105.34834190295</v>
      </c>
      <c r="AN351">
        <f t="shared" si="306"/>
        <v>1207253.3647978553</v>
      </c>
      <c r="AO351">
        <f t="shared" si="353"/>
        <v>2708929.1942703249</v>
      </c>
      <c r="AP351">
        <f t="shared" si="354"/>
        <v>3480296.7099117422</v>
      </c>
      <c r="AQ351">
        <f t="shared" si="355"/>
        <v>1721829.3916719377</v>
      </c>
      <c r="AR351">
        <f t="shared" si="356"/>
        <v>1806059.4812721587</v>
      </c>
      <c r="AS351">
        <f t="shared" si="357"/>
        <v>1206872.524215926</v>
      </c>
      <c r="AT351">
        <f t="shared" si="358"/>
        <v>574757.64725750661</v>
      </c>
      <c r="AU351">
        <f t="shared" si="359"/>
        <v>704704.95312136051</v>
      </c>
      <c r="AW351">
        <f t="shared" si="307"/>
        <v>897323.72814194858</v>
      </c>
      <c r="AX351">
        <f t="shared" si="360"/>
        <v>2013484.9193667211</v>
      </c>
      <c r="AY351">
        <f t="shared" si="361"/>
        <v>2586824.6963230255</v>
      </c>
      <c r="AZ351">
        <f t="shared" si="362"/>
        <v>1279796.2830429971</v>
      </c>
      <c r="BA351">
        <f t="shared" si="363"/>
        <v>1342402.5761589878</v>
      </c>
      <c r="BB351">
        <f t="shared" si="364"/>
        <v>897040.65807499434</v>
      </c>
      <c r="BC351">
        <f t="shared" si="365"/>
        <v>427204.17259019858</v>
      </c>
      <c r="BD351">
        <f t="shared" si="366"/>
        <v>523791.02366870426</v>
      </c>
      <c r="BF351">
        <f t="shared" si="308"/>
        <v>666960.13990517042</v>
      </c>
      <c r="BG351">
        <f t="shared" si="367"/>
        <v>1496577.1453503147</v>
      </c>
      <c r="BH351">
        <f t="shared" si="368"/>
        <v>1922727.4474757083</v>
      </c>
      <c r="BI351">
        <f t="shared" si="369"/>
        <v>951243.21492749697</v>
      </c>
      <c r="BJ351">
        <f t="shared" si="370"/>
        <v>997777.03622970125</v>
      </c>
      <c r="BK351">
        <f t="shared" si="371"/>
        <v>666749.74041886057</v>
      </c>
      <c r="BL351">
        <f t="shared" si="372"/>
        <v>317531.06017693353</v>
      </c>
      <c r="BM351">
        <f t="shared" si="373"/>
        <v>389321.85059959511</v>
      </c>
    </row>
    <row r="352" spans="1:65" hidden="1" x14ac:dyDescent="0.4">
      <c r="A352" s="9">
        <v>59</v>
      </c>
      <c r="B352" s="16">
        <f t="shared" ref="B352:I352" si="456">V352+AE352+AN352+AW352+BF352+B222</f>
        <v>7759913.2741761254</v>
      </c>
      <c r="C352" s="16">
        <f t="shared" si="456"/>
        <v>17382442.799504716</v>
      </c>
      <c r="D352" s="16">
        <f t="shared" si="456"/>
        <v>22353419.287724808</v>
      </c>
      <c r="E352" s="16">
        <f t="shared" si="456"/>
        <v>11182104.296767274</v>
      </c>
      <c r="F352" s="16">
        <f t="shared" si="456"/>
        <v>11907821.525343886</v>
      </c>
      <c r="G352" s="16">
        <f t="shared" si="456"/>
        <v>8067059.1917013964</v>
      </c>
      <c r="H352" s="16">
        <f t="shared" si="456"/>
        <v>3977461.4395718263</v>
      </c>
      <c r="I352" s="16">
        <f t="shared" si="456"/>
        <v>4953113.605752999</v>
      </c>
      <c r="J352" s="16">
        <f t="shared" si="295"/>
        <v>87583335.42054303</v>
      </c>
      <c r="L352" s="9">
        <v>59</v>
      </c>
      <c r="M352" s="9">
        <f t="shared" ref="M352:T352" si="457">M157</f>
        <v>1733899.057470944</v>
      </c>
      <c r="N352" s="9">
        <f t="shared" si="457"/>
        <v>3883588.8341961144</v>
      </c>
      <c r="O352" s="9">
        <f t="shared" si="457"/>
        <v>4994664.4491327154</v>
      </c>
      <c r="P352" s="9">
        <f t="shared" si="457"/>
        <v>2499920.1336073591</v>
      </c>
      <c r="Q352" s="9">
        <f t="shared" si="457"/>
        <v>2663821.0395374489</v>
      </c>
      <c r="R352" s="9">
        <f t="shared" si="457"/>
        <v>1801184.6925369792</v>
      </c>
      <c r="S352" s="9">
        <f t="shared" si="457"/>
        <v>885064.8920224813</v>
      </c>
      <c r="T352" s="9">
        <f t="shared" si="457"/>
        <v>1095548.1606905954</v>
      </c>
      <c r="V352">
        <f t="shared" si="304"/>
        <v>2562610.8510747897</v>
      </c>
      <c r="W352">
        <f t="shared" si="339"/>
        <v>5750185.9596744943</v>
      </c>
      <c r="X352">
        <f t="shared" si="340"/>
        <v>7387551.2579524461</v>
      </c>
      <c r="Y352">
        <f t="shared" si="341"/>
        <v>3654890.3581120498</v>
      </c>
      <c r="Z352">
        <f t="shared" si="342"/>
        <v>3833683.764608515</v>
      </c>
      <c r="AA352">
        <f t="shared" si="343"/>
        <v>2561802.4489313466</v>
      </c>
      <c r="AB352">
        <f t="shared" si="344"/>
        <v>1220025.7431851716</v>
      </c>
      <c r="AC352">
        <f t="shared" si="345"/>
        <v>1495862.1051160456</v>
      </c>
      <c r="AE352">
        <f t="shared" si="305"/>
        <v>1904729.8518389082</v>
      </c>
      <c r="AF352">
        <f t="shared" si="346"/>
        <v>4273981.2977937479</v>
      </c>
      <c r="AG352">
        <f t="shared" si="347"/>
        <v>5490997.3580695782</v>
      </c>
      <c r="AH352">
        <f t="shared" si="348"/>
        <v>2716596.1493429448</v>
      </c>
      <c r="AI352">
        <f t="shared" si="349"/>
        <v>2849489.1863496955</v>
      </c>
      <c r="AJ352">
        <f t="shared" si="350"/>
        <v>1904128.9850727888</v>
      </c>
      <c r="AK352">
        <f t="shared" si="351"/>
        <v>906817.14396163914</v>
      </c>
      <c r="AL352">
        <f t="shared" si="352"/>
        <v>1111839.9832944316</v>
      </c>
      <c r="AN352">
        <f t="shared" si="306"/>
        <v>1415741.998815249</v>
      </c>
      <c r="AO352">
        <f t="shared" si="353"/>
        <v>3176752.2410570499</v>
      </c>
      <c r="AP352">
        <f t="shared" si="354"/>
        <v>4081332.3567630756</v>
      </c>
      <c r="AQ352">
        <f t="shared" si="355"/>
        <v>2019183.5911698951</v>
      </c>
      <c r="AR352">
        <f t="shared" si="356"/>
        <v>2117959.9366232548</v>
      </c>
      <c r="AS352">
        <f t="shared" si="357"/>
        <v>1415295.3883336282</v>
      </c>
      <c r="AT352">
        <f t="shared" si="358"/>
        <v>674016.3780773069</v>
      </c>
      <c r="AU352">
        <f t="shared" si="359"/>
        <v>826405.15073163179</v>
      </c>
      <c r="AW352">
        <f t="shared" si="307"/>
        <v>1052288.5464699019</v>
      </c>
      <c r="AX352">
        <f t="shared" si="360"/>
        <v>2361207.056818523</v>
      </c>
      <c r="AY352">
        <f t="shared" si="361"/>
        <v>3033560.7031173836</v>
      </c>
      <c r="AZ352">
        <f t="shared" si="362"/>
        <v>1500812.8373574675</v>
      </c>
      <c r="BA352">
        <f t="shared" si="363"/>
        <v>1574231.028715573</v>
      </c>
      <c r="BB352">
        <f t="shared" si="364"/>
        <v>1051956.59114546</v>
      </c>
      <c r="BC352">
        <f t="shared" si="365"/>
        <v>500980.9099238526</v>
      </c>
      <c r="BD352">
        <f t="shared" si="366"/>
        <v>614247.98839503236</v>
      </c>
      <c r="BF352">
        <f t="shared" si="308"/>
        <v>782141.93402355956</v>
      </c>
      <c r="BG352">
        <f t="shared" si="367"/>
        <v>1755031.0323585179</v>
      </c>
      <c r="BH352">
        <f t="shared" si="368"/>
        <v>2254776.071899367</v>
      </c>
      <c r="BI352">
        <f t="shared" si="369"/>
        <v>1115519.748985247</v>
      </c>
      <c r="BJ352">
        <f t="shared" si="370"/>
        <v>1170089.8061943445</v>
      </c>
      <c r="BK352">
        <f t="shared" si="371"/>
        <v>781895.1992469274</v>
      </c>
      <c r="BL352">
        <f t="shared" si="372"/>
        <v>372367.61638356611</v>
      </c>
      <c r="BM352">
        <f t="shared" si="373"/>
        <v>456556.43713414972</v>
      </c>
    </row>
    <row r="353" spans="1:65" hidden="1" x14ac:dyDescent="0.4">
      <c r="A353" s="9">
        <v>60</v>
      </c>
      <c r="B353" s="16">
        <f t="shared" ref="B353:H353" si="458">V353+AE353+AN353+AW353+BF353+B223</f>
        <v>9100024.4437128957</v>
      </c>
      <c r="C353" s="16">
        <f t="shared" si="458"/>
        <v>20384332.759663235</v>
      </c>
      <c r="D353" s="16">
        <f t="shared" si="458"/>
        <v>26213780.326102383</v>
      </c>
      <c r="E353" s="16">
        <f t="shared" si="458"/>
        <v>13113216.454540012</v>
      </c>
      <c r="F353" s="16">
        <f t="shared" si="458"/>
        <v>13964262.630693717</v>
      </c>
      <c r="G353" s="16">
        <f t="shared" si="458"/>
        <v>9460213.4379004277</v>
      </c>
      <c r="H353" s="16">
        <f t="shared" si="458"/>
        <v>4664355.7789126933</v>
      </c>
      <c r="I353" s="16">
        <f>AC353+AL353+AU353+BD353+BM353+I223</f>
        <v>5808499.8251795378</v>
      </c>
      <c r="J353" s="16">
        <f t="shared" si="295"/>
        <v>102708685.65670489</v>
      </c>
      <c r="L353" s="9">
        <v>60</v>
      </c>
      <c r="M353" s="9">
        <f t="shared" ref="M353:T353" si="459">M158</f>
        <v>2033337.6480411126</v>
      </c>
      <c r="N353" s="9">
        <f t="shared" si="459"/>
        <v>4554271.6873040246</v>
      </c>
      <c r="O353" s="9">
        <f t="shared" si="459"/>
        <v>5857226.3592826035</v>
      </c>
      <c r="P353" s="9">
        <f t="shared" si="459"/>
        <v>2931648.0119518107</v>
      </c>
      <c r="Q353" s="9">
        <f t="shared" si="459"/>
        <v>3123854.0582840559</v>
      </c>
      <c r="R353" s="9">
        <f t="shared" si="459"/>
        <v>2112243.288114348</v>
      </c>
      <c r="S353" s="9">
        <f t="shared" si="459"/>
        <v>1037912.6501941195</v>
      </c>
      <c r="T353" s="9">
        <f t="shared" si="459"/>
        <v>1284745.6781155276</v>
      </c>
      <c r="V353">
        <f t="shared" si="304"/>
        <v>3005165.2074655821</v>
      </c>
      <c r="W353">
        <f t="shared" si="339"/>
        <v>6743223.9176008059</v>
      </c>
      <c r="X353">
        <f t="shared" si="340"/>
        <v>8663356.7478480004</v>
      </c>
      <c r="Y353">
        <f t="shared" si="341"/>
        <v>4286077.7463316843</v>
      </c>
      <c r="Z353">
        <f t="shared" si="342"/>
        <v>4495748.1784622883</v>
      </c>
      <c r="AA353">
        <f t="shared" si="343"/>
        <v>3004217.1969652367</v>
      </c>
      <c r="AB353">
        <f t="shared" si="344"/>
        <v>1430720.124397621</v>
      </c>
      <c r="AC353">
        <f t="shared" si="345"/>
        <v>1754192.5070580167</v>
      </c>
      <c r="AE353">
        <f t="shared" si="305"/>
        <v>2233670.3514568489</v>
      </c>
      <c r="AF353">
        <f t="shared" si="346"/>
        <v>5012083.6287341211</v>
      </c>
      <c r="AG353">
        <f t="shared" si="347"/>
        <v>6439274.3080110131</v>
      </c>
      <c r="AH353">
        <f t="shared" si="348"/>
        <v>3185743.2537274975</v>
      </c>
      <c r="AI353">
        <f t="shared" si="349"/>
        <v>3341586.4754791055</v>
      </c>
      <c r="AJ353">
        <f t="shared" si="350"/>
        <v>2232965.7170020677</v>
      </c>
      <c r="AK353">
        <f t="shared" si="351"/>
        <v>1063421.4435734055</v>
      </c>
      <c r="AL353">
        <f t="shared" si="352"/>
        <v>1303851.0442052386</v>
      </c>
      <c r="AN353">
        <f t="shared" si="306"/>
        <v>1660235.9253270789</v>
      </c>
      <c r="AO353">
        <f t="shared" si="353"/>
        <v>3725366.7694253996</v>
      </c>
      <c r="AP353">
        <f t="shared" si="354"/>
        <v>4786164.8574163262</v>
      </c>
      <c r="AQ353">
        <f t="shared" si="355"/>
        <v>2367889.8702564202</v>
      </c>
      <c r="AR353">
        <f t="shared" si="356"/>
        <v>2483724.5614864752</v>
      </c>
      <c r="AS353">
        <f t="shared" si="357"/>
        <v>1659712.1867032088</v>
      </c>
      <c r="AT353">
        <f t="shared" si="358"/>
        <v>790416.76101947296</v>
      </c>
      <c r="AU353">
        <f t="shared" si="359"/>
        <v>969122.56701303169</v>
      </c>
      <c r="AW353">
        <f t="shared" si="307"/>
        <v>1234015.2726425757</v>
      </c>
      <c r="AX353">
        <f t="shared" si="360"/>
        <v>2768979.6489377869</v>
      </c>
      <c r="AY353">
        <f t="shared" si="361"/>
        <v>3557446.5299402298</v>
      </c>
      <c r="AZ353">
        <f t="shared" si="362"/>
        <v>1759998.2142636811</v>
      </c>
      <c r="BA353">
        <f t="shared" si="363"/>
        <v>1846095.482669414</v>
      </c>
      <c r="BB353">
        <f t="shared" si="364"/>
        <v>1233625.989739544</v>
      </c>
      <c r="BC353">
        <f t="shared" si="365"/>
        <v>587498.64400057972</v>
      </c>
      <c r="BD353">
        <f t="shared" si="366"/>
        <v>720326.56956333201</v>
      </c>
      <c r="BF353">
        <f t="shared" si="308"/>
        <v>917215.24024673062</v>
      </c>
      <c r="BG353">
        <f t="shared" si="367"/>
        <v>2058119.0445885202</v>
      </c>
      <c r="BH353">
        <f t="shared" si="368"/>
        <v>2644168.3875083756</v>
      </c>
      <c r="BI353">
        <f t="shared" si="369"/>
        <v>1308166.2931713574</v>
      </c>
      <c r="BJ353">
        <f t="shared" si="370"/>
        <v>1372160.4174549589</v>
      </c>
      <c r="BK353">
        <f t="shared" si="371"/>
        <v>916925.89519619371</v>
      </c>
      <c r="BL353">
        <f t="shared" si="372"/>
        <v>436674.26315370935</v>
      </c>
      <c r="BM353">
        <f t="shared" si="373"/>
        <v>535402.2127645911</v>
      </c>
    </row>
  </sheetData>
  <sheetProtection algorithmName="SHA-512" hashValue="Vakf89tx9kN0uO9urTZ4ue/u1+908Skfdwq2f7hiPSy+heE/AjA8pqNPMiAV5m0YZgx/fC6t2L0Sa1qbBhyL2A==" saltValue="fV009P5ZhdI/gmRbiQySYA==" spinCount="100000" sheet="1" objects="1" scenarios="1"/>
  <phoneticPr fontId="10"/>
  <dataValidations count="6">
    <dataValidation type="decimal" operator="greaterThanOrEqual" allowBlank="1" showInputMessage="1" showErrorMessage="1" sqref="B27:B29 B3:I3 B24" xr:uid="{00000000-0002-0000-0000-000000000000}">
      <formula1>0</formula1>
    </dataValidation>
    <dataValidation type="decimal" allowBlank="1" showInputMessage="1" showErrorMessage="1" sqref="B7:I7 B4:I5 B10:I10 B14" xr:uid="{00000000-0002-0000-0000-000001000000}">
      <formula1>0</formula1>
      <formula2>100</formula2>
    </dataValidation>
    <dataValidation type="whole" allowBlank="1" showInputMessage="1" showErrorMessage="1" sqref="B39:B40 B32 B34" xr:uid="{00000000-0002-0000-0000-000002000000}">
      <formula1>0</formula1>
      <formula2>100</formula2>
    </dataValidation>
    <dataValidation type="decimal" operator="greaterThanOrEqual" allowBlank="1" showInputMessage="1" showErrorMessage="1" sqref="B18:I18" xr:uid="{00000000-0002-0000-0000-000003000000}">
      <formula1>2</formula1>
    </dataValidation>
    <dataValidation type="decimal" operator="greaterThanOrEqual" allowBlank="1" showInputMessage="1" showErrorMessage="1" sqref="B21:I21" xr:uid="{00000000-0002-0000-0000-000004000000}">
      <formula1>B18+2</formula1>
    </dataValidation>
    <dataValidation type="whole" allowBlank="1" showInputMessage="1" showErrorMessage="1" sqref="B33 B35" xr:uid="{00000000-0002-0000-0000-000005000000}">
      <formula1>B32</formula1>
      <formula2>100</formula2>
    </dataValidation>
  </dataValidations>
  <pageMargins left="0.7" right="0.7" top="0.75" bottom="0.75" header="0.3" footer="0.3"/>
  <pageSetup scale="39" orientation="portrait" r:id="rId1"/>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E3"/>
  <sheetViews>
    <sheetView workbookViewId="0"/>
  </sheetViews>
  <sheetFormatPr defaultRowHeight="18.75" x14ac:dyDescent="0.4"/>
  <sheetData>
    <row r="1" spans="3:5" x14ac:dyDescent="0.4">
      <c r="C1" t="s">
        <v>8</v>
      </c>
      <c r="E1" t="s">
        <v>11</v>
      </c>
    </row>
    <row r="2" spans="3:5" x14ac:dyDescent="0.4">
      <c r="C2" t="s">
        <v>7</v>
      </c>
      <c r="E2" t="s">
        <v>8</v>
      </c>
    </row>
    <row r="3" spans="3:5" x14ac:dyDescent="0.4">
      <c r="C3" t="s">
        <v>9</v>
      </c>
      <c r="E3" t="s">
        <v>10</v>
      </c>
    </row>
  </sheetData>
  <sheetProtection algorithmName="SHA-512" hashValue="oAA3inJiLJjMDRflUp/YLSeWJUaww+HdBcHRybVyUCFFMKhOOOST3nrZMGIfvxX7YvXBLa7bTEzUpzTixISOSw==" saltValue="xj9UikI4mK5yA6RH+zmMZg==" spinCount="100000" sheet="1" objects="1" scenarios="1"/>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短期予測</vt:lpstr>
      <vt:lpstr>var</vt:lpstr>
      <vt:lpstr>短期予測!Print_Area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FURUSE</dc:creator>
  <cp:lastModifiedBy>千葉県</cp:lastModifiedBy>
  <dcterms:created xsi:type="dcterms:W3CDTF">2021-09-26T06:42:21Z</dcterms:created>
  <dcterms:modified xsi:type="dcterms:W3CDTF">2022-01-22T12:53:30Z</dcterms:modified>
</cp:coreProperties>
</file>